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Loan Forms\Forms for Customers\"/>
    </mc:Choice>
  </mc:AlternateContent>
  <xr:revisionPtr revIDLastSave="0" documentId="13_ncr:1_{946A5D20-7387-461A-8358-E8CC000D4DF1}" xr6:coauthVersionLast="47" xr6:coauthVersionMax="47" xr10:uidLastSave="{00000000-0000-0000-0000-000000000000}"/>
  <bookViews>
    <workbookView xWindow="28680" yWindow="-120" windowWidth="29040" windowHeight="15840" xr2:uid="{9AA0889C-E6CA-4346-8DF8-BA723360CF34}"/>
  </bookViews>
  <sheets>
    <sheet name="BS" sheetId="1" r:id="rId1"/>
    <sheet name="CA" sheetId="2" r:id="rId2"/>
    <sheet name="M&amp;E" sheetId="3" r:id="rId3"/>
    <sheet name="I&amp;LA" sheetId="4" r:id="rId4"/>
    <sheet name="CL" sheetId="5" r:id="rId5"/>
    <sheet name="I&amp;LL" sheetId="6" r:id="rId6"/>
  </sheets>
  <externalReferences>
    <externalReference r:id="rId7"/>
    <externalReference r:id="rId8"/>
    <externalReference r:id="rId9"/>
  </externalReferences>
  <definedNames>
    <definedName name="\a">#REF!</definedName>
    <definedName name="\c">#REF!</definedName>
    <definedName name="\d">#REF!</definedName>
    <definedName name="\g">#REF!</definedName>
    <definedName name="\i">#REF!</definedName>
    <definedName name="\l">#REF!</definedName>
    <definedName name="\m">#REF!</definedName>
    <definedName name="\o">#REF!</definedName>
    <definedName name="\p" localSheetId="1">#REF!</definedName>
    <definedName name="\p" localSheetId="4">#REF!</definedName>
    <definedName name="\p" localSheetId="3">#REF!</definedName>
    <definedName name="\p" localSheetId="5">#REF!</definedName>
    <definedName name="\p">#REF!</definedName>
    <definedName name="\pp">#REF!</definedName>
    <definedName name="\r">#REF!</definedName>
    <definedName name="\s" localSheetId="1">#REF!</definedName>
    <definedName name="\s" localSheetId="4">#REF!</definedName>
    <definedName name="\s" localSheetId="3">#REF!</definedName>
    <definedName name="\s" localSheetId="5">#REF!</definedName>
    <definedName name="\s">#REF!</definedName>
    <definedName name="\ss">#REF!</definedName>
    <definedName name="\w">#REF!</definedName>
    <definedName name="\x">#REF!</definedName>
    <definedName name="__lsp2">#REF!</definedName>
    <definedName name="_lsp2">#REF!</definedName>
    <definedName name="ABOUT">#REF!</definedName>
    <definedName name="appdate">#REF!</definedName>
    <definedName name="CDRC">#REF!</definedName>
    <definedName name="CDRC_INFO">#REF!</definedName>
    <definedName name="cf_numbers">[2]CF!$C$3:$O$50,[2]CF!$C$58:$O$59,[2]CF!$C$61:$O$74,[2]CF!$C$76:$O$90,[2]CF!$C$91:$C$92,[2]CF!$G$91:$G$92,[2]CF!$J$91:$J$92,[2]CF!$N$91:$O$92</definedName>
    <definedName name="COPY">#REF!</definedName>
    <definedName name="COUNTER">#REF!</definedName>
    <definedName name="CP">#REF!</definedName>
    <definedName name="Crop" localSheetId="1">#REF!</definedName>
    <definedName name="Crop" localSheetId="4">#REF!</definedName>
    <definedName name="Crop" localSheetId="3">#REF!</definedName>
    <definedName name="Crop" localSheetId="5">#REF!</definedName>
    <definedName name="Crop">#REF!</definedName>
    <definedName name="D">#REF!</definedName>
    <definedName name="GOTO">#REF!</definedName>
    <definedName name="L">#REF!</definedName>
    <definedName name="lazer" localSheetId="1">#REF!</definedName>
    <definedName name="lazer" localSheetId="4">#REF!</definedName>
    <definedName name="lazer" localSheetId="3">#REF!</definedName>
    <definedName name="lazer" localSheetId="5">#REF!</definedName>
    <definedName name="lazer">#REF!</definedName>
    <definedName name="Loan_Lookup">[3]Database!$B$12:$CL$3000</definedName>
    <definedName name="lsp">#REF!</definedName>
    <definedName name="MAIN">#REF!</definedName>
    <definedName name="MON">#REF!</definedName>
    <definedName name="name1">#REF!</definedName>
    <definedName name="name2">#REF!</definedName>
    <definedName name="NOCELLS">#REF!</definedName>
    <definedName name="P">#REF!</definedName>
    <definedName name="PAGE1" localSheetId="1">#REF!</definedName>
    <definedName name="PAGE1" localSheetId="4">#REF!</definedName>
    <definedName name="PAGE1" localSheetId="3">#REF!</definedName>
    <definedName name="PAGE1" localSheetId="5">#REF!</definedName>
    <definedName name="PAGE1">#REF!</definedName>
    <definedName name="PAGE11">#REF!</definedName>
    <definedName name="PAGE2" localSheetId="1">#REF!</definedName>
    <definedName name="PAGE2" localSheetId="4">#REF!</definedName>
    <definedName name="PAGE2" localSheetId="3">#REF!</definedName>
    <definedName name="PAGE2" localSheetId="5">#REF!</definedName>
    <definedName name="PAGE2">#REF!</definedName>
    <definedName name="PAGE22">#REF!</definedName>
    <definedName name="PAGE3" localSheetId="1">#REF!</definedName>
    <definedName name="PAGE3" localSheetId="4">#REF!</definedName>
    <definedName name="PAGE3" localSheetId="3">#REF!</definedName>
    <definedName name="PAGE3" localSheetId="5">#REF!</definedName>
    <definedName name="PAGE3">#REF!</definedName>
    <definedName name="PAGE33">#REF!</definedName>
    <definedName name="portland" localSheetId="1">#REF!</definedName>
    <definedName name="portland" localSheetId="4">#REF!</definedName>
    <definedName name="portland" localSheetId="3">#REF!</definedName>
    <definedName name="portland" localSheetId="5">#REF!</definedName>
    <definedName name="portland">#REF!</definedName>
    <definedName name="PRINT">#REF!</definedName>
    <definedName name="_xlnm.Print_Area" localSheetId="0">BS!$A$1:$I$45</definedName>
    <definedName name="_xlnm.Print_Area" localSheetId="1">CA!$A$2:$H$69</definedName>
    <definedName name="_xlnm.Print_Area" localSheetId="4">CL!$A$2:$H$49</definedName>
    <definedName name="_xlnm.Print_Area" localSheetId="3">'I&amp;LA'!$A$2:$H$55</definedName>
    <definedName name="_xlnm.Print_Area" localSheetId="5">'I&amp;LL'!$A$2:$I$60</definedName>
    <definedName name="_xlnm.Print_Area" localSheetId="2">'M&amp;E'!$A$2:$I$106</definedName>
    <definedName name="projdate">#REF!</definedName>
    <definedName name="R_">#REF!</definedName>
    <definedName name="SUM" localSheetId="1">#REF!</definedName>
    <definedName name="SUM" localSheetId="4">#REF!</definedName>
    <definedName name="SUM" localSheetId="3">#REF!</definedName>
    <definedName name="SUM" localSheetId="5">#REF!</definedName>
    <definedName name="SUM">#REF!</definedName>
    <definedName name="SUMSUM">#REF!</definedName>
    <definedName name="zlazer">#REF!</definedName>
    <definedName name="zp">#REF!</definedName>
    <definedName name="zportland">#REF!</definedName>
    <definedName name="z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8" i="6" l="1"/>
  <c r="H58" i="6"/>
  <c r="G58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L57" i="6"/>
  <c r="K57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L56" i="6"/>
  <c r="K56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L55" i="6"/>
  <c r="K55" i="6"/>
  <c r="K58" i="6" s="1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L54" i="6"/>
  <c r="K54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L53" i="6"/>
  <c r="L58" i="6" s="1"/>
  <c r="K53" i="6"/>
  <c r="I50" i="6"/>
  <c r="H50" i="6"/>
  <c r="G50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L49" i="6"/>
  <c r="K49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L48" i="6"/>
  <c r="K48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L47" i="6"/>
  <c r="L50" i="6" s="1"/>
  <c r="K47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L46" i="6"/>
  <c r="K46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L45" i="6"/>
  <c r="K45" i="6"/>
  <c r="K50" i="6" s="1"/>
  <c r="I42" i="6"/>
  <c r="H42" i="6"/>
  <c r="G42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L41" i="6"/>
  <c r="K41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L40" i="6"/>
  <c r="K40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L39" i="6"/>
  <c r="K39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L38" i="6"/>
  <c r="K38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L37" i="6"/>
  <c r="L42" i="6" s="1"/>
  <c r="K37" i="6"/>
  <c r="K42" i="6" s="1"/>
  <c r="P35" i="6"/>
  <c r="Q35" i="6" s="1"/>
  <c r="O35" i="6"/>
  <c r="I34" i="6"/>
  <c r="H34" i="6"/>
  <c r="G34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L33" i="6"/>
  <c r="K33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Q32" i="6"/>
  <c r="P32" i="6"/>
  <c r="O32" i="6"/>
  <c r="L32" i="6"/>
  <c r="K32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L31" i="6"/>
  <c r="K31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L30" i="6"/>
  <c r="K30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L29" i="6"/>
  <c r="L34" i="6" s="1"/>
  <c r="K29" i="6"/>
  <c r="K34" i="6" s="1"/>
  <c r="K26" i="6"/>
  <c r="I26" i="6"/>
  <c r="H26" i="6"/>
  <c r="G26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L25" i="6"/>
  <c r="K25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L24" i="6"/>
  <c r="K24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L23" i="6"/>
  <c r="K23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L22" i="6"/>
  <c r="K22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L21" i="6"/>
  <c r="L26" i="6" s="1"/>
  <c r="K21" i="6"/>
  <c r="L18" i="6"/>
  <c r="I18" i="6"/>
  <c r="H18" i="6"/>
  <c r="G18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L17" i="6"/>
  <c r="K17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L16" i="6"/>
  <c r="K16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L15" i="6"/>
  <c r="K15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L14" i="6"/>
  <c r="K14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P13" i="6"/>
  <c r="Q13" i="6" s="1"/>
  <c r="O13" i="6"/>
  <c r="L13" i="6"/>
  <c r="K13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L12" i="6"/>
  <c r="K12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L11" i="6"/>
  <c r="K11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Q10" i="6"/>
  <c r="P10" i="6"/>
  <c r="O10" i="6"/>
  <c r="L10" i="6"/>
  <c r="K10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L9" i="6"/>
  <c r="K9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L8" i="6"/>
  <c r="K8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L7" i="6"/>
  <c r="K7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L6" i="6"/>
  <c r="K6" i="6"/>
  <c r="K18" i="6" s="1"/>
  <c r="A2" i="6"/>
  <c r="H47" i="5"/>
  <c r="G47" i="5"/>
  <c r="H38" i="5"/>
  <c r="G38" i="5"/>
  <c r="I15" i="1" s="1"/>
  <c r="H29" i="5"/>
  <c r="I12" i="1" s="1"/>
  <c r="G29" i="5"/>
  <c r="H20" i="5"/>
  <c r="G20" i="5"/>
  <c r="H11" i="5"/>
  <c r="D11" i="5"/>
  <c r="A2" i="5"/>
  <c r="H53" i="4"/>
  <c r="D29" i="1" s="1"/>
  <c r="H39" i="4"/>
  <c r="H38" i="4"/>
  <c r="H37" i="4"/>
  <c r="H36" i="4"/>
  <c r="H35" i="4"/>
  <c r="H34" i="4"/>
  <c r="H33" i="4"/>
  <c r="H32" i="4"/>
  <c r="H31" i="4"/>
  <c r="H30" i="4"/>
  <c r="H40" i="4" s="1"/>
  <c r="D28" i="1" s="1"/>
  <c r="H27" i="4"/>
  <c r="D27" i="4"/>
  <c r="H19" i="4"/>
  <c r="D19" i="4"/>
  <c r="D23" i="1" s="1"/>
  <c r="H10" i="4"/>
  <c r="D10" i="4"/>
  <c r="H9" i="4"/>
  <c r="D9" i="4"/>
  <c r="H8" i="4"/>
  <c r="D8" i="4"/>
  <c r="H7" i="4"/>
  <c r="D7" i="4"/>
  <c r="H6" i="4"/>
  <c r="H11" i="4" s="1"/>
  <c r="D22" i="1" s="1"/>
  <c r="D6" i="4"/>
  <c r="H2" i="4"/>
  <c r="I104" i="3"/>
  <c r="I73" i="3"/>
  <c r="A2" i="3"/>
  <c r="H67" i="2"/>
  <c r="D67" i="2"/>
  <c r="D15" i="1" s="1"/>
  <c r="H58" i="2"/>
  <c r="D58" i="2"/>
  <c r="H57" i="2"/>
  <c r="D57" i="2"/>
  <c r="H56" i="2"/>
  <c r="D56" i="2"/>
  <c r="H55" i="2"/>
  <c r="D55" i="2"/>
  <c r="H54" i="2"/>
  <c r="D54" i="2"/>
  <c r="H53" i="2"/>
  <c r="D53" i="2"/>
  <c r="H52" i="2"/>
  <c r="D52" i="2"/>
  <c r="H51" i="2"/>
  <c r="D51" i="2"/>
  <c r="H50" i="2"/>
  <c r="D50" i="2"/>
  <c r="H49" i="2"/>
  <c r="H59" i="2" s="1"/>
  <c r="D14" i="1" s="1"/>
  <c r="D49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46" i="2" s="1"/>
  <c r="D13" i="1" s="1"/>
  <c r="H31" i="2"/>
  <c r="H27" i="2"/>
  <c r="H26" i="2"/>
  <c r="H25" i="2"/>
  <c r="H24" i="2"/>
  <c r="H23" i="2"/>
  <c r="H22" i="2"/>
  <c r="H21" i="2"/>
  <c r="H20" i="2"/>
  <c r="H19" i="2"/>
  <c r="H28" i="2" s="1"/>
  <c r="D12" i="1" s="1"/>
  <c r="H16" i="2"/>
  <c r="D16" i="2"/>
  <c r="H2" i="2"/>
  <c r="I30" i="1"/>
  <c r="D30" i="1"/>
  <c r="I29" i="1"/>
  <c r="I28" i="1"/>
  <c r="I31" i="1" s="1"/>
  <c r="D25" i="1"/>
  <c r="D24" i="1"/>
  <c r="I22" i="1"/>
  <c r="I21" i="1"/>
  <c r="D21" i="1"/>
  <c r="I20" i="1"/>
  <c r="D20" i="1"/>
  <c r="D26" i="1" s="1"/>
  <c r="I16" i="1"/>
  <c r="D16" i="1"/>
  <c r="I14" i="1"/>
  <c r="I13" i="1"/>
  <c r="I11" i="1"/>
  <c r="D11" i="1"/>
  <c r="I10" i="1"/>
  <c r="D10" i="1"/>
  <c r="D18" i="1" s="1"/>
  <c r="I9" i="1"/>
  <c r="I1" i="1"/>
  <c r="I26" i="1" l="1"/>
  <c r="I18" i="1"/>
  <c r="I33" i="1" s="1"/>
  <c r="K61" i="6"/>
  <c r="L61" i="6"/>
  <c r="D31" i="1"/>
  <c r="D33" i="1" s="1"/>
  <c r="B59" i="6"/>
  <c r="I35" i="1" l="1"/>
  <c r="D36" i="1" s="1"/>
  <c r="I36" i="1"/>
  <c r="D35" i="1"/>
</calcChain>
</file>

<file path=xl/sharedStrings.xml><?xml version="1.0" encoding="utf-8"?>
<sst xmlns="http://schemas.openxmlformats.org/spreadsheetml/2006/main" count="324" uniqueCount="178">
  <si>
    <t>Name:</t>
  </si>
  <si>
    <t>name</t>
  </si>
  <si>
    <t>To:</t>
  </si>
  <si>
    <t>First National Bank</t>
  </si>
  <si>
    <t>Address:</t>
  </si>
  <si>
    <t>address</t>
  </si>
  <si>
    <t>Date:</t>
  </si>
  <si>
    <t>date</t>
  </si>
  <si>
    <r>
      <t xml:space="preserve">Currrent Assets </t>
    </r>
    <r>
      <rPr>
        <b/>
        <i/>
        <u/>
        <sz val="12"/>
        <rFont val="Times New Roman"/>
        <family val="1"/>
      </rPr>
      <t>(Page 2)</t>
    </r>
  </si>
  <si>
    <r>
      <t xml:space="preserve">Current Liabilities </t>
    </r>
    <r>
      <rPr>
        <b/>
        <i/>
        <u/>
        <sz val="12"/>
        <rFont val="Times New Roman"/>
        <family val="1"/>
      </rPr>
      <t>(Page 5)</t>
    </r>
  </si>
  <si>
    <t>Cash &amp; Equivalents</t>
  </si>
  <si>
    <t>Accounts Payable</t>
  </si>
  <si>
    <t>Marketable Bonds &amp; Stocks</t>
  </si>
  <si>
    <t>Taxes Payable</t>
  </si>
  <si>
    <t>Accounts Receivable</t>
  </si>
  <si>
    <t>Operating Loans</t>
  </si>
  <si>
    <t>Crop Inventory and Feed</t>
  </si>
  <si>
    <t>Notes Payable in next 12 Months</t>
  </si>
  <si>
    <t>Growing Crops</t>
  </si>
  <si>
    <t>Credit Card Balances</t>
  </si>
  <si>
    <t>Market Livestock</t>
  </si>
  <si>
    <t>Other Current Debts</t>
  </si>
  <si>
    <t>Prepaid Expense &amp; Supplies</t>
  </si>
  <si>
    <t>Accrued Interest</t>
  </si>
  <si>
    <t>Other Current Assets</t>
  </si>
  <si>
    <t>Current Portion of Term Debt</t>
  </si>
  <si>
    <t>Total Current Assets</t>
  </si>
  <si>
    <t>Total Current Liabilities</t>
  </si>
  <si>
    <r>
      <t>Intermediate Assets</t>
    </r>
    <r>
      <rPr>
        <b/>
        <i/>
        <u/>
        <sz val="12"/>
        <rFont val="Times New Roman"/>
        <family val="1"/>
      </rPr>
      <t xml:space="preserve"> (Pages 3 &amp; 4)</t>
    </r>
  </si>
  <si>
    <r>
      <t xml:space="preserve">Intermediate Liabilities </t>
    </r>
    <r>
      <rPr>
        <b/>
        <i/>
        <u/>
        <sz val="12"/>
        <rFont val="Times New Roman"/>
        <family val="1"/>
      </rPr>
      <t>(Page 6)</t>
    </r>
  </si>
  <si>
    <t>Machinery &amp; Equipment</t>
  </si>
  <si>
    <t>Equipment Loans</t>
  </si>
  <si>
    <t>Titled Vehicles</t>
  </si>
  <si>
    <t>Breeding Livestock Loans</t>
  </si>
  <si>
    <t>Breeding Livestock</t>
  </si>
  <si>
    <t>Other Intermediate Term Debt</t>
  </si>
  <si>
    <t>Notes Receivable</t>
  </si>
  <si>
    <t>Not Readily Mkt. Bonds &amp; Stocks (include IRA's)</t>
  </si>
  <si>
    <t>Other Intermediate Assets</t>
  </si>
  <si>
    <t>Total Intermediate Assets</t>
  </si>
  <si>
    <t>Total Intermediate Liabilities</t>
  </si>
  <si>
    <r>
      <t>Long Term Assets</t>
    </r>
    <r>
      <rPr>
        <b/>
        <i/>
        <u/>
        <sz val="12"/>
        <rFont val="Times New Roman"/>
        <family val="1"/>
      </rPr>
      <t xml:space="preserve"> (Page 4)</t>
    </r>
  </si>
  <si>
    <r>
      <t xml:space="preserve">Long Term Liabilities </t>
    </r>
    <r>
      <rPr>
        <b/>
        <i/>
        <u/>
        <sz val="12"/>
        <rFont val="Times New Roman"/>
        <family val="1"/>
      </rPr>
      <t>(Page 6)</t>
    </r>
  </si>
  <si>
    <t>Farm Real Estate Owned</t>
  </si>
  <si>
    <t>Farm Real Estate Mortgages</t>
  </si>
  <si>
    <t>Non-Farm Real Estate</t>
  </si>
  <si>
    <t>Non-Farm Real Estate Mortgages (include Residence)</t>
  </si>
  <si>
    <t>Other Long Term Assets</t>
  </si>
  <si>
    <t>Other Long Term Liabilities</t>
  </si>
  <si>
    <t>Total Long Term Assets</t>
  </si>
  <si>
    <t>Total Long Term Liabilities</t>
  </si>
  <si>
    <t>Total Assets</t>
  </si>
  <si>
    <t>Total Liabilities</t>
  </si>
  <si>
    <t>Debt to Asset Ratio</t>
  </si>
  <si>
    <t>NET WORTH</t>
  </si>
  <si>
    <t>Owner Equity %</t>
  </si>
  <si>
    <t>Total Liabilities and Net Worth</t>
  </si>
  <si>
    <t xml:space="preserve">The information contained in this statement is provided for the purpose of obtaining or maintaining credit with First National Bank, on behalf of the undersigned.  I/WE warrant that the provided information is true and complete and will be deemed to be true and correct until the bank receives written notice otherwise.  I/WE hereby authorize First National Bank to make all inquiries deemed necessary to verify the accuracy of the statements made herein, and to determine my/our creditworthiness.  The Bank is authorized to answer questions about its credit experience with me/us.  I/WE acknowledge receipt of a copy of this instrument.  </t>
  </si>
  <si>
    <t>Signature:</t>
  </si>
  <si>
    <t>Pg 1</t>
  </si>
  <si>
    <t>(Balance Sheet Front Page)</t>
  </si>
  <si>
    <t>Balance Sheet Schedules:  Current Assets</t>
  </si>
  <si>
    <t>Value</t>
  </si>
  <si>
    <t>Total Bonds &amp; Stocks</t>
  </si>
  <si>
    <t>Total Accounts Receivable</t>
  </si>
  <si>
    <t>Where Stored</t>
  </si>
  <si>
    <t>Unit Type</t>
  </si>
  <si>
    <t># Units</t>
  </si>
  <si>
    <t>$/Unit</t>
  </si>
  <si>
    <t>Total Crop Inventory and Feed</t>
  </si>
  <si>
    <t># Acres</t>
  </si>
  <si>
    <t>% Share</t>
  </si>
  <si>
    <t>Cost/Acre</t>
  </si>
  <si>
    <t>Total Growing Crops</t>
  </si>
  <si>
    <t>Market Livestock*</t>
  </si>
  <si>
    <t>Total Head</t>
  </si>
  <si>
    <t>Head Owned</t>
  </si>
  <si>
    <t>Weight</t>
  </si>
  <si>
    <t>$/CWt</t>
  </si>
  <si>
    <t>$/Hd</t>
  </si>
  <si>
    <r>
      <rPr>
        <b/>
        <i/>
        <sz val="12"/>
        <color theme="1"/>
        <rFont val="Times New Roman"/>
        <family val="1"/>
      </rPr>
      <t>*Current Value</t>
    </r>
    <r>
      <rPr>
        <b/>
        <sz val="12"/>
        <color theme="1"/>
        <rFont val="Times New Roman"/>
        <family val="1"/>
      </rPr>
      <t xml:space="preserve"> of Livestock that will be sold in the next 12 months</t>
    </r>
  </si>
  <si>
    <t>Total Prepaid Expense &amp; Supplies</t>
  </si>
  <si>
    <t>Total Other Current Assets</t>
  </si>
  <si>
    <t xml:space="preserve"> </t>
  </si>
  <si>
    <t>Pg 2</t>
  </si>
  <si>
    <t>Balance Sheet Schedules:  Machinery &amp; Equipment/Titled Vehicles</t>
  </si>
  <si>
    <t>Qty</t>
  </si>
  <si>
    <t>Condition</t>
  </si>
  <si>
    <t>Year</t>
  </si>
  <si>
    <t>Serial #</t>
  </si>
  <si>
    <t>Total Machinery &amp; Equipment</t>
  </si>
  <si>
    <t>Make</t>
  </si>
  <si>
    <t>Model</t>
  </si>
  <si>
    <t>VIN #</t>
  </si>
  <si>
    <t>Total Vehicles</t>
  </si>
  <si>
    <t>Pg 3</t>
  </si>
  <si>
    <t>Balance Sheet Schedules:  Intermediate &amp; Long Term Assets</t>
  </si>
  <si>
    <t>Breeding Stock</t>
  </si>
  <si>
    <t>Total Breeding Stock</t>
  </si>
  <si>
    <t>Not Readily Mkt. Bonds &amp; Stocks</t>
  </si>
  <si>
    <t>Total Notes Receivable</t>
  </si>
  <si>
    <t>Total Intermediate Bonds &amp; Stocks</t>
  </si>
  <si>
    <t>Total Other Intermediate Assets</t>
  </si>
  <si>
    <t>Total Other Long Term Assets</t>
  </si>
  <si>
    <t>Improvements</t>
  </si>
  <si>
    <t>Total Acres</t>
  </si>
  <si>
    <t>$/Acre</t>
  </si>
  <si>
    <t>Total Farm Real Estate</t>
  </si>
  <si>
    <t>Yr Pur'd</t>
  </si>
  <si>
    <t>Total Non-Farm Real Estate</t>
  </si>
  <si>
    <t>Pg 4</t>
  </si>
  <si>
    <t>Balance Sheet Schedules:  Current Liabilities</t>
  </si>
  <si>
    <t>Total Accounts Payable</t>
  </si>
  <si>
    <t>Total Taxes Payable</t>
  </si>
  <si>
    <t>Lender</t>
  </si>
  <si>
    <t>% Rate</t>
  </si>
  <si>
    <t>Maturity Dt</t>
  </si>
  <si>
    <t>Accrued Int</t>
  </si>
  <si>
    <t>Prin Balance</t>
  </si>
  <si>
    <t>Total Operating Loans</t>
  </si>
  <si>
    <t>Current Notes Payable</t>
  </si>
  <si>
    <t>Purpose</t>
  </si>
  <si>
    <t>Due Date</t>
  </si>
  <si>
    <t>Total Current Notes Payable</t>
  </si>
  <si>
    <t>Credit Cards</t>
  </si>
  <si>
    <t>Payment Amt</t>
  </si>
  <si>
    <t>Total Credit Card Debt</t>
  </si>
  <si>
    <t>Description</t>
  </si>
  <si>
    <t>Total Other Current Debts</t>
  </si>
  <si>
    <t>Pg 5</t>
  </si>
  <si>
    <t>Balance Sheet Schedules:  Intermediate &amp; Long Term Liabilities</t>
  </si>
  <si>
    <t>Equipment Loans/Purpose</t>
  </si>
  <si>
    <t>Next Pmt Due</t>
  </si>
  <si>
    <t>Pmt
Amount</t>
  </si>
  <si>
    <t>Pmts/Yr</t>
  </si>
  <si>
    <t>Current
Portion</t>
  </si>
  <si>
    <t>Accrued
Interest</t>
  </si>
  <si>
    <t>Principal
Balance</t>
  </si>
  <si>
    <t>Current Portion Term Debt</t>
  </si>
  <si>
    <t>P&amp;I Payments</t>
  </si>
  <si>
    <t>Loan Amt.</t>
  </si>
  <si>
    <t>Interest</t>
  </si>
  <si>
    <t>Frequency</t>
  </si>
  <si>
    <t>Term</t>
  </si>
  <si>
    <t>Pmts</t>
  </si>
  <si>
    <t>Monthly</t>
  </si>
  <si>
    <t>/Mo.</t>
  </si>
  <si>
    <t>Semi-monthly</t>
  </si>
  <si>
    <t>Twice a mo.</t>
  </si>
  <si>
    <t># Pmts.</t>
  </si>
  <si>
    <t>Payment Amt.</t>
  </si>
  <si>
    <t>Annual</t>
  </si>
  <si>
    <t>Once a year</t>
  </si>
  <si>
    <t>Semi-Annual</t>
  </si>
  <si>
    <t>Twice a year</t>
  </si>
  <si>
    <t>-or-</t>
  </si>
  <si>
    <t>Quarterly</t>
  </si>
  <si>
    <t xml:space="preserve">Every 3 mos. </t>
  </si>
  <si>
    <t>Bi-weekly</t>
  </si>
  <si>
    <t>Every 2 weeks</t>
  </si>
  <si>
    <t>Total Equipment Debt</t>
  </si>
  <si>
    <t>Pmt Dt</t>
  </si>
  <si>
    <t>Total Breeding Stock Debt</t>
  </si>
  <si>
    <t>Other Intermediate
Liabilities</t>
  </si>
  <si>
    <t>Total Other Intermediate Debt</t>
  </si>
  <si>
    <t>Farm Real Estate
Mortgages</t>
  </si>
  <si>
    <t>Total Farm Real Estate Debt</t>
  </si>
  <si>
    <t>Non-Farm Real Estate
Mortgages</t>
  </si>
  <si>
    <t>Total Non-Farm Real Estate Debt</t>
  </si>
  <si>
    <t>Other Long-Term
Liabilities</t>
  </si>
  <si>
    <t>Total Other Long-Term Debt</t>
  </si>
  <si>
    <t>Total Yearly P&amp;I Payments:</t>
  </si>
  <si>
    <t>Pg 6</t>
  </si>
  <si>
    <t>Total CPTD</t>
  </si>
  <si>
    <t>Total P&amp;I</t>
  </si>
  <si>
    <t>Balance Sheet for Stockman or Farmer</t>
  </si>
  <si>
    <t>How to use this spreadsheet:</t>
  </si>
  <si>
    <t xml:space="preserve">Click the tabs located at the lower left of the document.  The information you enter on these tabs will total and flow through to this page automatically.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</si>
</sst>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5" formatCode="&quot;$&quot;#,##0.00"/>
    <numFmt numFmtId="166" formatCode="&quot;$&quot;#,##0"/>
    <numFmt numFmtId="167" formatCode="m/d/yy;@"/>
    <numFmt numFmtId="168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color rgb="FF0070C0"/>
      <name val="Times New Roman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i/>
      <u/>
      <sz val="12"/>
      <name val="Times New Roman"/>
      <family val="1"/>
    </font>
    <font>
      <sz val="12"/>
      <color rgb="FF0070C0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b/>
      <i/>
      <sz val="12"/>
      <name val="Times New Roman"/>
      <family val="1"/>
    </font>
    <font>
      <u/>
      <sz val="12"/>
      <name val="Times New Roman"/>
      <family val="1"/>
    </font>
    <font>
      <b/>
      <u/>
      <sz val="13"/>
      <name val="Times New Roman"/>
      <family val="1"/>
    </font>
    <font>
      <b/>
      <sz val="12"/>
      <color theme="1"/>
      <name val="Times New Roman"/>
      <family val="1"/>
    </font>
    <font>
      <u/>
      <sz val="10"/>
      <name val="Arial"/>
      <family val="2"/>
    </font>
    <font>
      <b/>
      <i/>
      <sz val="12"/>
      <color theme="1"/>
      <name val="Times New Roman"/>
      <family val="1"/>
    </font>
    <font>
      <sz val="12"/>
      <name val="Arial"/>
      <family val="2"/>
    </font>
    <font>
      <u/>
      <sz val="10"/>
      <name val="Times New Roman"/>
      <family val="1"/>
    </font>
    <font>
      <sz val="9"/>
      <name val="Times New Roman"/>
      <family val="1"/>
    </font>
    <font>
      <u/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 Light"/>
      <family val="2"/>
      <scheme val="major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7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</cellStyleXfs>
  <cellXfs count="250">
    <xf numFmtId="0" fontId="0" fillId="0" borderId="0" xfId="0"/>
    <xf numFmtId="0" fontId="3" fillId="0" borderId="0" xfId="1" applyFont="1" applyAlignment="1">
      <alignment vertical="top"/>
    </xf>
    <xf numFmtId="0" fontId="5" fillId="0" borderId="0" xfId="2" applyFont="1"/>
    <xf numFmtId="0" fontId="5" fillId="2" borderId="1" xfId="2" applyFont="1" applyFill="1" applyBorder="1"/>
    <xf numFmtId="0" fontId="6" fillId="2" borderId="1" xfId="2" applyFont="1" applyFill="1" applyBorder="1" applyAlignment="1">
      <alignment horizontal="right" vertical="center"/>
    </xf>
    <xf numFmtId="0" fontId="7" fillId="3" borderId="0" xfId="2" applyFont="1" applyFill="1" applyAlignment="1">
      <alignment horizontal="center"/>
    </xf>
    <xf numFmtId="0" fontId="5" fillId="2" borderId="2" xfId="2" applyFont="1" applyFill="1" applyBorder="1"/>
    <xf numFmtId="0" fontId="5" fillId="2" borderId="0" xfId="2" applyFont="1" applyFill="1"/>
    <xf numFmtId="0" fontId="8" fillId="0" borderId="0" xfId="3" applyFont="1" applyAlignment="1">
      <alignment horizontal="left"/>
    </xf>
    <xf numFmtId="0" fontId="4" fillId="2" borderId="0" xfId="2" applyFill="1"/>
    <xf numFmtId="0" fontId="9" fillId="0" borderId="0" xfId="2" applyFont="1"/>
    <xf numFmtId="0" fontId="8" fillId="0" borderId="0" xfId="2" applyFont="1" applyAlignment="1">
      <alignment horizontal="left"/>
    </xf>
    <xf numFmtId="0" fontId="4" fillId="0" borderId="0" xfId="2" applyAlignment="1">
      <alignment horizontal="left"/>
    </xf>
    <xf numFmtId="14" fontId="8" fillId="0" borderId="0" xfId="2" applyNumberFormat="1" applyFont="1" applyAlignment="1">
      <alignment horizontal="left"/>
    </xf>
    <xf numFmtId="0" fontId="5" fillId="0" borderId="0" xfId="2" applyFont="1" applyAlignment="1">
      <alignment horizontal="center"/>
    </xf>
    <xf numFmtId="0" fontId="10" fillId="3" borderId="0" xfId="2" applyFont="1" applyFill="1"/>
    <xf numFmtId="0" fontId="5" fillId="3" borderId="0" xfId="2" applyFont="1" applyFill="1"/>
    <xf numFmtId="0" fontId="5" fillId="2" borderId="0" xfId="2" applyFont="1" applyFill="1" applyAlignment="1" applyProtection="1">
      <alignment vertical="center"/>
      <protection locked="0"/>
    </xf>
    <xf numFmtId="0" fontId="5" fillId="2" borderId="0" xfId="2" applyFont="1" applyFill="1" applyAlignment="1">
      <alignment vertical="center"/>
    </xf>
    <xf numFmtId="5" fontId="12" fillId="0" borderId="0" xfId="2" applyNumberFormat="1" applyFont="1" applyAlignment="1" applyProtection="1">
      <alignment vertical="center"/>
      <protection locked="0"/>
    </xf>
    <xf numFmtId="5" fontId="12" fillId="2" borderId="0" xfId="2" applyNumberFormat="1" applyFont="1" applyFill="1" applyAlignment="1">
      <alignment vertical="center"/>
    </xf>
    <xf numFmtId="0" fontId="5" fillId="0" borderId="0" xfId="2" applyFont="1" applyAlignment="1">
      <alignment vertical="center"/>
    </xf>
    <xf numFmtId="5" fontId="12" fillId="0" borderId="0" xfId="2" applyNumberFormat="1" applyFont="1" applyAlignment="1">
      <alignment vertical="center"/>
    </xf>
    <xf numFmtId="5" fontId="12" fillId="2" borderId="0" xfId="2" applyNumberFormat="1" applyFont="1" applyFill="1" applyAlignment="1" applyProtection="1">
      <alignment vertical="center"/>
      <protection locked="0"/>
    </xf>
    <xf numFmtId="5" fontId="5" fillId="0" borderId="0" xfId="2" applyNumberFormat="1" applyFont="1" applyAlignment="1">
      <alignment vertical="center"/>
    </xf>
    <xf numFmtId="0" fontId="9" fillId="2" borderId="0" xfId="2" applyFont="1" applyFill="1" applyProtection="1">
      <protection locked="0"/>
    </xf>
    <xf numFmtId="0" fontId="5" fillId="2" borderId="0" xfId="2" applyFont="1" applyFill="1" applyAlignment="1" applyProtection="1">
      <alignment horizontal="right"/>
      <protection locked="0"/>
    </xf>
    <xf numFmtId="5" fontId="12" fillId="0" borderId="3" xfId="2" applyNumberFormat="1" applyFont="1" applyBorder="1"/>
    <xf numFmtId="0" fontId="5" fillId="2" borderId="0" xfId="2" applyFont="1" applyFill="1" applyProtection="1">
      <protection locked="0"/>
    </xf>
    <xf numFmtId="0" fontId="5" fillId="3" borderId="0" xfId="2" applyFont="1" applyFill="1" applyProtection="1">
      <protection locked="0"/>
    </xf>
    <xf numFmtId="5" fontId="5" fillId="3" borderId="0" xfId="2" applyNumberFormat="1" applyFont="1" applyFill="1"/>
    <xf numFmtId="5" fontId="12" fillId="3" borderId="0" xfId="2" applyNumberFormat="1" applyFont="1" applyFill="1" applyProtection="1">
      <protection locked="0"/>
    </xf>
    <xf numFmtId="0" fontId="13" fillId="2" borderId="0" xfId="2" applyFont="1" applyFill="1" applyAlignment="1" applyProtection="1">
      <alignment vertical="center"/>
      <protection locked="0"/>
    </xf>
    <xf numFmtId="0" fontId="13" fillId="2" borderId="0" xfId="2" applyFont="1" applyFill="1" applyAlignment="1">
      <alignment vertical="center"/>
    </xf>
    <xf numFmtId="6" fontId="5" fillId="0" borderId="0" xfId="2" applyNumberFormat="1" applyFont="1"/>
    <xf numFmtId="5" fontId="9" fillId="2" borderId="0" xfId="2" applyNumberFormat="1" applyFont="1" applyFill="1" applyAlignment="1">
      <alignment vertical="center"/>
    </xf>
    <xf numFmtId="0" fontId="9" fillId="2" borderId="0" xfId="2" applyFont="1" applyFill="1" applyAlignment="1">
      <alignment vertical="center"/>
    </xf>
    <xf numFmtId="14" fontId="5" fillId="0" borderId="0" xfId="2" applyNumberFormat="1" applyFont="1"/>
    <xf numFmtId="0" fontId="10" fillId="3" borderId="0" xfId="2" applyFont="1" applyFill="1" applyProtection="1">
      <protection locked="0"/>
    </xf>
    <xf numFmtId="5" fontId="12" fillId="0" borderId="4" xfId="2" applyNumberFormat="1" applyFont="1" applyBorder="1"/>
    <xf numFmtId="5" fontId="12" fillId="0" borderId="0" xfId="2" applyNumberFormat="1" applyFont="1"/>
    <xf numFmtId="0" fontId="9" fillId="0" borderId="0" xfId="2" applyFont="1" applyAlignment="1">
      <alignment horizontal="right"/>
    </xf>
    <xf numFmtId="0" fontId="9" fillId="0" borderId="5" xfId="2" applyFont="1" applyBorder="1" applyAlignment="1">
      <alignment horizontal="right"/>
    </xf>
    <xf numFmtId="5" fontId="8" fillId="0" borderId="6" xfId="2" applyNumberFormat="1" applyFont="1" applyBorder="1"/>
    <xf numFmtId="0" fontId="9" fillId="2" borderId="0" xfId="2" applyFont="1" applyFill="1" applyAlignment="1" applyProtection="1">
      <alignment horizontal="right"/>
      <protection locked="0"/>
    </xf>
    <xf numFmtId="5" fontId="8" fillId="2" borderId="6" xfId="2" applyNumberFormat="1" applyFont="1" applyFill="1" applyBorder="1"/>
    <xf numFmtId="5" fontId="12" fillId="2" borderId="0" xfId="2" applyNumberFormat="1" applyFont="1" applyFill="1" applyProtection="1">
      <protection locked="0"/>
    </xf>
    <xf numFmtId="5" fontId="8" fillId="2" borderId="0" xfId="2" applyNumberFormat="1" applyFont="1" applyFill="1"/>
    <xf numFmtId="0" fontId="9" fillId="2" borderId="0" xfId="2" applyFont="1" applyFill="1" applyAlignment="1">
      <alignment horizontal="right"/>
    </xf>
    <xf numFmtId="164" fontId="8" fillId="2" borderId="0" xfId="4" applyNumberFormat="1" applyFont="1" applyFill="1"/>
    <xf numFmtId="5" fontId="8" fillId="2" borderId="7" xfId="2" applyNumberFormat="1" applyFont="1" applyFill="1" applyBorder="1"/>
    <xf numFmtId="0" fontId="5" fillId="2" borderId="0" xfId="2" applyFont="1" applyFill="1" applyAlignment="1" applyProtection="1">
      <alignment horizontal="left" indent="1"/>
      <protection locked="0"/>
    </xf>
    <xf numFmtId="5" fontId="12" fillId="2" borderId="0" xfId="2" applyNumberFormat="1" applyFont="1" applyFill="1"/>
    <xf numFmtId="0" fontId="12" fillId="2" borderId="0" xfId="2" applyFont="1" applyFill="1"/>
    <xf numFmtId="0" fontId="14" fillId="2" borderId="0" xfId="2" applyFont="1" applyFill="1" applyAlignment="1">
      <alignment horizontal="left" vertical="center" wrapText="1"/>
    </xf>
    <xf numFmtId="0" fontId="5" fillId="2" borderId="0" xfId="2" applyFont="1" applyFill="1" applyAlignment="1">
      <alignment horizontal="centerContinuous"/>
    </xf>
    <xf numFmtId="0" fontId="15" fillId="2" borderId="0" xfId="2" applyFont="1" applyFill="1" applyAlignment="1">
      <alignment horizontal="centerContinuous"/>
    </xf>
    <xf numFmtId="0" fontId="5" fillId="2" borderId="8" xfId="2" applyFont="1" applyFill="1" applyBorder="1"/>
    <xf numFmtId="0" fontId="5" fillId="2" borderId="0" xfId="2" applyFont="1" applyFill="1" applyAlignment="1">
      <alignment horizontal="right"/>
    </xf>
    <xf numFmtId="0" fontId="9" fillId="2" borderId="0" xfId="2" applyFont="1" applyFill="1"/>
    <xf numFmtId="0" fontId="9" fillId="2" borderId="0" xfId="2" applyFont="1" applyFill="1" applyAlignment="1">
      <alignment horizontal="center"/>
    </xf>
    <xf numFmtId="0" fontId="16" fillId="2" borderId="0" xfId="2" applyFont="1" applyFill="1" applyAlignment="1">
      <alignment horizontal="center"/>
    </xf>
    <xf numFmtId="0" fontId="16" fillId="2" borderId="0" xfId="2" applyFont="1" applyFill="1" applyAlignment="1">
      <alignment horizontal="right"/>
    </xf>
    <xf numFmtId="0" fontId="6" fillId="2" borderId="0" xfId="2" applyFont="1" applyFill="1" applyAlignment="1" applyProtection="1">
      <alignment horizontal="center" vertical="top"/>
      <protection locked="0"/>
    </xf>
    <xf numFmtId="0" fontId="5" fillId="0" borderId="0" xfId="2" applyFont="1" applyProtection="1">
      <protection locked="0"/>
    </xf>
    <xf numFmtId="0" fontId="6" fillId="2" borderId="0" xfId="2" applyFont="1" applyFill="1" applyAlignment="1" applyProtection="1">
      <alignment vertical="center"/>
      <protection locked="0"/>
    </xf>
    <xf numFmtId="0" fontId="6" fillId="2" borderId="0" xfId="2" applyFont="1" applyFill="1" applyAlignment="1" applyProtection="1">
      <alignment horizontal="right" vertical="center"/>
      <protection locked="0"/>
    </xf>
    <xf numFmtId="0" fontId="17" fillId="2" borderId="0" xfId="2" applyFont="1" applyFill="1" applyAlignment="1" applyProtection="1">
      <alignment horizontal="center"/>
      <protection locked="0"/>
    </xf>
    <xf numFmtId="0" fontId="10" fillId="4" borderId="9" xfId="2" applyFont="1" applyFill="1" applyBorder="1" applyAlignment="1" applyProtection="1">
      <alignment horizontal="left" vertical="center" shrinkToFit="1"/>
      <protection locked="0"/>
    </xf>
    <xf numFmtId="0" fontId="10" fillId="4" borderId="10" xfId="2" applyFont="1" applyFill="1" applyBorder="1" applyAlignment="1" applyProtection="1">
      <alignment horizontal="left" vertical="center" shrinkToFit="1"/>
      <protection locked="0"/>
    </xf>
    <xf numFmtId="0" fontId="9" fillId="4" borderId="11" xfId="2" applyFont="1" applyFill="1" applyBorder="1" applyAlignment="1" applyProtection="1">
      <alignment horizontal="center" vertical="center" shrinkToFit="1"/>
      <protection locked="0"/>
    </xf>
    <xf numFmtId="0" fontId="12" fillId="0" borderId="9" xfId="2" applyFont="1" applyBorder="1" applyAlignment="1" applyProtection="1">
      <alignment horizontal="left" shrinkToFit="1"/>
      <protection locked="0"/>
    </xf>
    <xf numFmtId="0" fontId="12" fillId="0" borderId="10" xfId="2" applyFont="1" applyBorder="1" applyAlignment="1" applyProtection="1">
      <alignment horizontal="left" shrinkToFit="1"/>
      <protection locked="0"/>
    </xf>
    <xf numFmtId="0" fontId="12" fillId="0" borderId="11" xfId="2" applyFont="1" applyBorder="1" applyAlignment="1" applyProtection="1">
      <alignment horizontal="left" shrinkToFit="1"/>
      <protection locked="0"/>
    </xf>
    <xf numFmtId="5" fontId="12" fillId="0" borderId="3" xfId="2" applyNumberFormat="1" applyFont="1" applyBorder="1" applyAlignment="1" applyProtection="1">
      <alignment shrinkToFit="1"/>
      <protection locked="0"/>
    </xf>
    <xf numFmtId="0" fontId="4" fillId="0" borderId="10" xfId="2" applyBorder="1" applyAlignment="1">
      <alignment horizontal="left" shrinkToFit="1"/>
    </xf>
    <xf numFmtId="0" fontId="4" fillId="0" borderId="11" xfId="2" applyBorder="1" applyAlignment="1">
      <alignment horizontal="left" shrinkToFit="1"/>
    </xf>
    <xf numFmtId="5" fontId="12" fillId="0" borderId="4" xfId="2" applyNumberFormat="1" applyFont="1" applyBorder="1" applyAlignment="1" applyProtection="1">
      <alignment shrinkToFit="1"/>
      <protection locked="0"/>
    </xf>
    <xf numFmtId="0" fontId="18" fillId="0" borderId="12" xfId="2" applyFont="1" applyBorder="1" applyAlignment="1" applyProtection="1">
      <alignment horizontal="right" shrinkToFit="1"/>
      <protection locked="0"/>
    </xf>
    <xf numFmtId="0" fontId="18" fillId="0" borderId="13" xfId="2" applyFont="1" applyBorder="1" applyAlignment="1" applyProtection="1">
      <alignment horizontal="right" shrinkToFit="1"/>
      <protection locked="0"/>
    </xf>
    <xf numFmtId="5" fontId="12" fillId="0" borderId="6" xfId="2" applyNumberFormat="1" applyFont="1" applyBorder="1" applyAlignment="1" applyProtection="1">
      <alignment shrinkToFit="1"/>
      <protection locked="0"/>
    </xf>
    <xf numFmtId="0" fontId="5" fillId="2" borderId="8" xfId="2" applyFont="1" applyFill="1" applyBorder="1" applyAlignment="1" applyProtection="1">
      <alignment horizontal="right" shrinkToFit="1"/>
      <protection locked="0"/>
    </xf>
    <xf numFmtId="0" fontId="4" fillId="2" borderId="8" xfId="2" applyFill="1" applyBorder="1" applyAlignment="1">
      <alignment horizontal="right" shrinkToFit="1"/>
    </xf>
    <xf numFmtId="0" fontId="19" fillId="0" borderId="10" xfId="2" applyFont="1" applyBorder="1" applyAlignment="1">
      <alignment horizontal="left" vertical="center" shrinkToFit="1"/>
    </xf>
    <xf numFmtId="0" fontId="9" fillId="4" borderId="10" xfId="2" applyFont="1" applyFill="1" applyBorder="1" applyAlignment="1" applyProtection="1">
      <alignment horizontal="center" vertical="center" shrinkToFit="1"/>
      <protection locked="0"/>
    </xf>
    <xf numFmtId="0" fontId="9" fillId="4" borderId="10" xfId="2" applyFont="1" applyFill="1" applyBorder="1" applyAlignment="1" applyProtection="1">
      <alignment horizontal="center" vertical="center" shrinkToFit="1"/>
      <protection locked="0"/>
    </xf>
    <xf numFmtId="0" fontId="12" fillId="0" borderId="9" xfId="2" applyFont="1" applyBorder="1" applyAlignment="1" applyProtection="1">
      <alignment horizontal="center" shrinkToFit="1"/>
      <protection locked="0"/>
    </xf>
    <xf numFmtId="0" fontId="12" fillId="0" borderId="11" xfId="2" applyFont="1" applyBorder="1" applyAlignment="1" applyProtection="1">
      <alignment horizontal="center" shrinkToFit="1"/>
      <protection locked="0"/>
    </xf>
    <xf numFmtId="3" fontId="12" fillId="0" borderId="9" xfId="2" applyNumberFormat="1" applyFont="1" applyBorder="1" applyAlignment="1" applyProtection="1">
      <alignment horizontal="center" shrinkToFit="1"/>
      <protection locked="0"/>
    </xf>
    <xf numFmtId="3" fontId="12" fillId="0" borderId="11" xfId="2" applyNumberFormat="1" applyFont="1" applyBorder="1" applyAlignment="1" applyProtection="1">
      <alignment horizontal="center" shrinkToFit="1"/>
      <protection locked="0"/>
    </xf>
    <xf numFmtId="3" fontId="12" fillId="0" borderId="3" xfId="2" applyNumberFormat="1" applyFont="1" applyBorder="1" applyAlignment="1" applyProtection="1">
      <alignment horizontal="center" shrinkToFit="1"/>
      <protection locked="0"/>
    </xf>
    <xf numFmtId="7" fontId="12" fillId="0" borderId="3" xfId="5" applyNumberFormat="1" applyFont="1" applyBorder="1" applyAlignment="1" applyProtection="1">
      <alignment shrinkToFit="1"/>
      <protection locked="0"/>
    </xf>
    <xf numFmtId="165" fontId="5" fillId="0" borderId="0" xfId="2" applyNumberFormat="1" applyFont="1" applyProtection="1">
      <protection locked="0"/>
    </xf>
    <xf numFmtId="7" fontId="5" fillId="0" borderId="0" xfId="2" applyNumberFormat="1" applyFont="1" applyProtection="1">
      <protection locked="0"/>
    </xf>
    <xf numFmtId="165" fontId="12" fillId="0" borderId="3" xfId="5" applyNumberFormat="1" applyFont="1" applyBorder="1" applyAlignment="1" applyProtection="1">
      <alignment shrinkToFit="1"/>
      <protection locked="0"/>
    </xf>
    <xf numFmtId="3" fontId="12" fillId="0" borderId="14" xfId="2" applyNumberFormat="1" applyFont="1" applyBorder="1" applyAlignment="1" applyProtection="1">
      <alignment horizontal="center" shrinkToFit="1"/>
      <protection locked="0"/>
    </xf>
    <xf numFmtId="0" fontId="9" fillId="4" borderId="10" xfId="2" applyFont="1" applyFill="1" applyBorder="1" applyAlignment="1" applyProtection="1">
      <alignment horizontal="center" shrinkToFit="1"/>
      <protection locked="0"/>
    </xf>
    <xf numFmtId="0" fontId="9" fillId="4" borderId="11" xfId="2" applyFont="1" applyFill="1" applyBorder="1" applyAlignment="1" applyProtection="1">
      <alignment horizontal="center" shrinkToFit="1"/>
      <protection locked="0"/>
    </xf>
    <xf numFmtId="0" fontId="12" fillId="0" borderId="10" xfId="2" applyFont="1" applyBorder="1" applyAlignment="1" applyProtection="1">
      <alignment horizontal="center" shrinkToFit="1"/>
      <protection locked="0"/>
    </xf>
    <xf numFmtId="37" fontId="12" fillId="0" borderId="11" xfId="2" applyNumberFormat="1" applyFont="1" applyBorder="1" applyAlignment="1" applyProtection="1">
      <alignment horizontal="center" shrinkToFit="1"/>
      <protection locked="0"/>
    </xf>
    <xf numFmtId="9" fontId="12" fillId="0" borderId="3" xfId="4" applyFont="1" applyBorder="1" applyAlignment="1" applyProtection="1">
      <alignment horizontal="center" shrinkToFit="1"/>
      <protection locked="0"/>
    </xf>
    <xf numFmtId="166" fontId="12" fillId="0" borderId="3" xfId="2" applyNumberFormat="1" applyFont="1" applyBorder="1" applyAlignment="1" applyProtection="1">
      <alignment horizontal="center" shrinkToFit="1"/>
      <protection locked="0"/>
    </xf>
    <xf numFmtId="0" fontId="18" fillId="0" borderId="0" xfId="2" applyFont="1" applyAlignment="1" applyProtection="1">
      <alignment horizontal="right" shrinkToFit="1"/>
      <protection locked="0"/>
    </xf>
    <xf numFmtId="0" fontId="18" fillId="0" borderId="5" xfId="2" applyFont="1" applyBorder="1" applyAlignment="1" applyProtection="1">
      <alignment horizontal="right" shrinkToFit="1"/>
      <protection locked="0"/>
    </xf>
    <xf numFmtId="0" fontId="10" fillId="4" borderId="9" xfId="2" applyFont="1" applyFill="1" applyBorder="1" applyAlignment="1" applyProtection="1">
      <alignment vertical="center" shrinkToFit="1"/>
      <protection locked="0"/>
    </xf>
    <xf numFmtId="0" fontId="12" fillId="0" borderId="9" xfId="2" applyFont="1" applyBorder="1" applyAlignment="1" applyProtection="1">
      <alignment horizontal="center" shrinkToFit="1"/>
      <protection locked="0"/>
    </xf>
    <xf numFmtId="0" fontId="12" fillId="0" borderId="3" xfId="2" applyFont="1" applyBorder="1" applyAlignment="1" applyProtection="1">
      <alignment horizontal="center" shrinkToFit="1"/>
      <protection locked="0"/>
    </xf>
    <xf numFmtId="5" fontId="12" fillId="0" borderId="3" xfId="2" applyNumberFormat="1" applyFont="1" applyBorder="1" applyAlignment="1" applyProtection="1">
      <alignment horizontal="right" shrinkToFit="1"/>
      <protection locked="0"/>
    </xf>
    <xf numFmtId="0" fontId="13" fillId="0" borderId="3" xfId="2" applyFont="1" applyBorder="1" applyAlignment="1" applyProtection="1">
      <alignment horizontal="center" shrinkToFit="1"/>
      <protection locked="0"/>
    </xf>
    <xf numFmtId="0" fontId="12" fillId="0" borderId="15" xfId="2" applyFont="1" applyBorder="1" applyAlignment="1" applyProtection="1">
      <alignment horizontal="left" shrinkToFit="1"/>
      <protection locked="0"/>
    </xf>
    <xf numFmtId="0" fontId="12" fillId="0" borderId="12" xfId="2" applyFont="1" applyBorder="1" applyAlignment="1" applyProtection="1">
      <alignment horizontal="left" shrinkToFit="1"/>
      <protection locked="0"/>
    </xf>
    <xf numFmtId="0" fontId="12" fillId="0" borderId="14" xfId="2" applyFont="1" applyBorder="1" applyAlignment="1" applyProtection="1">
      <alignment horizontal="left" shrinkToFit="1"/>
      <protection locked="0"/>
    </xf>
    <xf numFmtId="0" fontId="4" fillId="0" borderId="12" xfId="2" applyBorder="1" applyAlignment="1">
      <alignment horizontal="left" shrinkToFit="1"/>
    </xf>
    <xf numFmtId="0" fontId="4" fillId="0" borderId="14" xfId="2" applyBorder="1" applyAlignment="1">
      <alignment horizontal="left" shrinkToFit="1"/>
    </xf>
    <xf numFmtId="0" fontId="18" fillId="0" borderId="16" xfId="2" applyFont="1" applyBorder="1" applyAlignment="1" applyProtection="1">
      <alignment horizontal="right" shrinkToFit="1"/>
      <protection locked="0"/>
    </xf>
    <xf numFmtId="0" fontId="6" fillId="0" borderId="0" xfId="2" applyFont="1" applyAlignment="1" applyProtection="1">
      <alignment vertical="top"/>
      <protection locked="0"/>
    </xf>
    <xf numFmtId="0" fontId="21" fillId="0" borderId="0" xfId="2" applyFont="1"/>
    <xf numFmtId="0" fontId="6" fillId="2" borderId="0" xfId="2" applyFont="1" applyFill="1" applyAlignment="1">
      <alignment horizontal="right"/>
    </xf>
    <xf numFmtId="0" fontId="2" fillId="0" borderId="0" xfId="1" applyAlignment="1">
      <alignment horizontal="right" vertical="center"/>
    </xf>
    <xf numFmtId="0" fontId="10" fillId="2" borderId="0" xfId="2" applyFont="1" applyFill="1" applyAlignment="1">
      <alignment horizontal="center" vertical="top"/>
    </xf>
    <xf numFmtId="0" fontId="5" fillId="2" borderId="0" xfId="2" applyFont="1" applyFill="1" applyAlignment="1">
      <alignment horizontal="center"/>
    </xf>
    <xf numFmtId="0" fontId="10" fillId="4" borderId="9" xfId="2" applyFont="1" applyFill="1" applyBorder="1" applyAlignment="1">
      <alignment horizontal="left" vertical="center"/>
    </xf>
    <xf numFmtId="0" fontId="10" fillId="4" borderId="10" xfId="2" applyFont="1" applyFill="1" applyBorder="1" applyAlignment="1">
      <alignment horizontal="left" vertical="center"/>
    </xf>
    <xf numFmtId="0" fontId="9" fillId="4" borderId="10" xfId="2" applyFont="1" applyFill="1" applyBorder="1" applyAlignment="1">
      <alignment horizontal="center"/>
    </xf>
    <xf numFmtId="0" fontId="9" fillId="4" borderId="10" xfId="2" applyFont="1" applyFill="1" applyBorder="1" applyAlignment="1">
      <alignment horizontal="center"/>
    </xf>
    <xf numFmtId="0" fontId="9" fillId="4" borderId="11" xfId="2" applyFont="1" applyFill="1" applyBorder="1" applyAlignment="1">
      <alignment horizontal="center"/>
    </xf>
    <xf numFmtId="0" fontId="12" fillId="0" borderId="9" xfId="2" applyFont="1" applyBorder="1" applyAlignment="1">
      <alignment horizontal="center" shrinkToFit="1"/>
    </xf>
    <xf numFmtId="0" fontId="12" fillId="0" borderId="10" xfId="2" applyFont="1" applyBorder="1" applyAlignment="1">
      <alignment horizontal="center" shrinkToFit="1"/>
    </xf>
    <xf numFmtId="0" fontId="12" fillId="0" borderId="11" xfId="2" applyFont="1" applyBorder="1" applyAlignment="1">
      <alignment horizontal="center" shrinkToFit="1"/>
    </xf>
    <xf numFmtId="0" fontId="12" fillId="0" borderId="17" xfId="2" applyFont="1" applyBorder="1" applyAlignment="1">
      <alignment horizontal="center" shrinkToFit="1"/>
    </xf>
    <xf numFmtId="5" fontId="12" fillId="0" borderId="17" xfId="2" applyNumberFormat="1" applyFont="1" applyBorder="1" applyAlignment="1">
      <alignment shrinkToFit="1"/>
    </xf>
    <xf numFmtId="166" fontId="21" fillId="0" borderId="0" xfId="2" applyNumberFormat="1" applyFont="1"/>
    <xf numFmtId="0" fontId="12" fillId="0" borderId="0" xfId="2" applyFont="1" applyAlignment="1">
      <alignment horizontal="center"/>
    </xf>
    <xf numFmtId="0" fontId="12" fillId="0" borderId="0" xfId="2" applyFont="1"/>
    <xf numFmtId="166" fontId="12" fillId="0" borderId="0" xfId="2" applyNumberFormat="1" applyFont="1"/>
    <xf numFmtId="0" fontId="12" fillId="0" borderId="3" xfId="2" applyFont="1" applyBorder="1" applyAlignment="1">
      <alignment horizontal="center" shrinkToFit="1"/>
    </xf>
    <xf numFmtId="5" fontId="12" fillId="0" borderId="3" xfId="2" applyNumberFormat="1" applyFont="1" applyBorder="1" applyAlignment="1">
      <alignment shrinkToFit="1"/>
    </xf>
    <xf numFmtId="0" fontId="12" fillId="0" borderId="0" xfId="2" applyFont="1" applyAlignment="1">
      <alignment horizontal="left"/>
    </xf>
    <xf numFmtId="0" fontId="12" fillId="0" borderId="0" xfId="2" applyFont="1" applyAlignment="1">
      <alignment horizontal="center" shrinkToFit="1"/>
    </xf>
    <xf numFmtId="0" fontId="9" fillId="0" borderId="12" xfId="2" applyFont="1" applyBorder="1" applyAlignment="1">
      <alignment horizontal="right"/>
    </xf>
    <xf numFmtId="0" fontId="9" fillId="0" borderId="13" xfId="2" applyFont="1" applyBorder="1" applyAlignment="1">
      <alignment horizontal="right"/>
    </xf>
    <xf numFmtId="5" fontId="12" fillId="0" borderId="6" xfId="2" applyNumberFormat="1" applyFont="1" applyBorder="1"/>
    <xf numFmtId="0" fontId="10" fillId="4" borderId="15" xfId="2" applyFont="1" applyFill="1" applyBorder="1" applyAlignment="1">
      <alignment horizontal="left" vertical="center"/>
    </xf>
    <xf numFmtId="0" fontId="9" fillId="4" borderId="12" xfId="2" applyFont="1" applyFill="1" applyBorder="1" applyAlignment="1">
      <alignment horizontal="center"/>
    </xf>
    <xf numFmtId="0" fontId="9" fillId="4" borderId="12" xfId="2" applyFont="1" applyFill="1" applyBorder="1" applyAlignment="1">
      <alignment horizontal="center"/>
    </xf>
    <xf numFmtId="0" fontId="9" fillId="4" borderId="14" xfId="2" applyFont="1" applyFill="1" applyBorder="1" applyAlignment="1">
      <alignment horizontal="center"/>
    </xf>
    <xf numFmtId="0" fontId="9" fillId="4" borderId="18" xfId="2" applyFont="1" applyFill="1" applyBorder="1" applyAlignment="1">
      <alignment horizontal="center" vertical="center"/>
    </xf>
    <xf numFmtId="0" fontId="9" fillId="4" borderId="8" xfId="2" applyFont="1" applyFill="1" applyBorder="1" applyAlignment="1">
      <alignment horizontal="center"/>
    </xf>
    <xf numFmtId="0" fontId="9" fillId="4" borderId="8" xfId="2" applyFont="1" applyFill="1" applyBorder="1" applyAlignment="1">
      <alignment horizontal="center"/>
    </xf>
    <xf numFmtId="0" fontId="9" fillId="4" borderId="19" xfId="2" applyFont="1" applyFill="1" applyBorder="1" applyAlignment="1">
      <alignment horizontal="center"/>
    </xf>
    <xf numFmtId="0" fontId="12" fillId="0" borderId="3" xfId="2" applyFont="1" applyBorder="1" applyAlignment="1">
      <alignment horizontal="center" shrinkToFit="1"/>
    </xf>
    <xf numFmtId="0" fontId="12" fillId="0" borderId="3" xfId="2" applyFont="1" applyBorder="1" applyAlignment="1">
      <alignment shrinkToFit="1"/>
    </xf>
    <xf numFmtId="0" fontId="9" fillId="2" borderId="12" xfId="2" applyFont="1" applyFill="1" applyBorder="1" applyAlignment="1">
      <alignment horizontal="right"/>
    </xf>
    <xf numFmtId="0" fontId="9" fillId="2" borderId="13" xfId="2" applyFont="1" applyFill="1" applyBorder="1" applyAlignment="1">
      <alignment horizontal="right"/>
    </xf>
    <xf numFmtId="0" fontId="21" fillId="2" borderId="0" xfId="2" applyFont="1" applyFill="1" applyAlignment="1">
      <alignment horizontal="center"/>
    </xf>
    <xf numFmtId="0" fontId="21" fillId="2" borderId="0" xfId="2" applyFont="1" applyFill="1"/>
    <xf numFmtId="0" fontId="21" fillId="0" borderId="0" xfId="2" applyFont="1" applyAlignment="1">
      <alignment horizontal="center"/>
    </xf>
    <xf numFmtId="0" fontId="10" fillId="2" borderId="0" xfId="2" applyFont="1" applyFill="1" applyAlignment="1" applyProtection="1">
      <alignment horizontal="center"/>
      <protection locked="0"/>
    </xf>
    <xf numFmtId="0" fontId="10" fillId="4" borderId="9" xfId="2" applyFont="1" applyFill="1" applyBorder="1" applyAlignment="1" applyProtection="1">
      <alignment shrinkToFit="1"/>
      <protection locked="0"/>
    </xf>
    <xf numFmtId="0" fontId="9" fillId="4" borderId="10" xfId="2" applyFont="1" applyFill="1" applyBorder="1" applyAlignment="1" applyProtection="1">
      <alignment horizontal="center"/>
      <protection locked="0"/>
    </xf>
    <xf numFmtId="0" fontId="9" fillId="4" borderId="10" xfId="2" applyFont="1" applyFill="1" applyBorder="1" applyAlignment="1" applyProtection="1">
      <alignment horizontal="center" vertical="center"/>
      <protection locked="0"/>
    </xf>
    <xf numFmtId="0" fontId="9" fillId="4" borderId="11" xfId="2" applyFont="1" applyFill="1" applyBorder="1" applyAlignment="1" applyProtection="1">
      <alignment horizontal="center"/>
      <protection locked="0"/>
    </xf>
    <xf numFmtId="0" fontId="12" fillId="0" borderId="9" xfId="2" applyFont="1" applyBorder="1" applyAlignment="1" applyProtection="1">
      <alignment shrinkToFit="1"/>
      <protection locked="0"/>
    </xf>
    <xf numFmtId="5" fontId="5" fillId="0" borderId="0" xfId="2" quotePrefix="1" applyNumberFormat="1" applyFont="1" applyProtection="1">
      <protection locked="0"/>
    </xf>
    <xf numFmtId="0" fontId="5" fillId="2" borderId="8" xfId="2" applyFont="1" applyFill="1" applyBorder="1" applyAlignment="1" applyProtection="1">
      <alignment horizontal="center" shrinkToFit="1"/>
      <protection locked="0"/>
    </xf>
    <xf numFmtId="0" fontId="12" fillId="0" borderId="3" xfId="2" applyFont="1" applyBorder="1" applyAlignment="1" applyProtection="1">
      <alignment shrinkToFit="1"/>
      <protection locked="0"/>
    </xf>
    <xf numFmtId="0" fontId="12" fillId="0" borderId="4" xfId="2" applyFont="1" applyBorder="1" applyAlignment="1" applyProtection="1">
      <alignment shrinkToFit="1"/>
      <protection locked="0"/>
    </xf>
    <xf numFmtId="0" fontId="9" fillId="4" borderId="10" xfId="2" applyFont="1" applyFill="1" applyBorder="1" applyAlignment="1" applyProtection="1">
      <alignment horizontal="center" shrinkToFit="1"/>
      <protection locked="0"/>
    </xf>
    <xf numFmtId="9" fontId="12" fillId="0" borderId="9" xfId="4" applyFont="1" applyBorder="1" applyAlignment="1" applyProtection="1">
      <alignment horizontal="center" shrinkToFit="1"/>
      <protection locked="0"/>
    </xf>
    <xf numFmtId="9" fontId="12" fillId="0" borderId="11" xfId="4" applyFont="1" applyBorder="1" applyAlignment="1" applyProtection="1">
      <alignment horizontal="center" shrinkToFit="1"/>
      <protection locked="0"/>
    </xf>
    <xf numFmtId="5" fontId="5" fillId="0" borderId="3" xfId="2" applyNumberFormat="1" applyFont="1" applyBorder="1" applyAlignment="1" applyProtection="1">
      <alignment shrinkToFit="1"/>
      <protection locked="0"/>
    </xf>
    <xf numFmtId="0" fontId="4" fillId="0" borderId="12" xfId="2" applyBorder="1" applyAlignment="1">
      <alignment horizontal="right" shrinkToFit="1"/>
    </xf>
    <xf numFmtId="0" fontId="4" fillId="0" borderId="13" xfId="2" applyBorder="1" applyAlignment="1">
      <alignment horizontal="right" shrinkToFit="1"/>
    </xf>
    <xf numFmtId="0" fontId="12" fillId="0" borderId="9" xfId="4" applyNumberFormat="1" applyFont="1" applyBorder="1" applyAlignment="1" applyProtection="1">
      <alignment horizontal="center" shrinkToFit="1"/>
      <protection locked="0"/>
    </xf>
    <xf numFmtId="0" fontId="12" fillId="0" borderId="10" xfId="4" applyNumberFormat="1" applyFont="1" applyBorder="1" applyAlignment="1" applyProtection="1">
      <alignment horizontal="center" shrinkToFit="1"/>
      <protection locked="0"/>
    </xf>
    <xf numFmtId="0" fontId="12" fillId="0" borderId="11" xfId="4" applyNumberFormat="1" applyFont="1" applyBorder="1" applyAlignment="1" applyProtection="1">
      <alignment horizontal="center" shrinkToFit="1"/>
      <protection locked="0"/>
    </xf>
    <xf numFmtId="1" fontId="12" fillId="0" borderId="3" xfId="2" applyNumberFormat="1" applyFont="1" applyBorder="1" applyAlignment="1" applyProtection="1">
      <alignment horizontal="center" shrinkToFit="1"/>
      <protection locked="0"/>
    </xf>
    <xf numFmtId="0" fontId="6" fillId="2" borderId="0" xfId="2" applyFont="1" applyFill="1" applyAlignment="1" applyProtection="1">
      <alignment horizontal="right"/>
      <protection locked="0"/>
    </xf>
    <xf numFmtId="0" fontId="4" fillId="2" borderId="0" xfId="2" applyFill="1" applyAlignment="1">
      <alignment horizontal="right"/>
    </xf>
    <xf numFmtId="0" fontId="5" fillId="2" borderId="8" xfId="2" applyFont="1" applyFill="1" applyBorder="1" applyAlignment="1" applyProtection="1">
      <alignment horizontal="right"/>
      <protection locked="0"/>
    </xf>
    <xf numFmtId="0" fontId="4" fillId="2" borderId="8" xfId="2" applyFill="1" applyBorder="1" applyAlignment="1">
      <alignment horizontal="right"/>
    </xf>
    <xf numFmtId="10" fontId="12" fillId="0" borderId="3" xfId="4" applyNumberFormat="1" applyFont="1" applyBorder="1" applyAlignment="1" applyProtection="1">
      <alignment horizontal="center" shrinkToFit="1"/>
      <protection locked="0"/>
    </xf>
    <xf numFmtId="14" fontId="12" fillId="0" borderId="3" xfId="4" applyNumberFormat="1" applyFont="1" applyBorder="1" applyAlignment="1" applyProtection="1">
      <alignment horizontal="center" shrinkToFit="1"/>
      <protection locked="0"/>
    </xf>
    <xf numFmtId="5" fontId="12" fillId="0" borderId="3" xfId="5" applyNumberFormat="1" applyFont="1" applyBorder="1" applyAlignment="1" applyProtection="1">
      <alignment shrinkToFit="1"/>
      <protection locked="0"/>
    </xf>
    <xf numFmtId="166" fontId="12" fillId="0" borderId="3" xfId="5" applyNumberFormat="1" applyFont="1" applyBorder="1" applyAlignment="1" applyProtection="1">
      <alignment shrinkToFit="1"/>
      <protection locked="0"/>
    </xf>
    <xf numFmtId="166" fontId="12" fillId="0" borderId="3" xfId="5" applyNumberFormat="1" applyFont="1" applyBorder="1" applyAlignment="1" applyProtection="1">
      <alignment horizontal="right" shrinkToFit="1"/>
      <protection locked="0"/>
    </xf>
    <xf numFmtId="0" fontId="6" fillId="2" borderId="0" xfId="2" applyFont="1" applyFill="1" applyAlignment="1" applyProtection="1">
      <alignment horizontal="right" vertical="center"/>
      <protection locked="0"/>
    </xf>
    <xf numFmtId="0" fontId="5" fillId="2" borderId="8" xfId="2" applyFont="1" applyFill="1" applyBorder="1" applyAlignment="1" applyProtection="1">
      <alignment vertical="center"/>
      <protection locked="0"/>
    </xf>
    <xf numFmtId="0" fontId="4" fillId="2" borderId="8" xfId="2" applyFill="1" applyBorder="1" applyAlignment="1">
      <alignment vertical="center"/>
    </xf>
    <xf numFmtId="0" fontId="10" fillId="4" borderId="9" xfId="2" applyFont="1" applyFill="1" applyBorder="1" applyAlignment="1" applyProtection="1">
      <alignment horizontal="left" vertical="center" wrapText="1"/>
      <protection locked="0"/>
    </xf>
    <xf numFmtId="0" fontId="9" fillId="4" borderId="10" xfId="2" applyFont="1" applyFill="1" applyBorder="1" applyAlignment="1" applyProtection="1">
      <alignment horizontal="center" vertical="center" wrapText="1"/>
      <protection locked="0"/>
    </xf>
    <xf numFmtId="0" fontId="9" fillId="4" borderId="11" xfId="2" applyFont="1" applyFill="1" applyBorder="1" applyAlignment="1" applyProtection="1">
      <alignment horizontal="center" vertical="center" wrapText="1"/>
      <protection locked="0"/>
    </xf>
    <xf numFmtId="0" fontId="22" fillId="0" borderId="0" xfId="2" applyFont="1" applyAlignment="1" applyProtection="1">
      <alignment horizontal="center" wrapText="1" shrinkToFit="1"/>
      <protection locked="0"/>
    </xf>
    <xf numFmtId="0" fontId="22" fillId="0" borderId="0" xfId="2" applyFont="1" applyAlignment="1" applyProtection="1">
      <alignment horizontal="center" wrapText="1"/>
      <protection locked="0"/>
    </xf>
    <xf numFmtId="0" fontId="23" fillId="0" borderId="0" xfId="2" applyFont="1" applyAlignment="1" applyProtection="1">
      <alignment horizontal="center"/>
      <protection locked="0"/>
    </xf>
    <xf numFmtId="10" fontId="12" fillId="0" borderId="3" xfId="4" applyNumberFormat="1" applyFont="1" applyBorder="1" applyAlignment="1" applyProtection="1">
      <alignment shrinkToFit="1"/>
      <protection locked="0"/>
    </xf>
    <xf numFmtId="167" fontId="12" fillId="0" borderId="3" xfId="2" applyNumberFormat="1" applyFont="1" applyBorder="1" applyAlignment="1" applyProtection="1">
      <alignment horizontal="center" shrinkToFit="1"/>
      <protection locked="0"/>
    </xf>
    <xf numFmtId="166" fontId="12" fillId="0" borderId="3" xfId="2" applyNumberFormat="1" applyFont="1" applyBorder="1" applyAlignment="1" applyProtection="1">
      <alignment shrinkToFit="1"/>
      <protection locked="0"/>
    </xf>
    <xf numFmtId="166" fontId="13" fillId="0" borderId="0" xfId="2" applyNumberFormat="1" applyFont="1" applyProtection="1">
      <protection locked="0"/>
    </xf>
    <xf numFmtId="166" fontId="5" fillId="0" borderId="0" xfId="2" applyNumberFormat="1" applyFont="1" applyProtection="1">
      <protection locked="0"/>
    </xf>
    <xf numFmtId="0" fontId="24" fillId="0" borderId="3" xfId="6" applyFont="1" applyBorder="1" applyAlignment="1">
      <alignment horizontal="center"/>
    </xf>
    <xf numFmtId="49" fontId="1" fillId="0" borderId="0" xfId="6" applyNumberFormat="1"/>
    <xf numFmtId="0" fontId="1" fillId="0" borderId="0" xfId="6"/>
    <xf numFmtId="0" fontId="0" fillId="0" borderId="0" xfId="6" applyFont="1"/>
    <xf numFmtId="8" fontId="23" fillId="0" borderId="0" xfId="2" quotePrefix="1" applyNumberFormat="1" applyFont="1" applyAlignment="1" applyProtection="1">
      <alignment shrinkToFit="1"/>
      <protection locked="0"/>
    </xf>
    <xf numFmtId="8" fontId="23" fillId="0" borderId="0" xfId="2" applyNumberFormat="1" applyFont="1" applyAlignment="1" applyProtection="1">
      <alignment shrinkToFit="1"/>
      <protection locked="0"/>
    </xf>
    <xf numFmtId="0" fontId="12" fillId="0" borderId="9" xfId="2" quotePrefix="1" applyFont="1" applyBorder="1" applyAlignment="1" applyProtection="1">
      <alignment horizontal="center" shrinkToFit="1"/>
      <protection locked="0"/>
    </xf>
    <xf numFmtId="6" fontId="25" fillId="0" borderId="3" xfId="6" applyNumberFormat="1" applyFont="1" applyBorder="1" applyAlignment="1">
      <alignment horizontal="center"/>
    </xf>
    <xf numFmtId="10" fontId="25" fillId="0" borderId="3" xfId="6" applyNumberFormat="1" applyFont="1" applyBorder="1" applyAlignment="1">
      <alignment horizontal="center"/>
    </xf>
    <xf numFmtId="49" fontId="25" fillId="0" borderId="3" xfId="6" applyNumberFormat="1" applyFont="1" applyBorder="1" applyAlignment="1">
      <alignment horizontal="center" shrinkToFit="1"/>
    </xf>
    <xf numFmtId="49" fontId="0" fillId="0" borderId="0" xfId="6" quotePrefix="1" applyNumberFormat="1" applyFont="1"/>
    <xf numFmtId="1" fontId="1" fillId="0" borderId="0" xfId="6" applyNumberFormat="1"/>
    <xf numFmtId="1" fontId="0" fillId="0" borderId="0" xfId="6" quotePrefix="1" applyNumberFormat="1" applyFont="1"/>
    <xf numFmtId="1" fontId="0" fillId="0" borderId="0" xfId="6" applyNumberFormat="1" applyFont="1"/>
    <xf numFmtId="8" fontId="5" fillId="0" borderId="0" xfId="2" quotePrefix="1" applyNumberFormat="1" applyFont="1" applyProtection="1">
      <protection locked="0"/>
    </xf>
    <xf numFmtId="0" fontId="26" fillId="0" borderId="3" xfId="6" applyFont="1" applyBorder="1" applyAlignment="1">
      <alignment horizontal="center" shrinkToFit="1"/>
    </xf>
    <xf numFmtId="0" fontId="27" fillId="0" borderId="3" xfId="2" applyFont="1" applyBorder="1" applyProtection="1">
      <protection locked="0"/>
    </xf>
    <xf numFmtId="49" fontId="5" fillId="0" borderId="0" xfId="2" applyNumberFormat="1" applyFont="1" applyProtection="1">
      <protection locked="0"/>
    </xf>
    <xf numFmtId="8" fontId="5" fillId="0" borderId="0" xfId="2" applyNumberFormat="1" applyFont="1" applyProtection="1">
      <protection locked="0"/>
    </xf>
    <xf numFmtId="0" fontId="25" fillId="0" borderId="3" xfId="6" applyFont="1" applyBorder="1" applyAlignment="1">
      <alignment horizontal="center"/>
    </xf>
    <xf numFmtId="165" fontId="26" fillId="0" borderId="3" xfId="6" applyNumberFormat="1" applyFont="1" applyBorder="1" applyAlignment="1">
      <alignment horizontal="center"/>
    </xf>
    <xf numFmtId="0" fontId="27" fillId="0" borderId="3" xfId="2" applyFont="1" applyBorder="1" applyAlignment="1" applyProtection="1">
      <alignment shrinkToFit="1"/>
      <protection locked="0"/>
    </xf>
    <xf numFmtId="0" fontId="27" fillId="0" borderId="0" xfId="2" applyFont="1" applyProtection="1">
      <protection locked="0"/>
    </xf>
    <xf numFmtId="0" fontId="5" fillId="0" borderId="0" xfId="2" quotePrefix="1" applyFont="1" applyProtection="1">
      <protection locked="0"/>
    </xf>
    <xf numFmtId="0" fontId="28" fillId="0" borderId="10" xfId="2" quotePrefix="1" applyFont="1" applyBorder="1" applyAlignment="1" applyProtection="1">
      <alignment horizontal="center"/>
      <protection locked="0"/>
    </xf>
    <xf numFmtId="166" fontId="25" fillId="0" borderId="3" xfId="6" quotePrefix="1" applyNumberFormat="1" applyFont="1" applyBorder="1" applyAlignment="1">
      <alignment horizontal="right"/>
    </xf>
    <xf numFmtId="168" fontId="26" fillId="0" borderId="3" xfId="6" applyNumberFormat="1" applyFont="1" applyBorder="1" applyAlignment="1">
      <alignment horizontal="center"/>
    </xf>
    <xf numFmtId="0" fontId="27" fillId="0" borderId="0" xfId="2" quotePrefix="1" applyFont="1" applyProtection="1">
      <protection locked="0"/>
    </xf>
    <xf numFmtId="166" fontId="5" fillId="0" borderId="3" xfId="2" applyNumberFormat="1" applyFont="1" applyBorder="1" applyProtection="1">
      <protection locked="0"/>
    </xf>
    <xf numFmtId="0" fontId="5" fillId="0" borderId="3" xfId="2" applyFont="1" applyBorder="1" applyProtection="1">
      <protection locked="0"/>
    </xf>
    <xf numFmtId="0" fontId="1" fillId="0" borderId="12" xfId="6" applyBorder="1" applyAlignment="1">
      <alignment horizontal="right" shrinkToFit="1"/>
    </xf>
    <xf numFmtId="0" fontId="1" fillId="0" borderId="13" xfId="6" applyBorder="1" applyAlignment="1">
      <alignment horizontal="right" shrinkToFit="1"/>
    </xf>
    <xf numFmtId="0" fontId="18" fillId="2" borderId="8" xfId="2" applyFont="1" applyFill="1" applyBorder="1" applyAlignment="1" applyProtection="1">
      <alignment vertical="center"/>
      <protection locked="0"/>
    </xf>
    <xf numFmtId="0" fontId="10" fillId="4" borderId="9" xfId="2" applyFont="1" applyFill="1" applyBorder="1" applyAlignment="1" applyProtection="1">
      <alignment vertical="top" wrapText="1"/>
      <protection locked="0"/>
    </xf>
    <xf numFmtId="0" fontId="10" fillId="4" borderId="9" xfId="2" applyFont="1" applyFill="1" applyBorder="1" applyAlignment="1" applyProtection="1">
      <alignment vertical="center" wrapText="1"/>
      <protection locked="0"/>
    </xf>
    <xf numFmtId="0" fontId="29" fillId="2" borderId="20" xfId="2" applyFont="1" applyFill="1" applyBorder="1" applyAlignment="1" applyProtection="1">
      <alignment horizontal="left" vertical="center" shrinkToFit="1"/>
      <protection locked="0"/>
    </xf>
    <xf numFmtId="166" fontId="29" fillId="2" borderId="21" xfId="2" applyNumberFormat="1" applyFont="1" applyFill="1" applyBorder="1" applyAlignment="1" applyProtection="1">
      <alignment horizontal="right" vertical="center"/>
      <protection locked="0"/>
    </xf>
    <xf numFmtId="0" fontId="10" fillId="0" borderId="0" xfId="2" applyFont="1" applyAlignment="1" applyProtection="1">
      <alignment horizontal="center"/>
      <protection locked="0"/>
    </xf>
    <xf numFmtId="0" fontId="5" fillId="5" borderId="15" xfId="2" applyFont="1" applyFill="1" applyBorder="1" applyAlignment="1">
      <alignment horizontal="center" vertical="center" wrapText="1"/>
    </xf>
    <xf numFmtId="0" fontId="5" fillId="5" borderId="12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0" fontId="5" fillId="5" borderId="22" xfId="2" applyFont="1" applyFill="1" applyBorder="1" applyAlignment="1">
      <alignment horizontal="center" vertical="center" wrapText="1"/>
    </xf>
    <xf numFmtId="0" fontId="5" fillId="5" borderId="0" xfId="2" applyFont="1" applyFill="1" applyBorder="1" applyAlignment="1">
      <alignment horizontal="center" vertical="center" wrapText="1"/>
    </xf>
    <xf numFmtId="0" fontId="5" fillId="5" borderId="23" xfId="2" applyFont="1" applyFill="1" applyBorder="1" applyAlignment="1">
      <alignment horizontal="center" vertical="center" wrapText="1"/>
    </xf>
    <xf numFmtId="0" fontId="16" fillId="5" borderId="9" xfId="2" applyFont="1" applyFill="1" applyBorder="1" applyAlignment="1">
      <alignment horizontal="center"/>
    </xf>
    <xf numFmtId="0" fontId="16" fillId="5" borderId="10" xfId="2" applyFont="1" applyFill="1" applyBorder="1" applyAlignment="1">
      <alignment horizontal="center"/>
    </xf>
    <xf numFmtId="0" fontId="16" fillId="5" borderId="11" xfId="2" applyFont="1" applyFill="1" applyBorder="1" applyAlignment="1">
      <alignment horizontal="center"/>
    </xf>
    <xf numFmtId="0" fontId="5" fillId="5" borderId="18" xfId="2" applyFont="1" applyFill="1" applyBorder="1" applyAlignment="1">
      <alignment horizontal="center" vertical="center" wrapText="1"/>
    </xf>
    <xf numFmtId="0" fontId="5" fillId="5" borderId="8" xfId="2" applyFont="1" applyFill="1" applyBorder="1" applyAlignment="1">
      <alignment horizontal="center" vertical="center" wrapText="1"/>
    </xf>
    <xf numFmtId="0" fontId="5" fillId="5" borderId="19" xfId="2" applyFont="1" applyFill="1" applyBorder="1" applyAlignment="1">
      <alignment horizontal="center" vertical="center" wrapText="1"/>
    </xf>
  </cellXfs>
  <cellStyles count="7">
    <cellStyle name="Currency 2" xfId="5" xr:uid="{A5B432AF-2FBE-4CAA-B599-798E5F6249D9}"/>
    <cellStyle name="Hyperlink" xfId="1" builtinId="8"/>
    <cellStyle name="Normal" xfId="0" builtinId="0"/>
    <cellStyle name="Normal 10" xfId="2" xr:uid="{6C0E9CAB-CE5E-456C-872D-3A09B84B9D8D}"/>
    <cellStyle name="Normal 12 2 8" xfId="6" xr:uid="{6AFDC6E5-C01E-4423-B5E4-A45CC51FDCC0}"/>
    <cellStyle name="Normal 2" xfId="3" xr:uid="{0EEE3CFC-1B0A-4EA2-9E0B-A4112016EB3D}"/>
    <cellStyle name="Percent 2" xfId="4" xr:uid="{5F3F3AB2-6442-4271-A8A8-D41883C8D40C}"/>
  </cellStyles>
  <dxfs count="25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oan%20Forms/Loan%20Shee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TT2012TS\Departments\Customers\Turner\Turner%20Sheet%20Met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k2008\Departments\LoanDepartment\Les\LPA%20-%20Dail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Appr"/>
      <sheetName val="Req. Doc"/>
      <sheetName val="FHLB"/>
      <sheetName val="FHLB 2"/>
      <sheetName val="LM"/>
      <sheetName val="LM-PF"/>
      <sheetName val="FP"/>
      <sheetName val="GC"/>
      <sheetName val="Lstk "/>
      <sheetName val="Lstk-M"/>
      <sheetName val="Eq"/>
      <sheetName val="REM"/>
      <sheetName val="BS Trd"/>
      <sheetName val="Tx Trd"/>
      <sheetName val="CF"/>
      <sheetName val="Lstk IP"/>
      <sheetName val="Cr IP"/>
      <sheetName val="Cr Ins"/>
      <sheetName val="BS"/>
      <sheetName val="CA"/>
      <sheetName val="M&amp;E"/>
      <sheetName val="I&amp;LA"/>
      <sheetName val="CL"/>
      <sheetName val="I&amp;LL"/>
      <sheetName val="BS-C"/>
      <sheetName val="CA-C"/>
      <sheetName val="M&amp;E-C"/>
      <sheetName val="I&amp;LA-C"/>
      <sheetName val="CL-C"/>
      <sheetName val="I&amp;LL-C"/>
      <sheetName val="LN Sheet"/>
    </sheetNames>
    <definedNames>
      <definedName name="bs_commercia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heet4"/>
      <sheetName val="Cover Page Over $200K"/>
      <sheetName val="Cover Page"/>
      <sheetName val="Analysis Checksheet"/>
      <sheetName val="Cover-Revised"/>
      <sheetName val="Loan Analysis"/>
      <sheetName val="NRVW"/>
      <sheetName val="Eq"/>
      <sheetName val="Equip List"/>
      <sheetName val="Growing Crop Investment"/>
      <sheetName val="Grain Inventory"/>
      <sheetName val="Livestock Inventory"/>
      <sheetName val="Trend Analysis"/>
      <sheetName val="Cattle Income Projection"/>
      <sheetName val="Crop Income Projection"/>
      <sheetName val="Crop Insurance"/>
      <sheetName val="Tax Trend"/>
      <sheetName val="Projected CF"/>
      <sheetName val="Projected CF-Revised"/>
      <sheetName val="Loan Grading Worksheet"/>
      <sheetName val="New Loan Grade"/>
      <sheetName val="CDRC"/>
      <sheetName val="Amort"/>
      <sheetName val="ProForma Analysis"/>
      <sheetName val="Term Payments"/>
      <sheetName val="Balance Sheet"/>
      <sheetName val="Schedule A,B,C,D"/>
      <sheetName val="Schedule E Equip"/>
      <sheetName val="Schedule F,G,H,I"/>
      <sheetName val="Schedule J,K"/>
      <sheetName val="Cashflow"/>
      <sheetName val="CF"/>
      <sheetName val="P&amp;L"/>
      <sheetName val="CDRC (2)"/>
      <sheetName val="Info"/>
      <sheetName val="Crop"/>
      <sheetName val="Dialog1"/>
      <sheetName val="Dialog2"/>
      <sheetName val="Dialog3"/>
      <sheetName val="About"/>
      <sheetName val="Land Legals"/>
      <sheetName val="Inv. GC by Month"/>
      <sheetName val="Table Lookups"/>
      <sheetName val="Revision Log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 xml:space="preserve">    neg%</v>
          </cell>
          <cell r="D74" t="str">
            <v xml:space="preserve">    neg%</v>
          </cell>
          <cell r="E74" t="str">
            <v xml:space="preserve">    neg%</v>
          </cell>
          <cell r="F74" t="str">
            <v xml:space="preserve">    neg%</v>
          </cell>
          <cell r="G74" t="str">
            <v xml:space="preserve">    neg%</v>
          </cell>
          <cell r="H74" t="str">
            <v xml:space="preserve">    neg%</v>
          </cell>
          <cell r="I74" t="str">
            <v xml:space="preserve">    neg%</v>
          </cell>
          <cell r="J74" t="str">
            <v xml:space="preserve">    neg%</v>
          </cell>
          <cell r="K74" t="str">
            <v xml:space="preserve">    neg%</v>
          </cell>
          <cell r="L74" t="str">
            <v xml:space="preserve">    neg%</v>
          </cell>
          <cell r="M74" t="str">
            <v xml:space="preserve">    neg%</v>
          </cell>
          <cell r="N74" t="str">
            <v xml:space="preserve">    neg%</v>
          </cell>
          <cell r="O74" t="str">
            <v xml:space="preserve">    neg%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e">
            <v>#DIV/0!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 t="e">
            <v>#DIV/0!</v>
          </cell>
          <cell r="I84" t="e">
            <v>#DIV/0!</v>
          </cell>
          <cell r="J84" t="e">
            <v>#DIV/0!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C90" t="e">
            <v>#DIV/0!</v>
          </cell>
          <cell r="D90" t="e">
            <v>#DIV/0!</v>
          </cell>
          <cell r="E90" t="e">
            <v>#DIV/0!</v>
          </cell>
          <cell r="F90" t="e">
            <v>#DIV/0!</v>
          </cell>
          <cell r="G90" t="e">
            <v>#DIV/0!</v>
          </cell>
          <cell r="H90" t="e">
            <v>#DIV/0!</v>
          </cell>
          <cell r="I90" t="e">
            <v>#DIV/0!</v>
          </cell>
          <cell r="J90" t="e">
            <v>#DIV/0!</v>
          </cell>
          <cell r="K90" t="e">
            <v>#DIV/0!</v>
          </cell>
          <cell r="L90" t="e">
            <v>#DIV/0!</v>
          </cell>
          <cell r="M90" t="e">
            <v>#DIV/0!</v>
          </cell>
          <cell r="N90" t="e">
            <v>#DIV/0!</v>
          </cell>
          <cell r="O90" t="e">
            <v>#DIV/0!</v>
          </cell>
        </row>
        <row r="91">
          <cell r="C91">
            <v>0</v>
          </cell>
          <cell r="G91">
            <v>0</v>
          </cell>
          <cell r="J91">
            <v>0</v>
          </cell>
          <cell r="N91">
            <v>0</v>
          </cell>
          <cell r="O91" t="e">
            <v>#DIV/0!</v>
          </cell>
        </row>
        <row r="92">
          <cell r="C92">
            <v>0</v>
          </cell>
          <cell r="G92">
            <v>0</v>
          </cell>
          <cell r="J92">
            <v>0</v>
          </cell>
          <cell r="N92">
            <v>0</v>
          </cell>
          <cell r="O92">
            <v>0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tabase"/>
      <sheetName val="Lending Limit"/>
      <sheetName val="Loan Review Memorandum"/>
      <sheetName val="Past Due"/>
      <sheetName val="Delinquency Watch List"/>
      <sheetName val="Delinquencies"/>
      <sheetName val="Credit Quality"/>
      <sheetName val="Type Code"/>
      <sheetName val="LO Report"/>
      <sheetName val="Rates by Type"/>
      <sheetName val="Borrower Totals"/>
      <sheetName val="Classifications"/>
      <sheetName val="Class Not Designated"/>
      <sheetName val="KPI"/>
      <sheetName val="AvgBS"/>
      <sheetName val="BS"/>
      <sheetName val="IS"/>
      <sheetName val="Loan Officers"/>
      <sheetName val="Trend"/>
      <sheetName val="Header"/>
      <sheetName val="RawData"/>
      <sheetName val="DDA1"/>
      <sheetName val="DDAData"/>
      <sheetName val="CD1"/>
      <sheetName val="CDSPledged"/>
      <sheetName val="CDData"/>
      <sheetName val="SSNType"/>
      <sheetName val="CAM"/>
      <sheetName val="Lookup Tables"/>
      <sheetName val="Monthly Maturities"/>
      <sheetName val="Operating Maturities"/>
      <sheetName val="Ln Type Concentration"/>
      <sheetName val="Collateral Concentration"/>
      <sheetName val="Please Wait"/>
      <sheetName val="File Locations"/>
      <sheetName val="Sheet2"/>
      <sheetName val="Sheet1"/>
    </sheetNames>
    <sheetDataSet>
      <sheetData sheetId="0"/>
      <sheetData sheetId="1">
        <row r="12">
          <cell r="B12">
            <v>53736</v>
          </cell>
          <cell r="C12" t="str">
            <v xml:space="preserve"> A &amp; G CATTLE CO., IN</v>
          </cell>
          <cell r="D12">
            <v>40000</v>
          </cell>
          <cell r="E12">
            <v>34000</v>
          </cell>
          <cell r="F12">
            <v>42829</v>
          </cell>
          <cell r="G12">
            <v>43191</v>
          </cell>
          <cell r="H12" t="str">
            <v xml:space="preserve"> OPERATE RENEWAL</v>
          </cell>
          <cell r="I12" t="str">
            <v xml:space="preserve"> SI</v>
          </cell>
          <cell r="J12">
            <v>91</v>
          </cell>
          <cell r="K12" t="str">
            <v xml:space="preserve"> A</v>
          </cell>
          <cell r="L12" t="str">
            <v xml:space="preserve"> O</v>
          </cell>
          <cell r="M12">
            <v>40000</v>
          </cell>
          <cell r="N12">
            <v>150</v>
          </cell>
          <cell r="O12">
            <v>53736</v>
          </cell>
          <cell r="P12">
            <v>0</v>
          </cell>
          <cell r="Q12" t="str">
            <v xml:space="preserve"> LF</v>
          </cell>
          <cell r="R12">
            <v>43191</v>
          </cell>
          <cell r="S12">
            <v>0</v>
          </cell>
          <cell r="T12">
            <v>1835.72</v>
          </cell>
          <cell r="U12" t="str">
            <v xml:space="preserve"> N</v>
          </cell>
          <cell r="V12">
            <v>7</v>
          </cell>
          <cell r="W12">
            <v>481104320</v>
          </cell>
          <cell r="X12" t="str">
            <v xml:space="preserve"> F</v>
          </cell>
          <cell r="Y12">
            <v>150</v>
          </cell>
          <cell r="Z12">
            <v>53736</v>
          </cell>
          <cell r="AA12">
            <v>0</v>
          </cell>
          <cell r="AB12">
            <v>13</v>
          </cell>
          <cell r="AC12">
            <v>4</v>
          </cell>
          <cell r="AD12">
            <v>11</v>
          </cell>
          <cell r="AE12">
            <v>0</v>
          </cell>
          <cell r="AF12">
            <v>0</v>
          </cell>
          <cell r="AG12" t="str">
            <v xml:space="preserve"> ST</v>
          </cell>
          <cell r="AH12" t="str">
            <v xml:space="preserve"> ALL INVENTORY, ACCOUNTS, GENER</v>
          </cell>
          <cell r="AI12" t="str">
            <v xml:space="preserve"> N</v>
          </cell>
          <cell r="AJ12">
            <v>7</v>
          </cell>
          <cell r="AK12">
            <v>0</v>
          </cell>
          <cell r="AL12">
            <v>150</v>
          </cell>
          <cell r="AM12">
            <v>53736</v>
          </cell>
          <cell r="AN12" t="str">
            <v xml:space="preserve">  0/00/0000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150</v>
          </cell>
          <cell r="AZ12">
            <v>53736</v>
          </cell>
          <cell r="BA12" t="str">
            <v xml:space="preserve"> ST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str">
            <v>Special Mention</v>
          </cell>
          <cell r="BH12" t="str">
            <v>Special Mention</v>
          </cell>
          <cell r="BI12" t="str">
            <v>**-***4320</v>
          </cell>
          <cell r="BJ12">
            <v>40000</v>
          </cell>
          <cell r="BK12">
            <v>35835.72</v>
          </cell>
          <cell r="BL12"/>
          <cell r="BM12">
            <v>35835.72</v>
          </cell>
          <cell r="BN12"/>
          <cell r="BO12"/>
          <cell r="BP12"/>
          <cell r="BQ12">
            <v>3.2683626418305965E-5</v>
          </cell>
          <cell r="BR12">
            <v>34000</v>
          </cell>
          <cell r="BS12">
            <v>1835.72</v>
          </cell>
          <cell r="BT12">
            <v>35835.72</v>
          </cell>
          <cell r="BU12">
            <v>6000</v>
          </cell>
          <cell r="BV12">
            <v>41835.72</v>
          </cell>
          <cell r="BW12">
            <v>0</v>
          </cell>
          <cell r="BX12">
            <v>0</v>
          </cell>
          <cell r="BY12"/>
          <cell r="BZ12">
            <v>0</v>
          </cell>
          <cell r="CA12" t="e">
            <v>#REF!</v>
          </cell>
          <cell r="CB12" t="str">
            <v>Match</v>
          </cell>
          <cell r="CC12" t="b">
            <v>0</v>
          </cell>
          <cell r="CD12">
            <v>481104320</v>
          </cell>
          <cell r="CE12">
            <v>9</v>
          </cell>
          <cell r="CF12">
            <v>4</v>
          </cell>
          <cell r="CG12">
            <v>10</v>
          </cell>
          <cell r="CH12" t="b">
            <v>0</v>
          </cell>
          <cell r="CI12">
            <v>-67.313159722223645</v>
          </cell>
          <cell r="CJ12"/>
          <cell r="CK12" t="e">
            <v>#REF!</v>
          </cell>
          <cell r="CL12" t="e">
            <v>#REF!</v>
          </cell>
        </row>
        <row r="13">
          <cell r="B13">
            <v>53951</v>
          </cell>
          <cell r="C13" t="str">
            <v xml:space="preserve"> AMD FARMS, LLC</v>
          </cell>
          <cell r="D13">
            <v>50000</v>
          </cell>
          <cell r="E13">
            <v>0</v>
          </cell>
          <cell r="F13">
            <v>42905</v>
          </cell>
          <cell r="G13">
            <v>43270</v>
          </cell>
          <cell r="H13" t="str">
            <v xml:space="preserve"> OPERATING LOC</v>
          </cell>
          <cell r="I13" t="str">
            <v xml:space="preserve"> SI</v>
          </cell>
          <cell r="J13">
            <v>91</v>
          </cell>
          <cell r="K13" t="str">
            <v xml:space="preserve"> A</v>
          </cell>
          <cell r="L13" t="str">
            <v xml:space="preserve"> O</v>
          </cell>
          <cell r="M13">
            <v>50000</v>
          </cell>
          <cell r="N13">
            <v>151</v>
          </cell>
          <cell r="O13">
            <v>53951</v>
          </cell>
          <cell r="P13">
            <v>0</v>
          </cell>
          <cell r="Q13" t="str">
            <v xml:space="preserve"> JB</v>
          </cell>
          <cell r="R13">
            <v>43270</v>
          </cell>
          <cell r="S13">
            <v>0</v>
          </cell>
          <cell r="T13">
            <v>0</v>
          </cell>
          <cell r="U13" t="str">
            <v xml:space="preserve"> N</v>
          </cell>
          <cell r="V13">
            <v>7</v>
          </cell>
          <cell r="W13">
            <v>475195693</v>
          </cell>
          <cell r="X13" t="str">
            <v xml:space="preserve"> F</v>
          </cell>
          <cell r="Y13">
            <v>151</v>
          </cell>
          <cell r="Z13">
            <v>53951</v>
          </cell>
          <cell r="AA13">
            <v>0</v>
          </cell>
          <cell r="AB13">
            <v>2</v>
          </cell>
          <cell r="AC13">
            <v>4</v>
          </cell>
          <cell r="AD13">
            <v>11</v>
          </cell>
          <cell r="AE13">
            <v>0</v>
          </cell>
          <cell r="AF13">
            <v>0</v>
          </cell>
          <cell r="AG13" t="str">
            <v xml:space="preserve"> ST</v>
          </cell>
          <cell r="AH13" t="str">
            <v xml:space="preserve"> ALL IN CP AC EQ GI CR FP &amp; FE</v>
          </cell>
          <cell r="AI13" t="str">
            <v xml:space="preserve"> N</v>
          </cell>
          <cell r="AJ13">
            <v>5</v>
          </cell>
          <cell r="AK13">
            <v>0</v>
          </cell>
          <cell r="AL13">
            <v>151</v>
          </cell>
          <cell r="AM13">
            <v>53951</v>
          </cell>
          <cell r="AN13" t="str">
            <v xml:space="preserve">  0/00/0000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151</v>
          </cell>
          <cell r="AZ13">
            <v>53951</v>
          </cell>
          <cell r="BA13" t="str">
            <v xml:space="preserve"> ST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str">
            <v>Pass</v>
          </cell>
          <cell r="BH13" t="str">
            <v>Pass</v>
          </cell>
          <cell r="BI13" t="str">
            <v>**-***5693</v>
          </cell>
          <cell r="BJ13">
            <v>50000</v>
          </cell>
          <cell r="BK13">
            <v>0</v>
          </cell>
          <cell r="BL13">
            <v>0</v>
          </cell>
          <cell r="BM13"/>
          <cell r="BN13"/>
          <cell r="BO13"/>
          <cell r="BP13"/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50000</v>
          </cell>
          <cell r="BV13">
            <v>50000</v>
          </cell>
          <cell r="BW13">
            <v>0</v>
          </cell>
          <cell r="BX13">
            <v>0</v>
          </cell>
          <cell r="BY13"/>
          <cell r="BZ13">
            <v>0</v>
          </cell>
          <cell r="CA13" t="e">
            <v>#REF!</v>
          </cell>
          <cell r="CB13" t="str">
            <v>Match</v>
          </cell>
          <cell r="CC13" t="b">
            <v>0</v>
          </cell>
          <cell r="CD13">
            <v>475195693</v>
          </cell>
          <cell r="CE13">
            <v>9</v>
          </cell>
          <cell r="CF13">
            <v>4</v>
          </cell>
          <cell r="CG13">
            <v>19</v>
          </cell>
          <cell r="CH13" t="b">
            <v>0</v>
          </cell>
          <cell r="CI13">
            <v>-146.31315972222365</v>
          </cell>
          <cell r="CJ13"/>
          <cell r="CK13" t="e">
            <v>#REF!</v>
          </cell>
          <cell r="CL13" t="e">
            <v>#REF!</v>
          </cell>
        </row>
        <row r="14">
          <cell r="B14">
            <v>49455</v>
          </cell>
          <cell r="C14" t="str">
            <v xml:space="preserve"> ACRC RENTALS LLC</v>
          </cell>
          <cell r="D14">
            <v>71188.649999999994</v>
          </cell>
          <cell r="E14">
            <v>18461.97</v>
          </cell>
          <cell r="F14">
            <v>41508</v>
          </cell>
          <cell r="G14">
            <v>43603</v>
          </cell>
          <cell r="H14" t="str">
            <v xml:space="preserve"> RENTAL RENEWAL</v>
          </cell>
          <cell r="I14" t="str">
            <v xml:space="preserve"> SA</v>
          </cell>
          <cell r="J14">
            <v>13</v>
          </cell>
          <cell r="K14" t="str">
            <v xml:space="preserve"> A</v>
          </cell>
          <cell r="L14" t="str">
            <v xml:space="preserve"> N</v>
          </cell>
          <cell r="M14">
            <v>0</v>
          </cell>
          <cell r="N14">
            <v>165</v>
          </cell>
          <cell r="O14">
            <v>49455</v>
          </cell>
          <cell r="P14">
            <v>0</v>
          </cell>
          <cell r="Q14" t="str">
            <v xml:space="preserve"> LF</v>
          </cell>
          <cell r="R14">
            <v>43149</v>
          </cell>
          <cell r="S14">
            <v>1196.94</v>
          </cell>
          <cell r="T14">
            <v>15.94</v>
          </cell>
          <cell r="U14" t="str">
            <v xml:space="preserve"> N</v>
          </cell>
          <cell r="V14">
            <v>2</v>
          </cell>
          <cell r="W14">
            <v>460589316</v>
          </cell>
          <cell r="X14" t="str">
            <v xml:space="preserve"> F</v>
          </cell>
          <cell r="Y14">
            <v>165</v>
          </cell>
          <cell r="Z14">
            <v>49455</v>
          </cell>
          <cell r="AA14">
            <v>0</v>
          </cell>
          <cell r="AB14">
            <v>4</v>
          </cell>
          <cell r="AC14">
            <v>6</v>
          </cell>
          <cell r="AD14">
            <v>1</v>
          </cell>
          <cell r="AE14">
            <v>0</v>
          </cell>
          <cell r="AF14">
            <v>0</v>
          </cell>
          <cell r="AG14" t="str">
            <v xml:space="preserve"> ST</v>
          </cell>
          <cell r="AH14" t="str">
            <v xml:space="preserve"> REAL PROPERTY LOCATED AT 205 E</v>
          </cell>
          <cell r="AI14" t="str">
            <v xml:space="preserve"> N</v>
          </cell>
          <cell r="AJ14">
            <v>5.25</v>
          </cell>
          <cell r="AK14">
            <v>1</v>
          </cell>
          <cell r="AL14">
            <v>165</v>
          </cell>
          <cell r="AM14">
            <v>49455</v>
          </cell>
          <cell r="AN14" t="str">
            <v xml:space="preserve">  0/00/0000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165</v>
          </cell>
          <cell r="AZ14">
            <v>49455</v>
          </cell>
          <cell r="BA14" t="str">
            <v xml:space="preserve"> ST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str">
            <v>Pass</v>
          </cell>
          <cell r="BH14" t="str">
            <v>Pass</v>
          </cell>
          <cell r="BI14" t="str">
            <v>**-***9316</v>
          </cell>
          <cell r="BJ14">
            <v>18461.97</v>
          </cell>
          <cell r="BK14">
            <v>18477.91</v>
          </cell>
          <cell r="BL14">
            <v>18477.91</v>
          </cell>
          <cell r="BM14"/>
          <cell r="BN14"/>
          <cell r="BO14"/>
          <cell r="BP14"/>
          <cell r="BQ14">
            <v>1.3310385229984679E-5</v>
          </cell>
          <cell r="BR14">
            <v>18461.97</v>
          </cell>
          <cell r="BS14">
            <v>15.94</v>
          </cell>
          <cell r="BT14">
            <v>18477.91</v>
          </cell>
          <cell r="BU14">
            <v>0</v>
          </cell>
          <cell r="BV14">
            <v>18477.91</v>
          </cell>
          <cell r="BW14">
            <v>0</v>
          </cell>
          <cell r="BX14">
            <v>0</v>
          </cell>
          <cell r="BY14"/>
          <cell r="BZ14">
            <v>0</v>
          </cell>
          <cell r="CA14" t="e">
            <v>#REF!</v>
          </cell>
          <cell r="CB14" t="str">
            <v>Match</v>
          </cell>
          <cell r="CC14" t="b">
            <v>0</v>
          </cell>
          <cell r="CD14">
            <v>460589316</v>
          </cell>
          <cell r="CE14">
            <v>9</v>
          </cell>
          <cell r="CF14">
            <v>4</v>
          </cell>
          <cell r="CG14">
            <v>58</v>
          </cell>
          <cell r="CH14" t="b">
            <v>0</v>
          </cell>
          <cell r="CI14">
            <v>-25.313159722223645</v>
          </cell>
          <cell r="CJ14"/>
          <cell r="CK14" t="e">
            <v>#REF!</v>
          </cell>
          <cell r="CL14" t="e">
            <v>#REF!</v>
          </cell>
        </row>
        <row r="15">
          <cell r="B15">
            <v>49456</v>
          </cell>
          <cell r="C15" t="str">
            <v xml:space="preserve"> ACRC RENTALS LLC</v>
          </cell>
          <cell r="D15">
            <v>50000</v>
          </cell>
          <cell r="E15">
            <v>48300</v>
          </cell>
          <cell r="F15">
            <v>41509</v>
          </cell>
          <cell r="G15">
            <v>43159</v>
          </cell>
          <cell r="H15" t="str">
            <v xml:space="preserve"> RENTAL RENEWAL</v>
          </cell>
          <cell r="I15" t="str">
            <v xml:space="preserve"> SI</v>
          </cell>
          <cell r="J15">
            <v>61</v>
          </cell>
          <cell r="K15" t="str">
            <v xml:space="preserve"> A</v>
          </cell>
          <cell r="L15" t="str">
            <v xml:space="preserve"> O</v>
          </cell>
          <cell r="M15">
            <v>50000</v>
          </cell>
          <cell r="N15">
            <v>165</v>
          </cell>
          <cell r="O15">
            <v>49456</v>
          </cell>
          <cell r="P15">
            <v>0</v>
          </cell>
          <cell r="Q15" t="str">
            <v xml:space="preserve"> LF</v>
          </cell>
          <cell r="R15">
            <v>43159</v>
          </cell>
          <cell r="S15">
            <v>0</v>
          </cell>
          <cell r="T15">
            <v>1526.55</v>
          </cell>
          <cell r="U15" t="str">
            <v xml:space="preserve"> N</v>
          </cell>
          <cell r="V15">
            <v>7</v>
          </cell>
          <cell r="W15">
            <v>460589316</v>
          </cell>
          <cell r="X15" t="str">
            <v xml:space="preserve"> F</v>
          </cell>
          <cell r="Y15">
            <v>165</v>
          </cell>
          <cell r="Z15">
            <v>49456</v>
          </cell>
          <cell r="AA15">
            <v>0</v>
          </cell>
          <cell r="AB15">
            <v>4</v>
          </cell>
          <cell r="AC15">
            <v>6</v>
          </cell>
          <cell r="AD15">
            <v>5</v>
          </cell>
          <cell r="AE15">
            <v>0</v>
          </cell>
          <cell r="AF15">
            <v>0</v>
          </cell>
          <cell r="AG15" t="str">
            <v xml:space="preserve"> ST</v>
          </cell>
          <cell r="AH15" t="str">
            <v xml:space="preserve"> ALL ACCOUNTS AND GENERAL INTAN</v>
          </cell>
          <cell r="AI15" t="str">
            <v xml:space="preserve"> N</v>
          </cell>
          <cell r="AJ15">
            <v>5.5</v>
          </cell>
          <cell r="AK15">
            <v>2</v>
          </cell>
          <cell r="AL15">
            <v>165</v>
          </cell>
          <cell r="AM15">
            <v>49456</v>
          </cell>
          <cell r="AN15" t="str">
            <v xml:space="preserve">  0/00/0000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</v>
          </cell>
          <cell r="AW15">
            <v>1</v>
          </cell>
          <cell r="AX15">
            <v>0</v>
          </cell>
          <cell r="AY15">
            <v>165</v>
          </cell>
          <cell r="AZ15">
            <v>49456</v>
          </cell>
          <cell r="BA15" t="str">
            <v xml:space="preserve"> ST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str">
            <v>Pass</v>
          </cell>
          <cell r="BH15" t="str">
            <v>Pass</v>
          </cell>
          <cell r="BI15" t="str">
            <v>**-***9316</v>
          </cell>
          <cell r="BJ15">
            <v>50000</v>
          </cell>
          <cell r="BK15">
            <v>49826.55</v>
          </cell>
          <cell r="BL15">
            <v>49826.55</v>
          </cell>
          <cell r="BM15"/>
          <cell r="BN15"/>
          <cell r="BO15"/>
          <cell r="BP15"/>
          <cell r="BQ15">
            <v>3.6480694781609154E-5</v>
          </cell>
          <cell r="BR15">
            <v>48300</v>
          </cell>
          <cell r="BS15">
            <v>1526.55</v>
          </cell>
          <cell r="BT15">
            <v>49826.55</v>
          </cell>
          <cell r="BU15">
            <v>1700</v>
          </cell>
          <cell r="BV15">
            <v>51526.55</v>
          </cell>
          <cell r="BW15">
            <v>0</v>
          </cell>
          <cell r="BX15">
            <v>0</v>
          </cell>
          <cell r="BY15"/>
          <cell r="BZ15">
            <v>0</v>
          </cell>
          <cell r="CA15" t="e">
            <v>#REF!</v>
          </cell>
          <cell r="CB15" t="str">
            <v>Match</v>
          </cell>
          <cell r="CC15" t="b">
            <v>0</v>
          </cell>
          <cell r="CD15">
            <v>460589316</v>
          </cell>
          <cell r="CE15">
            <v>9</v>
          </cell>
          <cell r="CF15">
            <v>4</v>
          </cell>
          <cell r="CG15">
            <v>58</v>
          </cell>
          <cell r="CH15" t="b">
            <v>0</v>
          </cell>
          <cell r="CI15">
            <v>-35.313159722223645</v>
          </cell>
          <cell r="CJ15"/>
          <cell r="CK15" t="e">
            <v>#REF!</v>
          </cell>
          <cell r="CL15" t="e">
            <v>#REF!</v>
          </cell>
        </row>
        <row r="16">
          <cell r="B16">
            <v>51885</v>
          </cell>
          <cell r="C16" t="str">
            <v xml:space="preserve"> ACRC RENTALS LLC</v>
          </cell>
          <cell r="D16">
            <v>96752.79</v>
          </cell>
          <cell r="E16">
            <v>89489.26</v>
          </cell>
          <cell r="F16">
            <v>42201</v>
          </cell>
          <cell r="G16">
            <v>49508</v>
          </cell>
          <cell r="H16" t="str">
            <v xml:space="preserve"> REFINANCE RENTAL</v>
          </cell>
          <cell r="I16" t="str">
            <v xml:space="preserve"> SA</v>
          </cell>
          <cell r="J16">
            <v>13</v>
          </cell>
          <cell r="K16" t="str">
            <v xml:space="preserve"> A</v>
          </cell>
          <cell r="L16" t="str">
            <v xml:space="preserve"> N</v>
          </cell>
          <cell r="M16">
            <v>0</v>
          </cell>
          <cell r="N16">
            <v>165</v>
          </cell>
          <cell r="O16">
            <v>51885</v>
          </cell>
          <cell r="P16">
            <v>0</v>
          </cell>
          <cell r="Q16" t="str">
            <v xml:space="preserve"> LF</v>
          </cell>
          <cell r="R16">
            <v>43149</v>
          </cell>
          <cell r="S16">
            <v>652.44000000000005</v>
          </cell>
          <cell r="T16">
            <v>77.23</v>
          </cell>
          <cell r="U16" t="str">
            <v xml:space="preserve"> N</v>
          </cell>
          <cell r="V16">
            <v>2</v>
          </cell>
          <cell r="W16">
            <v>460589316</v>
          </cell>
          <cell r="X16" t="str">
            <v xml:space="preserve"> F</v>
          </cell>
          <cell r="Y16">
            <v>165</v>
          </cell>
          <cell r="Z16">
            <v>51885</v>
          </cell>
          <cell r="AA16">
            <v>0</v>
          </cell>
          <cell r="AB16">
            <v>4</v>
          </cell>
          <cell r="AC16">
            <v>6</v>
          </cell>
          <cell r="AD16">
            <v>1</v>
          </cell>
          <cell r="AE16">
            <v>0</v>
          </cell>
          <cell r="AF16">
            <v>0</v>
          </cell>
          <cell r="AG16" t="str">
            <v xml:space="preserve"> ST</v>
          </cell>
          <cell r="AH16" t="str">
            <v xml:space="preserve"> 1014 COLLEGE</v>
          </cell>
          <cell r="AI16" t="str">
            <v xml:space="preserve"> N</v>
          </cell>
          <cell r="AJ16">
            <v>5.25</v>
          </cell>
          <cell r="AK16">
            <v>1</v>
          </cell>
          <cell r="AL16">
            <v>165</v>
          </cell>
          <cell r="AM16">
            <v>51885</v>
          </cell>
          <cell r="AN16" t="str">
            <v xml:space="preserve">  0/00/0000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165</v>
          </cell>
          <cell r="AZ16">
            <v>51885</v>
          </cell>
          <cell r="BA16" t="str">
            <v xml:space="preserve"> ST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str">
            <v>Pass</v>
          </cell>
          <cell r="BH16" t="str">
            <v>Pass</v>
          </cell>
          <cell r="BI16" t="str">
            <v>**-***9316</v>
          </cell>
          <cell r="BJ16">
            <v>89489.26</v>
          </cell>
          <cell r="BK16">
            <v>89566.489999999991</v>
          </cell>
          <cell r="BL16">
            <v>89566.489999999991</v>
          </cell>
          <cell r="BM16"/>
          <cell r="BN16"/>
          <cell r="BO16"/>
          <cell r="BP16"/>
          <cell r="BQ16">
            <v>6.4518386962293773E-5</v>
          </cell>
          <cell r="BR16">
            <v>89489.26</v>
          </cell>
          <cell r="BS16">
            <v>77.23</v>
          </cell>
          <cell r="BT16">
            <v>89566.489999999991</v>
          </cell>
          <cell r="BU16">
            <v>0</v>
          </cell>
          <cell r="BV16">
            <v>89566.489999999991</v>
          </cell>
          <cell r="BW16">
            <v>0</v>
          </cell>
          <cell r="BX16">
            <v>0</v>
          </cell>
          <cell r="BY16"/>
          <cell r="BZ16">
            <v>0</v>
          </cell>
          <cell r="CA16" t="e">
            <v>#REF!</v>
          </cell>
          <cell r="CB16" t="str">
            <v>Match</v>
          </cell>
          <cell r="CC16" t="b">
            <v>0</v>
          </cell>
          <cell r="CD16">
            <v>460589316</v>
          </cell>
          <cell r="CE16">
            <v>9</v>
          </cell>
          <cell r="CF16">
            <v>4</v>
          </cell>
          <cell r="CG16">
            <v>58</v>
          </cell>
          <cell r="CH16" t="b">
            <v>0</v>
          </cell>
          <cell r="CI16">
            <v>-25.313159722223645</v>
          </cell>
          <cell r="CJ16"/>
          <cell r="CK16" t="e">
            <v>#REF!</v>
          </cell>
          <cell r="CL16" t="e">
            <v>#REF!</v>
          </cell>
        </row>
        <row r="17">
          <cell r="B17">
            <v>52915</v>
          </cell>
          <cell r="C17" t="str">
            <v xml:space="preserve"> ACRC RENTALS LLC</v>
          </cell>
          <cell r="D17">
            <v>101655.79</v>
          </cell>
          <cell r="E17">
            <v>98233.99</v>
          </cell>
          <cell r="F17">
            <v>42509</v>
          </cell>
          <cell r="G17">
            <v>51639</v>
          </cell>
          <cell r="H17" t="str">
            <v xml:space="preserve"> RENTAL RENEWAL</v>
          </cell>
          <cell r="I17" t="str">
            <v xml:space="preserve"> SA</v>
          </cell>
          <cell r="J17">
            <v>15</v>
          </cell>
          <cell r="K17" t="str">
            <v xml:space="preserve"> A</v>
          </cell>
          <cell r="L17" t="str">
            <v xml:space="preserve"> N</v>
          </cell>
          <cell r="M17">
            <v>0</v>
          </cell>
          <cell r="N17">
            <v>165</v>
          </cell>
          <cell r="O17">
            <v>52915</v>
          </cell>
          <cell r="P17">
            <v>0</v>
          </cell>
          <cell r="Q17" t="str">
            <v xml:space="preserve"> LF</v>
          </cell>
          <cell r="R17">
            <v>43149</v>
          </cell>
          <cell r="S17">
            <v>609.34</v>
          </cell>
          <cell r="T17">
            <v>84.78</v>
          </cell>
          <cell r="U17" t="str">
            <v xml:space="preserve"> N</v>
          </cell>
          <cell r="V17">
            <v>2</v>
          </cell>
          <cell r="W17">
            <v>460589316</v>
          </cell>
          <cell r="X17" t="str">
            <v xml:space="preserve"> F</v>
          </cell>
          <cell r="Y17">
            <v>165</v>
          </cell>
          <cell r="Z17">
            <v>52915</v>
          </cell>
          <cell r="AA17">
            <v>0</v>
          </cell>
          <cell r="AB17">
            <v>4</v>
          </cell>
          <cell r="AC17">
            <v>6</v>
          </cell>
          <cell r="AD17">
            <v>2</v>
          </cell>
          <cell r="AE17">
            <v>0</v>
          </cell>
          <cell r="AF17">
            <v>0</v>
          </cell>
          <cell r="AG17" t="str">
            <v xml:space="preserve"> ST</v>
          </cell>
          <cell r="AH17" t="str">
            <v xml:space="preserve"> REAL PROP AT 211 S COLLEGE ST</v>
          </cell>
          <cell r="AI17" t="str">
            <v xml:space="preserve"> N</v>
          </cell>
          <cell r="AJ17">
            <v>5.25</v>
          </cell>
          <cell r="AK17">
            <v>0</v>
          </cell>
          <cell r="AL17">
            <v>165</v>
          </cell>
          <cell r="AM17">
            <v>52915</v>
          </cell>
          <cell r="AN17" t="str">
            <v xml:space="preserve">  0/00/0000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165</v>
          </cell>
          <cell r="AZ17">
            <v>52915</v>
          </cell>
          <cell r="BA17" t="str">
            <v xml:space="preserve"> ST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str">
            <v>Pass</v>
          </cell>
          <cell r="BH17" t="str">
            <v>Pass</v>
          </cell>
          <cell r="BI17" t="str">
            <v>**-***9316</v>
          </cell>
          <cell r="BJ17">
            <v>98233.99</v>
          </cell>
          <cell r="BK17">
            <v>98318.77</v>
          </cell>
          <cell r="BL17">
            <v>98318.77</v>
          </cell>
          <cell r="BM17"/>
          <cell r="BN17"/>
          <cell r="BO17"/>
          <cell r="BP17"/>
          <cell r="BQ17">
            <v>7.0823008031020682E-5</v>
          </cell>
          <cell r="BR17">
            <v>98233.99</v>
          </cell>
          <cell r="BS17">
            <v>84.78</v>
          </cell>
          <cell r="BT17">
            <v>98318.77</v>
          </cell>
          <cell r="BU17">
            <v>0</v>
          </cell>
          <cell r="BV17">
            <v>98318.77</v>
          </cell>
          <cell r="BW17">
            <v>0</v>
          </cell>
          <cell r="BX17">
            <v>0</v>
          </cell>
          <cell r="BY17"/>
          <cell r="BZ17">
            <v>0</v>
          </cell>
          <cell r="CA17" t="e">
            <v>#REF!</v>
          </cell>
          <cell r="CB17" t="str">
            <v>Match</v>
          </cell>
          <cell r="CC17" t="b">
            <v>0</v>
          </cell>
          <cell r="CD17">
            <v>460589316</v>
          </cell>
          <cell r="CE17">
            <v>9</v>
          </cell>
          <cell r="CF17">
            <v>4</v>
          </cell>
          <cell r="CG17">
            <v>58</v>
          </cell>
          <cell r="CH17" t="b">
            <v>0</v>
          </cell>
          <cell r="CI17">
            <v>-25.313159722223645</v>
          </cell>
          <cell r="CJ17"/>
          <cell r="CK17" t="e">
            <v>#REF!</v>
          </cell>
          <cell r="CL17" t="e">
            <v>#REF!</v>
          </cell>
        </row>
        <row r="18">
          <cell r="B18">
            <v>53365</v>
          </cell>
          <cell r="C18" t="str">
            <v xml:space="preserve"> ACRC RENTALS LLC</v>
          </cell>
          <cell r="D18">
            <v>52800</v>
          </cell>
          <cell r="E18">
            <v>50866.16</v>
          </cell>
          <cell r="F18">
            <v>42667</v>
          </cell>
          <cell r="G18">
            <v>49971</v>
          </cell>
          <cell r="H18" t="str">
            <v xml:space="preserve"> RENTAL RENEWAL</v>
          </cell>
          <cell r="I18" t="str">
            <v xml:space="preserve"> SA</v>
          </cell>
          <cell r="J18">
            <v>15</v>
          </cell>
          <cell r="K18" t="str">
            <v xml:space="preserve"> A</v>
          </cell>
          <cell r="L18" t="str">
            <v xml:space="preserve"> N</v>
          </cell>
          <cell r="M18">
            <v>0</v>
          </cell>
          <cell r="N18">
            <v>165</v>
          </cell>
          <cell r="O18">
            <v>53365</v>
          </cell>
          <cell r="P18">
            <v>0</v>
          </cell>
          <cell r="Q18" t="str">
            <v xml:space="preserve"> LF</v>
          </cell>
          <cell r="R18">
            <v>43154</v>
          </cell>
          <cell r="S18">
            <v>355.83</v>
          </cell>
          <cell r="T18">
            <v>7.32</v>
          </cell>
          <cell r="U18" t="str">
            <v xml:space="preserve"> N</v>
          </cell>
          <cell r="V18">
            <v>2</v>
          </cell>
          <cell r="W18">
            <v>460589316</v>
          </cell>
          <cell r="X18" t="str">
            <v xml:space="preserve"> F</v>
          </cell>
          <cell r="Y18">
            <v>165</v>
          </cell>
          <cell r="Z18">
            <v>53365</v>
          </cell>
          <cell r="AA18">
            <v>0</v>
          </cell>
          <cell r="AB18">
            <v>4</v>
          </cell>
          <cell r="AC18">
            <v>6</v>
          </cell>
          <cell r="AD18">
            <v>2</v>
          </cell>
          <cell r="AE18">
            <v>0</v>
          </cell>
          <cell r="AF18">
            <v>0</v>
          </cell>
          <cell r="AG18" t="str">
            <v xml:space="preserve"> ST</v>
          </cell>
          <cell r="AH18" t="str">
            <v xml:space="preserve"> REAL PROPERTY LOCATED AT</v>
          </cell>
          <cell r="AI18" t="str">
            <v xml:space="preserve"> N</v>
          </cell>
          <cell r="AJ18">
            <v>5.25</v>
          </cell>
          <cell r="AK18">
            <v>0</v>
          </cell>
          <cell r="AL18">
            <v>165</v>
          </cell>
          <cell r="AM18">
            <v>53365</v>
          </cell>
          <cell r="AN18" t="str">
            <v xml:space="preserve">  0/00/0000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165</v>
          </cell>
          <cell r="AZ18">
            <v>53365</v>
          </cell>
          <cell r="BA18" t="str">
            <v xml:space="preserve"> ST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str">
            <v>Pass</v>
          </cell>
          <cell r="BH18" t="str">
            <v>Pass</v>
          </cell>
          <cell r="BI18" t="str">
            <v>**-***9316</v>
          </cell>
          <cell r="BJ18">
            <v>50866.16</v>
          </cell>
          <cell r="BK18">
            <v>50873.48</v>
          </cell>
          <cell r="BL18">
            <v>50873.48</v>
          </cell>
          <cell r="BM18"/>
          <cell r="BN18"/>
          <cell r="BO18"/>
          <cell r="BP18"/>
          <cell r="BQ18">
            <v>3.6672586120009817E-5</v>
          </cell>
          <cell r="BR18">
            <v>50866.16</v>
          </cell>
          <cell r="BS18">
            <v>7.32</v>
          </cell>
          <cell r="BT18">
            <v>50873.48</v>
          </cell>
          <cell r="BU18">
            <v>0</v>
          </cell>
          <cell r="BV18">
            <v>50873.48</v>
          </cell>
          <cell r="BW18">
            <v>0</v>
          </cell>
          <cell r="BX18">
            <v>0</v>
          </cell>
          <cell r="BY18"/>
          <cell r="BZ18">
            <v>0</v>
          </cell>
          <cell r="CA18" t="e">
            <v>#REF!</v>
          </cell>
          <cell r="CB18" t="str">
            <v>Match</v>
          </cell>
          <cell r="CC18" t="b">
            <v>0</v>
          </cell>
          <cell r="CD18">
            <v>460589316</v>
          </cell>
          <cell r="CE18">
            <v>9</v>
          </cell>
          <cell r="CF18">
            <v>4</v>
          </cell>
          <cell r="CG18">
            <v>58</v>
          </cell>
          <cell r="CH18" t="b">
            <v>0</v>
          </cell>
          <cell r="CI18">
            <v>-30.313159722223645</v>
          </cell>
          <cell r="CJ18"/>
          <cell r="CK18" t="e">
            <v>#REF!</v>
          </cell>
          <cell r="CL18" t="e">
            <v>#REF!</v>
          </cell>
        </row>
        <row r="19">
          <cell r="B19">
            <v>53945</v>
          </cell>
          <cell r="C19" t="str">
            <v xml:space="preserve"> ACRC RENTALS LLC</v>
          </cell>
          <cell r="D19">
            <v>79500</v>
          </cell>
          <cell r="E19">
            <v>78511.070000000007</v>
          </cell>
          <cell r="F19">
            <v>42905</v>
          </cell>
          <cell r="G19">
            <v>50222</v>
          </cell>
          <cell r="H19" t="str">
            <v xml:space="preserve"> PURCHASE REAL ESTATE</v>
          </cell>
          <cell r="I19" t="str">
            <v xml:space="preserve"> SA</v>
          </cell>
          <cell r="J19">
            <v>13</v>
          </cell>
          <cell r="K19" t="str">
            <v xml:space="preserve"> A</v>
          </cell>
          <cell r="L19" t="str">
            <v xml:space="preserve"> N</v>
          </cell>
          <cell r="M19">
            <v>0</v>
          </cell>
          <cell r="N19">
            <v>165</v>
          </cell>
          <cell r="O19">
            <v>53945</v>
          </cell>
          <cell r="P19">
            <v>0</v>
          </cell>
          <cell r="Q19" t="str">
            <v xml:space="preserve"> LF</v>
          </cell>
          <cell r="R19">
            <v>43132</v>
          </cell>
          <cell r="S19">
            <v>536.83000000000004</v>
          </cell>
          <cell r="T19">
            <v>259.73</v>
          </cell>
          <cell r="U19" t="str">
            <v xml:space="preserve"> N</v>
          </cell>
          <cell r="V19">
            <v>2</v>
          </cell>
          <cell r="W19">
            <v>460589316</v>
          </cell>
          <cell r="X19" t="str">
            <v xml:space="preserve"> F</v>
          </cell>
          <cell r="Y19">
            <v>165</v>
          </cell>
          <cell r="Z19">
            <v>53945</v>
          </cell>
          <cell r="AA19">
            <v>0</v>
          </cell>
          <cell r="AB19">
            <v>4</v>
          </cell>
          <cell r="AC19">
            <v>6</v>
          </cell>
          <cell r="AD19">
            <v>1</v>
          </cell>
          <cell r="AE19">
            <v>0</v>
          </cell>
          <cell r="AF19">
            <v>0</v>
          </cell>
          <cell r="AG19" t="str">
            <v xml:space="preserve"> ST</v>
          </cell>
          <cell r="AH19" t="str">
            <v xml:space="preserve"> REAL PROPERTY LOCATED AT 408 W</v>
          </cell>
          <cell r="AI19" t="str">
            <v xml:space="preserve"> N</v>
          </cell>
          <cell r="AJ19">
            <v>5.25</v>
          </cell>
          <cell r="AK19">
            <v>0</v>
          </cell>
          <cell r="AL19">
            <v>165</v>
          </cell>
          <cell r="AM19">
            <v>53945</v>
          </cell>
          <cell r="AN19" t="str">
            <v xml:space="preserve">  0/00/0000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165</v>
          </cell>
          <cell r="AZ19">
            <v>53945</v>
          </cell>
          <cell r="BA19" t="str">
            <v xml:space="preserve"> ST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str">
            <v>Pass</v>
          </cell>
          <cell r="BH19" t="str">
            <v>Pass</v>
          </cell>
          <cell r="BI19" t="str">
            <v>**-***9316</v>
          </cell>
          <cell r="BJ19">
            <v>78511.070000000007</v>
          </cell>
          <cell r="BK19">
            <v>78770.8</v>
          </cell>
          <cell r="BL19">
            <v>78770.8</v>
          </cell>
          <cell r="BM19"/>
          <cell r="BN19"/>
          <cell r="BO19"/>
          <cell r="BP19"/>
          <cell r="BQ19">
            <v>5.6603525329002988E-5</v>
          </cell>
          <cell r="BR19">
            <v>78511.070000000007</v>
          </cell>
          <cell r="BS19">
            <v>259.73</v>
          </cell>
          <cell r="BT19">
            <v>78770.8</v>
          </cell>
          <cell r="BU19">
            <v>0</v>
          </cell>
          <cell r="BV19">
            <v>78770.8</v>
          </cell>
          <cell r="BW19">
            <v>0</v>
          </cell>
          <cell r="BX19">
            <v>0</v>
          </cell>
          <cell r="BY19"/>
          <cell r="BZ19">
            <v>0</v>
          </cell>
          <cell r="CA19" t="e">
            <v>#REF!</v>
          </cell>
          <cell r="CB19" t="str">
            <v>Match</v>
          </cell>
          <cell r="CC19" t="b">
            <v>0</v>
          </cell>
          <cell r="CD19">
            <v>460589316</v>
          </cell>
          <cell r="CE19">
            <v>9</v>
          </cell>
          <cell r="CF19">
            <v>4</v>
          </cell>
          <cell r="CG19">
            <v>58</v>
          </cell>
          <cell r="CH19" t="b">
            <v>0</v>
          </cell>
          <cell r="CI19">
            <v>-8.3131597222236451</v>
          </cell>
          <cell r="CJ19"/>
          <cell r="CK19" t="e">
            <v>#REF!</v>
          </cell>
          <cell r="CL19" t="e">
            <v>#REF!</v>
          </cell>
        </row>
        <row r="20">
          <cell r="B20">
            <v>310317</v>
          </cell>
          <cell r="C20" t="str">
            <v xml:space="preserve"> MORENO,CONCEPCION</v>
          </cell>
          <cell r="D20">
            <v>31600</v>
          </cell>
          <cell r="E20">
            <v>24213</v>
          </cell>
          <cell r="F20">
            <v>41502</v>
          </cell>
          <cell r="G20">
            <v>46997</v>
          </cell>
          <cell r="H20" t="str">
            <v xml:space="preserve"> CASH OUT REFINANCE</v>
          </cell>
          <cell r="I20" t="str">
            <v xml:space="preserve"> PA</v>
          </cell>
          <cell r="J20">
            <v>19</v>
          </cell>
          <cell r="K20" t="str">
            <v xml:space="preserve"> A</v>
          </cell>
          <cell r="L20" t="str">
            <v xml:space="preserve"> N</v>
          </cell>
          <cell r="M20">
            <v>0</v>
          </cell>
          <cell r="N20">
            <v>170</v>
          </cell>
          <cell r="O20">
            <v>310317</v>
          </cell>
          <cell r="P20">
            <v>0</v>
          </cell>
          <cell r="Q20" t="str">
            <v xml:space="preserve"> KM</v>
          </cell>
          <cell r="R20">
            <v>43132</v>
          </cell>
          <cell r="S20">
            <v>229.8</v>
          </cell>
          <cell r="T20">
            <v>54.13</v>
          </cell>
          <cell r="U20" t="str">
            <v xml:space="preserve"> N</v>
          </cell>
          <cell r="V20">
            <v>2</v>
          </cell>
          <cell r="W20">
            <v>460497042</v>
          </cell>
          <cell r="X20" t="str">
            <v xml:space="preserve"> S</v>
          </cell>
          <cell r="Y20">
            <v>170</v>
          </cell>
          <cell r="Z20">
            <v>310317</v>
          </cell>
          <cell r="AA20">
            <v>0</v>
          </cell>
          <cell r="AB20">
            <v>3</v>
          </cell>
          <cell r="AC20">
            <v>6</v>
          </cell>
          <cell r="AD20">
            <v>3</v>
          </cell>
          <cell r="AE20">
            <v>310317</v>
          </cell>
          <cell r="AF20">
            <v>1</v>
          </cell>
          <cell r="AG20" t="str">
            <v xml:space="preserve"> ST</v>
          </cell>
          <cell r="AH20" t="str">
            <v xml:space="preserve"> 608 RUSSELL, SCOTT CITY</v>
          </cell>
          <cell r="AI20" t="str">
            <v xml:space="preserve"> N</v>
          </cell>
          <cell r="AJ20">
            <v>3.5</v>
          </cell>
          <cell r="AK20">
            <v>0</v>
          </cell>
          <cell r="AL20">
            <v>170</v>
          </cell>
          <cell r="AM20">
            <v>310317</v>
          </cell>
          <cell r="AN20" t="str">
            <v xml:space="preserve">  0/00/0000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170</v>
          </cell>
          <cell r="AZ20">
            <v>310317</v>
          </cell>
          <cell r="BA20" t="str">
            <v xml:space="preserve"> ST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str">
            <v>Pass</v>
          </cell>
          <cell r="BH20" t="str">
            <v>Pass</v>
          </cell>
          <cell r="BI20" t="str">
            <v>***-**-7042</v>
          </cell>
          <cell r="BJ20">
            <v>24213</v>
          </cell>
          <cell r="BK20">
            <v>24267.13</v>
          </cell>
          <cell r="BL20">
            <v>24267.13</v>
          </cell>
          <cell r="BM20"/>
          <cell r="BN20"/>
          <cell r="BO20"/>
          <cell r="BP20"/>
          <cell r="BQ20">
            <v>1.1637774212741799E-5</v>
          </cell>
          <cell r="BR20">
            <v>24213</v>
          </cell>
          <cell r="BS20">
            <v>54.13</v>
          </cell>
          <cell r="BT20">
            <v>24267.13</v>
          </cell>
          <cell r="BU20">
            <v>0</v>
          </cell>
          <cell r="BV20">
            <v>24267.13</v>
          </cell>
          <cell r="BW20">
            <v>0</v>
          </cell>
          <cell r="BX20">
            <v>0</v>
          </cell>
          <cell r="BY20"/>
          <cell r="BZ20">
            <v>0</v>
          </cell>
          <cell r="CA20" t="e">
            <v>#REF!</v>
          </cell>
          <cell r="CB20" t="str">
            <v>Match</v>
          </cell>
          <cell r="CC20" t="b">
            <v>0</v>
          </cell>
          <cell r="CD20">
            <v>460497042</v>
          </cell>
          <cell r="CE20">
            <v>9</v>
          </cell>
          <cell r="CF20">
            <v>4</v>
          </cell>
          <cell r="CG20">
            <v>49</v>
          </cell>
          <cell r="CH20" t="b">
            <v>0</v>
          </cell>
          <cell r="CI20">
            <v>-8.3131597222236451</v>
          </cell>
          <cell r="CJ20"/>
          <cell r="CK20" t="e">
            <v>#REF!</v>
          </cell>
          <cell r="CL20" t="e">
            <v>#REF!</v>
          </cell>
        </row>
        <row r="21">
          <cell r="B21">
            <v>9310317</v>
          </cell>
          <cell r="C21" t="str">
            <v xml:space="preserve"> MORENO,CONCEP</v>
          </cell>
          <cell r="D21">
            <v>-31600</v>
          </cell>
          <cell r="E21">
            <v>-24213</v>
          </cell>
          <cell r="F21">
            <v>41502</v>
          </cell>
          <cell r="G21">
            <v>46997</v>
          </cell>
          <cell r="H21" t="str">
            <v xml:space="preserve"> FHLB SOLD LOAN</v>
          </cell>
          <cell r="I21" t="str">
            <v xml:space="preserve"> PT</v>
          </cell>
          <cell r="J21">
            <v>20</v>
          </cell>
          <cell r="K21" t="str">
            <v xml:space="preserve"> A</v>
          </cell>
          <cell r="L21" t="str">
            <v xml:space="preserve"> N</v>
          </cell>
          <cell r="M21">
            <v>0</v>
          </cell>
          <cell r="N21">
            <v>170</v>
          </cell>
          <cell r="O21">
            <v>9310317</v>
          </cell>
          <cell r="P21">
            <v>0</v>
          </cell>
          <cell r="Q21" t="str">
            <v xml:space="preserve"> KM</v>
          </cell>
          <cell r="R21">
            <v>43132</v>
          </cell>
          <cell r="S21">
            <v>229.8</v>
          </cell>
          <cell r="T21">
            <v>-54.13</v>
          </cell>
          <cell r="U21" t="str">
            <v xml:space="preserve"> N</v>
          </cell>
          <cell r="V21">
            <v>2</v>
          </cell>
          <cell r="W21">
            <v>460497042</v>
          </cell>
          <cell r="X21" t="str">
            <v xml:space="preserve"> S</v>
          </cell>
          <cell r="Y21">
            <v>170</v>
          </cell>
          <cell r="Z21">
            <v>9310317</v>
          </cell>
          <cell r="AA21">
            <v>0</v>
          </cell>
          <cell r="AB21">
            <v>3</v>
          </cell>
          <cell r="AC21">
            <v>6</v>
          </cell>
          <cell r="AD21">
            <v>3</v>
          </cell>
          <cell r="AE21">
            <v>310317</v>
          </cell>
          <cell r="AF21">
            <v>1</v>
          </cell>
          <cell r="AG21" t="str">
            <v xml:space="preserve"> ST</v>
          </cell>
          <cell r="AH21" t="str">
            <v xml:space="preserve"> 608 RUSSELL, SCOTT CITY</v>
          </cell>
          <cell r="AI21" t="str">
            <v xml:space="preserve"> N</v>
          </cell>
          <cell r="AJ21">
            <v>3.5</v>
          </cell>
          <cell r="AK21">
            <v>0</v>
          </cell>
          <cell r="AL21">
            <v>170</v>
          </cell>
          <cell r="AM21">
            <v>9310317</v>
          </cell>
          <cell r="AN21" t="str">
            <v xml:space="preserve">  0/00/0000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170</v>
          </cell>
          <cell r="AZ21">
            <v>9310317</v>
          </cell>
          <cell r="BA21" t="str">
            <v xml:space="preserve"> ST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str">
            <v>Pass</v>
          </cell>
          <cell r="BH21" t="str">
            <v>Pass</v>
          </cell>
          <cell r="BI21" t="str">
            <v>***-**-7042</v>
          </cell>
          <cell r="BJ21">
            <v>-24213</v>
          </cell>
          <cell r="BK21">
            <v>-24267.13</v>
          </cell>
          <cell r="BL21">
            <v>-24267.13</v>
          </cell>
          <cell r="BM21"/>
          <cell r="BN21"/>
          <cell r="BO21"/>
          <cell r="BP21"/>
          <cell r="BQ21">
            <v>-1.1637774212741799E-5</v>
          </cell>
          <cell r="BR21">
            <v>-24213</v>
          </cell>
          <cell r="BS21">
            <v>-54.13</v>
          </cell>
          <cell r="BT21">
            <v>-24267.13</v>
          </cell>
          <cell r="BU21">
            <v>0</v>
          </cell>
          <cell r="BV21">
            <v>-24267.13</v>
          </cell>
          <cell r="BW21">
            <v>0</v>
          </cell>
          <cell r="BX21">
            <v>0</v>
          </cell>
          <cell r="BY21"/>
          <cell r="BZ21">
            <v>0</v>
          </cell>
          <cell r="CA21" t="e">
            <v>#REF!</v>
          </cell>
          <cell r="CB21" t="str">
            <v>Match</v>
          </cell>
          <cell r="CC21" t="b">
            <v>0</v>
          </cell>
          <cell r="CD21">
            <v>460497042</v>
          </cell>
          <cell r="CE21">
            <v>9</v>
          </cell>
          <cell r="CF21">
            <v>4</v>
          </cell>
          <cell r="CG21">
            <v>49</v>
          </cell>
          <cell r="CH21" t="b">
            <v>0</v>
          </cell>
          <cell r="CI21">
            <v>-8.3131597222236451</v>
          </cell>
          <cell r="CJ21"/>
          <cell r="CK21" t="e">
            <v>#REF!</v>
          </cell>
          <cell r="CL21" t="e">
            <v>#REF!</v>
          </cell>
        </row>
        <row r="22">
          <cell r="B22">
            <v>53590</v>
          </cell>
          <cell r="C22" t="str">
            <v xml:space="preserve"> ACES &amp; JACKS LLC</v>
          </cell>
          <cell r="D22">
            <v>75000</v>
          </cell>
          <cell r="E22">
            <v>41000</v>
          </cell>
          <cell r="F22">
            <v>42765</v>
          </cell>
          <cell r="G22">
            <v>43131</v>
          </cell>
          <cell r="H22" t="str">
            <v xml:space="preserve"> OPERATING LOC RENEWAL</v>
          </cell>
          <cell r="I22" t="str">
            <v xml:space="preserve"> SI</v>
          </cell>
          <cell r="J22">
            <v>61</v>
          </cell>
          <cell r="K22" t="str">
            <v xml:space="preserve"> A</v>
          </cell>
          <cell r="L22" t="str">
            <v xml:space="preserve"> O</v>
          </cell>
          <cell r="M22">
            <v>75000</v>
          </cell>
          <cell r="N22">
            <v>175</v>
          </cell>
          <cell r="O22">
            <v>53590</v>
          </cell>
          <cell r="P22">
            <v>0</v>
          </cell>
          <cell r="Q22" t="str">
            <v xml:space="preserve"> JB</v>
          </cell>
          <cell r="R22">
            <v>43131</v>
          </cell>
          <cell r="S22">
            <v>0</v>
          </cell>
          <cell r="T22">
            <v>1431.12</v>
          </cell>
          <cell r="U22" t="str">
            <v xml:space="preserve"> N</v>
          </cell>
          <cell r="V22">
            <v>7</v>
          </cell>
          <cell r="W22">
            <v>471786029</v>
          </cell>
          <cell r="X22" t="str">
            <v xml:space="preserve"> F</v>
          </cell>
          <cell r="Y22">
            <v>175</v>
          </cell>
          <cell r="Z22">
            <v>53590</v>
          </cell>
          <cell r="AA22">
            <v>0</v>
          </cell>
          <cell r="AB22">
            <v>13</v>
          </cell>
          <cell r="AC22">
            <v>4</v>
          </cell>
          <cell r="AD22">
            <v>5</v>
          </cell>
          <cell r="AE22">
            <v>0</v>
          </cell>
          <cell r="AF22">
            <v>0</v>
          </cell>
          <cell r="AG22" t="str">
            <v xml:space="preserve"> ST</v>
          </cell>
          <cell r="AH22" t="str">
            <v xml:space="preserve"> ALL MINERALS, OIL AND GAS REAL</v>
          </cell>
          <cell r="AI22" t="str">
            <v xml:space="preserve"> N</v>
          </cell>
          <cell r="AJ22">
            <v>6</v>
          </cell>
          <cell r="AK22">
            <v>0</v>
          </cell>
          <cell r="AL22">
            <v>175</v>
          </cell>
          <cell r="AM22">
            <v>53590</v>
          </cell>
          <cell r="AN22" t="str">
            <v xml:space="preserve">  0/00/0000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175</v>
          </cell>
          <cell r="AZ22">
            <v>53590</v>
          </cell>
          <cell r="BA22" t="str">
            <v xml:space="preserve"> ST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str">
            <v>Substandard</v>
          </cell>
          <cell r="BH22" t="str">
            <v>Substandard</v>
          </cell>
          <cell r="BI22" t="str">
            <v>**-***6029</v>
          </cell>
          <cell r="BJ22">
            <v>75000</v>
          </cell>
          <cell r="BK22">
            <v>42431.12</v>
          </cell>
          <cell r="BL22"/>
          <cell r="BM22"/>
          <cell r="BN22">
            <v>42431.12</v>
          </cell>
          <cell r="BO22"/>
          <cell r="BP22"/>
          <cell r="BQ22">
            <v>3.3782235709677589E-5</v>
          </cell>
          <cell r="BR22">
            <v>41000</v>
          </cell>
          <cell r="BS22">
            <v>1431.12</v>
          </cell>
          <cell r="BT22">
            <v>42431.12</v>
          </cell>
          <cell r="BU22">
            <v>34000</v>
          </cell>
          <cell r="BV22">
            <v>76431.12</v>
          </cell>
          <cell r="BW22">
            <v>0</v>
          </cell>
          <cell r="BX22">
            <v>0</v>
          </cell>
          <cell r="BY22"/>
          <cell r="BZ22">
            <v>0</v>
          </cell>
          <cell r="CA22" t="e">
            <v>#REF!</v>
          </cell>
          <cell r="CB22" t="str">
            <v>Match</v>
          </cell>
          <cell r="CC22" t="b">
            <v>0</v>
          </cell>
          <cell r="CD22">
            <v>471786029</v>
          </cell>
          <cell r="CE22">
            <v>9</v>
          </cell>
          <cell r="CF22">
            <v>4</v>
          </cell>
          <cell r="CG22">
            <v>78</v>
          </cell>
          <cell r="CH22" t="b">
            <v>0</v>
          </cell>
          <cell r="CI22">
            <v>-7.3131597222236451</v>
          </cell>
          <cell r="CJ22"/>
          <cell r="CK22" t="e">
            <v>#REF!</v>
          </cell>
          <cell r="CL22" t="e">
            <v>#REF!</v>
          </cell>
        </row>
        <row r="23">
          <cell r="B23">
            <v>53591</v>
          </cell>
          <cell r="C23" t="str">
            <v xml:space="preserve"> ACES &amp; JACKS LLC</v>
          </cell>
          <cell r="D23">
            <v>808600</v>
          </cell>
          <cell r="E23">
            <v>630682.96</v>
          </cell>
          <cell r="F23">
            <v>42765</v>
          </cell>
          <cell r="G23">
            <v>46418</v>
          </cell>
          <cell r="H23" t="str">
            <v xml:space="preserve"> AMORTIZE DEBT</v>
          </cell>
          <cell r="I23" t="str">
            <v xml:space="preserve"> SI</v>
          </cell>
          <cell r="J23">
            <v>61</v>
          </cell>
          <cell r="K23" t="str">
            <v xml:space="preserve"> A</v>
          </cell>
          <cell r="L23" t="str">
            <v xml:space="preserve"> N</v>
          </cell>
          <cell r="M23">
            <v>0</v>
          </cell>
          <cell r="N23">
            <v>175</v>
          </cell>
          <cell r="O23">
            <v>53591</v>
          </cell>
          <cell r="P23">
            <v>0</v>
          </cell>
          <cell r="Q23" t="str">
            <v xml:space="preserve"> JB</v>
          </cell>
          <cell r="R23">
            <v>43861</v>
          </cell>
          <cell r="S23">
            <v>0</v>
          </cell>
          <cell r="T23">
            <v>635</v>
          </cell>
          <cell r="U23" t="str">
            <v xml:space="preserve"> N</v>
          </cell>
          <cell r="V23">
            <v>7</v>
          </cell>
          <cell r="W23">
            <v>471786029</v>
          </cell>
          <cell r="X23" t="str">
            <v xml:space="preserve"> F</v>
          </cell>
          <cell r="Y23">
            <v>175</v>
          </cell>
          <cell r="Z23">
            <v>53591</v>
          </cell>
          <cell r="AA23">
            <v>0</v>
          </cell>
          <cell r="AB23">
            <v>13</v>
          </cell>
          <cell r="AC23">
            <v>4</v>
          </cell>
          <cell r="AD23">
            <v>5</v>
          </cell>
          <cell r="AE23">
            <v>0</v>
          </cell>
          <cell r="AF23">
            <v>0</v>
          </cell>
          <cell r="AG23" t="str">
            <v xml:space="preserve"> ST</v>
          </cell>
          <cell r="AH23" t="str">
            <v xml:space="preserve"> ALL MINERALS, OIL AND GASREAL</v>
          </cell>
          <cell r="AI23" t="str">
            <v xml:space="preserve"> N</v>
          </cell>
          <cell r="AJ23">
            <v>5.25</v>
          </cell>
          <cell r="AK23">
            <v>0</v>
          </cell>
          <cell r="AL23">
            <v>175</v>
          </cell>
          <cell r="AM23">
            <v>53591</v>
          </cell>
          <cell r="AN23" t="str">
            <v xml:space="preserve">  0/00/0000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175</v>
          </cell>
          <cell r="AZ23">
            <v>53591</v>
          </cell>
          <cell r="BA23" t="str">
            <v xml:space="preserve"> ST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str">
            <v>Substandard</v>
          </cell>
          <cell r="BH23" t="str">
            <v>Substandard</v>
          </cell>
          <cell r="BI23" t="str">
            <v>**-***6029</v>
          </cell>
          <cell r="BJ23">
            <v>630682.96</v>
          </cell>
          <cell r="BK23">
            <v>631317.96</v>
          </cell>
          <cell r="BL23"/>
          <cell r="BM23"/>
          <cell r="BN23">
            <v>631317.96</v>
          </cell>
          <cell r="BO23"/>
          <cell r="BP23"/>
          <cell r="BQ23">
            <v>4.5469866734628095E-4</v>
          </cell>
          <cell r="BR23">
            <v>630682.96</v>
          </cell>
          <cell r="BS23">
            <v>635</v>
          </cell>
          <cell r="BT23">
            <v>631317.96</v>
          </cell>
          <cell r="BU23">
            <v>0</v>
          </cell>
          <cell r="BV23">
            <v>631317.96</v>
          </cell>
          <cell r="BW23">
            <v>0</v>
          </cell>
          <cell r="BX23">
            <v>0</v>
          </cell>
          <cell r="BY23"/>
          <cell r="BZ23">
            <v>0</v>
          </cell>
          <cell r="CA23" t="e">
            <v>#REF!</v>
          </cell>
          <cell r="CB23" t="str">
            <v>Match</v>
          </cell>
          <cell r="CC23" t="b">
            <v>0</v>
          </cell>
          <cell r="CD23">
            <v>471786029</v>
          </cell>
          <cell r="CE23">
            <v>9</v>
          </cell>
          <cell r="CF23">
            <v>4</v>
          </cell>
          <cell r="CG23">
            <v>78</v>
          </cell>
          <cell r="CH23" t="b">
            <v>0</v>
          </cell>
          <cell r="CI23">
            <v>-737.31315972222365</v>
          </cell>
          <cell r="CJ23"/>
          <cell r="CK23" t="e">
            <v>#REF!</v>
          </cell>
          <cell r="CL23" t="e">
            <v>#REF!</v>
          </cell>
        </row>
        <row r="24">
          <cell r="B24">
            <v>86807</v>
          </cell>
          <cell r="C24" t="str">
            <v xml:space="preserve"> ACOSTA, GABRIEL</v>
          </cell>
          <cell r="D24">
            <v>800</v>
          </cell>
          <cell r="E24">
            <v>537.91999999999996</v>
          </cell>
          <cell r="F24">
            <v>34942</v>
          </cell>
          <cell r="G24">
            <v>35034</v>
          </cell>
          <cell r="H24" t="str">
            <v xml:space="preserve"> RENEW EXPENSES</v>
          </cell>
          <cell r="I24" t="str">
            <v xml:space="preserve"> CO</v>
          </cell>
          <cell r="J24">
            <v>34</v>
          </cell>
          <cell r="K24" t="str">
            <v xml:space="preserve"> A</v>
          </cell>
          <cell r="L24" t="str">
            <v xml:space="preserve"> N</v>
          </cell>
          <cell r="M24">
            <v>0</v>
          </cell>
          <cell r="N24">
            <v>185</v>
          </cell>
          <cell r="O24">
            <v>86807</v>
          </cell>
          <cell r="P24">
            <v>0</v>
          </cell>
          <cell r="Q24" t="str">
            <v xml:space="preserve"> GT</v>
          </cell>
          <cell r="R24">
            <v>34973</v>
          </cell>
          <cell r="S24">
            <v>273.68</v>
          </cell>
          <cell r="T24">
            <v>0</v>
          </cell>
          <cell r="U24" t="str">
            <v xml:space="preserve"> N</v>
          </cell>
          <cell r="V24">
            <v>11</v>
          </cell>
          <cell r="W24">
            <v>455358170</v>
          </cell>
          <cell r="X24" t="str">
            <v xml:space="preserve"> S</v>
          </cell>
          <cell r="Y24">
            <v>185</v>
          </cell>
          <cell r="Z24">
            <v>86807</v>
          </cell>
          <cell r="AA24">
            <v>0</v>
          </cell>
          <cell r="AB24">
            <v>4</v>
          </cell>
          <cell r="AC24">
            <v>5</v>
          </cell>
          <cell r="AD24">
            <v>12</v>
          </cell>
          <cell r="AE24">
            <v>0</v>
          </cell>
          <cell r="AF24">
            <v>0</v>
          </cell>
          <cell r="AG24" t="str">
            <v xml:space="preserve"> ST</v>
          </cell>
          <cell r="AH24" t="str">
            <v xml:space="preserve"> 79 LABARON/76 CHEVY PICKUP</v>
          </cell>
          <cell r="AI24" t="str">
            <v xml:space="preserve"> N</v>
          </cell>
          <cell r="AJ24">
            <v>15.5</v>
          </cell>
          <cell r="AK24">
            <v>4</v>
          </cell>
          <cell r="AL24">
            <v>185</v>
          </cell>
          <cell r="AM24">
            <v>86807</v>
          </cell>
          <cell r="AN24" t="str">
            <v xml:space="preserve">  0/00/0000</v>
          </cell>
          <cell r="AO24">
            <v>537.91999999999996</v>
          </cell>
          <cell r="AP24">
            <v>1892.24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2430.16</v>
          </cell>
          <cell r="AV24">
            <v>4</v>
          </cell>
          <cell r="AW24">
            <v>4</v>
          </cell>
          <cell r="AX24">
            <v>48</v>
          </cell>
          <cell r="AY24">
            <v>185</v>
          </cell>
          <cell r="AZ24">
            <v>86807</v>
          </cell>
          <cell r="BA24" t="str">
            <v xml:space="preserve"> ST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str">
            <v>Substandard</v>
          </cell>
          <cell r="BH24" t="str">
            <v>Pass</v>
          </cell>
          <cell r="BI24" t="str">
            <v>***-**-8170</v>
          </cell>
          <cell r="BJ24">
            <v>537.91999999999996</v>
          </cell>
          <cell r="BK24">
            <v>0</v>
          </cell>
          <cell r="BL24"/>
          <cell r="BM24"/>
          <cell r="BN24">
            <v>0</v>
          </cell>
          <cell r="BO24"/>
          <cell r="BP24"/>
          <cell r="BQ24">
            <v>1.1449925756533391E-6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537.91999999999996</v>
          </cell>
          <cell r="BY24" t="str">
            <v>120 +</v>
          </cell>
          <cell r="BZ24">
            <v>2430.16</v>
          </cell>
          <cell r="CA24" t="e">
            <v>#REF!</v>
          </cell>
          <cell r="CB24" t="str">
            <v>Match</v>
          </cell>
          <cell r="CC24" t="b">
            <v>0</v>
          </cell>
          <cell r="CD24">
            <v>455358170</v>
          </cell>
          <cell r="CE24">
            <v>9</v>
          </cell>
          <cell r="CF24">
            <v>4</v>
          </cell>
          <cell r="CG24">
            <v>35</v>
          </cell>
          <cell r="CH24" t="b">
            <v>0</v>
          </cell>
          <cell r="CI24">
            <v>8150.6868402777764</v>
          </cell>
          <cell r="CJ24" t="str">
            <v>31 +</v>
          </cell>
          <cell r="CK24">
            <v>0</v>
          </cell>
          <cell r="CL24">
            <v>0</v>
          </cell>
        </row>
        <row r="25">
          <cell r="B25">
            <v>53492</v>
          </cell>
          <cell r="C25" t="str">
            <v xml:space="preserve"> ALTMAN,COOKIE DEE</v>
          </cell>
          <cell r="D25">
            <v>5048</v>
          </cell>
          <cell r="E25">
            <v>2412.5500000000002</v>
          </cell>
          <cell r="F25">
            <v>42719</v>
          </cell>
          <cell r="G25">
            <v>43449</v>
          </cell>
          <cell r="H25" t="str">
            <v xml:space="preserve"> VEHICLE REPAIRS</v>
          </cell>
          <cell r="I25" t="str">
            <v xml:space="preserve"> SA</v>
          </cell>
          <cell r="J25">
            <v>31</v>
          </cell>
          <cell r="K25" t="str">
            <v xml:space="preserve"> A</v>
          </cell>
          <cell r="L25" t="str">
            <v xml:space="preserve"> N</v>
          </cell>
          <cell r="M25">
            <v>0</v>
          </cell>
          <cell r="N25">
            <v>192</v>
          </cell>
          <cell r="O25">
            <v>53492</v>
          </cell>
          <cell r="P25">
            <v>0</v>
          </cell>
          <cell r="Q25" t="str">
            <v xml:space="preserve"> J</v>
          </cell>
          <cell r="R25">
            <v>43146</v>
          </cell>
          <cell r="S25">
            <v>230.49</v>
          </cell>
          <cell r="T25">
            <v>7.1</v>
          </cell>
          <cell r="U25" t="str">
            <v xml:space="preserve"> N</v>
          </cell>
          <cell r="V25">
            <v>11</v>
          </cell>
          <cell r="W25">
            <v>511765269</v>
          </cell>
          <cell r="X25" t="str">
            <v xml:space="preserve"> S</v>
          </cell>
          <cell r="Y25">
            <v>192</v>
          </cell>
          <cell r="Z25">
            <v>53492</v>
          </cell>
          <cell r="AA25">
            <v>0</v>
          </cell>
          <cell r="AB25">
            <v>21</v>
          </cell>
          <cell r="AC25">
            <v>10</v>
          </cell>
          <cell r="AD25">
            <v>4</v>
          </cell>
          <cell r="AE25">
            <v>0</v>
          </cell>
          <cell r="AF25">
            <v>0</v>
          </cell>
          <cell r="AG25" t="str">
            <v xml:space="preserve"> ST</v>
          </cell>
          <cell r="AH25" t="str">
            <v xml:space="preserve"> 1999 FORD F-350</v>
          </cell>
          <cell r="AI25" t="str">
            <v xml:space="preserve"> N</v>
          </cell>
          <cell r="AJ25">
            <v>8.9499999999999993</v>
          </cell>
          <cell r="AK25">
            <v>0</v>
          </cell>
          <cell r="AL25">
            <v>192</v>
          </cell>
          <cell r="AM25">
            <v>53492</v>
          </cell>
          <cell r="AN25" t="str">
            <v xml:space="preserve">  0/00/0000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192</v>
          </cell>
          <cell r="AZ25">
            <v>53492</v>
          </cell>
          <cell r="BA25" t="str">
            <v xml:space="preserve"> ST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str">
            <v>Pass</v>
          </cell>
          <cell r="BH25" t="str">
            <v>Pass</v>
          </cell>
          <cell r="BI25" t="str">
            <v>***-**-5269</v>
          </cell>
          <cell r="BJ25">
            <v>2412.5500000000002</v>
          </cell>
          <cell r="BK25">
            <v>2419.65</v>
          </cell>
          <cell r="BL25">
            <v>2419.65</v>
          </cell>
          <cell r="BM25"/>
          <cell r="BN25"/>
          <cell r="BO25"/>
          <cell r="BP25"/>
          <cell r="BQ25">
            <v>2.9651907650990853E-6</v>
          </cell>
          <cell r="BR25">
            <v>2412.5500000000002</v>
          </cell>
          <cell r="BS25">
            <v>7.1</v>
          </cell>
          <cell r="BT25">
            <v>2419.65</v>
          </cell>
          <cell r="BU25">
            <v>0</v>
          </cell>
          <cell r="BV25">
            <v>2419.65</v>
          </cell>
          <cell r="BW25">
            <v>0</v>
          </cell>
          <cell r="BX25">
            <v>0</v>
          </cell>
          <cell r="BY25"/>
          <cell r="BZ25">
            <v>0</v>
          </cell>
          <cell r="CA25" t="e">
            <v>#REF!</v>
          </cell>
          <cell r="CB25" t="str">
            <v>Match</v>
          </cell>
          <cell r="CC25" t="b">
            <v>0</v>
          </cell>
          <cell r="CD25">
            <v>511765269</v>
          </cell>
          <cell r="CE25">
            <v>9</v>
          </cell>
          <cell r="CF25">
            <v>5</v>
          </cell>
          <cell r="CG25">
            <v>76</v>
          </cell>
          <cell r="CH25" t="b">
            <v>0</v>
          </cell>
          <cell r="CI25">
            <v>-22.313159722223645</v>
          </cell>
          <cell r="CJ25"/>
          <cell r="CK25" t="e">
            <v>#REF!</v>
          </cell>
          <cell r="CL25" t="e">
            <v>#REF!</v>
          </cell>
        </row>
        <row r="26">
          <cell r="B26">
            <v>54298</v>
          </cell>
          <cell r="C26" t="str">
            <v xml:space="preserve"> ALLEN,BRITNEY I</v>
          </cell>
          <cell r="D26">
            <v>10027.5</v>
          </cell>
          <cell r="E26">
            <v>9557.19</v>
          </cell>
          <cell r="F26">
            <v>43048</v>
          </cell>
          <cell r="G26">
            <v>44155</v>
          </cell>
          <cell r="H26" t="str">
            <v xml:space="preserve"> PURCHASE VEHICLE</v>
          </cell>
          <cell r="I26" t="str">
            <v xml:space="preserve"> SA</v>
          </cell>
          <cell r="J26">
            <v>34</v>
          </cell>
          <cell r="K26" t="str">
            <v xml:space="preserve"> A</v>
          </cell>
          <cell r="L26" t="str">
            <v xml:space="preserve"> N</v>
          </cell>
          <cell r="M26">
            <v>0</v>
          </cell>
          <cell r="N26">
            <v>194</v>
          </cell>
          <cell r="O26">
            <v>54298</v>
          </cell>
          <cell r="P26">
            <v>0</v>
          </cell>
          <cell r="Q26" t="str">
            <v xml:space="preserve"> LF</v>
          </cell>
          <cell r="R26">
            <v>43151</v>
          </cell>
          <cell r="S26">
            <v>310.64999999999998</v>
          </cell>
          <cell r="T26">
            <v>3.93</v>
          </cell>
          <cell r="U26" t="str">
            <v xml:space="preserve"> N</v>
          </cell>
          <cell r="V26">
            <v>11</v>
          </cell>
          <cell r="W26">
            <v>512177530</v>
          </cell>
          <cell r="X26" t="str">
            <v xml:space="preserve"> S</v>
          </cell>
          <cell r="Y26">
            <v>194</v>
          </cell>
          <cell r="Z26">
            <v>54298</v>
          </cell>
          <cell r="AA26">
            <v>0</v>
          </cell>
          <cell r="AB26">
            <v>2</v>
          </cell>
          <cell r="AC26">
            <v>5</v>
          </cell>
          <cell r="AD26">
            <v>12</v>
          </cell>
          <cell r="AE26">
            <v>0</v>
          </cell>
          <cell r="AF26">
            <v>0</v>
          </cell>
          <cell r="AG26" t="str">
            <v xml:space="preserve"> ST</v>
          </cell>
          <cell r="AH26" t="str">
            <v xml:space="preserve"> 2010 CHEVROLET CAMARO LT2 COU</v>
          </cell>
          <cell r="AI26" t="str">
            <v xml:space="preserve"> N</v>
          </cell>
          <cell r="AJ26">
            <v>7.5</v>
          </cell>
          <cell r="AK26">
            <v>0</v>
          </cell>
          <cell r="AL26">
            <v>194</v>
          </cell>
          <cell r="AM26">
            <v>54298</v>
          </cell>
          <cell r="AN26" t="str">
            <v xml:space="preserve">  0/00/0000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194</v>
          </cell>
          <cell r="AZ26">
            <v>54298</v>
          </cell>
          <cell r="BA26" t="str">
            <v xml:space="preserve"> ST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str">
            <v>Pass</v>
          </cell>
          <cell r="BH26" t="str">
            <v>Pass</v>
          </cell>
          <cell r="BI26" t="str">
            <v>***-**-7530</v>
          </cell>
          <cell r="BJ26">
            <v>9557.19</v>
          </cell>
          <cell r="BK26">
            <v>9561.1200000000008</v>
          </cell>
          <cell r="BL26">
            <v>9561.1200000000008</v>
          </cell>
          <cell r="BM26"/>
          <cell r="BN26"/>
          <cell r="BO26"/>
          <cell r="BP26"/>
          <cell r="BQ26">
            <v>9.8433916250662677E-6</v>
          </cell>
          <cell r="BR26">
            <v>9557.19</v>
          </cell>
          <cell r="BS26">
            <v>3.93</v>
          </cell>
          <cell r="BT26">
            <v>9561.1200000000008</v>
          </cell>
          <cell r="BU26">
            <v>0</v>
          </cell>
          <cell r="BV26">
            <v>9561.1200000000008</v>
          </cell>
          <cell r="BW26">
            <v>0</v>
          </cell>
          <cell r="BX26">
            <v>0</v>
          </cell>
          <cell r="BY26"/>
          <cell r="BZ26">
            <v>0</v>
          </cell>
          <cell r="CA26" t="e">
            <v>#REF!</v>
          </cell>
          <cell r="CB26" t="str">
            <v>Match</v>
          </cell>
          <cell r="CC26" t="b">
            <v>0</v>
          </cell>
          <cell r="CD26">
            <v>512177530</v>
          </cell>
          <cell r="CE26">
            <v>9</v>
          </cell>
          <cell r="CF26">
            <v>5</v>
          </cell>
          <cell r="CG26">
            <v>17</v>
          </cell>
          <cell r="CH26" t="b">
            <v>0</v>
          </cell>
          <cell r="CI26">
            <v>-27.313159722223645</v>
          </cell>
          <cell r="CJ26"/>
          <cell r="CK26" t="e">
            <v>#REF!</v>
          </cell>
          <cell r="CL26" t="e">
            <v>#REF!</v>
          </cell>
        </row>
        <row r="27">
          <cell r="B27">
            <v>54241</v>
          </cell>
          <cell r="C27" t="str">
            <v xml:space="preserve"> AGUIRRE,ABEL</v>
          </cell>
          <cell r="D27">
            <v>23145.8</v>
          </cell>
          <cell r="E27">
            <v>21740.15</v>
          </cell>
          <cell r="F27">
            <v>43021</v>
          </cell>
          <cell r="G27">
            <v>44834</v>
          </cell>
          <cell r="H27" t="str">
            <v xml:space="preserve"> PURCHASE VEHICLE</v>
          </cell>
          <cell r="I27" t="str">
            <v xml:space="preserve"> SA</v>
          </cell>
          <cell r="J27">
            <v>34</v>
          </cell>
          <cell r="K27" t="str">
            <v xml:space="preserve"> A</v>
          </cell>
          <cell r="L27" t="str">
            <v xml:space="preserve"> N</v>
          </cell>
          <cell r="M27">
            <v>0</v>
          </cell>
          <cell r="N27">
            <v>198</v>
          </cell>
          <cell r="O27">
            <v>54241</v>
          </cell>
          <cell r="P27">
            <v>0</v>
          </cell>
          <cell r="Q27" t="str">
            <v xml:space="preserve"> MN</v>
          </cell>
          <cell r="R27">
            <v>43159</v>
          </cell>
          <cell r="S27">
            <v>457.17</v>
          </cell>
          <cell r="T27">
            <v>8.34</v>
          </cell>
          <cell r="U27" t="str">
            <v xml:space="preserve"> N</v>
          </cell>
          <cell r="V27">
            <v>11</v>
          </cell>
          <cell r="W27">
            <v>958919085</v>
          </cell>
          <cell r="X27" t="str">
            <v xml:space="preserve"> S</v>
          </cell>
          <cell r="Y27">
            <v>198</v>
          </cell>
          <cell r="Z27">
            <v>54241</v>
          </cell>
          <cell r="AA27">
            <v>0</v>
          </cell>
          <cell r="AB27">
            <v>26</v>
          </cell>
          <cell r="AC27">
            <v>5</v>
          </cell>
          <cell r="AD27">
            <v>12</v>
          </cell>
          <cell r="AE27">
            <v>0</v>
          </cell>
          <cell r="AF27">
            <v>0</v>
          </cell>
          <cell r="AG27" t="str">
            <v xml:space="preserve"> ST</v>
          </cell>
          <cell r="AH27" t="str">
            <v xml:space="preserve"> 2010 DODGE RAM 1500 (VIN 1D7RV</v>
          </cell>
          <cell r="AI27" t="str">
            <v xml:space="preserve"> N</v>
          </cell>
          <cell r="AJ27">
            <v>7</v>
          </cell>
          <cell r="AK27">
            <v>0</v>
          </cell>
          <cell r="AL27">
            <v>198</v>
          </cell>
          <cell r="AM27">
            <v>54241</v>
          </cell>
          <cell r="AN27" t="str">
            <v xml:space="preserve">  0/00/0000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198</v>
          </cell>
          <cell r="AZ27">
            <v>54241</v>
          </cell>
          <cell r="BA27" t="str">
            <v xml:space="preserve"> ST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str">
            <v>Pass</v>
          </cell>
          <cell r="BH27" t="str">
            <v>Pass</v>
          </cell>
          <cell r="BI27" t="str">
            <v>***-**-9085</v>
          </cell>
          <cell r="BJ27">
            <v>21740.15</v>
          </cell>
          <cell r="BK27">
            <v>21748.49</v>
          </cell>
          <cell r="BL27">
            <v>21748.49</v>
          </cell>
          <cell r="BM27"/>
          <cell r="BN27"/>
          <cell r="BO27"/>
          <cell r="BP27"/>
          <cell r="BQ27">
            <v>2.0898439437586311E-5</v>
          </cell>
          <cell r="BR27">
            <v>21740.15</v>
          </cell>
          <cell r="BS27">
            <v>8.34</v>
          </cell>
          <cell r="BT27">
            <v>21748.49</v>
          </cell>
          <cell r="BU27">
            <v>0</v>
          </cell>
          <cell r="BV27">
            <v>21748.49</v>
          </cell>
          <cell r="BW27">
            <v>0</v>
          </cell>
          <cell r="BX27">
            <v>0</v>
          </cell>
          <cell r="BY27"/>
          <cell r="BZ27">
            <v>0</v>
          </cell>
          <cell r="CA27" t="e">
            <v>#REF!</v>
          </cell>
          <cell r="CB27" t="str">
            <v>Match</v>
          </cell>
          <cell r="CC27" t="b">
            <v>0</v>
          </cell>
          <cell r="CD27">
            <v>958919085</v>
          </cell>
          <cell r="CE27">
            <v>9</v>
          </cell>
          <cell r="CF27">
            <v>9</v>
          </cell>
          <cell r="CG27">
            <v>91</v>
          </cell>
          <cell r="CH27" t="b">
            <v>0</v>
          </cell>
          <cell r="CI27">
            <v>-35.313159722223645</v>
          </cell>
          <cell r="CJ27"/>
          <cell r="CK27" t="e">
            <v>#REF!</v>
          </cell>
          <cell r="CL27" t="e">
            <v>#REF!</v>
          </cell>
        </row>
        <row r="28">
          <cell r="B28">
            <v>52177</v>
          </cell>
          <cell r="C28" t="str">
            <v xml:space="preserve"> ALVAREZ-MARTINEZ,ARM</v>
          </cell>
          <cell r="D28">
            <v>25087.5</v>
          </cell>
          <cell r="E28">
            <v>14796.12</v>
          </cell>
          <cell r="F28">
            <v>42283</v>
          </cell>
          <cell r="G28">
            <v>44104</v>
          </cell>
          <cell r="H28" t="str">
            <v xml:space="preserve"> PURCHASE VEHICLE</v>
          </cell>
          <cell r="I28" t="str">
            <v xml:space="preserve"> SA</v>
          </cell>
          <cell r="J28">
            <v>34</v>
          </cell>
          <cell r="K28" t="str">
            <v xml:space="preserve"> A</v>
          </cell>
          <cell r="L28" t="str">
            <v xml:space="preserve"> N</v>
          </cell>
          <cell r="M28">
            <v>0</v>
          </cell>
          <cell r="N28">
            <v>199</v>
          </cell>
          <cell r="O28">
            <v>52177</v>
          </cell>
          <cell r="P28">
            <v>0</v>
          </cell>
          <cell r="Q28" t="str">
            <v xml:space="preserve"> JD</v>
          </cell>
          <cell r="R28">
            <v>43131</v>
          </cell>
          <cell r="S28">
            <v>496.29</v>
          </cell>
          <cell r="T28">
            <v>56.75</v>
          </cell>
          <cell r="U28" t="str">
            <v xml:space="preserve"> N</v>
          </cell>
          <cell r="V28">
            <v>11</v>
          </cell>
          <cell r="W28">
            <v>609807943</v>
          </cell>
          <cell r="X28" t="str">
            <v xml:space="preserve"> S</v>
          </cell>
          <cell r="Y28">
            <v>199</v>
          </cell>
          <cell r="Z28">
            <v>52177</v>
          </cell>
          <cell r="AA28">
            <v>0</v>
          </cell>
          <cell r="AB28">
            <v>1</v>
          </cell>
          <cell r="AC28">
            <v>5</v>
          </cell>
          <cell r="AD28">
            <v>12</v>
          </cell>
          <cell r="AE28">
            <v>0</v>
          </cell>
          <cell r="AF28">
            <v>0</v>
          </cell>
          <cell r="AG28" t="str">
            <v xml:space="preserve"> ST</v>
          </cell>
          <cell r="AH28" t="str">
            <v xml:space="preserve"> 2015 FORD MUSTANG</v>
          </cell>
          <cell r="AI28" t="str">
            <v xml:space="preserve"> N</v>
          </cell>
          <cell r="AJ28">
            <v>7</v>
          </cell>
          <cell r="AK28">
            <v>15</v>
          </cell>
          <cell r="AL28">
            <v>199</v>
          </cell>
          <cell r="AM28">
            <v>52177</v>
          </cell>
          <cell r="AN28" t="str">
            <v xml:space="preserve">  0/00/0000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9</v>
          </cell>
          <cell r="AW28">
            <v>3</v>
          </cell>
          <cell r="AX28">
            <v>1</v>
          </cell>
          <cell r="AY28">
            <v>199</v>
          </cell>
          <cell r="AZ28">
            <v>52177</v>
          </cell>
          <cell r="BA28" t="str">
            <v xml:space="preserve"> ST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str">
            <v>Pass</v>
          </cell>
          <cell r="BH28" t="str">
            <v>Pass</v>
          </cell>
          <cell r="BI28" t="str">
            <v>***-**-7943</v>
          </cell>
          <cell r="BJ28">
            <v>14796.12</v>
          </cell>
          <cell r="BK28">
            <v>14852.87</v>
          </cell>
          <cell r="BL28">
            <v>14852.87</v>
          </cell>
          <cell r="BM28"/>
          <cell r="BN28"/>
          <cell r="BO28"/>
          <cell r="BP28"/>
          <cell r="BQ28">
            <v>1.4223260544718391E-5</v>
          </cell>
          <cell r="BR28">
            <v>14796.12</v>
          </cell>
          <cell r="BS28">
            <v>56.75</v>
          </cell>
          <cell r="BT28">
            <v>14852.87</v>
          </cell>
          <cell r="BU28">
            <v>0</v>
          </cell>
          <cell r="BV28">
            <v>14852.87</v>
          </cell>
          <cell r="BW28">
            <v>0</v>
          </cell>
          <cell r="BX28">
            <v>0</v>
          </cell>
          <cell r="BY28"/>
          <cell r="BZ28">
            <v>0</v>
          </cell>
          <cell r="CA28" t="e">
            <v>#REF!</v>
          </cell>
          <cell r="CB28" t="str">
            <v>Match</v>
          </cell>
          <cell r="CC28" t="b">
            <v>0</v>
          </cell>
          <cell r="CD28">
            <v>609807943</v>
          </cell>
          <cell r="CE28">
            <v>9</v>
          </cell>
          <cell r="CF28">
            <v>6</v>
          </cell>
          <cell r="CG28">
            <v>80</v>
          </cell>
          <cell r="CH28" t="b">
            <v>0</v>
          </cell>
          <cell r="CI28">
            <v>-7.3131597222236451</v>
          </cell>
          <cell r="CJ28"/>
          <cell r="CK28" t="e">
            <v>#REF!</v>
          </cell>
          <cell r="CL28" t="e">
            <v>#REF!</v>
          </cell>
        </row>
        <row r="29">
          <cell r="B29">
            <v>52011</v>
          </cell>
          <cell r="C29" t="str">
            <v xml:space="preserve"> AGUILAR-CHAVEZ,JOSE</v>
          </cell>
          <cell r="D29">
            <v>14732.5</v>
          </cell>
          <cell r="E29">
            <v>8263.7000000000007</v>
          </cell>
          <cell r="F29">
            <v>42237</v>
          </cell>
          <cell r="G29">
            <v>44058</v>
          </cell>
          <cell r="H29" t="str">
            <v xml:space="preserve"> PURCHASE VEHICLE</v>
          </cell>
          <cell r="I29" t="str">
            <v xml:space="preserve"> SA</v>
          </cell>
          <cell r="J29">
            <v>34</v>
          </cell>
          <cell r="K29" t="str">
            <v xml:space="preserve"> A</v>
          </cell>
          <cell r="L29" t="str">
            <v xml:space="preserve"> N</v>
          </cell>
          <cell r="M29">
            <v>0</v>
          </cell>
          <cell r="N29">
            <v>201</v>
          </cell>
          <cell r="O29">
            <v>52011</v>
          </cell>
          <cell r="P29">
            <v>0</v>
          </cell>
          <cell r="Q29" t="str">
            <v xml:space="preserve"> LF</v>
          </cell>
          <cell r="R29">
            <v>43146</v>
          </cell>
          <cell r="S29">
            <v>294.91000000000003</v>
          </cell>
          <cell r="T29">
            <v>3.4</v>
          </cell>
          <cell r="U29" t="str">
            <v xml:space="preserve"> N</v>
          </cell>
          <cell r="V29">
            <v>11</v>
          </cell>
          <cell r="W29">
            <v>510337677</v>
          </cell>
          <cell r="X29" t="str">
            <v xml:space="preserve"> S</v>
          </cell>
          <cell r="Y29">
            <v>201</v>
          </cell>
          <cell r="Z29">
            <v>52011</v>
          </cell>
          <cell r="AA29">
            <v>0</v>
          </cell>
          <cell r="AB29">
            <v>3</v>
          </cell>
          <cell r="AC29">
            <v>5</v>
          </cell>
          <cell r="AD29">
            <v>12</v>
          </cell>
          <cell r="AE29">
            <v>0</v>
          </cell>
          <cell r="AF29">
            <v>0</v>
          </cell>
          <cell r="AG29" t="str">
            <v xml:space="preserve"> ST</v>
          </cell>
          <cell r="AH29" t="str">
            <v xml:space="preserve"> 2005 CHEVROLET SILVERADO</v>
          </cell>
          <cell r="AI29" t="str">
            <v xml:space="preserve"> N</v>
          </cell>
          <cell r="AJ29">
            <v>7.5</v>
          </cell>
          <cell r="AK29">
            <v>2</v>
          </cell>
          <cell r="AL29">
            <v>201</v>
          </cell>
          <cell r="AM29">
            <v>52011</v>
          </cell>
          <cell r="AN29" t="str">
            <v xml:space="preserve">  0/00/0000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201</v>
          </cell>
          <cell r="AZ29">
            <v>52011</v>
          </cell>
          <cell r="BA29" t="str">
            <v xml:space="preserve"> ST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str">
            <v>Pass</v>
          </cell>
          <cell r="BH29" t="str">
            <v>Pass</v>
          </cell>
          <cell r="BI29" t="str">
            <v>***-**-7677</v>
          </cell>
          <cell r="BJ29">
            <v>8263.7000000000007</v>
          </cell>
          <cell r="BK29">
            <v>8267.1</v>
          </cell>
          <cell r="BL29">
            <v>8267.1</v>
          </cell>
          <cell r="BM29"/>
          <cell r="BN29"/>
          <cell r="BO29"/>
          <cell r="BP29"/>
          <cell r="BQ29">
            <v>8.5111665010384988E-6</v>
          </cell>
          <cell r="BR29">
            <v>8263.7000000000007</v>
          </cell>
          <cell r="BS29">
            <v>3.4</v>
          </cell>
          <cell r="BT29">
            <v>8267.1</v>
          </cell>
          <cell r="BU29">
            <v>0</v>
          </cell>
          <cell r="BV29">
            <v>8267.1</v>
          </cell>
          <cell r="BW29">
            <v>0</v>
          </cell>
          <cell r="BX29">
            <v>0</v>
          </cell>
          <cell r="BY29"/>
          <cell r="BZ29">
            <v>0</v>
          </cell>
          <cell r="CA29" t="e">
            <v>#REF!</v>
          </cell>
          <cell r="CB29" t="str">
            <v>Match</v>
          </cell>
          <cell r="CC29" t="b">
            <v>0</v>
          </cell>
          <cell r="CD29">
            <v>510337677</v>
          </cell>
          <cell r="CE29">
            <v>9</v>
          </cell>
          <cell r="CF29">
            <v>5</v>
          </cell>
          <cell r="CG29">
            <v>33</v>
          </cell>
          <cell r="CH29" t="b">
            <v>0</v>
          </cell>
          <cell r="CI29">
            <v>-22.313159722223645</v>
          </cell>
          <cell r="CJ29"/>
          <cell r="CK29" t="e">
            <v>#REF!</v>
          </cell>
          <cell r="CL29" t="e">
            <v>#REF!</v>
          </cell>
        </row>
        <row r="30">
          <cell r="B30">
            <v>52479</v>
          </cell>
          <cell r="C30" t="str">
            <v xml:space="preserve"> AGUILERA-MACIAS,LUIS</v>
          </cell>
          <cell r="D30">
            <v>3171.45</v>
          </cell>
          <cell r="E30">
            <v>804.71</v>
          </cell>
          <cell r="F30">
            <v>42375</v>
          </cell>
          <cell r="G30">
            <v>43479</v>
          </cell>
          <cell r="H30" t="str">
            <v xml:space="preserve"> PERSONAL</v>
          </cell>
          <cell r="I30" t="str">
            <v xml:space="preserve"> SA</v>
          </cell>
          <cell r="J30">
            <v>31</v>
          </cell>
          <cell r="K30" t="str">
            <v xml:space="preserve"> A</v>
          </cell>
          <cell r="L30" t="str">
            <v xml:space="preserve"> N</v>
          </cell>
          <cell r="M30">
            <v>0</v>
          </cell>
          <cell r="N30">
            <v>202</v>
          </cell>
          <cell r="O30">
            <v>52479</v>
          </cell>
          <cell r="P30">
            <v>0</v>
          </cell>
          <cell r="Q30" t="str">
            <v xml:space="preserve"> BR</v>
          </cell>
          <cell r="R30">
            <v>43234</v>
          </cell>
          <cell r="S30">
            <v>105.62</v>
          </cell>
          <cell r="T30">
            <v>1.32</v>
          </cell>
          <cell r="U30" t="str">
            <v xml:space="preserve"> N</v>
          </cell>
          <cell r="V30">
            <v>1</v>
          </cell>
          <cell r="W30">
            <v>512319826</v>
          </cell>
          <cell r="X30" t="str">
            <v xml:space="preserve"> S</v>
          </cell>
          <cell r="Y30">
            <v>202</v>
          </cell>
          <cell r="Z30">
            <v>52479</v>
          </cell>
          <cell r="AA30">
            <v>0</v>
          </cell>
          <cell r="AB30">
            <v>3</v>
          </cell>
          <cell r="AC30">
            <v>10</v>
          </cell>
          <cell r="AD30">
            <v>4</v>
          </cell>
          <cell r="AE30">
            <v>0</v>
          </cell>
          <cell r="AF30">
            <v>0</v>
          </cell>
          <cell r="AG30" t="str">
            <v xml:space="preserve"> ST</v>
          </cell>
          <cell r="AH30" t="str">
            <v xml:space="preserve"> UNSECURED</v>
          </cell>
          <cell r="AI30" t="str">
            <v xml:space="preserve"> N</v>
          </cell>
          <cell r="AJ30">
            <v>12</v>
          </cell>
          <cell r="AK30">
            <v>0</v>
          </cell>
          <cell r="AL30">
            <v>202</v>
          </cell>
          <cell r="AM30">
            <v>52479</v>
          </cell>
          <cell r="AN30" t="str">
            <v xml:space="preserve">  0/00/0000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202</v>
          </cell>
          <cell r="AZ30">
            <v>52479</v>
          </cell>
          <cell r="BA30" t="str">
            <v xml:space="preserve"> ST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str">
            <v>Pass</v>
          </cell>
          <cell r="BH30" t="str">
            <v>Pass</v>
          </cell>
          <cell r="BI30" t="str">
            <v>***-**-9826</v>
          </cell>
          <cell r="BJ30">
            <v>804.71</v>
          </cell>
          <cell r="BK30">
            <v>806.03000000000009</v>
          </cell>
          <cell r="BL30">
            <v>806.03000000000009</v>
          </cell>
          <cell r="BM30"/>
          <cell r="BN30"/>
          <cell r="BO30"/>
          <cell r="BP30"/>
          <cell r="BQ30">
            <v>1.3260928242894954E-6</v>
          </cell>
          <cell r="BR30">
            <v>804.71</v>
          </cell>
          <cell r="BS30">
            <v>1.32</v>
          </cell>
          <cell r="BT30">
            <v>806.03000000000009</v>
          </cell>
          <cell r="BU30">
            <v>0</v>
          </cell>
          <cell r="BV30">
            <v>806.03000000000009</v>
          </cell>
          <cell r="BW30">
            <v>0</v>
          </cell>
          <cell r="BX30">
            <v>0</v>
          </cell>
          <cell r="BY30"/>
          <cell r="BZ30">
            <v>0</v>
          </cell>
          <cell r="CA30" t="e">
            <v>#REF!</v>
          </cell>
          <cell r="CB30" t="str">
            <v>Match</v>
          </cell>
          <cell r="CC30" t="b">
            <v>0</v>
          </cell>
          <cell r="CD30">
            <v>512319826</v>
          </cell>
          <cell r="CE30">
            <v>9</v>
          </cell>
          <cell r="CF30">
            <v>5</v>
          </cell>
          <cell r="CG30">
            <v>31</v>
          </cell>
          <cell r="CH30" t="b">
            <v>0</v>
          </cell>
          <cell r="CI30">
            <v>-110.31315972222365</v>
          </cell>
          <cell r="CJ30"/>
          <cell r="CK30" t="e">
            <v>#REF!</v>
          </cell>
          <cell r="CL30" t="e">
            <v>#REF!</v>
          </cell>
        </row>
        <row r="31">
          <cell r="B31">
            <v>53147</v>
          </cell>
          <cell r="C31" t="str">
            <v xml:space="preserve"> AGUILERA MACIAS,LUIS</v>
          </cell>
          <cell r="D31">
            <v>14536.5</v>
          </cell>
          <cell r="E31">
            <v>9784.35</v>
          </cell>
          <cell r="F31">
            <v>42583</v>
          </cell>
          <cell r="G31">
            <v>44044</v>
          </cell>
          <cell r="H31" t="str">
            <v xml:space="preserve"> DEBT CONSOLIDATION</v>
          </cell>
          <cell r="I31" t="str">
            <v xml:space="preserve"> SA</v>
          </cell>
          <cell r="J31">
            <v>31</v>
          </cell>
          <cell r="K31" t="str">
            <v xml:space="preserve"> A</v>
          </cell>
          <cell r="L31" t="str">
            <v xml:space="preserve"> N</v>
          </cell>
          <cell r="M31">
            <v>0</v>
          </cell>
          <cell r="N31">
            <v>202</v>
          </cell>
          <cell r="O31">
            <v>53147</v>
          </cell>
          <cell r="P31">
            <v>0</v>
          </cell>
          <cell r="Q31" t="str">
            <v xml:space="preserve"> BR</v>
          </cell>
          <cell r="R31">
            <v>43132</v>
          </cell>
          <cell r="S31">
            <v>341.4</v>
          </cell>
          <cell r="T31">
            <v>35.39</v>
          </cell>
          <cell r="U31" t="str">
            <v xml:space="preserve"> N</v>
          </cell>
          <cell r="V31">
            <v>11</v>
          </cell>
          <cell r="W31">
            <v>512319826</v>
          </cell>
          <cell r="X31" t="str">
            <v xml:space="preserve"> S</v>
          </cell>
          <cell r="Y31">
            <v>202</v>
          </cell>
          <cell r="Z31">
            <v>53147</v>
          </cell>
          <cell r="AA31">
            <v>0</v>
          </cell>
          <cell r="AB31">
            <v>3</v>
          </cell>
          <cell r="AC31">
            <v>10</v>
          </cell>
          <cell r="AD31">
            <v>4</v>
          </cell>
          <cell r="AE31">
            <v>0</v>
          </cell>
          <cell r="AF31">
            <v>0</v>
          </cell>
          <cell r="AG31" t="str">
            <v xml:space="preserve"> ST</v>
          </cell>
          <cell r="AH31" t="str">
            <v xml:space="preserve"> 2013 DODGE RAM 1500</v>
          </cell>
          <cell r="AI31" t="str">
            <v xml:space="preserve"> N</v>
          </cell>
          <cell r="AJ31">
            <v>6</v>
          </cell>
          <cell r="AK31">
            <v>0</v>
          </cell>
          <cell r="AL31">
            <v>202</v>
          </cell>
          <cell r="AM31">
            <v>53147</v>
          </cell>
          <cell r="AN31" t="str">
            <v xml:space="preserve">  0/00/0000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202</v>
          </cell>
          <cell r="AZ31">
            <v>53147</v>
          </cell>
          <cell r="BA31" t="str">
            <v xml:space="preserve"> ST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str">
            <v>Pass</v>
          </cell>
          <cell r="BH31" t="str">
            <v>Pass</v>
          </cell>
          <cell r="BI31" t="str">
            <v>***-**-9826</v>
          </cell>
          <cell r="BJ31">
            <v>9784.35</v>
          </cell>
          <cell r="BK31">
            <v>9819.74</v>
          </cell>
          <cell r="BL31">
            <v>9819.74</v>
          </cell>
          <cell r="BM31"/>
          <cell r="BN31"/>
          <cell r="BO31"/>
          <cell r="BP31"/>
          <cell r="BQ31">
            <v>8.0618833650239985E-6</v>
          </cell>
          <cell r="BR31">
            <v>9784.35</v>
          </cell>
          <cell r="BS31">
            <v>35.39</v>
          </cell>
          <cell r="BT31">
            <v>9819.74</v>
          </cell>
          <cell r="BU31">
            <v>0</v>
          </cell>
          <cell r="BV31">
            <v>9819.74</v>
          </cell>
          <cell r="BW31">
            <v>0</v>
          </cell>
          <cell r="BX31">
            <v>0</v>
          </cell>
          <cell r="BY31"/>
          <cell r="BZ31">
            <v>0</v>
          </cell>
          <cell r="CA31" t="e">
            <v>#REF!</v>
          </cell>
          <cell r="CB31" t="str">
            <v>Match</v>
          </cell>
          <cell r="CC31" t="b">
            <v>0</v>
          </cell>
          <cell r="CD31">
            <v>512319826</v>
          </cell>
          <cell r="CE31">
            <v>9</v>
          </cell>
          <cell r="CF31">
            <v>5</v>
          </cell>
          <cell r="CG31">
            <v>31</v>
          </cell>
          <cell r="CH31" t="b">
            <v>0</v>
          </cell>
          <cell r="CI31">
            <v>-8.3131597222236451</v>
          </cell>
          <cell r="CJ31"/>
          <cell r="CK31" t="e">
            <v>#REF!</v>
          </cell>
          <cell r="CL31" t="e">
            <v>#REF!</v>
          </cell>
        </row>
        <row r="32">
          <cell r="B32">
            <v>52441</v>
          </cell>
          <cell r="C32" t="str">
            <v xml:space="preserve"> AGUIRRE-BELTRAN,ALDO</v>
          </cell>
          <cell r="D32">
            <v>30000</v>
          </cell>
          <cell r="E32">
            <v>23739.24</v>
          </cell>
          <cell r="F32">
            <v>42391</v>
          </cell>
          <cell r="G32">
            <v>45323</v>
          </cell>
          <cell r="H32" t="str">
            <v xml:space="preserve"> PURCHASE HOME</v>
          </cell>
          <cell r="I32" t="str">
            <v xml:space="preserve"> SA</v>
          </cell>
          <cell r="J32">
            <v>13</v>
          </cell>
          <cell r="K32" t="str">
            <v xml:space="preserve"> A</v>
          </cell>
          <cell r="L32" t="str">
            <v xml:space="preserve"> N</v>
          </cell>
          <cell r="M32">
            <v>0</v>
          </cell>
          <cell r="N32">
            <v>203</v>
          </cell>
          <cell r="O32">
            <v>52441</v>
          </cell>
          <cell r="P32">
            <v>0</v>
          </cell>
          <cell r="Q32" t="str">
            <v xml:space="preserve"> BR</v>
          </cell>
          <cell r="R32">
            <v>43132</v>
          </cell>
          <cell r="S32">
            <v>369.61</v>
          </cell>
          <cell r="T32">
            <v>63.58</v>
          </cell>
          <cell r="U32" t="str">
            <v xml:space="preserve"> N</v>
          </cell>
          <cell r="V32">
            <v>2</v>
          </cell>
          <cell r="W32">
            <v>997762476</v>
          </cell>
          <cell r="X32" t="str">
            <v xml:space="preserve"> S</v>
          </cell>
          <cell r="Y32">
            <v>203</v>
          </cell>
          <cell r="Z32">
            <v>52441</v>
          </cell>
          <cell r="AA32">
            <v>0</v>
          </cell>
          <cell r="AB32">
            <v>4</v>
          </cell>
          <cell r="AC32">
            <v>6</v>
          </cell>
          <cell r="AD32">
            <v>1</v>
          </cell>
          <cell r="AE32">
            <v>0</v>
          </cell>
          <cell r="AF32">
            <v>0</v>
          </cell>
          <cell r="AG32" t="str">
            <v xml:space="preserve"> ST</v>
          </cell>
          <cell r="AH32" t="str">
            <v xml:space="preserve"> 602 E 6TH ST</v>
          </cell>
          <cell r="AI32" t="str">
            <v xml:space="preserve"> N</v>
          </cell>
          <cell r="AJ32">
            <v>4.25</v>
          </cell>
          <cell r="AK32">
            <v>0</v>
          </cell>
          <cell r="AL32">
            <v>203</v>
          </cell>
          <cell r="AM32">
            <v>52441</v>
          </cell>
          <cell r="AN32" t="str">
            <v xml:space="preserve">  0/00/0000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203</v>
          </cell>
          <cell r="AZ32">
            <v>52441</v>
          </cell>
          <cell r="BA32" t="str">
            <v xml:space="preserve"> ST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str">
            <v>Pass</v>
          </cell>
          <cell r="BH32" t="str">
            <v>Pass</v>
          </cell>
          <cell r="BI32" t="str">
            <v>***-**-2476</v>
          </cell>
          <cell r="BJ32">
            <v>23739.24</v>
          </cell>
          <cell r="BK32">
            <v>23802.820000000003</v>
          </cell>
          <cell r="BL32">
            <v>23802.820000000003</v>
          </cell>
          <cell r="BM32"/>
          <cell r="BN32"/>
          <cell r="BO32"/>
          <cell r="BP32"/>
          <cell r="BQ32">
            <v>1.3855079493116175E-5</v>
          </cell>
          <cell r="BR32">
            <v>23739.24</v>
          </cell>
          <cell r="BS32">
            <v>63.58</v>
          </cell>
          <cell r="BT32">
            <v>23802.820000000003</v>
          </cell>
          <cell r="BU32">
            <v>0</v>
          </cell>
          <cell r="BV32">
            <v>23802.820000000003</v>
          </cell>
          <cell r="BW32">
            <v>0</v>
          </cell>
          <cell r="BX32">
            <v>0</v>
          </cell>
          <cell r="BY32"/>
          <cell r="BZ32">
            <v>0</v>
          </cell>
          <cell r="CA32" t="e">
            <v>#REF!</v>
          </cell>
          <cell r="CB32" t="str">
            <v>Match</v>
          </cell>
          <cell r="CC32" t="b">
            <v>0</v>
          </cell>
          <cell r="CD32">
            <v>997762476</v>
          </cell>
          <cell r="CE32">
            <v>9</v>
          </cell>
          <cell r="CF32">
            <v>9</v>
          </cell>
          <cell r="CG32">
            <v>76</v>
          </cell>
          <cell r="CH32" t="str">
            <v>Z</v>
          </cell>
          <cell r="CI32">
            <v>-8.3131597222236451</v>
          </cell>
          <cell r="CJ32"/>
          <cell r="CK32" t="e">
            <v>#REF!</v>
          </cell>
          <cell r="CL32" t="e">
            <v>#REF!</v>
          </cell>
        </row>
        <row r="33">
          <cell r="B33">
            <v>53918</v>
          </cell>
          <cell r="C33" t="str">
            <v xml:space="preserve"> AGUIRRE-BELTRAN,ALDO</v>
          </cell>
          <cell r="D33">
            <v>3536.5</v>
          </cell>
          <cell r="E33">
            <v>2201.12</v>
          </cell>
          <cell r="F33">
            <v>42893</v>
          </cell>
          <cell r="G33">
            <v>43429</v>
          </cell>
          <cell r="H33" t="str">
            <v xml:space="preserve"> PERSONAL</v>
          </cell>
          <cell r="I33" t="str">
            <v xml:space="preserve"> SA</v>
          </cell>
          <cell r="J33">
            <v>31</v>
          </cell>
          <cell r="K33" t="str">
            <v xml:space="preserve"> A</v>
          </cell>
          <cell r="L33" t="str">
            <v xml:space="preserve"> N</v>
          </cell>
          <cell r="M33">
            <v>0</v>
          </cell>
          <cell r="N33">
            <v>203</v>
          </cell>
          <cell r="O33">
            <v>53918</v>
          </cell>
          <cell r="P33">
            <v>0</v>
          </cell>
          <cell r="Q33" t="str">
            <v xml:space="preserve"> J</v>
          </cell>
          <cell r="R33">
            <v>43125</v>
          </cell>
          <cell r="S33">
            <v>207.83</v>
          </cell>
          <cell r="T33">
            <v>14.93</v>
          </cell>
          <cell r="U33" t="str">
            <v xml:space="preserve"> N</v>
          </cell>
          <cell r="V33">
            <v>11</v>
          </cell>
          <cell r="W33">
            <v>997762476</v>
          </cell>
          <cell r="X33" t="str">
            <v xml:space="preserve"> S</v>
          </cell>
          <cell r="Y33">
            <v>203</v>
          </cell>
          <cell r="Z33">
            <v>53918</v>
          </cell>
          <cell r="AA33">
            <v>0</v>
          </cell>
          <cell r="AB33">
            <v>4</v>
          </cell>
          <cell r="AC33">
            <v>10</v>
          </cell>
          <cell r="AD33">
            <v>4</v>
          </cell>
          <cell r="AE33">
            <v>0</v>
          </cell>
          <cell r="AF33">
            <v>0</v>
          </cell>
          <cell r="AG33" t="str">
            <v xml:space="preserve"> ST</v>
          </cell>
          <cell r="AH33" t="str">
            <v xml:space="preserve"> 2008 FORD EXPEDITION</v>
          </cell>
          <cell r="AI33" t="str">
            <v xml:space="preserve"> N</v>
          </cell>
          <cell r="AJ33">
            <v>7.5</v>
          </cell>
          <cell r="AK33">
            <v>0</v>
          </cell>
          <cell r="AL33">
            <v>203</v>
          </cell>
          <cell r="AM33">
            <v>53918</v>
          </cell>
          <cell r="AN33" t="str">
            <v xml:space="preserve">  0/00/0000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203</v>
          </cell>
          <cell r="AZ33">
            <v>53918</v>
          </cell>
          <cell r="BA33" t="str">
            <v xml:space="preserve"> ST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str">
            <v>Pass</v>
          </cell>
          <cell r="BH33" t="str">
            <v>Pass</v>
          </cell>
          <cell r="BI33" t="str">
            <v>***-**-2476</v>
          </cell>
          <cell r="BJ33">
            <v>2201.12</v>
          </cell>
          <cell r="BK33">
            <v>2216.0499999999997</v>
          </cell>
          <cell r="BL33">
            <v>2216.0499999999997</v>
          </cell>
          <cell r="BM33"/>
          <cell r="BN33"/>
          <cell r="BO33"/>
          <cell r="BP33"/>
          <cell r="BQ33">
            <v>2.2670352032099248E-6</v>
          </cell>
          <cell r="BR33">
            <v>2201.12</v>
          </cell>
          <cell r="BS33">
            <v>14.93</v>
          </cell>
          <cell r="BT33">
            <v>2216.0499999999997</v>
          </cell>
          <cell r="BU33">
            <v>0</v>
          </cell>
          <cell r="BV33">
            <v>2216.0499999999997</v>
          </cell>
          <cell r="BW33">
            <v>0</v>
          </cell>
          <cell r="BX33">
            <v>0</v>
          </cell>
          <cell r="BY33"/>
          <cell r="BZ33">
            <v>0</v>
          </cell>
          <cell r="CA33" t="e">
            <v>#REF!</v>
          </cell>
          <cell r="CB33" t="str">
            <v>Match</v>
          </cell>
          <cell r="CC33" t="b">
            <v>0</v>
          </cell>
          <cell r="CD33">
            <v>997762476</v>
          </cell>
          <cell r="CE33">
            <v>9</v>
          </cell>
          <cell r="CF33">
            <v>9</v>
          </cell>
          <cell r="CG33">
            <v>76</v>
          </cell>
          <cell r="CH33" t="str">
            <v>Z</v>
          </cell>
          <cell r="CI33">
            <v>-1.3131597222236451</v>
          </cell>
          <cell r="CJ33"/>
          <cell r="CK33" t="e">
            <v>#REF!</v>
          </cell>
          <cell r="CL33" t="e">
            <v>#REF!</v>
          </cell>
        </row>
        <row r="34">
          <cell r="B34">
            <v>53559</v>
          </cell>
          <cell r="C34" t="str">
            <v xml:space="preserve"> AGUILERA,KEVIN A.</v>
          </cell>
          <cell r="D34">
            <v>5027.5</v>
          </cell>
          <cell r="E34">
            <v>3485.07</v>
          </cell>
          <cell r="F34">
            <v>42746</v>
          </cell>
          <cell r="G34">
            <v>43766</v>
          </cell>
          <cell r="H34" t="str">
            <v xml:space="preserve"> PURCHASE VEHICLE</v>
          </cell>
          <cell r="I34" t="str">
            <v xml:space="preserve"> SA</v>
          </cell>
          <cell r="J34">
            <v>34</v>
          </cell>
          <cell r="K34" t="str">
            <v xml:space="preserve"> A</v>
          </cell>
          <cell r="L34" t="str">
            <v xml:space="preserve"> N</v>
          </cell>
          <cell r="M34">
            <v>0</v>
          </cell>
          <cell r="N34">
            <v>204</v>
          </cell>
          <cell r="O34">
            <v>53559</v>
          </cell>
          <cell r="P34">
            <v>0</v>
          </cell>
          <cell r="Q34" t="str">
            <v xml:space="preserve"> MN</v>
          </cell>
          <cell r="R34">
            <v>43128</v>
          </cell>
          <cell r="S34">
            <v>170.82</v>
          </cell>
          <cell r="T34">
            <v>20.63</v>
          </cell>
          <cell r="U34" t="str">
            <v xml:space="preserve"> N</v>
          </cell>
          <cell r="V34">
            <v>11</v>
          </cell>
          <cell r="W34">
            <v>510314784</v>
          </cell>
          <cell r="X34" t="str">
            <v xml:space="preserve"> S</v>
          </cell>
          <cell r="Y34">
            <v>204</v>
          </cell>
          <cell r="Z34">
            <v>53559</v>
          </cell>
          <cell r="AA34">
            <v>0</v>
          </cell>
          <cell r="AB34">
            <v>1</v>
          </cell>
          <cell r="AC34">
            <v>5</v>
          </cell>
          <cell r="AD34">
            <v>12</v>
          </cell>
          <cell r="AE34">
            <v>0</v>
          </cell>
          <cell r="AF34">
            <v>0</v>
          </cell>
          <cell r="AG34" t="str">
            <v xml:space="preserve"> ST</v>
          </cell>
          <cell r="AH34" t="str">
            <v xml:space="preserve"> 2007 CHRYSLER 300 TOURING</v>
          </cell>
          <cell r="AI34" t="str">
            <v xml:space="preserve"> N</v>
          </cell>
          <cell r="AJ34">
            <v>8</v>
          </cell>
          <cell r="AK34">
            <v>0</v>
          </cell>
          <cell r="AL34">
            <v>204</v>
          </cell>
          <cell r="AM34">
            <v>53559</v>
          </cell>
          <cell r="AN34" t="str">
            <v xml:space="preserve">  0/00/0000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204</v>
          </cell>
          <cell r="AZ34">
            <v>53559</v>
          </cell>
          <cell r="BA34" t="str">
            <v xml:space="preserve"> ST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str">
            <v>Pass</v>
          </cell>
          <cell r="BH34" t="str">
            <v>Pass</v>
          </cell>
          <cell r="BI34" t="str">
            <v>***-**-4784</v>
          </cell>
          <cell r="BJ34">
            <v>3485.07</v>
          </cell>
          <cell r="BK34">
            <v>3505.7000000000003</v>
          </cell>
          <cell r="BL34">
            <v>3505.7000000000003</v>
          </cell>
          <cell r="BM34"/>
          <cell r="BN34"/>
          <cell r="BO34"/>
          <cell r="BP34"/>
          <cell r="BQ34">
            <v>3.8287302830805233E-6</v>
          </cell>
          <cell r="BR34">
            <v>3485.07</v>
          </cell>
          <cell r="BS34">
            <v>20.63</v>
          </cell>
          <cell r="BT34">
            <v>3505.7000000000003</v>
          </cell>
          <cell r="BU34">
            <v>0</v>
          </cell>
          <cell r="BV34">
            <v>3505.7000000000003</v>
          </cell>
          <cell r="BW34">
            <v>0</v>
          </cell>
          <cell r="BX34">
            <v>0</v>
          </cell>
          <cell r="BY34"/>
          <cell r="BZ34">
            <v>0</v>
          </cell>
          <cell r="CA34" t="e">
            <v>#REF!</v>
          </cell>
          <cell r="CB34" t="str">
            <v>Match</v>
          </cell>
          <cell r="CC34" t="b">
            <v>0</v>
          </cell>
          <cell r="CD34">
            <v>510314784</v>
          </cell>
          <cell r="CE34">
            <v>9</v>
          </cell>
          <cell r="CF34">
            <v>5</v>
          </cell>
          <cell r="CG34">
            <v>31</v>
          </cell>
          <cell r="CH34" t="b">
            <v>0</v>
          </cell>
          <cell r="CI34">
            <v>-4.3131597222236451</v>
          </cell>
          <cell r="CJ34"/>
          <cell r="CK34" t="e">
            <v>#REF!</v>
          </cell>
          <cell r="CL34" t="e">
            <v>#REF!</v>
          </cell>
        </row>
        <row r="35">
          <cell r="B35">
            <v>50591</v>
          </cell>
          <cell r="C35" t="str">
            <v xml:space="preserve"> ALLEN,OLEN CL</v>
          </cell>
          <cell r="D35">
            <v>5029</v>
          </cell>
          <cell r="E35">
            <v>3226.77</v>
          </cell>
          <cell r="F35">
            <v>41855</v>
          </cell>
          <cell r="G35">
            <v>42795</v>
          </cell>
          <cell r="H35" t="str">
            <v xml:space="preserve"> PURCHASE VEHICLE</v>
          </cell>
          <cell r="I35" t="str">
            <v xml:space="preserve"> CO</v>
          </cell>
          <cell r="J35">
            <v>34</v>
          </cell>
          <cell r="K35" t="str">
            <v xml:space="preserve"> A</v>
          </cell>
          <cell r="L35" t="str">
            <v xml:space="preserve"> N</v>
          </cell>
          <cell r="M35">
            <v>0</v>
          </cell>
          <cell r="N35">
            <v>205</v>
          </cell>
          <cell r="O35">
            <v>50591</v>
          </cell>
          <cell r="P35">
            <v>3476.77</v>
          </cell>
          <cell r="Q35" t="str">
            <v xml:space="preserve"> JD</v>
          </cell>
          <cell r="R35">
            <v>42309</v>
          </cell>
          <cell r="S35">
            <v>201.76</v>
          </cell>
          <cell r="T35">
            <v>0</v>
          </cell>
          <cell r="U35" t="str">
            <v xml:space="preserve"> N</v>
          </cell>
          <cell r="V35">
            <v>11</v>
          </cell>
          <cell r="W35">
            <v>489089343</v>
          </cell>
          <cell r="X35" t="str">
            <v xml:space="preserve"> S</v>
          </cell>
          <cell r="Y35">
            <v>205</v>
          </cell>
          <cell r="Z35">
            <v>50591</v>
          </cell>
          <cell r="AA35">
            <v>0</v>
          </cell>
          <cell r="AB35">
            <v>25</v>
          </cell>
          <cell r="AC35">
            <v>5</v>
          </cell>
          <cell r="AD35">
            <v>12</v>
          </cell>
          <cell r="AE35">
            <v>0</v>
          </cell>
          <cell r="AF35">
            <v>0</v>
          </cell>
          <cell r="AG35" t="str">
            <v xml:space="preserve"> CO</v>
          </cell>
          <cell r="AH35" t="str">
            <v xml:space="preserve"> 2002 MUSTANG GT (VIN 1FAFP42X8</v>
          </cell>
          <cell r="AI35" t="str">
            <v xml:space="preserve"> N</v>
          </cell>
          <cell r="AJ35">
            <v>7</v>
          </cell>
          <cell r="AK35">
            <v>26</v>
          </cell>
          <cell r="AL35">
            <v>205</v>
          </cell>
          <cell r="AM35">
            <v>50591</v>
          </cell>
          <cell r="AN35" t="str">
            <v xml:space="preserve">  0/00/0000</v>
          </cell>
          <cell r="AO35">
            <v>3226.77</v>
          </cell>
          <cell r="AP35">
            <v>458.65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3685.42</v>
          </cell>
          <cell r="AV35">
            <v>26</v>
          </cell>
          <cell r="AW35">
            <v>23</v>
          </cell>
          <cell r="AX35">
            <v>18</v>
          </cell>
          <cell r="AY35">
            <v>205</v>
          </cell>
          <cell r="AZ35">
            <v>50591</v>
          </cell>
          <cell r="BA35" t="str">
            <v xml:space="preserve"> CO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str">
            <v>Substandard</v>
          </cell>
          <cell r="BH35" t="str">
            <v>Pass</v>
          </cell>
          <cell r="BI35" t="str">
            <v>***-**-9343</v>
          </cell>
          <cell r="BJ35">
            <v>3226.77</v>
          </cell>
          <cell r="BK35">
            <v>0</v>
          </cell>
          <cell r="BL35"/>
          <cell r="BM35"/>
          <cell r="BN35">
            <v>0</v>
          </cell>
          <cell r="BO35"/>
          <cell r="BP35"/>
          <cell r="BQ35">
            <v>3.1018395652293278E-6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6703.54</v>
          </cell>
          <cell r="BY35" t="str">
            <v>120 +</v>
          </cell>
          <cell r="BZ35">
            <v>3685.42</v>
          </cell>
          <cell r="CA35" t="e">
            <v>#REF!</v>
          </cell>
          <cell r="CB35" t="str">
            <v>Match</v>
          </cell>
          <cell r="CC35" t="b">
            <v>0</v>
          </cell>
          <cell r="CD35">
            <v>489089343</v>
          </cell>
          <cell r="CE35">
            <v>9</v>
          </cell>
          <cell r="CF35">
            <v>4</v>
          </cell>
          <cell r="CG35">
            <v>8</v>
          </cell>
          <cell r="CH35" t="b">
            <v>0</v>
          </cell>
          <cell r="CI35">
            <v>814.68684027777635</v>
          </cell>
          <cell r="CJ35" t="str">
            <v>31 +</v>
          </cell>
          <cell r="CK35">
            <v>0</v>
          </cell>
          <cell r="CL35">
            <v>0</v>
          </cell>
        </row>
        <row r="36">
          <cell r="B36">
            <v>54147</v>
          </cell>
          <cell r="C36" t="str">
            <v xml:space="preserve"> AGUIRRE,EFRAIN DUART</v>
          </cell>
          <cell r="D36">
            <v>28085.64</v>
          </cell>
          <cell r="E36">
            <v>26841.48</v>
          </cell>
          <cell r="F36">
            <v>42984</v>
          </cell>
          <cell r="G36">
            <v>45168</v>
          </cell>
          <cell r="H36" t="str">
            <v xml:space="preserve"> PURCHASE VEHICLE</v>
          </cell>
          <cell r="I36" t="str">
            <v xml:space="preserve"> SA</v>
          </cell>
          <cell r="J36">
            <v>34</v>
          </cell>
          <cell r="K36" t="str">
            <v xml:space="preserve"> A</v>
          </cell>
          <cell r="L36" t="str">
            <v xml:space="preserve"> N</v>
          </cell>
          <cell r="M36">
            <v>0</v>
          </cell>
          <cell r="N36">
            <v>206</v>
          </cell>
          <cell r="O36">
            <v>54147</v>
          </cell>
          <cell r="P36">
            <v>0</v>
          </cell>
          <cell r="Q36" t="str">
            <v xml:space="preserve"> MN</v>
          </cell>
          <cell r="R36">
            <v>43130</v>
          </cell>
          <cell r="S36">
            <v>478.24</v>
          </cell>
          <cell r="T36">
            <v>61.77</v>
          </cell>
          <cell r="U36" t="str">
            <v xml:space="preserve"> N</v>
          </cell>
          <cell r="V36">
            <v>11</v>
          </cell>
          <cell r="W36">
            <v>627460055</v>
          </cell>
          <cell r="X36" t="str">
            <v xml:space="preserve"> S</v>
          </cell>
          <cell r="Y36">
            <v>206</v>
          </cell>
          <cell r="Z36">
            <v>54147</v>
          </cell>
          <cell r="AA36">
            <v>0</v>
          </cell>
          <cell r="AB36">
            <v>26</v>
          </cell>
          <cell r="AC36">
            <v>5</v>
          </cell>
          <cell r="AD36">
            <v>12</v>
          </cell>
          <cell r="AE36">
            <v>0</v>
          </cell>
          <cell r="AF36">
            <v>0</v>
          </cell>
          <cell r="AG36" t="str">
            <v xml:space="preserve"> ST</v>
          </cell>
          <cell r="AH36" t="str">
            <v xml:space="preserve"> 2016 FORD F-150 XL(VIN 1FTMF1C</v>
          </cell>
          <cell r="AI36" t="str">
            <v xml:space="preserve"> N</v>
          </cell>
          <cell r="AJ36">
            <v>7</v>
          </cell>
          <cell r="AK36">
            <v>3</v>
          </cell>
          <cell r="AL36">
            <v>206</v>
          </cell>
          <cell r="AM36">
            <v>54147</v>
          </cell>
          <cell r="AN36" t="str">
            <v xml:space="preserve">  0/00/0000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206</v>
          </cell>
          <cell r="AZ36">
            <v>54147</v>
          </cell>
          <cell r="BA36" t="str">
            <v xml:space="preserve"> ST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str">
            <v>Pass</v>
          </cell>
          <cell r="BH36" t="str">
            <v>Pass</v>
          </cell>
          <cell r="BI36" t="str">
            <v>***-**-0055</v>
          </cell>
          <cell r="BJ36">
            <v>26841.48</v>
          </cell>
          <cell r="BK36">
            <v>26903.25</v>
          </cell>
          <cell r="BL36">
            <v>26903.25</v>
          </cell>
          <cell r="BM36"/>
          <cell r="BN36"/>
          <cell r="BO36"/>
          <cell r="BP36"/>
          <cell r="BQ36">
            <v>2.5802261906895034E-5</v>
          </cell>
          <cell r="BR36">
            <v>26841.48</v>
          </cell>
          <cell r="BS36">
            <v>61.77</v>
          </cell>
          <cell r="BT36">
            <v>26903.25</v>
          </cell>
          <cell r="BU36">
            <v>0</v>
          </cell>
          <cell r="BV36">
            <v>26903.25</v>
          </cell>
          <cell r="BW36">
            <v>0</v>
          </cell>
          <cell r="BX36">
            <v>0</v>
          </cell>
          <cell r="BY36"/>
          <cell r="BZ36">
            <v>0</v>
          </cell>
          <cell r="CA36" t="e">
            <v>#REF!</v>
          </cell>
          <cell r="CB36" t="str">
            <v>Match</v>
          </cell>
          <cell r="CC36" t="b">
            <v>0</v>
          </cell>
          <cell r="CD36">
            <v>627460055</v>
          </cell>
          <cell r="CE36">
            <v>9</v>
          </cell>
          <cell r="CF36">
            <v>6</v>
          </cell>
          <cell r="CG36">
            <v>46</v>
          </cell>
          <cell r="CH36" t="b">
            <v>0</v>
          </cell>
          <cell r="CI36">
            <v>-6.3131597222236451</v>
          </cell>
          <cell r="CJ36"/>
          <cell r="CK36" t="e">
            <v>#REF!</v>
          </cell>
          <cell r="CL36" t="e">
            <v>#REF!</v>
          </cell>
        </row>
        <row r="37">
          <cell r="B37">
            <v>45415</v>
          </cell>
          <cell r="C37" t="str">
            <v xml:space="preserve"> ANDERSON,BRONWEN</v>
          </cell>
          <cell r="D37">
            <v>11742.89</v>
          </cell>
          <cell r="E37">
            <v>3595.49</v>
          </cell>
          <cell r="F37">
            <v>40346</v>
          </cell>
          <cell r="G37">
            <v>42176</v>
          </cell>
          <cell r="H37" t="str">
            <v xml:space="preserve"> REFINANCE VEHICLE</v>
          </cell>
          <cell r="I37" t="str">
            <v xml:space="preserve"> CO</v>
          </cell>
          <cell r="J37">
            <v>34</v>
          </cell>
          <cell r="K37" t="str">
            <v xml:space="preserve"> A</v>
          </cell>
          <cell r="L37" t="str">
            <v xml:space="preserve"> N</v>
          </cell>
          <cell r="M37">
            <v>0</v>
          </cell>
          <cell r="N37">
            <v>207</v>
          </cell>
          <cell r="O37">
            <v>45415</v>
          </cell>
          <cell r="P37">
            <v>0</v>
          </cell>
          <cell r="Q37" t="str">
            <v xml:space="preserve"> KM</v>
          </cell>
          <cell r="R37">
            <v>41538</v>
          </cell>
          <cell r="S37">
            <v>235.54</v>
          </cell>
          <cell r="T37">
            <v>0</v>
          </cell>
          <cell r="U37" t="str">
            <v xml:space="preserve"> N</v>
          </cell>
          <cell r="V37">
            <v>11</v>
          </cell>
          <cell r="W37">
            <v>510029750</v>
          </cell>
          <cell r="X37" t="str">
            <v xml:space="preserve"> S</v>
          </cell>
          <cell r="Y37">
            <v>207</v>
          </cell>
          <cell r="Z37">
            <v>45415</v>
          </cell>
          <cell r="AA37">
            <v>0</v>
          </cell>
          <cell r="AB37">
            <v>3</v>
          </cell>
          <cell r="AC37">
            <v>5</v>
          </cell>
          <cell r="AD37">
            <v>12</v>
          </cell>
          <cell r="AE37">
            <v>0</v>
          </cell>
          <cell r="AF37">
            <v>0</v>
          </cell>
          <cell r="AG37" t="str">
            <v xml:space="preserve"> ST</v>
          </cell>
          <cell r="AH37" t="str">
            <v xml:space="preserve"> 2007 DODGE</v>
          </cell>
          <cell r="AI37" t="str">
            <v xml:space="preserve"> N</v>
          </cell>
          <cell r="AJ37">
            <v>7.5</v>
          </cell>
          <cell r="AK37">
            <v>29</v>
          </cell>
          <cell r="AL37">
            <v>207</v>
          </cell>
          <cell r="AM37">
            <v>45415</v>
          </cell>
          <cell r="AN37" t="str">
            <v xml:space="preserve">  0/00/0000</v>
          </cell>
          <cell r="AO37">
            <v>3595.49</v>
          </cell>
          <cell r="AP37">
            <v>1910.77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5506.26</v>
          </cell>
          <cell r="AV37">
            <v>36</v>
          </cell>
          <cell r="AW37">
            <v>31</v>
          </cell>
          <cell r="AX37">
            <v>28</v>
          </cell>
          <cell r="AY37">
            <v>207</v>
          </cell>
          <cell r="AZ37">
            <v>45415</v>
          </cell>
          <cell r="BA37" t="str">
            <v xml:space="preserve"> ST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str">
            <v>Substandard</v>
          </cell>
          <cell r="BH37" t="str">
            <v>Pass</v>
          </cell>
          <cell r="BI37" t="str">
            <v>***-**-9750</v>
          </cell>
          <cell r="BJ37">
            <v>3595.49</v>
          </cell>
          <cell r="BK37">
            <v>0</v>
          </cell>
          <cell r="BL37"/>
          <cell r="BM37"/>
          <cell r="BN37">
            <v>0</v>
          </cell>
          <cell r="BO37"/>
          <cell r="BP37"/>
          <cell r="BQ37">
            <v>3.7031613009691668E-6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3595.49</v>
          </cell>
          <cell r="BY37" t="str">
            <v>120 +</v>
          </cell>
          <cell r="BZ37">
            <v>5506.26</v>
          </cell>
          <cell r="CA37" t="e">
            <v>#REF!</v>
          </cell>
          <cell r="CB37" t="str">
            <v>Match</v>
          </cell>
          <cell r="CC37" t="b">
            <v>0</v>
          </cell>
          <cell r="CD37">
            <v>510029750</v>
          </cell>
          <cell r="CE37">
            <v>9</v>
          </cell>
          <cell r="CF37">
            <v>5</v>
          </cell>
          <cell r="CG37">
            <v>2</v>
          </cell>
          <cell r="CH37" t="b">
            <v>0</v>
          </cell>
          <cell r="CI37">
            <v>1585.6868402777764</v>
          </cell>
          <cell r="CJ37" t="str">
            <v>31 +</v>
          </cell>
          <cell r="CK37">
            <v>0</v>
          </cell>
          <cell r="CL37">
            <v>0</v>
          </cell>
        </row>
        <row r="38">
          <cell r="B38">
            <v>48615</v>
          </cell>
          <cell r="C38" t="str">
            <v xml:space="preserve"> ANDRES INCORPORATED</v>
          </cell>
          <cell r="D38">
            <v>380549.09</v>
          </cell>
          <cell r="E38">
            <v>380549.09</v>
          </cell>
          <cell r="F38">
            <v>41274</v>
          </cell>
          <cell r="G38">
            <v>41640</v>
          </cell>
          <cell r="H38" t="str">
            <v xml:space="preserve"> TERM LINE OF CREDIT DEBT</v>
          </cell>
          <cell r="I38" t="str">
            <v xml:space="preserve"> CO</v>
          </cell>
          <cell r="J38">
            <v>92</v>
          </cell>
          <cell r="K38" t="str">
            <v xml:space="preserve"> A</v>
          </cell>
          <cell r="L38" t="str">
            <v xml:space="preserve"> N</v>
          </cell>
          <cell r="M38">
            <v>0</v>
          </cell>
          <cell r="N38">
            <v>208</v>
          </cell>
          <cell r="O38">
            <v>48615</v>
          </cell>
          <cell r="P38">
            <v>0</v>
          </cell>
          <cell r="Q38" t="str">
            <v xml:space="preserve"> JB</v>
          </cell>
          <cell r="R38">
            <v>41334</v>
          </cell>
          <cell r="S38">
            <v>2500</v>
          </cell>
          <cell r="T38">
            <v>0</v>
          </cell>
          <cell r="U38" t="str">
            <v xml:space="preserve"> N</v>
          </cell>
          <cell r="V38">
            <v>4</v>
          </cell>
          <cell r="W38">
            <v>880262803</v>
          </cell>
          <cell r="X38" t="str">
            <v xml:space="preserve"> F</v>
          </cell>
          <cell r="Y38">
            <v>208</v>
          </cell>
          <cell r="Z38">
            <v>48615</v>
          </cell>
          <cell r="AA38">
            <v>0</v>
          </cell>
          <cell r="AB38">
            <v>26</v>
          </cell>
          <cell r="AC38">
            <v>4</v>
          </cell>
          <cell r="AD38">
            <v>11</v>
          </cell>
          <cell r="AE38">
            <v>0</v>
          </cell>
          <cell r="AF38">
            <v>0</v>
          </cell>
          <cell r="AG38" t="str">
            <v xml:space="preserve"> ST</v>
          </cell>
          <cell r="AH38" t="str">
            <v xml:space="preserve"> ALL LIVESTOCK (INCLUDING ALL I</v>
          </cell>
          <cell r="AI38" t="str">
            <v xml:space="preserve"> N</v>
          </cell>
          <cell r="AJ38">
            <v>5.75</v>
          </cell>
          <cell r="AK38">
            <v>11</v>
          </cell>
          <cell r="AL38">
            <v>208</v>
          </cell>
          <cell r="AM38">
            <v>48615</v>
          </cell>
          <cell r="AN38" t="str">
            <v xml:space="preserve">  0/00/0000</v>
          </cell>
          <cell r="AO38">
            <v>380549.09</v>
          </cell>
          <cell r="AP38">
            <v>106198.57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486747.66</v>
          </cell>
          <cell r="AV38">
            <v>12</v>
          </cell>
          <cell r="AW38">
            <v>12</v>
          </cell>
          <cell r="AX38">
            <v>12</v>
          </cell>
          <cell r="AY38">
            <v>208</v>
          </cell>
          <cell r="AZ38">
            <v>48615</v>
          </cell>
          <cell r="BA38" t="str">
            <v xml:space="preserve"> ST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str">
            <v>Substandard</v>
          </cell>
          <cell r="BH38" t="str">
            <v>Pass</v>
          </cell>
          <cell r="BI38" t="str">
            <v>**-***2803</v>
          </cell>
          <cell r="BJ38">
            <v>380549.09</v>
          </cell>
          <cell r="BK38">
            <v>0</v>
          </cell>
          <cell r="BL38"/>
          <cell r="BM38"/>
          <cell r="BN38">
            <v>0</v>
          </cell>
          <cell r="BO38"/>
          <cell r="BP38"/>
          <cell r="BQ38">
            <v>3.0049123813223193E-4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380549.09</v>
          </cell>
          <cell r="BY38" t="str">
            <v>120 +</v>
          </cell>
          <cell r="BZ38">
            <v>486747.66000000003</v>
          </cell>
          <cell r="CA38" t="e">
            <v>#REF!</v>
          </cell>
          <cell r="CB38" t="str">
            <v>Match</v>
          </cell>
          <cell r="CC38" t="b">
            <v>0</v>
          </cell>
          <cell r="CD38">
            <v>880262803</v>
          </cell>
          <cell r="CE38">
            <v>9</v>
          </cell>
          <cell r="CF38">
            <v>8</v>
          </cell>
          <cell r="CG38">
            <v>26</v>
          </cell>
          <cell r="CH38" t="b">
            <v>0</v>
          </cell>
          <cell r="CI38">
            <v>1789.6868402777764</v>
          </cell>
          <cell r="CJ38" t="str">
            <v>31 +</v>
          </cell>
          <cell r="CK38">
            <v>0</v>
          </cell>
          <cell r="CL38">
            <v>0</v>
          </cell>
        </row>
        <row r="39">
          <cell r="B39">
            <v>52836</v>
          </cell>
          <cell r="C39" t="str">
            <v xml:space="preserve"> ALVARADO,JUAN CARLOS</v>
          </cell>
          <cell r="D39">
            <v>17002.48</v>
          </cell>
          <cell r="E39">
            <v>10200.280000000001</v>
          </cell>
          <cell r="F39">
            <v>42489</v>
          </cell>
          <cell r="G39">
            <v>43900</v>
          </cell>
          <cell r="H39" t="str">
            <v xml:space="preserve"> REFI/ TRAVEL EXPENSES</v>
          </cell>
          <cell r="I39" t="str">
            <v xml:space="preserve"> SA</v>
          </cell>
          <cell r="J39">
            <v>31</v>
          </cell>
          <cell r="K39" t="str">
            <v xml:space="preserve"> A</v>
          </cell>
          <cell r="L39" t="str">
            <v xml:space="preserve"> N</v>
          </cell>
          <cell r="M39">
            <v>0</v>
          </cell>
          <cell r="N39">
            <v>209</v>
          </cell>
          <cell r="O39">
            <v>52836</v>
          </cell>
          <cell r="P39">
            <v>0</v>
          </cell>
          <cell r="Q39" t="str">
            <v xml:space="preserve"> JD</v>
          </cell>
          <cell r="R39">
            <v>43141</v>
          </cell>
          <cell r="S39">
            <v>423.46</v>
          </cell>
          <cell r="T39">
            <v>13.69</v>
          </cell>
          <cell r="U39" t="str">
            <v xml:space="preserve"> N</v>
          </cell>
          <cell r="V39">
            <v>11</v>
          </cell>
          <cell r="W39">
            <v>929739576</v>
          </cell>
          <cell r="X39" t="str">
            <v xml:space="preserve"> S</v>
          </cell>
          <cell r="Y39">
            <v>209</v>
          </cell>
          <cell r="Z39">
            <v>52836</v>
          </cell>
          <cell r="AA39">
            <v>0</v>
          </cell>
          <cell r="AB39">
            <v>1</v>
          </cell>
          <cell r="AC39">
            <v>10</v>
          </cell>
          <cell r="AD39">
            <v>4</v>
          </cell>
          <cell r="AE39">
            <v>0</v>
          </cell>
          <cell r="AF39">
            <v>0</v>
          </cell>
          <cell r="AG39" t="str">
            <v xml:space="preserve"> ST</v>
          </cell>
          <cell r="AH39" t="str">
            <v xml:space="preserve"> 2011 DODGE RAM  1500</v>
          </cell>
          <cell r="AI39" t="str">
            <v xml:space="preserve"> N</v>
          </cell>
          <cell r="AJ39">
            <v>7</v>
          </cell>
          <cell r="AK39">
            <v>2</v>
          </cell>
          <cell r="AL39">
            <v>209</v>
          </cell>
          <cell r="AM39">
            <v>52836</v>
          </cell>
          <cell r="AN39" t="str">
            <v xml:space="preserve">  0/00/0000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209</v>
          </cell>
          <cell r="AZ39">
            <v>52836</v>
          </cell>
          <cell r="BA39" t="str">
            <v xml:space="preserve"> ST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str">
            <v>Pass</v>
          </cell>
          <cell r="BH39" t="str">
            <v>Pass</v>
          </cell>
          <cell r="BI39" t="str">
            <v>***-**-9576</v>
          </cell>
          <cell r="BJ39">
            <v>10200.280000000001</v>
          </cell>
          <cell r="BK39">
            <v>10213.970000000001</v>
          </cell>
          <cell r="BL39">
            <v>10213.970000000001</v>
          </cell>
          <cell r="BM39"/>
          <cell r="BN39"/>
          <cell r="BO39"/>
          <cell r="BP39"/>
          <cell r="BQ39">
            <v>9.8053570847681758E-6</v>
          </cell>
          <cell r="BR39">
            <v>10200.280000000001</v>
          </cell>
          <cell r="BS39">
            <v>13.69</v>
          </cell>
          <cell r="BT39">
            <v>10213.970000000001</v>
          </cell>
          <cell r="BU39">
            <v>0</v>
          </cell>
          <cell r="BV39">
            <v>10213.970000000001</v>
          </cell>
          <cell r="BW39">
            <v>0</v>
          </cell>
          <cell r="BX39">
            <v>0</v>
          </cell>
          <cell r="BY39"/>
          <cell r="BZ39">
            <v>0</v>
          </cell>
          <cell r="CA39" t="e">
            <v>#REF!</v>
          </cell>
          <cell r="CB39" t="str">
            <v>Match</v>
          </cell>
          <cell r="CC39" t="b">
            <v>0</v>
          </cell>
          <cell r="CD39">
            <v>929739576</v>
          </cell>
          <cell r="CE39">
            <v>9</v>
          </cell>
          <cell r="CF39">
            <v>9</v>
          </cell>
          <cell r="CG39">
            <v>73</v>
          </cell>
          <cell r="CH39" t="str">
            <v>Z</v>
          </cell>
          <cell r="CI39">
            <v>-17.313159722223645</v>
          </cell>
          <cell r="CJ39"/>
          <cell r="CK39" t="e">
            <v>#REF!</v>
          </cell>
          <cell r="CL39" t="e">
            <v>#REF!</v>
          </cell>
        </row>
        <row r="40">
          <cell r="B40">
            <v>48422</v>
          </cell>
          <cell r="C40" t="str">
            <v xml:space="preserve"> AMACK,JEREMY</v>
          </cell>
          <cell r="D40">
            <v>22686.16</v>
          </cell>
          <cell r="E40">
            <v>15531.41</v>
          </cell>
          <cell r="F40">
            <v>41215</v>
          </cell>
          <cell r="G40">
            <v>43054</v>
          </cell>
          <cell r="H40" t="str">
            <v xml:space="preserve"> REFINANCE RV</v>
          </cell>
          <cell r="I40" t="str">
            <v xml:space="preserve"> CO</v>
          </cell>
          <cell r="J40">
            <v>32</v>
          </cell>
          <cell r="K40" t="str">
            <v xml:space="preserve"> A</v>
          </cell>
          <cell r="L40" t="str">
            <v xml:space="preserve"> N</v>
          </cell>
          <cell r="M40">
            <v>0</v>
          </cell>
          <cell r="N40">
            <v>210</v>
          </cell>
          <cell r="O40">
            <v>48422</v>
          </cell>
          <cell r="P40">
            <v>0</v>
          </cell>
          <cell r="Q40" t="str">
            <v xml:space="preserve"> LF</v>
          </cell>
          <cell r="R40">
            <v>41805</v>
          </cell>
          <cell r="S40">
            <v>458.51</v>
          </cell>
          <cell r="T40">
            <v>0</v>
          </cell>
          <cell r="U40" t="str">
            <v xml:space="preserve"> N</v>
          </cell>
          <cell r="V40">
            <v>11</v>
          </cell>
          <cell r="W40">
            <v>510905020</v>
          </cell>
          <cell r="X40" t="str">
            <v xml:space="preserve"> S</v>
          </cell>
          <cell r="Y40">
            <v>210</v>
          </cell>
          <cell r="Z40">
            <v>48422</v>
          </cell>
          <cell r="AA40">
            <v>0</v>
          </cell>
          <cell r="AB40">
            <v>21</v>
          </cell>
          <cell r="AC40">
            <v>2</v>
          </cell>
          <cell r="AD40">
            <v>5</v>
          </cell>
          <cell r="AE40">
            <v>0</v>
          </cell>
          <cell r="AF40">
            <v>0</v>
          </cell>
          <cell r="AG40" t="str">
            <v xml:space="preserve"> ST</v>
          </cell>
          <cell r="AH40" t="str">
            <v xml:space="preserve"> 1979 CHEVROLET CORVETTE (VIN 1</v>
          </cell>
          <cell r="AI40" t="str">
            <v xml:space="preserve"> N</v>
          </cell>
          <cell r="AJ40">
            <v>7.75</v>
          </cell>
          <cell r="AK40">
            <v>55</v>
          </cell>
          <cell r="AL40">
            <v>210</v>
          </cell>
          <cell r="AM40">
            <v>48422</v>
          </cell>
          <cell r="AN40" t="str">
            <v xml:space="preserve">  0/00/0000</v>
          </cell>
          <cell r="AO40">
            <v>15531.41</v>
          </cell>
          <cell r="AP40">
            <v>5721.04</v>
          </cell>
          <cell r="AQ40">
            <v>0</v>
          </cell>
          <cell r="AR40">
            <v>0</v>
          </cell>
          <cell r="AS40">
            <v>2585.9699999999998</v>
          </cell>
          <cell r="AT40">
            <v>458.51</v>
          </cell>
          <cell r="AU40">
            <v>18207.97</v>
          </cell>
          <cell r="AV40">
            <v>54</v>
          </cell>
          <cell r="AW40">
            <v>53</v>
          </cell>
          <cell r="AX40">
            <v>50</v>
          </cell>
          <cell r="AY40">
            <v>210</v>
          </cell>
          <cell r="AZ40">
            <v>48422</v>
          </cell>
          <cell r="BA40" t="str">
            <v xml:space="preserve"> ST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str">
            <v>Substandard</v>
          </cell>
          <cell r="BH40" t="str">
            <v>Pass</v>
          </cell>
          <cell r="BI40" t="str">
            <v>***-**-5020</v>
          </cell>
          <cell r="BJ40">
            <v>15531.41</v>
          </cell>
          <cell r="BK40">
            <v>0</v>
          </cell>
          <cell r="BL40"/>
          <cell r="BM40"/>
          <cell r="BN40">
            <v>0</v>
          </cell>
          <cell r="BO40"/>
          <cell r="BP40"/>
          <cell r="BQ40">
            <v>1.6529734104911537E-5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15531.41</v>
          </cell>
          <cell r="BY40" t="str">
            <v>120 +</v>
          </cell>
          <cell r="BZ40">
            <v>21252.45</v>
          </cell>
          <cell r="CA40" t="e">
            <v>#REF!</v>
          </cell>
          <cell r="CB40" t="str">
            <v>Match</v>
          </cell>
          <cell r="CC40" t="b">
            <v>0</v>
          </cell>
          <cell r="CD40">
            <v>510905020</v>
          </cell>
          <cell r="CE40">
            <v>9</v>
          </cell>
          <cell r="CF40">
            <v>5</v>
          </cell>
          <cell r="CG40">
            <v>90</v>
          </cell>
          <cell r="CH40" t="b">
            <v>0</v>
          </cell>
          <cell r="CI40">
            <v>1318.6868402777764</v>
          </cell>
          <cell r="CJ40" t="str">
            <v>31 +</v>
          </cell>
          <cell r="CK40">
            <v>0</v>
          </cell>
          <cell r="CL40">
            <v>0</v>
          </cell>
        </row>
        <row r="41">
          <cell r="B41">
            <v>96377</v>
          </cell>
          <cell r="C41" t="str">
            <v xml:space="preserve"> ALLEN,JEFF</v>
          </cell>
          <cell r="D41">
            <v>1010</v>
          </cell>
          <cell r="E41">
            <v>346.31</v>
          </cell>
          <cell r="F41">
            <v>37470</v>
          </cell>
          <cell r="G41">
            <v>37848</v>
          </cell>
          <cell r="H41" t="str">
            <v xml:space="preserve"> SCHOOL EXPENSE</v>
          </cell>
          <cell r="I41" t="str">
            <v xml:space="preserve"> CO</v>
          </cell>
          <cell r="J41">
            <v>31</v>
          </cell>
          <cell r="K41" t="str">
            <v xml:space="preserve"> A</v>
          </cell>
          <cell r="L41" t="str">
            <v xml:space="preserve"> N</v>
          </cell>
          <cell r="M41">
            <v>0</v>
          </cell>
          <cell r="N41">
            <v>210</v>
          </cell>
          <cell r="O41">
            <v>96377</v>
          </cell>
          <cell r="P41">
            <v>0</v>
          </cell>
          <cell r="Q41" t="str">
            <v xml:space="preserve"> KM</v>
          </cell>
          <cell r="R41">
            <v>37726</v>
          </cell>
          <cell r="S41">
            <v>90.11</v>
          </cell>
          <cell r="T41">
            <v>0</v>
          </cell>
          <cell r="U41" t="str">
            <v xml:space="preserve"> Y</v>
          </cell>
          <cell r="V41">
            <v>1</v>
          </cell>
          <cell r="W41">
            <v>514927062</v>
          </cell>
          <cell r="X41" t="str">
            <v xml:space="preserve"> S</v>
          </cell>
          <cell r="Y41">
            <v>210</v>
          </cell>
          <cell r="Z41">
            <v>96377</v>
          </cell>
          <cell r="AA41">
            <v>0</v>
          </cell>
          <cell r="AB41">
            <v>1</v>
          </cell>
          <cell r="AC41">
            <v>10</v>
          </cell>
          <cell r="AD41">
            <v>4</v>
          </cell>
          <cell r="AE41">
            <v>0</v>
          </cell>
          <cell r="AF41">
            <v>0</v>
          </cell>
          <cell r="AG41" t="str">
            <v xml:space="preserve"> ST</v>
          </cell>
          <cell r="AH41" t="str">
            <v xml:space="preserve"> UNSECURED</v>
          </cell>
          <cell r="AI41" t="str">
            <v xml:space="preserve"> N</v>
          </cell>
          <cell r="AJ41">
            <v>11.98</v>
          </cell>
          <cell r="AK41">
            <v>11</v>
          </cell>
          <cell r="AL41">
            <v>210</v>
          </cell>
          <cell r="AM41">
            <v>96377</v>
          </cell>
          <cell r="AN41" t="str">
            <v xml:space="preserve">  0/00/0000</v>
          </cell>
          <cell r="AO41">
            <v>346.31</v>
          </cell>
          <cell r="AP41">
            <v>1107.76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1454.07</v>
          </cell>
          <cell r="AV41">
            <v>11</v>
          </cell>
          <cell r="AW41">
            <v>12</v>
          </cell>
          <cell r="AX41">
            <v>13</v>
          </cell>
          <cell r="AY41">
            <v>210</v>
          </cell>
          <cell r="AZ41">
            <v>96377</v>
          </cell>
          <cell r="BA41" t="str">
            <v xml:space="preserve"> ST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str">
            <v>Substandard</v>
          </cell>
          <cell r="BH41" t="str">
            <v>Pass</v>
          </cell>
          <cell r="BI41" t="str">
            <v>***-**-7062</v>
          </cell>
          <cell r="BJ41">
            <v>346.31</v>
          </cell>
          <cell r="BK41">
            <v>0</v>
          </cell>
          <cell r="BL41"/>
          <cell r="BM41"/>
          <cell r="BN41">
            <v>0</v>
          </cell>
          <cell r="BO41"/>
          <cell r="BP41"/>
          <cell r="BQ41">
            <v>5.6973792708312598E-7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346.31</v>
          </cell>
          <cell r="BY41" t="str">
            <v>120 +</v>
          </cell>
          <cell r="BZ41">
            <v>1454.07</v>
          </cell>
          <cell r="CA41" t="e">
            <v>#REF!</v>
          </cell>
          <cell r="CB41" t="str">
            <v>Match</v>
          </cell>
          <cell r="CC41" t="b">
            <v>0</v>
          </cell>
          <cell r="CD41">
            <v>514927062</v>
          </cell>
          <cell r="CE41">
            <v>9</v>
          </cell>
          <cell r="CF41">
            <v>5</v>
          </cell>
          <cell r="CG41">
            <v>92</v>
          </cell>
          <cell r="CH41" t="b">
            <v>0</v>
          </cell>
          <cell r="CI41">
            <v>5397.6868402777764</v>
          </cell>
          <cell r="CJ41" t="str">
            <v>31 +</v>
          </cell>
          <cell r="CK41">
            <v>0</v>
          </cell>
          <cell r="CL41">
            <v>0</v>
          </cell>
        </row>
        <row r="42">
          <cell r="B42">
            <v>52869</v>
          </cell>
          <cell r="C42" t="str">
            <v xml:space="preserve"> ALVAREZ-MARTINEZ,EMI</v>
          </cell>
          <cell r="D42">
            <v>13909.55</v>
          </cell>
          <cell r="E42">
            <v>8129.24</v>
          </cell>
          <cell r="F42">
            <v>42500</v>
          </cell>
          <cell r="G42">
            <v>43753</v>
          </cell>
          <cell r="H42" t="str">
            <v xml:space="preserve"> PURCHASE VEHICLE</v>
          </cell>
          <cell r="I42" t="str">
            <v xml:space="preserve"> SA</v>
          </cell>
          <cell r="J42">
            <v>34</v>
          </cell>
          <cell r="K42" t="str">
            <v xml:space="preserve"> A</v>
          </cell>
          <cell r="L42" t="str">
            <v xml:space="preserve"> N</v>
          </cell>
          <cell r="M42">
            <v>0</v>
          </cell>
          <cell r="N42">
            <v>212</v>
          </cell>
          <cell r="O42">
            <v>52869</v>
          </cell>
          <cell r="P42">
            <v>0</v>
          </cell>
          <cell r="Q42" t="str">
            <v xml:space="preserve"> JD</v>
          </cell>
          <cell r="R42">
            <v>43084</v>
          </cell>
          <cell r="S42">
            <v>394.57</v>
          </cell>
          <cell r="T42">
            <v>395.94</v>
          </cell>
          <cell r="U42" t="str">
            <v xml:space="preserve"> N</v>
          </cell>
          <cell r="V42">
            <v>11</v>
          </cell>
          <cell r="W42">
            <v>771315416</v>
          </cell>
          <cell r="X42" t="str">
            <v xml:space="preserve"> S</v>
          </cell>
          <cell r="Y42">
            <v>212</v>
          </cell>
          <cell r="Z42">
            <v>52869</v>
          </cell>
          <cell r="AA42">
            <v>1</v>
          </cell>
          <cell r="AB42">
            <v>1</v>
          </cell>
          <cell r="AC42">
            <v>5</v>
          </cell>
          <cell r="AD42">
            <v>12</v>
          </cell>
          <cell r="AE42">
            <v>0</v>
          </cell>
          <cell r="AF42">
            <v>0</v>
          </cell>
          <cell r="AG42" t="str">
            <v xml:space="preserve"> ST</v>
          </cell>
          <cell r="AH42" t="str">
            <v xml:space="preserve"> 1997 CHEVROLET CORVETTE</v>
          </cell>
          <cell r="AI42" t="str">
            <v xml:space="preserve"> N</v>
          </cell>
          <cell r="AJ42">
            <v>7.5</v>
          </cell>
          <cell r="AK42">
            <v>12</v>
          </cell>
          <cell r="AL42">
            <v>212</v>
          </cell>
          <cell r="AM42">
            <v>52869</v>
          </cell>
          <cell r="AN42" t="str">
            <v xml:space="preserve"> 12/20/2016</v>
          </cell>
          <cell r="AO42">
            <v>342.79</v>
          </cell>
          <cell r="AP42">
            <v>319.19</v>
          </cell>
          <cell r="AQ42">
            <v>0</v>
          </cell>
          <cell r="AR42">
            <v>267.41000000000003</v>
          </cell>
          <cell r="AS42">
            <v>0</v>
          </cell>
          <cell r="AT42">
            <v>0</v>
          </cell>
          <cell r="AU42">
            <v>0</v>
          </cell>
          <cell r="AV42">
            <v>11</v>
          </cell>
          <cell r="AW42">
            <v>8</v>
          </cell>
          <cell r="AX42">
            <v>2</v>
          </cell>
          <cell r="AY42">
            <v>212</v>
          </cell>
          <cell r="AZ42">
            <v>52869</v>
          </cell>
          <cell r="BA42" t="str">
            <v xml:space="preserve"> ST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str">
            <v>Pass</v>
          </cell>
          <cell r="BH42" t="str">
            <v>Pass</v>
          </cell>
          <cell r="BI42" t="str">
            <v>***-**-5416</v>
          </cell>
          <cell r="BJ42">
            <v>8129.24</v>
          </cell>
          <cell r="BK42">
            <v>8525.18</v>
          </cell>
          <cell r="BL42">
            <v>8525.18</v>
          </cell>
          <cell r="BM42"/>
          <cell r="BN42"/>
          <cell r="BO42"/>
          <cell r="BP42"/>
          <cell r="BQ42">
            <v>8.3726799335530323E-6</v>
          </cell>
          <cell r="BR42">
            <v>8129.24</v>
          </cell>
          <cell r="BS42">
            <v>395.94</v>
          </cell>
          <cell r="BT42">
            <v>8525.18</v>
          </cell>
          <cell r="BU42">
            <v>0</v>
          </cell>
          <cell r="BV42">
            <v>8525.18</v>
          </cell>
          <cell r="BW42">
            <v>0</v>
          </cell>
          <cell r="BX42">
            <v>0</v>
          </cell>
          <cell r="BY42" t="str">
            <v>30-59</v>
          </cell>
          <cell r="BZ42">
            <v>661.98</v>
          </cell>
          <cell r="CA42" t="e">
            <v>#REF!</v>
          </cell>
          <cell r="CB42" t="str">
            <v>Match</v>
          </cell>
          <cell r="CC42" t="b">
            <v>0</v>
          </cell>
          <cell r="CD42">
            <v>771315416</v>
          </cell>
          <cell r="CE42">
            <v>9</v>
          </cell>
          <cell r="CF42">
            <v>7</v>
          </cell>
          <cell r="CG42">
            <v>31</v>
          </cell>
          <cell r="CH42" t="b">
            <v>0</v>
          </cell>
          <cell r="CI42">
            <v>39.686840277776355</v>
          </cell>
          <cell r="CJ42" t="str">
            <v>31 +</v>
          </cell>
          <cell r="CK42" t="e">
            <v>#REF!</v>
          </cell>
          <cell r="CL42" t="e">
            <v>#REF!</v>
          </cell>
        </row>
        <row r="43">
          <cell r="B43">
            <v>54040</v>
          </cell>
          <cell r="C43" t="str">
            <v xml:space="preserve"> ANDERSON,MELVIN LAVE</v>
          </cell>
          <cell r="D43">
            <v>1470.26</v>
          </cell>
          <cell r="E43">
            <v>657.73</v>
          </cell>
          <cell r="F43">
            <v>42944</v>
          </cell>
          <cell r="G43">
            <v>43289</v>
          </cell>
          <cell r="H43" t="str">
            <v xml:space="preserve"> PERSONAL</v>
          </cell>
          <cell r="I43" t="str">
            <v xml:space="preserve"> SA</v>
          </cell>
          <cell r="J43">
            <v>31</v>
          </cell>
          <cell r="K43" t="str">
            <v xml:space="preserve"> A</v>
          </cell>
          <cell r="L43" t="str">
            <v xml:space="preserve"> N</v>
          </cell>
          <cell r="M43">
            <v>0</v>
          </cell>
          <cell r="N43">
            <v>214</v>
          </cell>
          <cell r="O43">
            <v>54040</v>
          </cell>
          <cell r="P43">
            <v>0</v>
          </cell>
          <cell r="Q43" t="str">
            <v xml:space="preserve"> J</v>
          </cell>
          <cell r="R43">
            <v>43139</v>
          </cell>
          <cell r="S43">
            <v>131.66</v>
          </cell>
          <cell r="T43">
            <v>7.03</v>
          </cell>
          <cell r="U43" t="str">
            <v xml:space="preserve"> N</v>
          </cell>
          <cell r="V43">
            <v>1</v>
          </cell>
          <cell r="W43">
            <v>513725674</v>
          </cell>
          <cell r="X43" t="str">
            <v xml:space="preserve"> S</v>
          </cell>
          <cell r="Y43">
            <v>214</v>
          </cell>
          <cell r="Z43">
            <v>54040</v>
          </cell>
          <cell r="AA43">
            <v>0</v>
          </cell>
          <cell r="AB43">
            <v>23</v>
          </cell>
          <cell r="AC43">
            <v>10</v>
          </cell>
          <cell r="AD43">
            <v>4</v>
          </cell>
          <cell r="AE43">
            <v>0</v>
          </cell>
          <cell r="AF43">
            <v>0</v>
          </cell>
          <cell r="AG43" t="str">
            <v xml:space="preserve"> ST</v>
          </cell>
          <cell r="AH43" t="str">
            <v xml:space="preserve"> UNSECURED</v>
          </cell>
          <cell r="AI43" t="str">
            <v xml:space="preserve"> N</v>
          </cell>
          <cell r="AJ43">
            <v>15</v>
          </cell>
          <cell r="AK43">
            <v>0</v>
          </cell>
          <cell r="AL43">
            <v>214</v>
          </cell>
          <cell r="AM43">
            <v>54040</v>
          </cell>
          <cell r="AN43" t="str">
            <v xml:space="preserve">  0/00/0000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214</v>
          </cell>
          <cell r="AZ43">
            <v>54040</v>
          </cell>
          <cell r="BA43" t="str">
            <v xml:space="preserve"> ST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str">
            <v>Pass</v>
          </cell>
          <cell r="BH43" t="str">
            <v>Pass</v>
          </cell>
          <cell r="BI43" t="str">
            <v>***-**-5674</v>
          </cell>
          <cell r="BJ43">
            <v>657.73</v>
          </cell>
          <cell r="BK43">
            <v>664.76</v>
          </cell>
          <cell r="BL43">
            <v>664.76</v>
          </cell>
          <cell r="BM43"/>
          <cell r="BN43"/>
          <cell r="BO43"/>
          <cell r="BP43"/>
          <cell r="BQ43">
            <v>1.3548530422759903E-6</v>
          </cell>
          <cell r="BR43">
            <v>657.73</v>
          </cell>
          <cell r="BS43">
            <v>7.03</v>
          </cell>
          <cell r="BT43">
            <v>664.76</v>
          </cell>
          <cell r="BU43">
            <v>0</v>
          </cell>
          <cell r="BV43">
            <v>664.76</v>
          </cell>
          <cell r="BW43">
            <v>0</v>
          </cell>
          <cell r="BX43">
            <v>0</v>
          </cell>
          <cell r="BY43"/>
          <cell r="BZ43">
            <v>0</v>
          </cell>
          <cell r="CA43" t="e">
            <v>#REF!</v>
          </cell>
          <cell r="CB43" t="str">
            <v>Match</v>
          </cell>
          <cell r="CC43" t="b">
            <v>0</v>
          </cell>
          <cell r="CD43">
            <v>513725674</v>
          </cell>
          <cell r="CE43">
            <v>9</v>
          </cell>
          <cell r="CF43">
            <v>5</v>
          </cell>
          <cell r="CG43">
            <v>72</v>
          </cell>
          <cell r="CH43" t="b">
            <v>0</v>
          </cell>
          <cell r="CI43">
            <v>-15.313159722223645</v>
          </cell>
          <cell r="CJ43"/>
          <cell r="CK43" t="e">
            <v>#REF!</v>
          </cell>
          <cell r="CL43" t="e">
            <v>#REF!</v>
          </cell>
        </row>
        <row r="44">
          <cell r="B44">
            <v>54285</v>
          </cell>
          <cell r="C44" t="str">
            <v xml:space="preserve"> ANDERSON,MELVIN LAVE</v>
          </cell>
          <cell r="D44">
            <v>41842.57</v>
          </cell>
          <cell r="E44">
            <v>39919.43</v>
          </cell>
          <cell r="F44">
            <v>43045</v>
          </cell>
          <cell r="G44">
            <v>44849</v>
          </cell>
          <cell r="H44" t="str">
            <v xml:space="preserve"> PURCHASE VEHICLE</v>
          </cell>
          <cell r="I44" t="str">
            <v xml:space="preserve"> SA</v>
          </cell>
          <cell r="J44">
            <v>34</v>
          </cell>
          <cell r="K44" t="str">
            <v xml:space="preserve"> A</v>
          </cell>
          <cell r="L44" t="str">
            <v xml:space="preserve"> N</v>
          </cell>
          <cell r="M44">
            <v>0</v>
          </cell>
          <cell r="N44">
            <v>214</v>
          </cell>
          <cell r="O44">
            <v>54285</v>
          </cell>
          <cell r="P44">
            <v>0</v>
          </cell>
          <cell r="Q44" t="str">
            <v xml:space="preserve"> LF</v>
          </cell>
          <cell r="R44">
            <v>43146</v>
          </cell>
          <cell r="S44">
            <v>825.13</v>
          </cell>
          <cell r="T44">
            <v>61.25</v>
          </cell>
          <cell r="U44" t="str">
            <v xml:space="preserve"> N</v>
          </cell>
          <cell r="V44">
            <v>11</v>
          </cell>
          <cell r="W44">
            <v>513725674</v>
          </cell>
          <cell r="X44" t="str">
            <v xml:space="preserve"> S</v>
          </cell>
          <cell r="Y44">
            <v>214</v>
          </cell>
          <cell r="Z44">
            <v>54285</v>
          </cell>
          <cell r="AA44">
            <v>0</v>
          </cell>
          <cell r="AB44">
            <v>23</v>
          </cell>
          <cell r="AC44">
            <v>5</v>
          </cell>
          <cell r="AD44">
            <v>12</v>
          </cell>
          <cell r="AE44">
            <v>0</v>
          </cell>
          <cell r="AF44">
            <v>0</v>
          </cell>
          <cell r="AG44" t="str">
            <v xml:space="preserve"> ST</v>
          </cell>
          <cell r="AH44" t="str">
            <v xml:space="preserve"> 2017 DODGE RAM 1500 SLT QUAD C</v>
          </cell>
          <cell r="AI44" t="str">
            <v xml:space="preserve"> N</v>
          </cell>
          <cell r="AJ44">
            <v>7</v>
          </cell>
          <cell r="AK44">
            <v>0</v>
          </cell>
          <cell r="AL44">
            <v>214</v>
          </cell>
          <cell r="AM44">
            <v>54285</v>
          </cell>
          <cell r="AN44" t="str">
            <v xml:space="preserve">  0/00/0000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214</v>
          </cell>
          <cell r="AZ44">
            <v>54285</v>
          </cell>
          <cell r="BA44" t="str">
            <v xml:space="preserve"> ST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str">
            <v>Pass</v>
          </cell>
          <cell r="BH44" t="str">
            <v>Pass</v>
          </cell>
          <cell r="BI44" t="str">
            <v>***-**-5674</v>
          </cell>
          <cell r="BJ44">
            <v>39919.43</v>
          </cell>
          <cell r="BK44">
            <v>39980.68</v>
          </cell>
          <cell r="BL44">
            <v>39980.68</v>
          </cell>
          <cell r="BM44"/>
          <cell r="BN44"/>
          <cell r="BO44"/>
          <cell r="BP44"/>
          <cell r="BQ44">
            <v>3.8373874616226936E-5</v>
          </cell>
          <cell r="BR44">
            <v>39919.43</v>
          </cell>
          <cell r="BS44">
            <v>61.25</v>
          </cell>
          <cell r="BT44">
            <v>39980.68</v>
          </cell>
          <cell r="BU44">
            <v>0</v>
          </cell>
          <cell r="BV44">
            <v>39980.68</v>
          </cell>
          <cell r="BW44">
            <v>0</v>
          </cell>
          <cell r="BX44">
            <v>0</v>
          </cell>
          <cell r="BY44"/>
          <cell r="BZ44">
            <v>0</v>
          </cell>
          <cell r="CA44" t="e">
            <v>#REF!</v>
          </cell>
          <cell r="CB44" t="str">
            <v>Match</v>
          </cell>
          <cell r="CC44" t="b">
            <v>0</v>
          </cell>
          <cell r="CD44">
            <v>513725674</v>
          </cell>
          <cell r="CE44">
            <v>9</v>
          </cell>
          <cell r="CF44">
            <v>5</v>
          </cell>
          <cell r="CG44">
            <v>72</v>
          </cell>
          <cell r="CH44" t="b">
            <v>0</v>
          </cell>
          <cell r="CI44">
            <v>-22.313159722223645</v>
          </cell>
          <cell r="CJ44"/>
          <cell r="CK44" t="e">
            <v>#REF!</v>
          </cell>
          <cell r="CL44" t="e">
            <v>#REF!</v>
          </cell>
        </row>
        <row r="45">
          <cell r="B45">
            <v>350073</v>
          </cell>
          <cell r="C45" t="str">
            <v xml:space="preserve"> ANDERSON,MELVIN LAVE</v>
          </cell>
          <cell r="D45">
            <v>76530.61</v>
          </cell>
          <cell r="E45">
            <v>68824.149999999994</v>
          </cell>
          <cell r="F45">
            <v>41435</v>
          </cell>
          <cell r="G45">
            <v>52413</v>
          </cell>
          <cell r="H45" t="str">
            <v xml:space="preserve"> RATE/TERM REFINANCE</v>
          </cell>
          <cell r="I45" t="str">
            <v xml:space="preserve"> PA</v>
          </cell>
          <cell r="J45">
            <v>19</v>
          </cell>
          <cell r="K45" t="str">
            <v xml:space="preserve"> A</v>
          </cell>
          <cell r="L45" t="str">
            <v xml:space="preserve"> N</v>
          </cell>
          <cell r="M45">
            <v>0</v>
          </cell>
          <cell r="N45">
            <v>214</v>
          </cell>
          <cell r="O45">
            <v>350073</v>
          </cell>
          <cell r="P45">
            <v>0</v>
          </cell>
          <cell r="Q45" t="str">
            <v xml:space="preserve"> AT</v>
          </cell>
          <cell r="R45">
            <v>43132</v>
          </cell>
          <cell r="S45">
            <v>365.37</v>
          </cell>
          <cell r="T45">
            <v>156.56</v>
          </cell>
          <cell r="U45" t="str">
            <v xml:space="preserve"> N</v>
          </cell>
          <cell r="V45">
            <v>2</v>
          </cell>
          <cell r="W45">
            <v>513725674</v>
          </cell>
          <cell r="X45" t="str">
            <v xml:space="preserve"> S</v>
          </cell>
          <cell r="Y45">
            <v>214</v>
          </cell>
          <cell r="Z45">
            <v>350073</v>
          </cell>
          <cell r="AA45">
            <v>0</v>
          </cell>
          <cell r="AB45">
            <v>23</v>
          </cell>
          <cell r="AC45">
            <v>6</v>
          </cell>
          <cell r="AD45">
            <v>3</v>
          </cell>
          <cell r="AE45">
            <v>350073</v>
          </cell>
          <cell r="AF45">
            <v>1</v>
          </cell>
          <cell r="AG45" t="str">
            <v xml:space="preserve"> ST</v>
          </cell>
          <cell r="AH45" t="str">
            <v xml:space="preserve"> 208 S. ELM, DIGHTON</v>
          </cell>
          <cell r="AI45" t="str">
            <v xml:space="preserve"> N</v>
          </cell>
          <cell r="AJ45">
            <v>3.56</v>
          </cell>
          <cell r="AK45">
            <v>0</v>
          </cell>
          <cell r="AL45">
            <v>214</v>
          </cell>
          <cell r="AM45">
            <v>350073</v>
          </cell>
          <cell r="AN45" t="str">
            <v xml:space="preserve">  0/00/0000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214</v>
          </cell>
          <cell r="AZ45">
            <v>350073</v>
          </cell>
          <cell r="BA45" t="str">
            <v xml:space="preserve"> ST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str">
            <v>Pass</v>
          </cell>
          <cell r="BH45" t="str">
            <v>Pass</v>
          </cell>
          <cell r="BI45" t="str">
            <v>***-**-5674</v>
          </cell>
          <cell r="BJ45">
            <v>68824.149999999994</v>
          </cell>
          <cell r="BK45">
            <v>68980.709999999992</v>
          </cell>
          <cell r="BL45">
            <v>68980.709999999992</v>
          </cell>
          <cell r="BM45"/>
          <cell r="BN45"/>
          <cell r="BO45"/>
          <cell r="BP45"/>
          <cell r="BQ45">
            <v>3.3646828544035839E-5</v>
          </cell>
          <cell r="BR45">
            <v>68824.149999999994</v>
          </cell>
          <cell r="BS45">
            <v>156.56</v>
          </cell>
          <cell r="BT45">
            <v>68980.709999999992</v>
          </cell>
          <cell r="BU45">
            <v>0</v>
          </cell>
          <cell r="BV45">
            <v>68980.709999999992</v>
          </cell>
          <cell r="BW45">
            <v>0</v>
          </cell>
          <cell r="BX45">
            <v>0</v>
          </cell>
          <cell r="BY45"/>
          <cell r="BZ45">
            <v>0</v>
          </cell>
          <cell r="CA45" t="e">
            <v>#REF!</v>
          </cell>
          <cell r="CB45" t="str">
            <v>Match</v>
          </cell>
          <cell r="CC45" t="b">
            <v>0</v>
          </cell>
          <cell r="CD45">
            <v>513725674</v>
          </cell>
          <cell r="CE45">
            <v>9</v>
          </cell>
          <cell r="CF45">
            <v>5</v>
          </cell>
          <cell r="CG45">
            <v>72</v>
          </cell>
          <cell r="CH45" t="b">
            <v>0</v>
          </cell>
          <cell r="CI45">
            <v>-8.3131597222236451</v>
          </cell>
          <cell r="CJ45"/>
          <cell r="CK45" t="e">
            <v>#REF!</v>
          </cell>
          <cell r="CL45" t="e">
            <v>#REF!</v>
          </cell>
        </row>
        <row r="46">
          <cell r="B46">
            <v>9350073</v>
          </cell>
          <cell r="C46" t="str">
            <v xml:space="preserve"> ANDERSON,LAVERNE</v>
          </cell>
          <cell r="D46">
            <v>-76530.61</v>
          </cell>
          <cell r="E46">
            <v>-68824.149999999994</v>
          </cell>
          <cell r="F46">
            <v>41435</v>
          </cell>
          <cell r="G46">
            <v>52413</v>
          </cell>
          <cell r="H46" t="str">
            <v xml:space="preserve"> FHLB SOLD LOAN</v>
          </cell>
          <cell r="I46" t="str">
            <v xml:space="preserve"> PT</v>
          </cell>
          <cell r="J46">
            <v>20</v>
          </cell>
          <cell r="K46" t="str">
            <v xml:space="preserve"> A</v>
          </cell>
          <cell r="L46" t="str">
            <v xml:space="preserve"> N</v>
          </cell>
          <cell r="M46">
            <v>0</v>
          </cell>
          <cell r="N46">
            <v>214</v>
          </cell>
          <cell r="O46">
            <v>9350073</v>
          </cell>
          <cell r="P46">
            <v>0</v>
          </cell>
          <cell r="Q46" t="str">
            <v xml:space="preserve"> AT</v>
          </cell>
          <cell r="R46">
            <v>43132</v>
          </cell>
          <cell r="S46">
            <v>365.37</v>
          </cell>
          <cell r="T46">
            <v>-156.56</v>
          </cell>
          <cell r="U46" t="str">
            <v xml:space="preserve"> N</v>
          </cell>
          <cell r="V46">
            <v>2</v>
          </cell>
          <cell r="W46">
            <v>513725674</v>
          </cell>
          <cell r="X46" t="str">
            <v xml:space="preserve"> S</v>
          </cell>
          <cell r="Y46">
            <v>214</v>
          </cell>
          <cell r="Z46">
            <v>9350073</v>
          </cell>
          <cell r="AA46">
            <v>0</v>
          </cell>
          <cell r="AB46">
            <v>23</v>
          </cell>
          <cell r="AC46">
            <v>6</v>
          </cell>
          <cell r="AD46">
            <v>3</v>
          </cell>
          <cell r="AE46">
            <v>350073</v>
          </cell>
          <cell r="AF46">
            <v>1</v>
          </cell>
          <cell r="AG46" t="str">
            <v xml:space="preserve"> ST</v>
          </cell>
          <cell r="AH46" t="str">
            <v xml:space="preserve"> 208 S. ELM, DIGHTON</v>
          </cell>
          <cell r="AI46" t="str">
            <v xml:space="preserve"> N</v>
          </cell>
          <cell r="AJ46">
            <v>3.56</v>
          </cell>
          <cell r="AK46">
            <v>1</v>
          </cell>
          <cell r="AL46">
            <v>214</v>
          </cell>
          <cell r="AM46">
            <v>9350073</v>
          </cell>
          <cell r="AN46" t="str">
            <v xml:space="preserve">  0/00/0000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214</v>
          </cell>
          <cell r="AZ46">
            <v>9350073</v>
          </cell>
          <cell r="BA46" t="str">
            <v xml:space="preserve"> ST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str">
            <v>Pass</v>
          </cell>
          <cell r="BH46" t="str">
            <v>Pass</v>
          </cell>
          <cell r="BI46" t="str">
            <v>***-**-5674</v>
          </cell>
          <cell r="BJ46">
            <v>-68824.149999999994</v>
          </cell>
          <cell r="BK46">
            <v>-68980.709999999992</v>
          </cell>
          <cell r="BL46">
            <v>-68980.709999999992</v>
          </cell>
          <cell r="BM46"/>
          <cell r="BN46"/>
          <cell r="BO46"/>
          <cell r="BP46"/>
          <cell r="BQ46">
            <v>-3.3646828544035839E-5</v>
          </cell>
          <cell r="BR46">
            <v>-68824.149999999994</v>
          </cell>
          <cell r="BS46">
            <v>-156.56</v>
          </cell>
          <cell r="BT46">
            <v>-68980.709999999992</v>
          </cell>
          <cell r="BU46">
            <v>0</v>
          </cell>
          <cell r="BV46">
            <v>-68980.709999999992</v>
          </cell>
          <cell r="BW46">
            <v>0</v>
          </cell>
          <cell r="BX46">
            <v>0</v>
          </cell>
          <cell r="BY46"/>
          <cell r="BZ46">
            <v>0</v>
          </cell>
          <cell r="CA46" t="e">
            <v>#REF!</v>
          </cell>
          <cell r="CB46" t="str">
            <v>Match</v>
          </cell>
          <cell r="CC46" t="b">
            <v>0</v>
          </cell>
          <cell r="CD46">
            <v>513725674</v>
          </cell>
          <cell r="CE46">
            <v>9</v>
          </cell>
          <cell r="CF46">
            <v>5</v>
          </cell>
          <cell r="CG46">
            <v>72</v>
          </cell>
          <cell r="CH46" t="b">
            <v>0</v>
          </cell>
          <cell r="CI46">
            <v>-8.3131597222236451</v>
          </cell>
          <cell r="CJ46"/>
          <cell r="CK46" t="e">
            <v>#REF!</v>
          </cell>
          <cell r="CL46" t="e">
            <v>#REF!</v>
          </cell>
        </row>
        <row r="47">
          <cell r="B47">
            <v>54263</v>
          </cell>
          <cell r="C47" t="str">
            <v xml:space="preserve"> SANCHEZ,ANDREA L.</v>
          </cell>
          <cell r="D47">
            <v>16091.28</v>
          </cell>
          <cell r="E47">
            <v>15556.13</v>
          </cell>
          <cell r="F47">
            <v>43032</v>
          </cell>
          <cell r="G47">
            <v>44851</v>
          </cell>
          <cell r="H47" t="str">
            <v xml:space="preserve"> REFINANCE VEHICLE</v>
          </cell>
          <cell r="I47" t="str">
            <v xml:space="preserve"> SA</v>
          </cell>
          <cell r="J47">
            <v>34</v>
          </cell>
          <cell r="K47" t="str">
            <v xml:space="preserve"> A</v>
          </cell>
          <cell r="L47" t="str">
            <v xml:space="preserve"> N</v>
          </cell>
          <cell r="M47">
            <v>0</v>
          </cell>
          <cell r="N47">
            <v>215</v>
          </cell>
          <cell r="O47">
            <v>54263</v>
          </cell>
          <cell r="P47">
            <v>0</v>
          </cell>
          <cell r="Q47" t="str">
            <v xml:space="preserve"> J</v>
          </cell>
          <cell r="R47">
            <v>43100</v>
          </cell>
          <cell r="S47">
            <v>318.23</v>
          </cell>
          <cell r="T47">
            <v>14.91</v>
          </cell>
          <cell r="U47" t="str">
            <v xml:space="preserve"> N</v>
          </cell>
          <cell r="V47">
            <v>11</v>
          </cell>
          <cell r="W47">
            <v>632362630</v>
          </cell>
          <cell r="X47" t="str">
            <v xml:space="preserve"> S</v>
          </cell>
          <cell r="Y47">
            <v>215</v>
          </cell>
          <cell r="Z47">
            <v>54263</v>
          </cell>
          <cell r="AA47">
            <v>0</v>
          </cell>
          <cell r="AB47">
            <v>25</v>
          </cell>
          <cell r="AC47">
            <v>5</v>
          </cell>
          <cell r="AD47">
            <v>12</v>
          </cell>
          <cell r="AE47">
            <v>0</v>
          </cell>
          <cell r="AF47">
            <v>0</v>
          </cell>
          <cell r="AG47" t="str">
            <v xml:space="preserve"> ST</v>
          </cell>
          <cell r="AH47" t="str">
            <v xml:space="preserve"> 2014 BUICK  VERANO  (VIN 1G4PR</v>
          </cell>
          <cell r="AI47" t="str">
            <v xml:space="preserve"> N</v>
          </cell>
          <cell r="AJ47">
            <v>7</v>
          </cell>
          <cell r="AK47">
            <v>2</v>
          </cell>
          <cell r="AL47">
            <v>215</v>
          </cell>
          <cell r="AM47">
            <v>54263</v>
          </cell>
          <cell r="AN47" t="str">
            <v xml:space="preserve">  0/00/0000</v>
          </cell>
          <cell r="AO47">
            <v>472.92</v>
          </cell>
          <cell r="AP47">
            <v>0</v>
          </cell>
          <cell r="AQ47">
            <v>154.69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215</v>
          </cell>
          <cell r="AZ47">
            <v>54263</v>
          </cell>
          <cell r="BA47" t="str">
            <v xml:space="preserve"> ST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str">
            <v>Pass</v>
          </cell>
          <cell r="BH47" t="str">
            <v>Pass</v>
          </cell>
          <cell r="BI47" t="str">
            <v>***-**-2630</v>
          </cell>
          <cell r="BJ47">
            <v>15556.13</v>
          </cell>
          <cell r="BK47">
            <v>15571.039999999999</v>
          </cell>
          <cell r="BL47">
            <v>15571.039999999999</v>
          </cell>
          <cell r="BM47"/>
          <cell r="BN47"/>
          <cell r="BO47"/>
          <cell r="BP47"/>
          <cell r="BQ47">
            <v>1.4953845336311823E-5</v>
          </cell>
          <cell r="BR47">
            <v>15556.13</v>
          </cell>
          <cell r="BS47">
            <v>14.91</v>
          </cell>
          <cell r="BT47">
            <v>15571.039999999999</v>
          </cell>
          <cell r="BU47">
            <v>0</v>
          </cell>
          <cell r="BV47">
            <v>15571.039999999999</v>
          </cell>
          <cell r="BW47">
            <v>0</v>
          </cell>
          <cell r="BX47">
            <v>0</v>
          </cell>
          <cell r="BY47" t="str">
            <v>1-29</v>
          </cell>
          <cell r="BZ47">
            <v>472.92</v>
          </cell>
          <cell r="CA47" t="e">
            <v>#REF!</v>
          </cell>
          <cell r="CB47" t="str">
            <v>Match</v>
          </cell>
          <cell r="CC47" t="b">
            <v>0</v>
          </cell>
          <cell r="CD47">
            <v>632362630</v>
          </cell>
          <cell r="CE47">
            <v>9</v>
          </cell>
          <cell r="CF47">
            <v>6</v>
          </cell>
          <cell r="CG47">
            <v>36</v>
          </cell>
          <cell r="CH47" t="b">
            <v>0</v>
          </cell>
          <cell r="CI47">
            <v>23.686840277776355</v>
          </cell>
          <cell r="CJ47"/>
          <cell r="CK47" t="e">
            <v>#REF!</v>
          </cell>
          <cell r="CL47" t="e">
            <v>#REF!</v>
          </cell>
        </row>
        <row r="48">
          <cell r="B48">
            <v>51311</v>
          </cell>
          <cell r="C48" t="str">
            <v xml:space="preserve"> ANTILLON,FRANCISCO</v>
          </cell>
          <cell r="D48">
            <v>40180</v>
          </cell>
          <cell r="E48">
            <v>24628.7</v>
          </cell>
          <cell r="F48">
            <v>42046</v>
          </cell>
          <cell r="G48">
            <v>44321</v>
          </cell>
          <cell r="H48" t="str">
            <v xml:space="preserve"> PURCHASE REAL ESTATE</v>
          </cell>
          <cell r="I48" t="str">
            <v xml:space="preserve"> SA</v>
          </cell>
          <cell r="J48">
            <v>12</v>
          </cell>
          <cell r="K48" t="str">
            <v xml:space="preserve"> A</v>
          </cell>
          <cell r="L48" t="str">
            <v xml:space="preserve"> N</v>
          </cell>
          <cell r="M48">
            <v>0</v>
          </cell>
          <cell r="N48">
            <v>217</v>
          </cell>
          <cell r="O48">
            <v>51311</v>
          </cell>
          <cell r="P48">
            <v>0</v>
          </cell>
          <cell r="Q48" t="str">
            <v xml:space="preserve"> JD</v>
          </cell>
          <cell r="R48">
            <v>43136</v>
          </cell>
          <cell r="S48">
            <v>665.2</v>
          </cell>
          <cell r="T48">
            <v>89.06</v>
          </cell>
          <cell r="U48" t="str">
            <v xml:space="preserve"> N</v>
          </cell>
          <cell r="V48">
            <v>2</v>
          </cell>
          <cell r="W48">
            <v>627288813</v>
          </cell>
          <cell r="X48" t="str">
            <v xml:space="preserve"> S</v>
          </cell>
          <cell r="Y48">
            <v>217</v>
          </cell>
          <cell r="Z48">
            <v>51311</v>
          </cell>
          <cell r="AA48">
            <v>0</v>
          </cell>
          <cell r="AB48">
            <v>3</v>
          </cell>
          <cell r="AC48">
            <v>6</v>
          </cell>
          <cell r="AD48">
            <v>2</v>
          </cell>
          <cell r="AE48">
            <v>0</v>
          </cell>
          <cell r="AF48">
            <v>0</v>
          </cell>
          <cell r="AG48" t="str">
            <v xml:space="preserve"> ST</v>
          </cell>
          <cell r="AH48" t="str">
            <v xml:space="preserve"> REM S HWY 83</v>
          </cell>
          <cell r="AI48" t="str">
            <v xml:space="preserve"> N</v>
          </cell>
          <cell r="AJ48">
            <v>6</v>
          </cell>
          <cell r="AK48">
            <v>14</v>
          </cell>
          <cell r="AL48">
            <v>217</v>
          </cell>
          <cell r="AM48">
            <v>51311</v>
          </cell>
          <cell r="AN48" t="str">
            <v xml:space="preserve">  0/00/0000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6</v>
          </cell>
          <cell r="AW48">
            <v>1</v>
          </cell>
          <cell r="AX48">
            <v>0</v>
          </cell>
          <cell r="AY48">
            <v>217</v>
          </cell>
          <cell r="AZ48">
            <v>51311</v>
          </cell>
          <cell r="BA48" t="str">
            <v xml:space="preserve"> ST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str">
            <v>Pass</v>
          </cell>
          <cell r="BH48" t="str">
            <v>Pass</v>
          </cell>
          <cell r="BI48" t="str">
            <v>***-**-8813</v>
          </cell>
          <cell r="BJ48">
            <v>24628.7</v>
          </cell>
          <cell r="BK48">
            <v>24717.760000000002</v>
          </cell>
          <cell r="BL48">
            <v>24717.760000000002</v>
          </cell>
          <cell r="BM48"/>
          <cell r="BN48"/>
          <cell r="BO48"/>
          <cell r="BP48"/>
          <cell r="BQ48">
            <v>2.029298899080333E-5</v>
          </cell>
          <cell r="BR48">
            <v>24628.7</v>
          </cell>
          <cell r="BS48">
            <v>89.06</v>
          </cell>
          <cell r="BT48">
            <v>24717.760000000002</v>
          </cell>
          <cell r="BU48">
            <v>0</v>
          </cell>
          <cell r="BV48">
            <v>24717.760000000002</v>
          </cell>
          <cell r="BW48">
            <v>0</v>
          </cell>
          <cell r="BX48">
            <v>0</v>
          </cell>
          <cell r="BY48"/>
          <cell r="BZ48">
            <v>0</v>
          </cell>
          <cell r="CA48" t="e">
            <v>#REF!</v>
          </cell>
          <cell r="CB48" t="str">
            <v>Match</v>
          </cell>
          <cell r="CC48" t="b">
            <v>0</v>
          </cell>
          <cell r="CD48">
            <v>627288813</v>
          </cell>
          <cell r="CE48">
            <v>9</v>
          </cell>
          <cell r="CF48">
            <v>6</v>
          </cell>
          <cell r="CG48">
            <v>28</v>
          </cell>
          <cell r="CH48" t="b">
            <v>0</v>
          </cell>
          <cell r="CI48">
            <v>-12.313159722223645</v>
          </cell>
          <cell r="CJ48"/>
          <cell r="CK48" t="e">
            <v>#REF!</v>
          </cell>
          <cell r="CL48" t="e">
            <v>#REF!</v>
          </cell>
        </row>
        <row r="49">
          <cell r="B49">
            <v>53200</v>
          </cell>
          <cell r="C49" t="str">
            <v xml:space="preserve"> ANTILLON,FRANCISCO R</v>
          </cell>
          <cell r="D49">
            <v>15407.83</v>
          </cell>
          <cell r="E49">
            <v>8396.14</v>
          </cell>
          <cell r="F49">
            <v>42601</v>
          </cell>
          <cell r="G49">
            <v>43651</v>
          </cell>
          <cell r="H49" t="str">
            <v xml:space="preserve"> CONSOLIDATE LOANS</v>
          </cell>
          <cell r="I49" t="str">
            <v xml:space="preserve"> SA</v>
          </cell>
          <cell r="J49">
            <v>31</v>
          </cell>
          <cell r="K49" t="str">
            <v xml:space="preserve"> A</v>
          </cell>
          <cell r="L49" t="str">
            <v xml:space="preserve"> N</v>
          </cell>
          <cell r="M49">
            <v>0</v>
          </cell>
          <cell r="N49">
            <v>217</v>
          </cell>
          <cell r="O49">
            <v>53200</v>
          </cell>
          <cell r="P49">
            <v>0</v>
          </cell>
          <cell r="Q49" t="str">
            <v xml:space="preserve"> JD</v>
          </cell>
          <cell r="R49">
            <v>43136</v>
          </cell>
          <cell r="S49">
            <v>506.14</v>
          </cell>
          <cell r="T49">
            <v>37.950000000000003</v>
          </cell>
          <cell r="U49" t="str">
            <v xml:space="preserve"> N</v>
          </cell>
          <cell r="V49">
            <v>11</v>
          </cell>
          <cell r="W49">
            <v>627288813</v>
          </cell>
          <cell r="X49" t="str">
            <v xml:space="preserve"> S</v>
          </cell>
          <cell r="Y49">
            <v>217</v>
          </cell>
          <cell r="Z49">
            <v>53200</v>
          </cell>
          <cell r="AA49">
            <v>0</v>
          </cell>
          <cell r="AB49">
            <v>3</v>
          </cell>
          <cell r="AC49">
            <v>10</v>
          </cell>
          <cell r="AD49">
            <v>4</v>
          </cell>
          <cell r="AE49">
            <v>0</v>
          </cell>
          <cell r="AF49">
            <v>0</v>
          </cell>
          <cell r="AG49" t="str">
            <v xml:space="preserve"> ST</v>
          </cell>
          <cell r="AH49" t="str">
            <v xml:space="preserve"> 2008 FORD F-250</v>
          </cell>
          <cell r="AI49" t="str">
            <v xml:space="preserve"> N</v>
          </cell>
          <cell r="AJ49">
            <v>7.5</v>
          </cell>
          <cell r="AK49">
            <v>8</v>
          </cell>
          <cell r="AL49">
            <v>217</v>
          </cell>
          <cell r="AM49">
            <v>53200</v>
          </cell>
          <cell r="AN49" t="str">
            <v xml:space="preserve">  0/00/0000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2</v>
          </cell>
          <cell r="AW49">
            <v>0</v>
          </cell>
          <cell r="AX49">
            <v>0</v>
          </cell>
          <cell r="AY49">
            <v>217</v>
          </cell>
          <cell r="AZ49">
            <v>53200</v>
          </cell>
          <cell r="BA49" t="str">
            <v xml:space="preserve"> ST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str">
            <v>Pass</v>
          </cell>
          <cell r="BH49" t="str">
            <v>Pass</v>
          </cell>
          <cell r="BI49" t="str">
            <v>***-**-8813</v>
          </cell>
          <cell r="BJ49">
            <v>8396.14</v>
          </cell>
          <cell r="BK49">
            <v>8434.09</v>
          </cell>
          <cell r="BL49">
            <v>8434.09</v>
          </cell>
          <cell r="BM49"/>
          <cell r="BN49"/>
          <cell r="BO49"/>
          <cell r="BP49"/>
          <cell r="BQ49">
            <v>8.6475725771784266E-6</v>
          </cell>
          <cell r="BR49">
            <v>8396.14</v>
          </cell>
          <cell r="BS49">
            <v>37.950000000000003</v>
          </cell>
          <cell r="BT49">
            <v>8434.09</v>
          </cell>
          <cell r="BU49">
            <v>0</v>
          </cell>
          <cell r="BV49">
            <v>8434.09</v>
          </cell>
          <cell r="BW49">
            <v>0</v>
          </cell>
          <cell r="BX49">
            <v>0</v>
          </cell>
          <cell r="BY49"/>
          <cell r="BZ49">
            <v>0</v>
          </cell>
          <cell r="CA49" t="e">
            <v>#REF!</v>
          </cell>
          <cell r="CB49" t="str">
            <v>Match</v>
          </cell>
          <cell r="CC49" t="b">
            <v>0</v>
          </cell>
          <cell r="CD49">
            <v>627288813</v>
          </cell>
          <cell r="CE49">
            <v>9</v>
          </cell>
          <cell r="CF49">
            <v>6</v>
          </cell>
          <cell r="CG49">
            <v>28</v>
          </cell>
          <cell r="CH49" t="b">
            <v>0</v>
          </cell>
          <cell r="CI49">
            <v>-12.313159722223645</v>
          </cell>
          <cell r="CJ49"/>
          <cell r="CK49" t="e">
            <v>#REF!</v>
          </cell>
          <cell r="CL49" t="e">
            <v>#REF!</v>
          </cell>
        </row>
        <row r="50">
          <cell r="B50">
            <v>53948</v>
          </cell>
          <cell r="C50" t="str">
            <v xml:space="preserve"> ALVAREZ-MARTINEZ,JOS</v>
          </cell>
          <cell r="D50">
            <v>29527.5</v>
          </cell>
          <cell r="E50">
            <v>27254.11</v>
          </cell>
          <cell r="F50">
            <v>42905</v>
          </cell>
          <cell r="G50">
            <v>44713</v>
          </cell>
          <cell r="H50" t="str">
            <v xml:space="preserve"> PURCHASE VEHICLE</v>
          </cell>
          <cell r="I50" t="str">
            <v xml:space="preserve"> SA</v>
          </cell>
          <cell r="J50">
            <v>34</v>
          </cell>
          <cell r="K50" t="str">
            <v xml:space="preserve"> A</v>
          </cell>
          <cell r="L50" t="str">
            <v xml:space="preserve"> N</v>
          </cell>
          <cell r="M50">
            <v>0</v>
          </cell>
          <cell r="N50">
            <v>220</v>
          </cell>
          <cell r="O50">
            <v>53948</v>
          </cell>
          <cell r="P50">
            <v>0</v>
          </cell>
          <cell r="Q50" t="str">
            <v xml:space="preserve"> MN</v>
          </cell>
          <cell r="R50">
            <v>43070</v>
          </cell>
          <cell r="S50">
            <v>569.24</v>
          </cell>
          <cell r="T50">
            <v>165.77</v>
          </cell>
          <cell r="U50" t="str">
            <v xml:space="preserve"> N</v>
          </cell>
          <cell r="V50">
            <v>11</v>
          </cell>
          <cell r="W50">
            <v>604888608</v>
          </cell>
          <cell r="X50" t="str">
            <v xml:space="preserve"> S</v>
          </cell>
          <cell r="Y50">
            <v>220</v>
          </cell>
          <cell r="Z50">
            <v>53948</v>
          </cell>
          <cell r="AA50">
            <v>0</v>
          </cell>
          <cell r="AB50">
            <v>1</v>
          </cell>
          <cell r="AC50">
            <v>5</v>
          </cell>
          <cell r="AD50">
            <v>12</v>
          </cell>
          <cell r="AE50">
            <v>0</v>
          </cell>
          <cell r="AF50">
            <v>0</v>
          </cell>
          <cell r="AG50" t="str">
            <v xml:space="preserve"> ST</v>
          </cell>
          <cell r="AH50" t="str">
            <v xml:space="preserve"> 2014 RAM 1500 SPORT (VIN 1C6RR</v>
          </cell>
          <cell r="AI50" t="str">
            <v xml:space="preserve"> N</v>
          </cell>
          <cell r="AJ50">
            <v>6</v>
          </cell>
          <cell r="AK50">
            <v>3</v>
          </cell>
          <cell r="AL50">
            <v>220</v>
          </cell>
          <cell r="AM50">
            <v>53948</v>
          </cell>
          <cell r="AN50" t="str">
            <v xml:space="preserve">  0/00/0000</v>
          </cell>
          <cell r="AO50">
            <v>802.95</v>
          </cell>
          <cell r="AP50">
            <v>62.73</v>
          </cell>
          <cell r="AQ50">
            <v>569.24</v>
          </cell>
          <cell r="AR50">
            <v>296.44</v>
          </cell>
          <cell r="AS50">
            <v>0</v>
          </cell>
          <cell r="AT50">
            <v>0</v>
          </cell>
          <cell r="AU50">
            <v>0</v>
          </cell>
          <cell r="AV50">
            <v>1</v>
          </cell>
          <cell r="AW50">
            <v>0</v>
          </cell>
          <cell r="AX50">
            <v>0</v>
          </cell>
          <cell r="AY50">
            <v>220</v>
          </cell>
          <cell r="AZ50">
            <v>53948</v>
          </cell>
          <cell r="BA50" t="str">
            <v xml:space="preserve"> ST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str">
            <v>Pass</v>
          </cell>
          <cell r="BH50" t="str">
            <v>Pass</v>
          </cell>
          <cell r="BI50" t="str">
            <v>***-**-8608</v>
          </cell>
          <cell r="BJ50">
            <v>27254.11</v>
          </cell>
          <cell r="BK50">
            <v>27419.88</v>
          </cell>
          <cell r="BL50">
            <v>27419.88</v>
          </cell>
          <cell r="BM50"/>
          <cell r="BN50"/>
          <cell r="BO50"/>
          <cell r="BP50"/>
          <cell r="BQ50">
            <v>2.2456213855548321E-5</v>
          </cell>
          <cell r="BR50">
            <v>27254.11</v>
          </cell>
          <cell r="BS50">
            <v>165.77</v>
          </cell>
          <cell r="BT50">
            <v>27419.88</v>
          </cell>
          <cell r="BU50">
            <v>0</v>
          </cell>
          <cell r="BV50">
            <v>27419.88</v>
          </cell>
          <cell r="BW50">
            <v>0</v>
          </cell>
          <cell r="BX50">
            <v>0</v>
          </cell>
          <cell r="BY50" t="str">
            <v>30-59</v>
          </cell>
          <cell r="BZ50">
            <v>865.68000000000006</v>
          </cell>
          <cell r="CA50" t="e">
            <v>#REF!</v>
          </cell>
          <cell r="CB50" t="str">
            <v>Match</v>
          </cell>
          <cell r="CC50" t="b">
            <v>0</v>
          </cell>
          <cell r="CD50">
            <v>604888608</v>
          </cell>
          <cell r="CE50">
            <v>9</v>
          </cell>
          <cell r="CF50">
            <v>6</v>
          </cell>
          <cell r="CG50">
            <v>88</v>
          </cell>
          <cell r="CH50" t="b">
            <v>0</v>
          </cell>
          <cell r="CI50">
            <v>53.686840277776355</v>
          </cell>
          <cell r="CJ50" t="str">
            <v>31 +</v>
          </cell>
          <cell r="CK50" t="e">
            <v>#REF!</v>
          </cell>
          <cell r="CL50" t="e">
            <v>#REF!</v>
          </cell>
        </row>
        <row r="51">
          <cell r="B51">
            <v>52932</v>
          </cell>
          <cell r="C51" t="str">
            <v xml:space="preserve"> ALAN AND TONJA WILLI</v>
          </cell>
          <cell r="D51">
            <v>45000</v>
          </cell>
          <cell r="E51">
            <v>45500</v>
          </cell>
          <cell r="F51">
            <v>42514</v>
          </cell>
          <cell r="G51">
            <v>43373</v>
          </cell>
          <cell r="H51" t="str">
            <v xml:space="preserve"> LOC OPERATING</v>
          </cell>
          <cell r="I51" t="str">
            <v xml:space="preserve"> SI</v>
          </cell>
          <cell r="J51">
            <v>91</v>
          </cell>
          <cell r="K51" t="str">
            <v xml:space="preserve"> A</v>
          </cell>
          <cell r="L51" t="str">
            <v xml:space="preserve"> O</v>
          </cell>
          <cell r="M51">
            <v>55000</v>
          </cell>
          <cell r="N51">
            <v>221</v>
          </cell>
          <cell r="O51">
            <v>52932</v>
          </cell>
          <cell r="P51">
            <v>0</v>
          </cell>
          <cell r="Q51" t="str">
            <v xml:space="preserve"> JB</v>
          </cell>
          <cell r="R51">
            <v>43373</v>
          </cell>
          <cell r="S51">
            <v>0</v>
          </cell>
          <cell r="T51">
            <v>3173</v>
          </cell>
          <cell r="U51" t="str">
            <v xml:space="preserve"> N</v>
          </cell>
          <cell r="V51">
            <v>7</v>
          </cell>
          <cell r="W51">
            <v>274409355</v>
          </cell>
          <cell r="X51" t="str">
            <v xml:space="preserve"> F</v>
          </cell>
          <cell r="Y51">
            <v>221</v>
          </cell>
          <cell r="Z51">
            <v>52932</v>
          </cell>
          <cell r="AA51">
            <v>2</v>
          </cell>
          <cell r="AB51">
            <v>13</v>
          </cell>
          <cell r="AC51">
            <v>4</v>
          </cell>
          <cell r="AD51">
            <v>11</v>
          </cell>
          <cell r="AE51">
            <v>0</v>
          </cell>
          <cell r="AF51">
            <v>0</v>
          </cell>
          <cell r="AG51" t="str">
            <v xml:space="preserve"> ST</v>
          </cell>
          <cell r="AH51" t="str">
            <v xml:space="preserve"> IN, CP, AC, EQ, GI, CR, FP, FE</v>
          </cell>
          <cell r="AI51" t="str">
            <v xml:space="preserve"> N</v>
          </cell>
          <cell r="AJ51">
            <v>7</v>
          </cell>
          <cell r="AK51">
            <v>2</v>
          </cell>
          <cell r="AL51">
            <v>221</v>
          </cell>
          <cell r="AM51">
            <v>52932</v>
          </cell>
          <cell r="AN51" t="str">
            <v xml:space="preserve">  9/27/2017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</v>
          </cell>
          <cell r="AW51">
            <v>0</v>
          </cell>
          <cell r="AX51">
            <v>0</v>
          </cell>
          <cell r="AY51">
            <v>221</v>
          </cell>
          <cell r="AZ51">
            <v>52932</v>
          </cell>
          <cell r="BA51" t="str">
            <v xml:space="preserve"> ST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str">
            <v>Pass</v>
          </cell>
          <cell r="BH51" t="str">
            <v>Pass</v>
          </cell>
          <cell r="BI51" t="str">
            <v>**-***9355</v>
          </cell>
          <cell r="BJ51">
            <v>55000</v>
          </cell>
          <cell r="BK51">
            <v>48673</v>
          </cell>
          <cell r="BL51">
            <v>48673</v>
          </cell>
          <cell r="BM51"/>
          <cell r="BN51"/>
          <cell r="BO51"/>
          <cell r="BP51"/>
          <cell r="BQ51">
            <v>4.3738382412732984E-5</v>
          </cell>
          <cell r="BR51">
            <v>45500</v>
          </cell>
          <cell r="BS51">
            <v>3173</v>
          </cell>
          <cell r="BT51">
            <v>48673</v>
          </cell>
          <cell r="BU51">
            <v>9500</v>
          </cell>
          <cell r="BV51">
            <v>58173</v>
          </cell>
          <cell r="BW51">
            <v>0</v>
          </cell>
          <cell r="BX51">
            <v>0</v>
          </cell>
          <cell r="BY51"/>
          <cell r="BZ51">
            <v>0</v>
          </cell>
          <cell r="CA51" t="e">
            <v>#REF!</v>
          </cell>
          <cell r="CB51" t="str">
            <v>Match</v>
          </cell>
          <cell r="CC51" t="b">
            <v>0</v>
          </cell>
          <cell r="CD51">
            <v>274409355</v>
          </cell>
          <cell r="CE51">
            <v>9</v>
          </cell>
          <cell r="CF51">
            <v>2</v>
          </cell>
          <cell r="CG51">
            <v>40</v>
          </cell>
          <cell r="CH51" t="b">
            <v>0</v>
          </cell>
          <cell r="CI51">
            <v>-249.31315972222365</v>
          </cell>
          <cell r="CJ51"/>
          <cell r="CK51" t="e">
            <v>#REF!</v>
          </cell>
          <cell r="CL51" t="e">
            <v>#REF!</v>
          </cell>
        </row>
        <row r="52">
          <cell r="B52">
            <v>52632</v>
          </cell>
          <cell r="C52" t="str">
            <v xml:space="preserve"> ALEMAN,JAVIER</v>
          </cell>
          <cell r="D52">
            <v>17235.37</v>
          </cell>
          <cell r="E52">
            <v>11606.87</v>
          </cell>
          <cell r="F52">
            <v>42429</v>
          </cell>
          <cell r="G52">
            <v>44267</v>
          </cell>
          <cell r="H52" t="str">
            <v xml:space="preserve"> PURCHASE VEHICLE</v>
          </cell>
          <cell r="I52" t="str">
            <v xml:space="preserve"> SA</v>
          </cell>
          <cell r="J52">
            <v>34</v>
          </cell>
          <cell r="K52" t="str">
            <v xml:space="preserve"> A</v>
          </cell>
          <cell r="L52" t="str">
            <v xml:space="preserve"> N</v>
          </cell>
          <cell r="M52">
            <v>0</v>
          </cell>
          <cell r="N52">
            <v>225</v>
          </cell>
          <cell r="O52">
            <v>52632</v>
          </cell>
          <cell r="P52">
            <v>0</v>
          </cell>
          <cell r="Q52" t="str">
            <v xml:space="preserve"> JD</v>
          </cell>
          <cell r="R52">
            <v>43143</v>
          </cell>
          <cell r="S52">
            <v>338.02</v>
          </cell>
          <cell r="T52">
            <v>16.54</v>
          </cell>
          <cell r="U52" t="str">
            <v xml:space="preserve"> N</v>
          </cell>
          <cell r="V52">
            <v>11</v>
          </cell>
          <cell r="W52">
            <v>466314544</v>
          </cell>
          <cell r="X52" t="str">
            <v xml:space="preserve"> S</v>
          </cell>
          <cell r="Y52">
            <v>225</v>
          </cell>
          <cell r="Z52">
            <v>52632</v>
          </cell>
          <cell r="AA52">
            <v>0</v>
          </cell>
          <cell r="AB52">
            <v>25</v>
          </cell>
          <cell r="AC52">
            <v>5</v>
          </cell>
          <cell r="AD52">
            <v>12</v>
          </cell>
          <cell r="AE52">
            <v>0</v>
          </cell>
          <cell r="AF52">
            <v>0</v>
          </cell>
          <cell r="AG52" t="str">
            <v xml:space="preserve"> ST</v>
          </cell>
          <cell r="AH52" t="str">
            <v xml:space="preserve"> 2011 CHEVROLET CAMARO</v>
          </cell>
          <cell r="AI52" t="str">
            <v xml:space="preserve"> N</v>
          </cell>
          <cell r="AJ52">
            <v>6.5</v>
          </cell>
          <cell r="AK52">
            <v>9</v>
          </cell>
          <cell r="AL52">
            <v>225</v>
          </cell>
          <cell r="AM52">
            <v>52632</v>
          </cell>
          <cell r="AN52" t="str">
            <v xml:space="preserve">  0/00/0000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1</v>
          </cell>
          <cell r="AW52">
            <v>0</v>
          </cell>
          <cell r="AX52">
            <v>0</v>
          </cell>
          <cell r="AY52">
            <v>225</v>
          </cell>
          <cell r="AZ52">
            <v>52632</v>
          </cell>
          <cell r="BA52" t="str">
            <v xml:space="preserve"> ST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str">
            <v>Pass</v>
          </cell>
          <cell r="BH52" t="str">
            <v>Pass</v>
          </cell>
          <cell r="BI52" t="str">
            <v>***-**-4544</v>
          </cell>
          <cell r="BJ52">
            <v>11606.87</v>
          </cell>
          <cell r="BK52">
            <v>11623.410000000002</v>
          </cell>
          <cell r="BL52">
            <v>11623.410000000002</v>
          </cell>
          <cell r="BM52"/>
          <cell r="BN52"/>
          <cell r="BO52"/>
          <cell r="BP52"/>
          <cell r="BQ52">
            <v>1.0360524870915881E-5</v>
          </cell>
          <cell r="BR52">
            <v>11606.87</v>
          </cell>
          <cell r="BS52">
            <v>16.54</v>
          </cell>
          <cell r="BT52">
            <v>11623.410000000002</v>
          </cell>
          <cell r="BU52">
            <v>0</v>
          </cell>
          <cell r="BV52">
            <v>11623.410000000002</v>
          </cell>
          <cell r="BW52">
            <v>0</v>
          </cell>
          <cell r="BX52">
            <v>0</v>
          </cell>
          <cell r="BY52"/>
          <cell r="BZ52">
            <v>0</v>
          </cell>
          <cell r="CA52" t="e">
            <v>#REF!</v>
          </cell>
          <cell r="CB52" t="str">
            <v>Match</v>
          </cell>
          <cell r="CC52" t="b">
            <v>0</v>
          </cell>
          <cell r="CD52">
            <v>466314544</v>
          </cell>
          <cell r="CE52">
            <v>9</v>
          </cell>
          <cell r="CF52">
            <v>4</v>
          </cell>
          <cell r="CG52">
            <v>31</v>
          </cell>
          <cell r="CH52" t="b">
            <v>0</v>
          </cell>
          <cell r="CI52">
            <v>-19.313159722223645</v>
          </cell>
          <cell r="CJ52"/>
          <cell r="CK52" t="e">
            <v>#REF!</v>
          </cell>
          <cell r="CL52" t="e">
            <v>#REF!</v>
          </cell>
        </row>
        <row r="53">
          <cell r="B53">
            <v>52929</v>
          </cell>
          <cell r="C53" t="str">
            <v xml:space="preserve"> ALEMAN,JAVIER</v>
          </cell>
          <cell r="D53">
            <v>20015</v>
          </cell>
          <cell r="E53">
            <v>20015</v>
          </cell>
          <cell r="F53">
            <v>42514</v>
          </cell>
          <cell r="G53">
            <v>42948</v>
          </cell>
          <cell r="H53" t="str">
            <v xml:space="preserve"> HOME REMODEL</v>
          </cell>
          <cell r="I53" t="str">
            <v xml:space="preserve"> SI</v>
          </cell>
          <cell r="J53">
            <v>72</v>
          </cell>
          <cell r="K53" t="str">
            <v xml:space="preserve"> A</v>
          </cell>
          <cell r="L53" t="str">
            <v xml:space="preserve"> N</v>
          </cell>
          <cell r="M53">
            <v>0</v>
          </cell>
          <cell r="N53">
            <v>225</v>
          </cell>
          <cell r="O53">
            <v>52929</v>
          </cell>
          <cell r="P53">
            <v>20015</v>
          </cell>
          <cell r="Q53" t="str">
            <v xml:space="preserve"> BR</v>
          </cell>
          <cell r="R53">
            <v>42948</v>
          </cell>
          <cell r="S53">
            <v>0</v>
          </cell>
          <cell r="T53">
            <v>0</v>
          </cell>
          <cell r="U53" t="str">
            <v xml:space="preserve"> N</v>
          </cell>
          <cell r="V53">
            <v>1</v>
          </cell>
          <cell r="W53">
            <v>466314544</v>
          </cell>
          <cell r="X53" t="str">
            <v xml:space="preserve"> S</v>
          </cell>
          <cell r="Y53">
            <v>225</v>
          </cell>
          <cell r="Z53">
            <v>52929</v>
          </cell>
          <cell r="AA53">
            <v>0</v>
          </cell>
          <cell r="AB53">
            <v>25</v>
          </cell>
          <cell r="AC53">
            <v>9</v>
          </cell>
          <cell r="AD53">
            <v>8</v>
          </cell>
          <cell r="AE53">
            <v>0</v>
          </cell>
          <cell r="AF53">
            <v>0</v>
          </cell>
          <cell r="AG53" t="str">
            <v xml:space="preserve"> CO</v>
          </cell>
          <cell r="AH53" t="str">
            <v xml:space="preserve"> UNSECURED</v>
          </cell>
          <cell r="AI53" t="str">
            <v xml:space="preserve"> N</v>
          </cell>
          <cell r="AJ53">
            <v>5</v>
          </cell>
          <cell r="AK53">
            <v>3</v>
          </cell>
          <cell r="AL53">
            <v>225</v>
          </cell>
          <cell r="AM53">
            <v>52929</v>
          </cell>
          <cell r="AN53" t="str">
            <v xml:space="preserve">  0/00/0000</v>
          </cell>
          <cell r="AO53">
            <v>20015</v>
          </cell>
          <cell r="AP53">
            <v>1672.49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21687.49</v>
          </cell>
          <cell r="AV53">
            <v>3</v>
          </cell>
          <cell r="AW53">
            <v>2</v>
          </cell>
          <cell r="AX53">
            <v>1</v>
          </cell>
          <cell r="AY53">
            <v>225</v>
          </cell>
          <cell r="AZ53">
            <v>52929</v>
          </cell>
          <cell r="BA53" t="str">
            <v xml:space="preserve"> CO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str">
            <v>Substandard</v>
          </cell>
          <cell r="BH53" t="str">
            <v>Pass</v>
          </cell>
          <cell r="BI53" t="str">
            <v>***-**-4544</v>
          </cell>
          <cell r="BJ53">
            <v>20015</v>
          </cell>
          <cell r="BK53">
            <v>0</v>
          </cell>
          <cell r="BL53"/>
          <cell r="BM53"/>
          <cell r="BN53">
            <v>0</v>
          </cell>
          <cell r="BO53"/>
          <cell r="BP53"/>
          <cell r="BQ53">
            <v>1.3742915604251972E-5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 t="str">
            <v>120 +</v>
          </cell>
          <cell r="BZ53">
            <v>21687.49</v>
          </cell>
          <cell r="CA53" t="e">
            <v>#REF!</v>
          </cell>
          <cell r="CB53" t="str">
            <v>Match</v>
          </cell>
          <cell r="CC53" t="b">
            <v>0</v>
          </cell>
          <cell r="CD53">
            <v>466314544</v>
          </cell>
          <cell r="CE53">
            <v>9</v>
          </cell>
          <cell r="CF53">
            <v>4</v>
          </cell>
          <cell r="CG53">
            <v>31</v>
          </cell>
          <cell r="CH53" t="b">
            <v>0</v>
          </cell>
          <cell r="CI53">
            <v>175.68684027777635</v>
          </cell>
          <cell r="CJ53" t="str">
            <v>31 +</v>
          </cell>
          <cell r="CK53" t="e">
            <v>#REF!</v>
          </cell>
          <cell r="CL53" t="e">
            <v>#REF!</v>
          </cell>
        </row>
        <row r="54">
          <cell r="B54">
            <v>52964</v>
          </cell>
          <cell r="C54" t="str">
            <v xml:space="preserve"> ALEMAN,JAVIER</v>
          </cell>
          <cell r="D54">
            <v>10027.5</v>
          </cell>
          <cell r="E54">
            <v>5089.3900000000003</v>
          </cell>
          <cell r="F54">
            <v>42524</v>
          </cell>
          <cell r="G54">
            <v>43628</v>
          </cell>
          <cell r="H54" t="str">
            <v xml:space="preserve"> PURCHASE VEHICLE</v>
          </cell>
          <cell r="I54" t="str">
            <v xml:space="preserve"> SA</v>
          </cell>
          <cell r="J54">
            <v>34</v>
          </cell>
          <cell r="K54" t="str">
            <v xml:space="preserve"> A</v>
          </cell>
          <cell r="L54" t="str">
            <v xml:space="preserve"> N</v>
          </cell>
          <cell r="M54">
            <v>0</v>
          </cell>
          <cell r="N54">
            <v>225</v>
          </cell>
          <cell r="O54">
            <v>52964</v>
          </cell>
          <cell r="P54">
            <v>0</v>
          </cell>
          <cell r="Q54" t="str">
            <v xml:space="preserve"> JD</v>
          </cell>
          <cell r="R54">
            <v>43143</v>
          </cell>
          <cell r="S54">
            <v>317.22000000000003</v>
          </cell>
          <cell r="T54">
            <v>9.48</v>
          </cell>
          <cell r="U54" t="str">
            <v xml:space="preserve"> N</v>
          </cell>
          <cell r="V54">
            <v>11</v>
          </cell>
          <cell r="W54">
            <v>466314544</v>
          </cell>
          <cell r="X54" t="str">
            <v xml:space="preserve"> S</v>
          </cell>
          <cell r="Y54">
            <v>225</v>
          </cell>
          <cell r="Z54">
            <v>52964</v>
          </cell>
          <cell r="AA54">
            <v>0</v>
          </cell>
          <cell r="AB54">
            <v>25</v>
          </cell>
          <cell r="AC54">
            <v>5</v>
          </cell>
          <cell r="AD54">
            <v>12</v>
          </cell>
          <cell r="AE54">
            <v>0</v>
          </cell>
          <cell r="AF54">
            <v>0</v>
          </cell>
          <cell r="AG54" t="str">
            <v xml:space="preserve"> ST</v>
          </cell>
          <cell r="AH54" t="str">
            <v xml:space="preserve"> 1988 JEEP WRANGLER (VIN 2BCCZ8</v>
          </cell>
          <cell r="AI54" t="str">
            <v xml:space="preserve"> N</v>
          </cell>
          <cell r="AJ54">
            <v>8.5</v>
          </cell>
          <cell r="AK54">
            <v>9</v>
          </cell>
          <cell r="AL54">
            <v>225</v>
          </cell>
          <cell r="AM54">
            <v>52964</v>
          </cell>
          <cell r="AN54" t="str">
            <v xml:space="preserve">  0/00/0000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1</v>
          </cell>
          <cell r="AW54">
            <v>0</v>
          </cell>
          <cell r="AX54">
            <v>0</v>
          </cell>
          <cell r="AY54">
            <v>225</v>
          </cell>
          <cell r="AZ54">
            <v>52964</v>
          </cell>
          <cell r="BA54" t="str">
            <v xml:space="preserve"> ST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str">
            <v>Pass</v>
          </cell>
          <cell r="BH54" t="str">
            <v>Pass</v>
          </cell>
          <cell r="BI54" t="str">
            <v>***-**-4544</v>
          </cell>
          <cell r="BJ54">
            <v>5089.3900000000003</v>
          </cell>
          <cell r="BK54">
            <v>5098.87</v>
          </cell>
          <cell r="BL54">
            <v>5098.87</v>
          </cell>
          <cell r="BM54"/>
          <cell r="BN54"/>
          <cell r="BO54"/>
          <cell r="BP54"/>
          <cell r="BQ54">
            <v>5.9407043377522217E-6</v>
          </cell>
          <cell r="BR54">
            <v>5089.3900000000003</v>
          </cell>
          <cell r="BS54">
            <v>9.48</v>
          </cell>
          <cell r="BT54">
            <v>5098.87</v>
          </cell>
          <cell r="BU54">
            <v>0</v>
          </cell>
          <cell r="BV54">
            <v>5098.87</v>
          </cell>
          <cell r="BW54">
            <v>0</v>
          </cell>
          <cell r="BX54">
            <v>0</v>
          </cell>
          <cell r="BY54"/>
          <cell r="BZ54">
            <v>0</v>
          </cell>
          <cell r="CA54" t="e">
            <v>#REF!</v>
          </cell>
          <cell r="CB54" t="str">
            <v>Match</v>
          </cell>
          <cell r="CC54" t="b">
            <v>0</v>
          </cell>
          <cell r="CD54">
            <v>466314544</v>
          </cell>
          <cell r="CE54">
            <v>9</v>
          </cell>
          <cell r="CF54">
            <v>4</v>
          </cell>
          <cell r="CG54">
            <v>31</v>
          </cell>
          <cell r="CH54" t="b">
            <v>0</v>
          </cell>
          <cell r="CI54">
            <v>-19.313159722223645</v>
          </cell>
          <cell r="CJ54"/>
          <cell r="CK54" t="e">
            <v>#REF!</v>
          </cell>
          <cell r="CL54" t="e">
            <v>#REF!</v>
          </cell>
        </row>
        <row r="55">
          <cell r="B55">
            <v>53469</v>
          </cell>
          <cell r="C55" t="str">
            <v xml:space="preserve"> ALEMAN,JAVIER</v>
          </cell>
          <cell r="D55">
            <v>5262.88</v>
          </cell>
          <cell r="E55">
            <v>3520.8</v>
          </cell>
          <cell r="F55">
            <v>42712</v>
          </cell>
          <cell r="G55">
            <v>43811</v>
          </cell>
          <cell r="H55" t="str">
            <v xml:space="preserve"> AMORTIZE DEBT</v>
          </cell>
          <cell r="I55" t="str">
            <v xml:space="preserve"> SA</v>
          </cell>
          <cell r="J55">
            <v>34</v>
          </cell>
          <cell r="K55" t="str">
            <v xml:space="preserve"> A</v>
          </cell>
          <cell r="L55" t="str">
            <v xml:space="preserve"> N</v>
          </cell>
          <cell r="M55">
            <v>0</v>
          </cell>
          <cell r="N55">
            <v>225</v>
          </cell>
          <cell r="O55">
            <v>53469</v>
          </cell>
          <cell r="P55">
            <v>0</v>
          </cell>
          <cell r="Q55" t="str">
            <v xml:space="preserve"> AJ</v>
          </cell>
          <cell r="R55">
            <v>43143</v>
          </cell>
          <cell r="S55">
            <v>166.28</v>
          </cell>
          <cell r="T55">
            <v>6.56</v>
          </cell>
          <cell r="U55" t="str">
            <v xml:space="preserve"> N</v>
          </cell>
          <cell r="V55">
            <v>11</v>
          </cell>
          <cell r="W55">
            <v>466314544</v>
          </cell>
          <cell r="X55" t="str">
            <v xml:space="preserve"> S</v>
          </cell>
          <cell r="Y55">
            <v>225</v>
          </cell>
          <cell r="Z55">
            <v>53469</v>
          </cell>
          <cell r="AA55">
            <v>0</v>
          </cell>
          <cell r="AB55">
            <v>25</v>
          </cell>
          <cell r="AC55">
            <v>5</v>
          </cell>
          <cell r="AD55">
            <v>12</v>
          </cell>
          <cell r="AE55">
            <v>0</v>
          </cell>
          <cell r="AF55">
            <v>0</v>
          </cell>
          <cell r="AG55" t="str">
            <v xml:space="preserve"> ST</v>
          </cell>
          <cell r="AH55" t="str">
            <v xml:space="preserve"> 2004 TOYOTA SOLARA</v>
          </cell>
          <cell r="AI55" t="str">
            <v xml:space="preserve"> N</v>
          </cell>
          <cell r="AJ55">
            <v>8.5</v>
          </cell>
          <cell r="AK55">
            <v>9</v>
          </cell>
          <cell r="AL55">
            <v>225</v>
          </cell>
          <cell r="AM55">
            <v>53469</v>
          </cell>
          <cell r="AN55" t="str">
            <v xml:space="preserve">  0/00/0000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4</v>
          </cell>
          <cell r="AW55">
            <v>0</v>
          </cell>
          <cell r="AX55">
            <v>0</v>
          </cell>
          <cell r="AY55">
            <v>225</v>
          </cell>
          <cell r="AZ55">
            <v>53469</v>
          </cell>
          <cell r="BA55" t="str">
            <v xml:space="preserve"> ST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str">
            <v>Pass</v>
          </cell>
          <cell r="BH55" t="str">
            <v>Pass</v>
          </cell>
          <cell r="BI55" t="str">
            <v>***-**-4544</v>
          </cell>
          <cell r="BJ55">
            <v>3520.8</v>
          </cell>
          <cell r="BK55">
            <v>3527.36</v>
          </cell>
          <cell r="BL55">
            <v>3527.36</v>
          </cell>
          <cell r="BM55"/>
          <cell r="BN55"/>
          <cell r="BO55"/>
          <cell r="BP55"/>
          <cell r="BQ55">
            <v>4.109732567627559E-6</v>
          </cell>
          <cell r="BR55">
            <v>3520.8</v>
          </cell>
          <cell r="BS55">
            <v>6.56</v>
          </cell>
          <cell r="BT55">
            <v>3527.36</v>
          </cell>
          <cell r="BU55">
            <v>0</v>
          </cell>
          <cell r="BV55">
            <v>3527.36</v>
          </cell>
          <cell r="BW55">
            <v>0</v>
          </cell>
          <cell r="BX55">
            <v>0</v>
          </cell>
          <cell r="BY55"/>
          <cell r="BZ55">
            <v>0</v>
          </cell>
          <cell r="CA55" t="e">
            <v>#REF!</v>
          </cell>
          <cell r="CB55" t="str">
            <v>Match</v>
          </cell>
          <cell r="CC55" t="b">
            <v>0</v>
          </cell>
          <cell r="CD55">
            <v>466314544</v>
          </cell>
          <cell r="CE55">
            <v>9</v>
          </cell>
          <cell r="CF55">
            <v>4</v>
          </cell>
          <cell r="CG55">
            <v>31</v>
          </cell>
          <cell r="CH55" t="b">
            <v>0</v>
          </cell>
          <cell r="CI55">
            <v>-19.313159722223645</v>
          </cell>
          <cell r="CJ55"/>
          <cell r="CK55" t="e">
            <v>#REF!</v>
          </cell>
          <cell r="CL55" t="e">
            <v>#REF!</v>
          </cell>
        </row>
        <row r="56">
          <cell r="B56">
            <v>48361</v>
          </cell>
          <cell r="C56" t="str">
            <v xml:space="preserve"> ANDREWS,SCOTT E.</v>
          </cell>
          <cell r="D56">
            <v>48000</v>
          </cell>
          <cell r="E56">
            <v>0</v>
          </cell>
          <cell r="F56">
            <v>41206</v>
          </cell>
          <cell r="G56">
            <v>42887</v>
          </cell>
          <cell r="H56" t="str">
            <v xml:space="preserve"> OPERATE</v>
          </cell>
          <cell r="I56" t="str">
            <v xml:space="preserve"> SI</v>
          </cell>
          <cell r="J56">
            <v>61</v>
          </cell>
          <cell r="K56" t="str">
            <v xml:space="preserve"> A</v>
          </cell>
          <cell r="L56" t="str">
            <v xml:space="preserve"> O</v>
          </cell>
          <cell r="M56">
            <v>48000</v>
          </cell>
          <cell r="N56">
            <v>236</v>
          </cell>
          <cell r="O56">
            <v>48361</v>
          </cell>
          <cell r="P56">
            <v>0</v>
          </cell>
          <cell r="Q56" t="str">
            <v xml:space="preserve"> LF</v>
          </cell>
          <cell r="R56">
            <v>42887</v>
          </cell>
          <cell r="S56">
            <v>0</v>
          </cell>
          <cell r="T56">
            <v>1112.4000000000001</v>
          </cell>
          <cell r="U56" t="str">
            <v xml:space="preserve"> N</v>
          </cell>
          <cell r="V56">
            <v>7</v>
          </cell>
          <cell r="W56">
            <v>513981711</v>
          </cell>
          <cell r="X56" t="str">
            <v xml:space="preserve"> S</v>
          </cell>
          <cell r="Y56">
            <v>236</v>
          </cell>
          <cell r="Z56">
            <v>48361</v>
          </cell>
          <cell r="AA56">
            <v>0</v>
          </cell>
          <cell r="AB56">
            <v>4</v>
          </cell>
          <cell r="AC56">
            <v>4</v>
          </cell>
          <cell r="AD56">
            <v>5</v>
          </cell>
          <cell r="AE56">
            <v>0</v>
          </cell>
          <cell r="AF56">
            <v>0</v>
          </cell>
          <cell r="AG56" t="str">
            <v xml:space="preserve"> ST</v>
          </cell>
          <cell r="AH56" t="str">
            <v xml:space="preserve"> 2007 DODGE RAM 3500 (VIN 3D7MX</v>
          </cell>
          <cell r="AI56" t="str">
            <v xml:space="preserve"> N</v>
          </cell>
          <cell r="AJ56">
            <v>7</v>
          </cell>
          <cell r="AK56">
            <v>6</v>
          </cell>
          <cell r="AL56">
            <v>236</v>
          </cell>
          <cell r="AM56">
            <v>48361</v>
          </cell>
          <cell r="AN56" t="str">
            <v xml:space="preserve">  0/00/0000</v>
          </cell>
          <cell r="AO56">
            <v>0</v>
          </cell>
          <cell r="AP56">
            <v>1112.4000000000001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1112.4000000000001</v>
          </cell>
          <cell r="AV56">
            <v>4</v>
          </cell>
          <cell r="AW56">
            <v>2</v>
          </cell>
          <cell r="AX56">
            <v>1</v>
          </cell>
          <cell r="AY56">
            <v>236</v>
          </cell>
          <cell r="AZ56">
            <v>48361</v>
          </cell>
          <cell r="BA56" t="str">
            <v xml:space="preserve"> ST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str">
            <v>Substandard</v>
          </cell>
          <cell r="BH56" t="str">
            <v>Pass</v>
          </cell>
          <cell r="BI56" t="str">
            <v>***-**-1711</v>
          </cell>
          <cell r="BJ56">
            <v>48000</v>
          </cell>
          <cell r="BK56">
            <v>1112.4000000000001</v>
          </cell>
          <cell r="BL56"/>
          <cell r="BM56"/>
          <cell r="BN56">
            <v>1112.4000000000001</v>
          </cell>
          <cell r="BO56"/>
          <cell r="BP56"/>
          <cell r="BQ56">
            <v>0</v>
          </cell>
          <cell r="BR56">
            <v>0</v>
          </cell>
          <cell r="BS56">
            <v>1112.4000000000001</v>
          </cell>
          <cell r="BT56">
            <v>1112.4000000000001</v>
          </cell>
          <cell r="BU56">
            <v>0</v>
          </cell>
          <cell r="BV56">
            <v>1112.4000000000001</v>
          </cell>
          <cell r="BW56">
            <v>0</v>
          </cell>
          <cell r="BX56">
            <v>0</v>
          </cell>
          <cell r="BY56" t="str">
            <v>120 +</v>
          </cell>
          <cell r="BZ56">
            <v>1112.4000000000001</v>
          </cell>
          <cell r="CA56" t="e">
            <v>#REF!</v>
          </cell>
          <cell r="CB56" t="str">
            <v>Match</v>
          </cell>
          <cell r="CC56" t="b">
            <v>0</v>
          </cell>
          <cell r="CD56">
            <v>513981711</v>
          </cell>
          <cell r="CE56">
            <v>9</v>
          </cell>
          <cell r="CF56">
            <v>5</v>
          </cell>
          <cell r="CG56">
            <v>98</v>
          </cell>
          <cell r="CH56" t="b">
            <v>0</v>
          </cell>
          <cell r="CI56">
            <v>236.68684027777635</v>
          </cell>
          <cell r="CJ56" t="str">
            <v>31 +</v>
          </cell>
          <cell r="CK56" t="e">
            <v>#REF!</v>
          </cell>
          <cell r="CL56" t="e">
            <v>#REF!</v>
          </cell>
        </row>
        <row r="57">
          <cell r="B57">
            <v>53438</v>
          </cell>
          <cell r="C57" t="str">
            <v xml:space="preserve"> ANDREWS,SCOTT E.</v>
          </cell>
          <cell r="D57">
            <v>24025</v>
          </cell>
          <cell r="E57">
            <v>19325</v>
          </cell>
          <cell r="F57">
            <v>42712</v>
          </cell>
          <cell r="G57">
            <v>44413</v>
          </cell>
          <cell r="H57" t="str">
            <v xml:space="preserve"> PURCHASE VEHICLE</v>
          </cell>
          <cell r="I57" t="str">
            <v xml:space="preserve"> SA</v>
          </cell>
          <cell r="J57">
            <v>34</v>
          </cell>
          <cell r="K57" t="str">
            <v xml:space="preserve"> A</v>
          </cell>
          <cell r="L57" t="str">
            <v xml:space="preserve"> N</v>
          </cell>
          <cell r="M57">
            <v>0</v>
          </cell>
          <cell r="N57">
            <v>236</v>
          </cell>
          <cell r="O57">
            <v>53438</v>
          </cell>
          <cell r="P57">
            <v>0</v>
          </cell>
          <cell r="Q57" t="str">
            <v xml:space="preserve"> LF</v>
          </cell>
          <cell r="R57">
            <v>43105</v>
          </cell>
          <cell r="S57">
            <v>503.85</v>
          </cell>
          <cell r="T57">
            <v>266.83999999999997</v>
          </cell>
          <cell r="U57" t="str">
            <v xml:space="preserve"> N</v>
          </cell>
          <cell r="V57">
            <v>7</v>
          </cell>
          <cell r="W57">
            <v>513981711</v>
          </cell>
          <cell r="X57" t="str">
            <v xml:space="preserve"> S</v>
          </cell>
          <cell r="Y57">
            <v>236</v>
          </cell>
          <cell r="Z57">
            <v>53438</v>
          </cell>
          <cell r="AA57">
            <v>0</v>
          </cell>
          <cell r="AB57">
            <v>4</v>
          </cell>
          <cell r="AC57">
            <v>5</v>
          </cell>
          <cell r="AD57">
            <v>12</v>
          </cell>
          <cell r="AE57">
            <v>0</v>
          </cell>
          <cell r="AF57">
            <v>0</v>
          </cell>
          <cell r="AG57" t="str">
            <v xml:space="preserve"> ST</v>
          </cell>
          <cell r="AH57" t="str">
            <v xml:space="preserve"> 2012 FORD F-350</v>
          </cell>
          <cell r="AI57" t="str">
            <v xml:space="preserve"> N</v>
          </cell>
          <cell r="AJ57">
            <v>7</v>
          </cell>
          <cell r="AK57">
            <v>5</v>
          </cell>
          <cell r="AL57">
            <v>236</v>
          </cell>
          <cell r="AM57">
            <v>53438</v>
          </cell>
          <cell r="AN57" t="str">
            <v xml:space="preserve">  0/00/0000</v>
          </cell>
          <cell r="AO57">
            <v>211.27</v>
          </cell>
          <cell r="AP57">
            <v>196.43</v>
          </cell>
          <cell r="AQ57">
            <v>407.7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3</v>
          </cell>
          <cell r="AW57">
            <v>0</v>
          </cell>
          <cell r="AX57">
            <v>0</v>
          </cell>
          <cell r="AY57">
            <v>236</v>
          </cell>
          <cell r="AZ57">
            <v>53438</v>
          </cell>
          <cell r="BA57" t="str">
            <v xml:space="preserve"> ST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str">
            <v>Pass</v>
          </cell>
          <cell r="BH57" t="str">
            <v>Pass</v>
          </cell>
          <cell r="BI57" t="str">
            <v>***-**-1711</v>
          </cell>
          <cell r="BJ57">
            <v>19325</v>
          </cell>
          <cell r="BK57">
            <v>19591.84</v>
          </cell>
          <cell r="BL57">
            <v>19591.84</v>
          </cell>
          <cell r="BM57"/>
          <cell r="BN57"/>
          <cell r="BO57"/>
          <cell r="BP57"/>
          <cell r="BQ57">
            <v>1.8576796486287142E-5</v>
          </cell>
          <cell r="BR57">
            <v>19325</v>
          </cell>
          <cell r="BS57">
            <v>266.83999999999997</v>
          </cell>
          <cell r="BT57">
            <v>19591.84</v>
          </cell>
          <cell r="BU57">
            <v>0</v>
          </cell>
          <cell r="BV57">
            <v>19591.84</v>
          </cell>
          <cell r="BW57">
            <v>0</v>
          </cell>
          <cell r="BX57">
            <v>0</v>
          </cell>
          <cell r="BY57" t="str">
            <v>1-29</v>
          </cell>
          <cell r="BZ57">
            <v>407.70000000000005</v>
          </cell>
          <cell r="CA57" t="e">
            <v>#REF!</v>
          </cell>
          <cell r="CB57" t="str">
            <v>Match</v>
          </cell>
          <cell r="CC57" t="b">
            <v>0</v>
          </cell>
          <cell r="CD57">
            <v>513981711</v>
          </cell>
          <cell r="CE57">
            <v>9</v>
          </cell>
          <cell r="CF57">
            <v>5</v>
          </cell>
          <cell r="CG57">
            <v>98</v>
          </cell>
          <cell r="CH57" t="b">
            <v>0</v>
          </cell>
          <cell r="CI57">
            <v>18.686840277776355</v>
          </cell>
          <cell r="CJ57"/>
          <cell r="CK57" t="e">
            <v>#REF!</v>
          </cell>
          <cell r="CL57" t="e">
            <v>#REF!</v>
          </cell>
        </row>
        <row r="58">
          <cell r="B58">
            <v>54431</v>
          </cell>
          <cell r="C58" t="str">
            <v xml:space="preserve"> ANDREWS,SCOTT E.</v>
          </cell>
          <cell r="D58">
            <v>15000</v>
          </cell>
          <cell r="E58">
            <v>15000</v>
          </cell>
          <cell r="F58">
            <v>43105</v>
          </cell>
          <cell r="G58">
            <v>43497</v>
          </cell>
          <cell r="H58" t="str">
            <v xml:space="preserve"> OPERATING RENEWAL</v>
          </cell>
          <cell r="I58" t="str">
            <v xml:space="preserve"> SI</v>
          </cell>
          <cell r="J58">
            <v>61</v>
          </cell>
          <cell r="K58" t="str">
            <v xml:space="preserve"> A</v>
          </cell>
          <cell r="L58" t="str">
            <v xml:space="preserve"> O</v>
          </cell>
          <cell r="M58">
            <v>15000</v>
          </cell>
          <cell r="N58">
            <v>236</v>
          </cell>
          <cell r="O58">
            <v>54431</v>
          </cell>
          <cell r="P58">
            <v>0</v>
          </cell>
          <cell r="Q58" t="str">
            <v xml:space="preserve"> LF</v>
          </cell>
          <cell r="R58">
            <v>43497</v>
          </cell>
          <cell r="S58">
            <v>0</v>
          </cell>
          <cell r="T58">
            <v>54.65</v>
          </cell>
          <cell r="U58" t="str">
            <v xml:space="preserve"> N</v>
          </cell>
          <cell r="V58">
            <v>7</v>
          </cell>
          <cell r="W58">
            <v>513981711</v>
          </cell>
          <cell r="X58" t="str">
            <v xml:space="preserve"> S</v>
          </cell>
          <cell r="Y58">
            <v>236</v>
          </cell>
          <cell r="Z58">
            <v>54431</v>
          </cell>
          <cell r="AA58">
            <v>0</v>
          </cell>
          <cell r="AB58">
            <v>4</v>
          </cell>
          <cell r="AC58">
            <v>4</v>
          </cell>
          <cell r="AD58">
            <v>5</v>
          </cell>
          <cell r="AE58">
            <v>0</v>
          </cell>
          <cell r="AF58">
            <v>0</v>
          </cell>
          <cell r="AG58" t="str">
            <v xml:space="preserve"> ST</v>
          </cell>
          <cell r="AH58" t="str">
            <v xml:space="preserve"> ALL IN AC EQ AND GI</v>
          </cell>
          <cell r="AI58" t="str">
            <v xml:space="preserve"> N</v>
          </cell>
          <cell r="AJ58">
            <v>7</v>
          </cell>
          <cell r="AK58">
            <v>0</v>
          </cell>
          <cell r="AL58">
            <v>236</v>
          </cell>
          <cell r="AM58">
            <v>54431</v>
          </cell>
          <cell r="AN58" t="str">
            <v xml:space="preserve">  0/00/0000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236</v>
          </cell>
          <cell r="AZ58">
            <v>54431</v>
          </cell>
          <cell r="BA58" t="str">
            <v xml:space="preserve"> ST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str">
            <v>Pass</v>
          </cell>
          <cell r="BH58" t="str">
            <v>Pass</v>
          </cell>
          <cell r="BI58" t="str">
            <v>***-**-1711</v>
          </cell>
          <cell r="BJ58">
            <v>15000</v>
          </cell>
          <cell r="BK58">
            <v>15054.65</v>
          </cell>
          <cell r="BL58">
            <v>15054.65</v>
          </cell>
          <cell r="BM58"/>
          <cell r="BN58"/>
          <cell r="BO58"/>
          <cell r="BP58"/>
          <cell r="BQ58">
            <v>1.4419246949252631E-5</v>
          </cell>
          <cell r="BR58">
            <v>15000</v>
          </cell>
          <cell r="BS58">
            <v>54.65</v>
          </cell>
          <cell r="BT58">
            <v>15054.65</v>
          </cell>
          <cell r="BU58">
            <v>0</v>
          </cell>
          <cell r="BV58">
            <v>15054.65</v>
          </cell>
          <cell r="BW58">
            <v>0</v>
          </cell>
          <cell r="BX58">
            <v>0</v>
          </cell>
          <cell r="BY58"/>
          <cell r="BZ58">
            <v>0</v>
          </cell>
          <cell r="CA58" t="e">
            <v>#REF!</v>
          </cell>
          <cell r="CB58" t="str">
            <v>Match</v>
          </cell>
          <cell r="CC58" t="b">
            <v>0</v>
          </cell>
          <cell r="CD58">
            <v>513981711</v>
          </cell>
          <cell r="CE58">
            <v>9</v>
          </cell>
          <cell r="CF58">
            <v>5</v>
          </cell>
          <cell r="CG58">
            <v>98</v>
          </cell>
          <cell r="CH58" t="b">
            <v>0</v>
          </cell>
          <cell r="CI58">
            <v>-373.31315972222365</v>
          </cell>
          <cell r="CJ58"/>
          <cell r="CK58" t="e">
            <v>#REF!</v>
          </cell>
          <cell r="CL58" t="e">
            <v>#REF!</v>
          </cell>
        </row>
        <row r="59">
          <cell r="B59">
            <v>54432</v>
          </cell>
          <cell r="C59" t="str">
            <v xml:space="preserve"> ANDREWS,SCOTT E.</v>
          </cell>
          <cell r="D59">
            <v>57080.36</v>
          </cell>
          <cell r="E59">
            <v>57080.36</v>
          </cell>
          <cell r="F59">
            <v>43105</v>
          </cell>
          <cell r="G59">
            <v>48584</v>
          </cell>
          <cell r="H59" t="str">
            <v xml:space="preserve"> REFINANCE DEBT</v>
          </cell>
          <cell r="I59" t="str">
            <v xml:space="preserve"> SA</v>
          </cell>
          <cell r="J59">
            <v>32</v>
          </cell>
          <cell r="K59" t="str">
            <v xml:space="preserve"> A</v>
          </cell>
          <cell r="L59" t="str">
            <v xml:space="preserve"> N</v>
          </cell>
          <cell r="M59">
            <v>0</v>
          </cell>
          <cell r="N59">
            <v>236</v>
          </cell>
          <cell r="O59">
            <v>54432</v>
          </cell>
          <cell r="P59">
            <v>0</v>
          </cell>
          <cell r="Q59" t="str">
            <v xml:space="preserve"> LF</v>
          </cell>
          <cell r="R59">
            <v>43136</v>
          </cell>
          <cell r="S59">
            <v>513.12</v>
          </cell>
          <cell r="T59">
            <v>207.99</v>
          </cell>
          <cell r="U59" t="str">
            <v xml:space="preserve"> N</v>
          </cell>
          <cell r="V59">
            <v>7</v>
          </cell>
          <cell r="W59">
            <v>513981711</v>
          </cell>
          <cell r="X59" t="str">
            <v xml:space="preserve"> S</v>
          </cell>
          <cell r="Y59">
            <v>236</v>
          </cell>
          <cell r="Z59">
            <v>54432</v>
          </cell>
          <cell r="AA59">
            <v>0</v>
          </cell>
          <cell r="AB59">
            <v>4</v>
          </cell>
          <cell r="AC59">
            <v>4</v>
          </cell>
          <cell r="AD59">
            <v>5</v>
          </cell>
          <cell r="AE59">
            <v>0</v>
          </cell>
          <cell r="AF59">
            <v>0</v>
          </cell>
          <cell r="AG59" t="str">
            <v xml:space="preserve"> ST</v>
          </cell>
          <cell r="AH59" t="str">
            <v xml:space="preserve"> ALL IN, AC, EQ, AND GI</v>
          </cell>
          <cell r="AI59" t="str">
            <v xml:space="preserve"> N</v>
          </cell>
          <cell r="AJ59">
            <v>7</v>
          </cell>
          <cell r="AK59">
            <v>0</v>
          </cell>
          <cell r="AL59">
            <v>236</v>
          </cell>
          <cell r="AM59">
            <v>54432</v>
          </cell>
          <cell r="AN59" t="str">
            <v xml:space="preserve">  0/00/0000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236</v>
          </cell>
          <cell r="AZ59">
            <v>54432</v>
          </cell>
          <cell r="BA59" t="str">
            <v xml:space="preserve"> ST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str">
            <v>Pass</v>
          </cell>
          <cell r="BH59" t="str">
            <v>Pass</v>
          </cell>
          <cell r="BI59" t="str">
            <v>***-**-1711</v>
          </cell>
          <cell r="BJ59">
            <v>57080.36</v>
          </cell>
          <cell r="BK59">
            <v>57288.35</v>
          </cell>
          <cell r="BL59">
            <v>57288.35</v>
          </cell>
          <cell r="BM59"/>
          <cell r="BN59"/>
          <cell r="BO59"/>
          <cell r="BP59"/>
          <cell r="BQ59">
            <v>5.48703871194828E-5</v>
          </cell>
          <cell r="BR59">
            <v>57080.36</v>
          </cell>
          <cell r="BS59">
            <v>207.99</v>
          </cell>
          <cell r="BT59">
            <v>57288.35</v>
          </cell>
          <cell r="BU59">
            <v>0</v>
          </cell>
          <cell r="BV59">
            <v>57288.35</v>
          </cell>
          <cell r="BW59">
            <v>0</v>
          </cell>
          <cell r="BX59">
            <v>0</v>
          </cell>
          <cell r="BY59"/>
          <cell r="BZ59">
            <v>0</v>
          </cell>
          <cell r="CA59" t="e">
            <v>#REF!</v>
          </cell>
          <cell r="CB59" t="str">
            <v>Match</v>
          </cell>
          <cell r="CC59" t="b">
            <v>0</v>
          </cell>
          <cell r="CD59">
            <v>513981711</v>
          </cell>
          <cell r="CE59">
            <v>9</v>
          </cell>
          <cell r="CF59">
            <v>5</v>
          </cell>
          <cell r="CG59">
            <v>98</v>
          </cell>
          <cell r="CH59" t="b">
            <v>0</v>
          </cell>
          <cell r="CI59">
            <v>-12.313159722223645</v>
          </cell>
          <cell r="CJ59"/>
          <cell r="CK59" t="e">
            <v>#REF!</v>
          </cell>
          <cell r="CL59" t="e">
            <v>#REF!</v>
          </cell>
        </row>
        <row r="60">
          <cell r="B60">
            <v>52577</v>
          </cell>
          <cell r="C60" t="str">
            <v xml:space="preserve"> ANTONELLI,CHARLENE</v>
          </cell>
          <cell r="D60">
            <v>8640</v>
          </cell>
          <cell r="E60">
            <v>3990.78</v>
          </cell>
          <cell r="F60">
            <v>42408</v>
          </cell>
          <cell r="G60">
            <v>43866</v>
          </cell>
          <cell r="H60" t="str">
            <v xml:space="preserve"> PURCHASE VEHICLE</v>
          </cell>
          <cell r="I60" t="str">
            <v xml:space="preserve"> SA</v>
          </cell>
          <cell r="J60">
            <v>34</v>
          </cell>
          <cell r="K60" t="str">
            <v xml:space="preserve"> A</v>
          </cell>
          <cell r="L60" t="str">
            <v xml:space="preserve"> N</v>
          </cell>
          <cell r="M60">
            <v>0</v>
          </cell>
          <cell r="N60">
            <v>260</v>
          </cell>
          <cell r="O60">
            <v>52577</v>
          </cell>
          <cell r="P60">
            <v>0</v>
          </cell>
          <cell r="Q60" t="str">
            <v xml:space="preserve"> JD</v>
          </cell>
          <cell r="R60">
            <v>43225</v>
          </cell>
          <cell r="S60">
            <v>202.8</v>
          </cell>
          <cell r="T60">
            <v>10.5</v>
          </cell>
          <cell r="U60" t="str">
            <v xml:space="preserve"> N</v>
          </cell>
          <cell r="V60">
            <v>11</v>
          </cell>
          <cell r="W60">
            <v>514785502</v>
          </cell>
          <cell r="X60" t="str">
            <v xml:space="preserve"> S</v>
          </cell>
          <cell r="Y60">
            <v>260</v>
          </cell>
          <cell r="Z60">
            <v>52577</v>
          </cell>
          <cell r="AA60">
            <v>0</v>
          </cell>
          <cell r="AB60">
            <v>14</v>
          </cell>
          <cell r="AC60">
            <v>5</v>
          </cell>
          <cell r="AD60">
            <v>12</v>
          </cell>
          <cell r="AE60">
            <v>0</v>
          </cell>
          <cell r="AF60">
            <v>0</v>
          </cell>
          <cell r="AG60" t="str">
            <v xml:space="preserve"> ST</v>
          </cell>
          <cell r="AH60" t="str">
            <v xml:space="preserve"> 04 NISSAN FRONTIER/02 F-150</v>
          </cell>
          <cell r="AI60" t="str">
            <v xml:space="preserve"> N</v>
          </cell>
          <cell r="AJ60">
            <v>6</v>
          </cell>
          <cell r="AK60">
            <v>0</v>
          </cell>
          <cell r="AL60">
            <v>260</v>
          </cell>
          <cell r="AM60">
            <v>52577</v>
          </cell>
          <cell r="AN60" t="str">
            <v xml:space="preserve">  0/00/0000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260</v>
          </cell>
          <cell r="AZ60">
            <v>52577</v>
          </cell>
          <cell r="BA60" t="str">
            <v xml:space="preserve"> ST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str">
            <v>Pass</v>
          </cell>
          <cell r="BH60" t="str">
            <v>Pass</v>
          </cell>
          <cell r="BI60" t="str">
            <v>***-**-5502</v>
          </cell>
          <cell r="BJ60">
            <v>3990.78</v>
          </cell>
          <cell r="BK60">
            <v>4001.28</v>
          </cell>
          <cell r="BL60">
            <v>4001.28</v>
          </cell>
          <cell r="BM60"/>
          <cell r="BN60"/>
          <cell r="BO60"/>
          <cell r="BP60"/>
          <cell r="BQ60">
            <v>3.288230990865052E-6</v>
          </cell>
          <cell r="BR60">
            <v>3990.78</v>
          </cell>
          <cell r="BS60">
            <v>10.5</v>
          </cell>
          <cell r="BT60">
            <v>4001.28</v>
          </cell>
          <cell r="BU60">
            <v>0</v>
          </cell>
          <cell r="BV60">
            <v>4001.28</v>
          </cell>
          <cell r="BW60">
            <v>0</v>
          </cell>
          <cell r="BX60">
            <v>0</v>
          </cell>
          <cell r="BY60"/>
          <cell r="BZ60">
            <v>0</v>
          </cell>
          <cell r="CA60" t="e">
            <v>#REF!</v>
          </cell>
          <cell r="CB60" t="str">
            <v>Match</v>
          </cell>
          <cell r="CC60" t="b">
            <v>0</v>
          </cell>
          <cell r="CD60">
            <v>514785502</v>
          </cell>
          <cell r="CE60">
            <v>9</v>
          </cell>
          <cell r="CF60">
            <v>5</v>
          </cell>
          <cell r="CG60">
            <v>78</v>
          </cell>
          <cell r="CH60" t="b">
            <v>0</v>
          </cell>
          <cell r="CI60">
            <v>-101.31315972222365</v>
          </cell>
          <cell r="CJ60"/>
          <cell r="CK60" t="e">
            <v>#REF!</v>
          </cell>
          <cell r="CL60" t="e">
            <v>#REF!</v>
          </cell>
        </row>
        <row r="61">
          <cell r="B61">
            <v>53461</v>
          </cell>
          <cell r="C61" t="str">
            <v xml:space="preserve"> AMEZCUA,CRISTOBAL</v>
          </cell>
          <cell r="D61">
            <v>83666.47</v>
          </cell>
          <cell r="E61">
            <v>66119.72</v>
          </cell>
          <cell r="F61">
            <v>42709</v>
          </cell>
          <cell r="G61">
            <v>44515</v>
          </cell>
          <cell r="H61" t="str">
            <v xml:space="preserve"> REFINANCE TRUCK</v>
          </cell>
          <cell r="I61" t="str">
            <v xml:space="preserve"> SA</v>
          </cell>
          <cell r="J61">
            <v>32</v>
          </cell>
          <cell r="K61" t="str">
            <v xml:space="preserve"> A</v>
          </cell>
          <cell r="L61" t="str">
            <v xml:space="preserve"> N</v>
          </cell>
          <cell r="M61">
            <v>0</v>
          </cell>
          <cell r="N61">
            <v>295</v>
          </cell>
          <cell r="O61">
            <v>53461</v>
          </cell>
          <cell r="P61">
            <v>0</v>
          </cell>
          <cell r="Q61" t="str">
            <v xml:space="preserve"> LF</v>
          </cell>
          <cell r="R61">
            <v>43146</v>
          </cell>
          <cell r="S61">
            <v>1612.13</v>
          </cell>
          <cell r="T61">
            <v>86.95</v>
          </cell>
          <cell r="U61" t="str">
            <v xml:space="preserve"> N</v>
          </cell>
          <cell r="V61">
            <v>3</v>
          </cell>
          <cell r="W61">
            <v>515923249</v>
          </cell>
          <cell r="X61" t="str">
            <v xml:space="preserve"> S</v>
          </cell>
          <cell r="Y61">
            <v>295</v>
          </cell>
          <cell r="Z61">
            <v>53461</v>
          </cell>
          <cell r="AA61">
            <v>0</v>
          </cell>
          <cell r="AB61">
            <v>14</v>
          </cell>
          <cell r="AC61">
            <v>2</v>
          </cell>
          <cell r="AD61">
            <v>5</v>
          </cell>
          <cell r="AE61">
            <v>0</v>
          </cell>
          <cell r="AF61">
            <v>0</v>
          </cell>
          <cell r="AG61" t="str">
            <v xml:space="preserve"> ST</v>
          </cell>
          <cell r="AH61" t="str">
            <v xml:space="preserve"> 2016 PETERBILT 389</v>
          </cell>
          <cell r="AI61" t="str">
            <v xml:space="preserve"> N</v>
          </cell>
          <cell r="AJ61">
            <v>6</v>
          </cell>
          <cell r="AK61">
            <v>1</v>
          </cell>
          <cell r="AL61">
            <v>295</v>
          </cell>
          <cell r="AM61">
            <v>53461</v>
          </cell>
          <cell r="AN61" t="str">
            <v xml:space="preserve">  0/00/0000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295</v>
          </cell>
          <cell r="AZ61">
            <v>53461</v>
          </cell>
          <cell r="BA61" t="str">
            <v xml:space="preserve"> ST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str">
            <v>Pass</v>
          </cell>
          <cell r="BH61" t="str">
            <v>Pass</v>
          </cell>
          <cell r="BI61" t="str">
            <v>***-**-3249</v>
          </cell>
          <cell r="BJ61">
            <v>66119.72</v>
          </cell>
          <cell r="BK61">
            <v>66206.67</v>
          </cell>
          <cell r="BL61">
            <v>66206.67</v>
          </cell>
          <cell r="BM61"/>
          <cell r="BN61"/>
          <cell r="BO61"/>
          <cell r="BP61"/>
          <cell r="BQ61">
            <v>5.4479804051167896E-5</v>
          </cell>
          <cell r="BR61">
            <v>66119.72</v>
          </cell>
          <cell r="BS61">
            <v>86.95</v>
          </cell>
          <cell r="BT61">
            <v>66206.67</v>
          </cell>
          <cell r="BU61">
            <v>0</v>
          </cell>
          <cell r="BV61">
            <v>66206.67</v>
          </cell>
          <cell r="BW61">
            <v>0</v>
          </cell>
          <cell r="BX61">
            <v>0</v>
          </cell>
          <cell r="BY61"/>
          <cell r="BZ61">
            <v>0</v>
          </cell>
          <cell r="CA61" t="e">
            <v>#REF!</v>
          </cell>
          <cell r="CB61" t="str">
            <v>Match</v>
          </cell>
          <cell r="CC61" t="b">
            <v>0</v>
          </cell>
          <cell r="CD61">
            <v>515923249</v>
          </cell>
          <cell r="CE61">
            <v>9</v>
          </cell>
          <cell r="CF61">
            <v>5</v>
          </cell>
          <cell r="CG61">
            <v>92</v>
          </cell>
          <cell r="CH61" t="b">
            <v>0</v>
          </cell>
          <cell r="CI61">
            <v>-22.313159722223645</v>
          </cell>
          <cell r="CJ61"/>
          <cell r="CK61" t="e">
            <v>#REF!</v>
          </cell>
          <cell r="CL61" t="e">
            <v>#REF!</v>
          </cell>
        </row>
        <row r="62">
          <cell r="B62">
            <v>54168</v>
          </cell>
          <cell r="C62" t="str">
            <v xml:space="preserve"> AMEZCUA,JUANITA</v>
          </cell>
          <cell r="D62">
            <v>4025</v>
          </cell>
          <cell r="E62">
            <v>2911.8</v>
          </cell>
          <cell r="F62">
            <v>42991</v>
          </cell>
          <cell r="G62">
            <v>43424</v>
          </cell>
          <cell r="H62" t="str">
            <v xml:space="preserve"> REFINANCE VEHICLE</v>
          </cell>
          <cell r="I62" t="str">
            <v xml:space="preserve"> SA</v>
          </cell>
          <cell r="J62">
            <v>31</v>
          </cell>
          <cell r="K62" t="str">
            <v xml:space="preserve"> A</v>
          </cell>
          <cell r="L62" t="str">
            <v xml:space="preserve"> N</v>
          </cell>
          <cell r="M62">
            <v>0</v>
          </cell>
          <cell r="N62">
            <v>300</v>
          </cell>
          <cell r="O62">
            <v>54168</v>
          </cell>
          <cell r="P62">
            <v>0</v>
          </cell>
          <cell r="Q62" t="str">
            <v xml:space="preserve"> LF</v>
          </cell>
          <cell r="R62">
            <v>43151</v>
          </cell>
          <cell r="S62">
            <v>300.61</v>
          </cell>
          <cell r="T62">
            <v>2.79</v>
          </cell>
          <cell r="U62" t="str">
            <v xml:space="preserve"> N</v>
          </cell>
          <cell r="V62">
            <v>11</v>
          </cell>
          <cell r="W62">
            <v>515923408</v>
          </cell>
          <cell r="X62" t="str">
            <v xml:space="preserve"> S</v>
          </cell>
          <cell r="Y62">
            <v>300</v>
          </cell>
          <cell r="Z62">
            <v>54168</v>
          </cell>
          <cell r="AA62">
            <v>0</v>
          </cell>
          <cell r="AB62">
            <v>14</v>
          </cell>
          <cell r="AC62">
            <v>10</v>
          </cell>
          <cell r="AD62">
            <v>4</v>
          </cell>
          <cell r="AE62">
            <v>0</v>
          </cell>
          <cell r="AF62">
            <v>0</v>
          </cell>
          <cell r="AG62" t="str">
            <v xml:space="preserve"> ST</v>
          </cell>
          <cell r="AH62" t="str">
            <v xml:space="preserve"> 2006 LINCOLN MARK LT (VIN 5LTP</v>
          </cell>
          <cell r="AI62" t="str">
            <v xml:space="preserve"> N</v>
          </cell>
          <cell r="AJ62">
            <v>7</v>
          </cell>
          <cell r="AK62">
            <v>0</v>
          </cell>
          <cell r="AL62">
            <v>300</v>
          </cell>
          <cell r="AM62">
            <v>54168</v>
          </cell>
          <cell r="AN62" t="str">
            <v xml:space="preserve">  0/00/0000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300</v>
          </cell>
          <cell r="AZ62">
            <v>54168</v>
          </cell>
          <cell r="BA62" t="str">
            <v xml:space="preserve"> ST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str">
            <v>Pass</v>
          </cell>
          <cell r="BH62" t="str">
            <v>Pass</v>
          </cell>
          <cell r="BI62" t="str">
            <v>***-**-3408</v>
          </cell>
          <cell r="BJ62">
            <v>2911.8</v>
          </cell>
          <cell r="BK62">
            <v>2914.59</v>
          </cell>
          <cell r="BL62">
            <v>2914.59</v>
          </cell>
          <cell r="BM62"/>
          <cell r="BN62"/>
          <cell r="BO62"/>
          <cell r="BP62"/>
          <cell r="BQ62">
            <v>2.7990642177889211E-6</v>
          </cell>
          <cell r="BR62">
            <v>2911.8</v>
          </cell>
          <cell r="BS62">
            <v>2.79</v>
          </cell>
          <cell r="BT62">
            <v>2914.59</v>
          </cell>
          <cell r="BU62">
            <v>0</v>
          </cell>
          <cell r="BV62">
            <v>2914.59</v>
          </cell>
          <cell r="BW62">
            <v>0</v>
          </cell>
          <cell r="BX62">
            <v>0</v>
          </cell>
          <cell r="BY62"/>
          <cell r="BZ62">
            <v>0</v>
          </cell>
          <cell r="CA62" t="e">
            <v>#REF!</v>
          </cell>
          <cell r="CB62" t="str">
            <v>Match</v>
          </cell>
          <cell r="CC62" t="b">
            <v>0</v>
          </cell>
          <cell r="CD62">
            <v>515923408</v>
          </cell>
          <cell r="CE62">
            <v>9</v>
          </cell>
          <cell r="CF62">
            <v>5</v>
          </cell>
          <cell r="CG62">
            <v>92</v>
          </cell>
          <cell r="CH62" t="b">
            <v>0</v>
          </cell>
          <cell r="CI62">
            <v>-27.313159722223645</v>
          </cell>
          <cell r="CJ62"/>
          <cell r="CK62" t="e">
            <v>#REF!</v>
          </cell>
          <cell r="CL62" t="e">
            <v>#REF!</v>
          </cell>
        </row>
        <row r="63">
          <cell r="B63">
            <v>51944</v>
          </cell>
          <cell r="C63" t="str">
            <v xml:space="preserve"> AMEZCUA,OSCAR</v>
          </cell>
          <cell r="D63">
            <v>6339.5</v>
          </cell>
          <cell r="E63">
            <v>1106.3399999999999</v>
          </cell>
          <cell r="F63">
            <v>42215</v>
          </cell>
          <cell r="G63">
            <v>43291</v>
          </cell>
          <cell r="H63" t="str">
            <v xml:space="preserve"> PURCHASE VEHICLE</v>
          </cell>
          <cell r="I63" t="str">
            <v xml:space="preserve"> SA</v>
          </cell>
          <cell r="J63">
            <v>34</v>
          </cell>
          <cell r="K63" t="str">
            <v xml:space="preserve"> A</v>
          </cell>
          <cell r="L63" t="str">
            <v xml:space="preserve"> N</v>
          </cell>
          <cell r="M63">
            <v>0</v>
          </cell>
          <cell r="N63">
            <v>310</v>
          </cell>
          <cell r="O63">
            <v>51944</v>
          </cell>
          <cell r="P63">
            <v>0</v>
          </cell>
          <cell r="Q63" t="str">
            <v xml:space="preserve"> JD</v>
          </cell>
          <cell r="R63">
            <v>43141</v>
          </cell>
          <cell r="S63">
            <v>201.23</v>
          </cell>
          <cell r="T63">
            <v>3.39</v>
          </cell>
          <cell r="U63" t="str">
            <v xml:space="preserve"> N</v>
          </cell>
          <cell r="V63">
            <v>11</v>
          </cell>
          <cell r="W63">
            <v>513130880</v>
          </cell>
          <cell r="X63" t="str">
            <v xml:space="preserve"> S</v>
          </cell>
          <cell r="Y63">
            <v>310</v>
          </cell>
          <cell r="Z63">
            <v>51944</v>
          </cell>
          <cell r="AA63">
            <v>0</v>
          </cell>
          <cell r="AB63">
            <v>14</v>
          </cell>
          <cell r="AC63">
            <v>5</v>
          </cell>
          <cell r="AD63">
            <v>12</v>
          </cell>
          <cell r="AE63">
            <v>0</v>
          </cell>
          <cell r="AF63">
            <v>0</v>
          </cell>
          <cell r="AG63" t="str">
            <v xml:space="preserve"> ST</v>
          </cell>
          <cell r="AH63" t="str">
            <v xml:space="preserve"> 2003 DODGE RAM 1500</v>
          </cell>
          <cell r="AI63" t="str">
            <v xml:space="preserve"> N</v>
          </cell>
          <cell r="AJ63">
            <v>7</v>
          </cell>
          <cell r="AK63">
            <v>2</v>
          </cell>
          <cell r="AL63">
            <v>310</v>
          </cell>
          <cell r="AM63">
            <v>51944</v>
          </cell>
          <cell r="AN63" t="str">
            <v xml:space="preserve">  0/00/0000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310</v>
          </cell>
          <cell r="AZ63">
            <v>51944</v>
          </cell>
          <cell r="BA63" t="str">
            <v xml:space="preserve"> ST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str">
            <v>Pass</v>
          </cell>
          <cell r="BH63" t="str">
            <v>Pass</v>
          </cell>
          <cell r="BI63" t="str">
            <v>***-**-0880</v>
          </cell>
          <cell r="BJ63">
            <v>1106.3399999999999</v>
          </cell>
          <cell r="BK63">
            <v>1109.73</v>
          </cell>
          <cell r="BL63">
            <v>1109.73</v>
          </cell>
          <cell r="BM63"/>
          <cell r="BN63"/>
          <cell r="BO63"/>
          <cell r="BP63"/>
          <cell r="BQ63">
            <v>1.063505977989077E-6</v>
          </cell>
          <cell r="BR63">
            <v>1106.3399999999999</v>
          </cell>
          <cell r="BS63">
            <v>3.39</v>
          </cell>
          <cell r="BT63">
            <v>1109.73</v>
          </cell>
          <cell r="BU63">
            <v>0</v>
          </cell>
          <cell r="BV63">
            <v>1109.73</v>
          </cell>
          <cell r="BW63">
            <v>0</v>
          </cell>
          <cell r="BX63">
            <v>0</v>
          </cell>
          <cell r="BY63"/>
          <cell r="BZ63">
            <v>0</v>
          </cell>
          <cell r="CA63" t="e">
            <v>#REF!</v>
          </cell>
          <cell r="CB63" t="str">
            <v>Match</v>
          </cell>
          <cell r="CC63" t="b">
            <v>0</v>
          </cell>
          <cell r="CD63">
            <v>513130880</v>
          </cell>
          <cell r="CE63">
            <v>9</v>
          </cell>
          <cell r="CF63">
            <v>5</v>
          </cell>
          <cell r="CG63">
            <v>13</v>
          </cell>
          <cell r="CH63" t="b">
            <v>0</v>
          </cell>
          <cell r="CI63">
            <v>-17.313159722223645</v>
          </cell>
          <cell r="CJ63"/>
          <cell r="CK63" t="e">
            <v>#REF!</v>
          </cell>
          <cell r="CL63" t="e">
            <v>#REF!</v>
          </cell>
        </row>
        <row r="64">
          <cell r="B64">
            <v>53561</v>
          </cell>
          <cell r="C64" t="str">
            <v xml:space="preserve"> AMERINE,CHAD</v>
          </cell>
          <cell r="D64">
            <v>3673</v>
          </cell>
          <cell r="E64">
            <v>1937.2</v>
          </cell>
          <cell r="F64">
            <v>42746</v>
          </cell>
          <cell r="G64">
            <v>43480</v>
          </cell>
          <cell r="H64" t="str">
            <v xml:space="preserve"> PERSONAL</v>
          </cell>
          <cell r="I64" t="str">
            <v xml:space="preserve"> SA</v>
          </cell>
          <cell r="J64">
            <v>31</v>
          </cell>
          <cell r="K64" t="str">
            <v xml:space="preserve"> A</v>
          </cell>
          <cell r="L64" t="str">
            <v xml:space="preserve"> N</v>
          </cell>
          <cell r="M64">
            <v>0</v>
          </cell>
          <cell r="N64">
            <v>330</v>
          </cell>
          <cell r="O64">
            <v>53561</v>
          </cell>
          <cell r="P64">
            <v>0</v>
          </cell>
          <cell r="Q64" t="str">
            <v xml:space="preserve"> MN</v>
          </cell>
          <cell r="R64">
            <v>43146</v>
          </cell>
          <cell r="S64">
            <v>171.35</v>
          </cell>
          <cell r="T64">
            <v>7</v>
          </cell>
          <cell r="U64" t="str">
            <v xml:space="preserve"> N</v>
          </cell>
          <cell r="V64">
            <v>1</v>
          </cell>
          <cell r="W64">
            <v>487705426</v>
          </cell>
          <cell r="X64" t="str">
            <v xml:space="preserve"> S</v>
          </cell>
          <cell r="Y64">
            <v>330</v>
          </cell>
          <cell r="Z64">
            <v>53561</v>
          </cell>
          <cell r="AA64">
            <v>0</v>
          </cell>
          <cell r="AB64">
            <v>2</v>
          </cell>
          <cell r="AC64">
            <v>10</v>
          </cell>
          <cell r="AD64">
            <v>4</v>
          </cell>
          <cell r="AE64">
            <v>0</v>
          </cell>
          <cell r="AF64">
            <v>0</v>
          </cell>
          <cell r="AG64" t="str">
            <v xml:space="preserve"> ST</v>
          </cell>
          <cell r="AH64" t="str">
            <v xml:space="preserve"> UNSECURED</v>
          </cell>
          <cell r="AI64" t="str">
            <v xml:space="preserve"> N</v>
          </cell>
          <cell r="AJ64">
            <v>11</v>
          </cell>
          <cell r="AK64">
            <v>0</v>
          </cell>
          <cell r="AL64">
            <v>330</v>
          </cell>
          <cell r="AM64">
            <v>53561</v>
          </cell>
          <cell r="AN64" t="str">
            <v xml:space="preserve">  0/00/0000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330</v>
          </cell>
          <cell r="AZ64">
            <v>53561</v>
          </cell>
          <cell r="BA64" t="str">
            <v xml:space="preserve"> ST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str">
            <v>Pass</v>
          </cell>
          <cell r="BH64" t="str">
            <v>Pass</v>
          </cell>
          <cell r="BI64" t="str">
            <v>***-**-5426</v>
          </cell>
          <cell r="BJ64">
            <v>1937.2</v>
          </cell>
          <cell r="BK64">
            <v>1944.2</v>
          </cell>
          <cell r="BL64">
            <v>1944.2</v>
          </cell>
          <cell r="BM64"/>
          <cell r="BN64"/>
          <cell r="BO64"/>
          <cell r="BP64"/>
          <cell r="BQ64">
            <v>2.9263106389620398E-6</v>
          </cell>
          <cell r="BR64">
            <v>1937.2</v>
          </cell>
          <cell r="BS64">
            <v>7</v>
          </cell>
          <cell r="BT64">
            <v>1944.2</v>
          </cell>
          <cell r="BU64">
            <v>0</v>
          </cell>
          <cell r="BV64">
            <v>1944.2</v>
          </cell>
          <cell r="BW64">
            <v>0</v>
          </cell>
          <cell r="BX64">
            <v>0</v>
          </cell>
          <cell r="BY64"/>
          <cell r="BZ64">
            <v>0</v>
          </cell>
          <cell r="CA64" t="e">
            <v>#REF!</v>
          </cell>
          <cell r="CB64" t="str">
            <v>Match</v>
          </cell>
          <cell r="CC64" t="b">
            <v>0</v>
          </cell>
          <cell r="CD64">
            <v>487705426</v>
          </cell>
          <cell r="CE64">
            <v>9</v>
          </cell>
          <cell r="CF64">
            <v>4</v>
          </cell>
          <cell r="CG64">
            <v>70</v>
          </cell>
          <cell r="CH64" t="b">
            <v>0</v>
          </cell>
          <cell r="CI64">
            <v>-22.313159722223645</v>
          </cell>
          <cell r="CJ64"/>
          <cell r="CK64" t="e">
            <v>#REF!</v>
          </cell>
          <cell r="CL64" t="e">
            <v>#REF!</v>
          </cell>
        </row>
        <row r="65">
          <cell r="B65">
            <v>53893</v>
          </cell>
          <cell r="C65" t="str">
            <v xml:space="preserve"> AMERINE,CHAD</v>
          </cell>
          <cell r="D65">
            <v>21328.68</v>
          </cell>
          <cell r="E65">
            <v>19218.61</v>
          </cell>
          <cell r="F65">
            <v>42885</v>
          </cell>
          <cell r="G65">
            <v>44711</v>
          </cell>
          <cell r="H65" t="str">
            <v xml:space="preserve"> REFINANCE VEHICLES</v>
          </cell>
          <cell r="I65" t="str">
            <v xml:space="preserve"> SA</v>
          </cell>
          <cell r="J65">
            <v>34</v>
          </cell>
          <cell r="K65" t="str">
            <v xml:space="preserve"> A</v>
          </cell>
          <cell r="L65" t="str">
            <v xml:space="preserve"> N</v>
          </cell>
          <cell r="M65">
            <v>0</v>
          </cell>
          <cell r="N65">
            <v>330</v>
          </cell>
          <cell r="O65">
            <v>53893</v>
          </cell>
          <cell r="P65">
            <v>0</v>
          </cell>
          <cell r="Q65" t="str">
            <v xml:space="preserve"> JB</v>
          </cell>
          <cell r="R65">
            <v>43130</v>
          </cell>
          <cell r="S65">
            <v>424.95</v>
          </cell>
          <cell r="T65">
            <v>99.25</v>
          </cell>
          <cell r="U65" t="str">
            <v xml:space="preserve"> N</v>
          </cell>
          <cell r="V65">
            <v>11</v>
          </cell>
          <cell r="W65">
            <v>487705426</v>
          </cell>
          <cell r="X65" t="str">
            <v xml:space="preserve"> S</v>
          </cell>
          <cell r="Y65">
            <v>330</v>
          </cell>
          <cell r="Z65">
            <v>53893</v>
          </cell>
          <cell r="AA65">
            <v>0</v>
          </cell>
          <cell r="AB65">
            <v>2</v>
          </cell>
          <cell r="AC65">
            <v>5</v>
          </cell>
          <cell r="AD65">
            <v>12</v>
          </cell>
          <cell r="AE65">
            <v>0</v>
          </cell>
          <cell r="AF65">
            <v>0</v>
          </cell>
          <cell r="AG65" t="str">
            <v xml:space="preserve"> ST</v>
          </cell>
          <cell r="AH65" t="str">
            <v xml:space="preserve"> 1992 TOYOTA COROLLA</v>
          </cell>
          <cell r="AI65" t="str">
            <v xml:space="preserve"> N</v>
          </cell>
          <cell r="AJ65">
            <v>7.25</v>
          </cell>
          <cell r="AK65">
            <v>0</v>
          </cell>
          <cell r="AL65">
            <v>330</v>
          </cell>
          <cell r="AM65">
            <v>53893</v>
          </cell>
          <cell r="AN65" t="str">
            <v xml:space="preserve">  0/00/0000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330</v>
          </cell>
          <cell r="AZ65">
            <v>53893</v>
          </cell>
          <cell r="BA65" t="str">
            <v xml:space="preserve"> ST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str">
            <v>Pass</v>
          </cell>
          <cell r="BH65" t="str">
            <v>Pass</v>
          </cell>
          <cell r="BI65" t="str">
            <v>***-**-5426</v>
          </cell>
          <cell r="BJ65">
            <v>19218.61</v>
          </cell>
          <cell r="BK65">
            <v>19317.86</v>
          </cell>
          <cell r="BL65">
            <v>19317.86</v>
          </cell>
          <cell r="BM65"/>
          <cell r="BN65"/>
          <cell r="BO65"/>
          <cell r="BP65"/>
          <cell r="BQ65">
            <v>1.9134330058880729E-5</v>
          </cell>
          <cell r="BR65">
            <v>19218.61</v>
          </cell>
          <cell r="BS65">
            <v>99.25</v>
          </cell>
          <cell r="BT65">
            <v>19317.86</v>
          </cell>
          <cell r="BU65">
            <v>0</v>
          </cell>
          <cell r="BV65">
            <v>19317.86</v>
          </cell>
          <cell r="BW65">
            <v>0</v>
          </cell>
          <cell r="BX65">
            <v>0</v>
          </cell>
          <cell r="BY65"/>
          <cell r="BZ65">
            <v>0</v>
          </cell>
          <cell r="CA65" t="e">
            <v>#REF!</v>
          </cell>
          <cell r="CB65" t="str">
            <v>Match</v>
          </cell>
          <cell r="CC65" t="b">
            <v>0</v>
          </cell>
          <cell r="CD65">
            <v>487705426</v>
          </cell>
          <cell r="CE65">
            <v>9</v>
          </cell>
          <cell r="CF65">
            <v>4</v>
          </cell>
          <cell r="CG65">
            <v>70</v>
          </cell>
          <cell r="CH65" t="b">
            <v>0</v>
          </cell>
          <cell r="CI65">
            <v>-6.3131597222236451</v>
          </cell>
          <cell r="CJ65"/>
          <cell r="CK65" t="e">
            <v>#REF!</v>
          </cell>
          <cell r="CL65" t="e">
            <v>#REF!</v>
          </cell>
        </row>
        <row r="66">
          <cell r="B66">
            <v>48719</v>
          </cell>
          <cell r="C66" t="str">
            <v xml:space="preserve"> AMERINE,RONALD L.</v>
          </cell>
          <cell r="D66">
            <v>36000</v>
          </cell>
          <cell r="E66">
            <v>18090.240000000002</v>
          </cell>
          <cell r="F66">
            <v>41333</v>
          </cell>
          <cell r="G66">
            <v>45000</v>
          </cell>
          <cell r="H66" t="str">
            <v xml:space="preserve"> CASH OUT REFINANCE/DEBT CONS.</v>
          </cell>
          <cell r="I66" t="str">
            <v xml:space="preserve"> SA</v>
          </cell>
          <cell r="J66">
            <v>13</v>
          </cell>
          <cell r="K66" t="str">
            <v xml:space="preserve"> A</v>
          </cell>
          <cell r="L66" t="str">
            <v xml:space="preserve"> N</v>
          </cell>
          <cell r="M66">
            <v>0</v>
          </cell>
          <cell r="N66">
            <v>350</v>
          </cell>
          <cell r="O66">
            <v>48719</v>
          </cell>
          <cell r="P66">
            <v>0</v>
          </cell>
          <cell r="Q66" t="str">
            <v xml:space="preserve"> AT</v>
          </cell>
          <cell r="R66">
            <v>43146</v>
          </cell>
          <cell r="S66">
            <v>373.65</v>
          </cell>
          <cell r="T66">
            <v>26.77</v>
          </cell>
          <cell r="U66" t="str">
            <v xml:space="preserve"> N</v>
          </cell>
          <cell r="V66">
            <v>2</v>
          </cell>
          <cell r="W66">
            <v>510449370</v>
          </cell>
          <cell r="X66" t="str">
            <v xml:space="preserve"> S</v>
          </cell>
          <cell r="Y66">
            <v>350</v>
          </cell>
          <cell r="Z66">
            <v>48719</v>
          </cell>
          <cell r="AA66">
            <v>0</v>
          </cell>
          <cell r="AB66">
            <v>3</v>
          </cell>
          <cell r="AC66">
            <v>6</v>
          </cell>
          <cell r="AD66">
            <v>1</v>
          </cell>
          <cell r="AE66">
            <v>0</v>
          </cell>
          <cell r="AF66">
            <v>0</v>
          </cell>
          <cell r="AG66" t="str">
            <v xml:space="preserve"> ST</v>
          </cell>
          <cell r="AH66" t="str">
            <v xml:space="preserve"> REM DATED 2-28-13 &amp; '10 CHRYS</v>
          </cell>
          <cell r="AI66" t="str">
            <v xml:space="preserve"> N</v>
          </cell>
          <cell r="AJ66">
            <v>4.5</v>
          </cell>
          <cell r="AK66">
            <v>0</v>
          </cell>
          <cell r="AL66">
            <v>350</v>
          </cell>
          <cell r="AM66">
            <v>48719</v>
          </cell>
          <cell r="AN66" t="str">
            <v xml:space="preserve">  0/00/0000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350</v>
          </cell>
          <cell r="AZ66">
            <v>48719</v>
          </cell>
          <cell r="BA66" t="str">
            <v xml:space="preserve"> ST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str">
            <v>Pass</v>
          </cell>
          <cell r="BH66" t="str">
            <v>Pass</v>
          </cell>
          <cell r="BI66" t="str">
            <v>***-**-9370</v>
          </cell>
          <cell r="BJ66">
            <v>18090.240000000002</v>
          </cell>
          <cell r="BK66">
            <v>18117.010000000002</v>
          </cell>
          <cell r="BL66">
            <v>18117.010000000002</v>
          </cell>
          <cell r="BM66"/>
          <cell r="BN66"/>
          <cell r="BO66"/>
          <cell r="BP66"/>
          <cell r="BQ66">
            <v>1.1179184482767769E-5</v>
          </cell>
          <cell r="BR66">
            <v>18090.240000000002</v>
          </cell>
          <cell r="BS66">
            <v>26.77</v>
          </cell>
          <cell r="BT66">
            <v>18117.010000000002</v>
          </cell>
          <cell r="BU66">
            <v>0</v>
          </cell>
          <cell r="BV66">
            <v>18117.010000000002</v>
          </cell>
          <cell r="BW66">
            <v>0</v>
          </cell>
          <cell r="BX66">
            <v>0</v>
          </cell>
          <cell r="BY66"/>
          <cell r="BZ66">
            <v>0</v>
          </cell>
          <cell r="CA66" t="e">
            <v>#REF!</v>
          </cell>
          <cell r="CB66" t="str">
            <v>Match</v>
          </cell>
          <cell r="CC66" t="b">
            <v>0</v>
          </cell>
          <cell r="CD66">
            <v>510449370</v>
          </cell>
          <cell r="CE66">
            <v>9</v>
          </cell>
          <cell r="CF66">
            <v>5</v>
          </cell>
          <cell r="CG66">
            <v>44</v>
          </cell>
          <cell r="CH66" t="b">
            <v>0</v>
          </cell>
          <cell r="CI66">
            <v>-22.313159722223645</v>
          </cell>
          <cell r="CJ66"/>
          <cell r="CK66" t="e">
            <v>#REF!</v>
          </cell>
          <cell r="CL66" t="e">
            <v>#REF!</v>
          </cell>
        </row>
        <row r="67">
          <cell r="B67">
            <v>54248</v>
          </cell>
          <cell r="C67" t="str">
            <v xml:space="preserve"> ANCHONDO-JUAREZ,MANU</v>
          </cell>
          <cell r="D67">
            <v>10908.5</v>
          </cell>
          <cell r="E67">
            <v>10453.68</v>
          </cell>
          <cell r="F67">
            <v>43027</v>
          </cell>
          <cell r="G67">
            <v>44280</v>
          </cell>
          <cell r="H67" t="str">
            <v xml:space="preserve"> PURCHASE VEHICLE</v>
          </cell>
          <cell r="I67" t="str">
            <v xml:space="preserve"> SA</v>
          </cell>
          <cell r="J67">
            <v>34</v>
          </cell>
          <cell r="K67" t="str">
            <v xml:space="preserve"> A</v>
          </cell>
          <cell r="L67" t="str">
            <v xml:space="preserve"> N</v>
          </cell>
          <cell r="M67">
            <v>0</v>
          </cell>
          <cell r="N67">
            <v>355</v>
          </cell>
          <cell r="O67">
            <v>54248</v>
          </cell>
          <cell r="P67">
            <v>0</v>
          </cell>
          <cell r="Q67" t="str">
            <v xml:space="preserve"> MN</v>
          </cell>
          <cell r="R67">
            <v>43125</v>
          </cell>
          <cell r="S67">
            <v>300.27999999999997</v>
          </cell>
          <cell r="T67">
            <v>52.13</v>
          </cell>
          <cell r="U67" t="str">
            <v xml:space="preserve"> N</v>
          </cell>
          <cell r="V67">
            <v>11</v>
          </cell>
          <cell r="W67">
            <v>978827084</v>
          </cell>
          <cell r="X67" t="str">
            <v xml:space="preserve"> S</v>
          </cell>
          <cell r="Y67">
            <v>355</v>
          </cell>
          <cell r="Z67">
            <v>54248</v>
          </cell>
          <cell r="AA67">
            <v>0</v>
          </cell>
          <cell r="AB67">
            <v>3</v>
          </cell>
          <cell r="AC67">
            <v>5</v>
          </cell>
          <cell r="AD67">
            <v>12</v>
          </cell>
          <cell r="AE67">
            <v>0</v>
          </cell>
          <cell r="AF67">
            <v>0</v>
          </cell>
          <cell r="AG67" t="str">
            <v xml:space="preserve"> ST</v>
          </cell>
          <cell r="AH67" t="str">
            <v xml:space="preserve"> 2006 GMC  SIERRA 1500 (VIN 2GT</v>
          </cell>
          <cell r="AI67" t="str">
            <v xml:space="preserve"> N</v>
          </cell>
          <cell r="AJ67">
            <v>7</v>
          </cell>
          <cell r="AK67">
            <v>0</v>
          </cell>
          <cell r="AL67">
            <v>355</v>
          </cell>
          <cell r="AM67">
            <v>54248</v>
          </cell>
          <cell r="AN67" t="str">
            <v xml:space="preserve">  0/00/0000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355</v>
          </cell>
          <cell r="AZ67">
            <v>54248</v>
          </cell>
          <cell r="BA67" t="str">
            <v xml:space="preserve"> ST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str">
            <v>Pass</v>
          </cell>
          <cell r="BH67" t="str">
            <v>Pass</v>
          </cell>
          <cell r="BI67" t="str">
            <v>***-**-7084</v>
          </cell>
          <cell r="BJ67">
            <v>10453.68</v>
          </cell>
          <cell r="BK67">
            <v>10505.81</v>
          </cell>
          <cell r="BL67">
            <v>10505.81</v>
          </cell>
          <cell r="BM67"/>
          <cell r="BN67"/>
          <cell r="BO67"/>
          <cell r="BP67"/>
          <cell r="BQ67">
            <v>1.0048946229897551E-5</v>
          </cell>
          <cell r="BR67">
            <v>10453.68</v>
          </cell>
          <cell r="BS67">
            <v>52.13</v>
          </cell>
          <cell r="BT67">
            <v>10505.81</v>
          </cell>
          <cell r="BU67">
            <v>0</v>
          </cell>
          <cell r="BV67">
            <v>10505.81</v>
          </cell>
          <cell r="BW67">
            <v>0</v>
          </cell>
          <cell r="BX67">
            <v>0</v>
          </cell>
          <cell r="BY67"/>
          <cell r="BZ67">
            <v>0</v>
          </cell>
          <cell r="CA67" t="e">
            <v>#REF!</v>
          </cell>
          <cell r="CB67" t="str">
            <v>Match</v>
          </cell>
          <cell r="CC67" t="b">
            <v>0</v>
          </cell>
          <cell r="CD67">
            <v>978827084</v>
          </cell>
          <cell r="CE67">
            <v>9</v>
          </cell>
          <cell r="CF67">
            <v>9</v>
          </cell>
          <cell r="CG67">
            <v>82</v>
          </cell>
          <cell r="CH67" t="str">
            <v>Z</v>
          </cell>
          <cell r="CI67">
            <v>-1.3131597222236451</v>
          </cell>
          <cell r="CJ67"/>
          <cell r="CK67" t="e">
            <v>#REF!</v>
          </cell>
          <cell r="CL67" t="e">
            <v>#REF!</v>
          </cell>
        </row>
        <row r="68">
          <cell r="B68">
            <v>49998</v>
          </cell>
          <cell r="C68" t="str">
            <v xml:space="preserve"> ANGELFIRE DESIGNS LL</v>
          </cell>
          <cell r="D68">
            <v>50000</v>
          </cell>
          <cell r="E68">
            <v>35606.080000000002</v>
          </cell>
          <cell r="F68">
            <v>41680</v>
          </cell>
          <cell r="G68">
            <v>44449</v>
          </cell>
          <cell r="H68" t="str">
            <v xml:space="preserve"> PURCHASE BUILDING</v>
          </cell>
          <cell r="I68" t="str">
            <v xml:space="preserve"> SA</v>
          </cell>
          <cell r="J68">
            <v>15</v>
          </cell>
          <cell r="K68" t="str">
            <v xml:space="preserve"> A</v>
          </cell>
          <cell r="L68" t="str">
            <v xml:space="preserve"> N</v>
          </cell>
          <cell r="M68">
            <v>0</v>
          </cell>
          <cell r="N68">
            <v>400</v>
          </cell>
          <cell r="O68">
            <v>49998</v>
          </cell>
          <cell r="P68">
            <v>0</v>
          </cell>
          <cell r="Q68" t="str">
            <v xml:space="preserve"> JB</v>
          </cell>
          <cell r="R68">
            <v>43169</v>
          </cell>
          <cell r="S68">
            <v>563.34</v>
          </cell>
          <cell r="T68">
            <v>5.85</v>
          </cell>
          <cell r="U68" t="str">
            <v xml:space="preserve"> N</v>
          </cell>
          <cell r="V68">
            <v>2</v>
          </cell>
          <cell r="W68">
            <v>464551686</v>
          </cell>
          <cell r="X68" t="str">
            <v xml:space="preserve"> F</v>
          </cell>
          <cell r="Y68">
            <v>400</v>
          </cell>
          <cell r="Z68">
            <v>49998</v>
          </cell>
          <cell r="AA68">
            <v>1</v>
          </cell>
          <cell r="AB68">
            <v>12</v>
          </cell>
          <cell r="AC68">
            <v>6</v>
          </cell>
          <cell r="AD68">
            <v>2</v>
          </cell>
          <cell r="AE68">
            <v>0</v>
          </cell>
          <cell r="AF68">
            <v>0</v>
          </cell>
          <cell r="AG68" t="str">
            <v xml:space="preserve"> ST</v>
          </cell>
          <cell r="AH68" t="str">
            <v xml:space="preserve"> REAL PROPERTY LOCATED IN, SCOT</v>
          </cell>
          <cell r="AI68" t="str">
            <v xml:space="preserve"> N</v>
          </cell>
          <cell r="AJ68">
            <v>6</v>
          </cell>
          <cell r="AK68">
            <v>1</v>
          </cell>
          <cell r="AL68">
            <v>400</v>
          </cell>
          <cell r="AM68">
            <v>49998</v>
          </cell>
          <cell r="AN68" t="str">
            <v xml:space="preserve">  7/07/2017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400</v>
          </cell>
          <cell r="AZ68">
            <v>49998</v>
          </cell>
          <cell r="BA68" t="str">
            <v xml:space="preserve"> ST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str">
            <v>Pass</v>
          </cell>
          <cell r="BH68" t="str">
            <v>Pass</v>
          </cell>
          <cell r="BI68" t="str">
            <v>**-***1686</v>
          </cell>
          <cell r="BJ68">
            <v>35606.080000000002</v>
          </cell>
          <cell r="BK68">
            <v>35611.93</v>
          </cell>
          <cell r="BL68">
            <v>35611.93</v>
          </cell>
          <cell r="BM68"/>
          <cell r="BN68"/>
          <cell r="BO68"/>
          <cell r="BP68"/>
          <cell r="BQ68">
            <v>2.9337877737991146E-5</v>
          </cell>
          <cell r="BR68">
            <v>35606.080000000002</v>
          </cell>
          <cell r="BS68">
            <v>5.85</v>
          </cell>
          <cell r="BT68">
            <v>35611.93</v>
          </cell>
          <cell r="BU68">
            <v>0</v>
          </cell>
          <cell r="BV68">
            <v>35611.93</v>
          </cell>
          <cell r="BW68">
            <v>0</v>
          </cell>
          <cell r="BX68">
            <v>0</v>
          </cell>
          <cell r="BY68"/>
          <cell r="BZ68">
            <v>0</v>
          </cell>
          <cell r="CA68" t="e">
            <v>#REF!</v>
          </cell>
          <cell r="CB68" t="str">
            <v>Match</v>
          </cell>
          <cell r="CC68" t="b">
            <v>0</v>
          </cell>
          <cell r="CD68">
            <v>464551686</v>
          </cell>
          <cell r="CE68">
            <v>9</v>
          </cell>
          <cell r="CF68">
            <v>4</v>
          </cell>
          <cell r="CG68">
            <v>55</v>
          </cell>
          <cell r="CH68" t="b">
            <v>0</v>
          </cell>
          <cell r="CI68">
            <v>-45.313159722223645</v>
          </cell>
          <cell r="CJ68"/>
          <cell r="CK68" t="e">
            <v>#REF!</v>
          </cell>
          <cell r="CL68" t="e">
            <v>#REF!</v>
          </cell>
        </row>
        <row r="69">
          <cell r="B69">
            <v>50001</v>
          </cell>
          <cell r="C69" t="str">
            <v xml:space="preserve"> ANGELFIRE DESIGNS LL</v>
          </cell>
          <cell r="D69">
            <v>30386.97</v>
          </cell>
          <cell r="E69">
            <v>11712.55</v>
          </cell>
          <cell r="F69">
            <v>41682</v>
          </cell>
          <cell r="G69">
            <v>43819</v>
          </cell>
          <cell r="H69" t="str">
            <v xml:space="preserve"> INVENTORY</v>
          </cell>
          <cell r="I69" t="str">
            <v xml:space="preserve"> SA</v>
          </cell>
          <cell r="J69">
            <v>32</v>
          </cell>
          <cell r="K69" t="str">
            <v xml:space="preserve"> A</v>
          </cell>
          <cell r="L69" t="str">
            <v xml:space="preserve"> N</v>
          </cell>
          <cell r="M69">
            <v>0</v>
          </cell>
          <cell r="N69">
            <v>400</v>
          </cell>
          <cell r="O69">
            <v>50001</v>
          </cell>
          <cell r="P69">
            <v>0</v>
          </cell>
          <cell r="Q69" t="str">
            <v xml:space="preserve"> JB</v>
          </cell>
          <cell r="R69">
            <v>43446</v>
          </cell>
          <cell r="S69">
            <v>7411.84</v>
          </cell>
          <cell r="T69">
            <v>15.72</v>
          </cell>
          <cell r="U69" t="str">
            <v xml:space="preserve"> N</v>
          </cell>
          <cell r="V69">
            <v>7</v>
          </cell>
          <cell r="W69">
            <v>464551686</v>
          </cell>
          <cell r="X69" t="str">
            <v xml:space="preserve"> F</v>
          </cell>
          <cell r="Y69">
            <v>400</v>
          </cell>
          <cell r="Z69">
            <v>50001</v>
          </cell>
          <cell r="AA69">
            <v>2</v>
          </cell>
          <cell r="AB69">
            <v>11</v>
          </cell>
          <cell r="AC69">
            <v>8</v>
          </cell>
          <cell r="AD69">
            <v>5</v>
          </cell>
          <cell r="AE69">
            <v>0</v>
          </cell>
          <cell r="AF69">
            <v>0</v>
          </cell>
          <cell r="AG69" t="str">
            <v xml:space="preserve"> ST</v>
          </cell>
          <cell r="AH69" t="str">
            <v xml:space="preserve"> ALL INV CHAT ACCTS EQUIP GI TI</v>
          </cell>
          <cell r="AI69" t="str">
            <v xml:space="preserve"> N</v>
          </cell>
          <cell r="AJ69">
            <v>7</v>
          </cell>
          <cell r="AK69">
            <v>3</v>
          </cell>
          <cell r="AL69">
            <v>400</v>
          </cell>
          <cell r="AM69">
            <v>50001</v>
          </cell>
          <cell r="AN69" t="str">
            <v xml:space="preserve">  9/13/2017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400</v>
          </cell>
          <cell r="AZ69">
            <v>50001</v>
          </cell>
          <cell r="BA69" t="str">
            <v xml:space="preserve"> ST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str">
            <v>Pass</v>
          </cell>
          <cell r="BH69" t="str">
            <v>Pass</v>
          </cell>
          <cell r="BI69" t="str">
            <v>**-***1686</v>
          </cell>
          <cell r="BJ69">
            <v>11712.55</v>
          </cell>
          <cell r="BK69">
            <v>11728.269999999999</v>
          </cell>
          <cell r="BL69">
            <v>11728.269999999999</v>
          </cell>
          <cell r="BM69"/>
          <cell r="BN69"/>
          <cell r="BO69"/>
          <cell r="BP69"/>
          <cell r="BQ69">
            <v>1.1259076723697928E-5</v>
          </cell>
          <cell r="BR69">
            <v>11712.55</v>
          </cell>
          <cell r="BS69">
            <v>15.72</v>
          </cell>
          <cell r="BT69">
            <v>11728.269999999999</v>
          </cell>
          <cell r="BU69">
            <v>0</v>
          </cell>
          <cell r="BV69">
            <v>11728.269999999999</v>
          </cell>
          <cell r="BW69">
            <v>0</v>
          </cell>
          <cell r="BX69">
            <v>0</v>
          </cell>
          <cell r="BY69"/>
          <cell r="BZ69">
            <v>0</v>
          </cell>
          <cell r="CA69" t="e">
            <v>#REF!</v>
          </cell>
          <cell r="CB69" t="str">
            <v>Match</v>
          </cell>
          <cell r="CC69" t="b">
            <v>0</v>
          </cell>
          <cell r="CD69">
            <v>464551686</v>
          </cell>
          <cell r="CE69">
            <v>9</v>
          </cell>
          <cell r="CF69">
            <v>4</v>
          </cell>
          <cell r="CG69">
            <v>55</v>
          </cell>
          <cell r="CH69" t="b">
            <v>0</v>
          </cell>
          <cell r="CI69">
            <v>-322.31315972222365</v>
          </cell>
          <cell r="CJ69"/>
          <cell r="CK69" t="e">
            <v>#REF!</v>
          </cell>
          <cell r="CL69" t="e">
            <v>#REF!</v>
          </cell>
        </row>
        <row r="70">
          <cell r="B70">
            <v>53624</v>
          </cell>
          <cell r="C70" t="str">
            <v xml:space="preserve"> APODACA-FERNANDEZ,EB</v>
          </cell>
          <cell r="D70">
            <v>41669.46</v>
          </cell>
          <cell r="E70">
            <v>38572.639999999999</v>
          </cell>
          <cell r="F70">
            <v>42783</v>
          </cell>
          <cell r="G70">
            <v>44972</v>
          </cell>
          <cell r="H70" t="str">
            <v xml:space="preserve"> PURCHASE VEHICLE</v>
          </cell>
          <cell r="I70" t="str">
            <v xml:space="preserve"> SA</v>
          </cell>
          <cell r="J70">
            <v>34</v>
          </cell>
          <cell r="K70" t="str">
            <v xml:space="preserve"> A</v>
          </cell>
          <cell r="L70" t="str">
            <v xml:space="preserve"> N</v>
          </cell>
          <cell r="M70">
            <v>0</v>
          </cell>
          <cell r="N70">
            <v>840</v>
          </cell>
          <cell r="O70">
            <v>53624</v>
          </cell>
          <cell r="P70">
            <v>0</v>
          </cell>
          <cell r="Q70" t="str">
            <v xml:space="preserve"> LF</v>
          </cell>
          <cell r="R70">
            <v>43023</v>
          </cell>
          <cell r="S70">
            <v>690.25</v>
          </cell>
          <cell r="T70">
            <v>164.85</v>
          </cell>
          <cell r="U70" t="str">
            <v xml:space="preserve"> N</v>
          </cell>
          <cell r="V70">
            <v>11</v>
          </cell>
          <cell r="W70">
            <v>981716172</v>
          </cell>
          <cell r="X70" t="str">
            <v xml:space="preserve"> S</v>
          </cell>
          <cell r="Y70">
            <v>840</v>
          </cell>
          <cell r="Z70">
            <v>53624</v>
          </cell>
          <cell r="AA70">
            <v>0</v>
          </cell>
          <cell r="AB70">
            <v>24</v>
          </cell>
          <cell r="AC70">
            <v>5</v>
          </cell>
          <cell r="AD70">
            <v>12</v>
          </cell>
          <cell r="AE70">
            <v>0</v>
          </cell>
          <cell r="AF70">
            <v>0</v>
          </cell>
          <cell r="AG70" t="str">
            <v xml:space="preserve"> ST</v>
          </cell>
          <cell r="AH70" t="str">
            <v xml:space="preserve"> 2011 BUICK ENCLAVE CXL AWD</v>
          </cell>
          <cell r="AI70" t="str">
            <v xml:space="preserve"> N</v>
          </cell>
          <cell r="AJ70">
            <v>6</v>
          </cell>
          <cell r="AK70">
            <v>9</v>
          </cell>
          <cell r="AL70">
            <v>840</v>
          </cell>
          <cell r="AM70">
            <v>53624</v>
          </cell>
          <cell r="AN70" t="str">
            <v xml:space="preserve">  0/00/0000</v>
          </cell>
          <cell r="AO70">
            <v>2304.46</v>
          </cell>
          <cell r="AP70">
            <v>107.79</v>
          </cell>
          <cell r="AQ70">
            <v>0</v>
          </cell>
          <cell r="AR70">
            <v>690.25</v>
          </cell>
          <cell r="AS70">
            <v>690.25</v>
          </cell>
          <cell r="AT70">
            <v>341.5</v>
          </cell>
          <cell r="AU70">
            <v>0</v>
          </cell>
          <cell r="AV70">
            <v>7</v>
          </cell>
          <cell r="AW70">
            <v>5</v>
          </cell>
          <cell r="AX70">
            <v>3</v>
          </cell>
          <cell r="AY70">
            <v>840</v>
          </cell>
          <cell r="AZ70">
            <v>53624</v>
          </cell>
          <cell r="BA70" t="str">
            <v xml:space="preserve"> ST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str">
            <v>Substandard</v>
          </cell>
          <cell r="BH70" t="str">
            <v>Pass</v>
          </cell>
          <cell r="BI70" t="str">
            <v>***-**-6172</v>
          </cell>
          <cell r="BJ70">
            <v>38572.639999999999</v>
          </cell>
          <cell r="BK70">
            <v>38737.49</v>
          </cell>
          <cell r="BL70"/>
          <cell r="BM70"/>
          <cell r="BN70">
            <v>38737.49</v>
          </cell>
          <cell r="BO70"/>
          <cell r="BP70"/>
          <cell r="BQ70">
            <v>3.1782195522549718E-5</v>
          </cell>
          <cell r="BR70">
            <v>38572.639999999999</v>
          </cell>
          <cell r="BS70">
            <v>164.85</v>
          </cell>
          <cell r="BT70">
            <v>38737.49</v>
          </cell>
          <cell r="BU70">
            <v>0</v>
          </cell>
          <cell r="BV70">
            <v>38737.49</v>
          </cell>
          <cell r="BW70">
            <v>0</v>
          </cell>
          <cell r="BX70">
            <v>0</v>
          </cell>
          <cell r="BY70" t="str">
            <v>90-119</v>
          </cell>
          <cell r="BZ70">
            <v>2412.25</v>
          </cell>
          <cell r="CA70" t="e">
            <v>#REF!</v>
          </cell>
          <cell r="CB70" t="str">
            <v>Match</v>
          </cell>
          <cell r="CC70" t="b">
            <v>0</v>
          </cell>
          <cell r="CD70">
            <v>981716172</v>
          </cell>
          <cell r="CE70">
            <v>9</v>
          </cell>
          <cell r="CF70">
            <v>9</v>
          </cell>
          <cell r="CG70">
            <v>71</v>
          </cell>
          <cell r="CH70" t="str">
            <v>Z</v>
          </cell>
          <cell r="CI70">
            <v>100.68684027777635</v>
          </cell>
          <cell r="CJ70" t="str">
            <v>31 +</v>
          </cell>
          <cell r="CK70" t="e">
            <v>#REF!</v>
          </cell>
          <cell r="CL70" t="e">
            <v>#REF!</v>
          </cell>
        </row>
        <row r="71">
          <cell r="B71">
            <v>54114</v>
          </cell>
          <cell r="C71" t="str">
            <v xml:space="preserve"> APODACA-OLIVAS,JESUS</v>
          </cell>
          <cell r="D71">
            <v>1036.5</v>
          </cell>
          <cell r="E71">
            <v>617.61</v>
          </cell>
          <cell r="F71">
            <v>42971</v>
          </cell>
          <cell r="G71">
            <v>43334</v>
          </cell>
          <cell r="H71" t="str">
            <v xml:space="preserve"> PERSONAL</v>
          </cell>
          <cell r="I71" t="str">
            <v xml:space="preserve"> SA</v>
          </cell>
          <cell r="J71">
            <v>31</v>
          </cell>
          <cell r="K71" t="str">
            <v xml:space="preserve"> A</v>
          </cell>
          <cell r="L71" t="str">
            <v xml:space="preserve"> N</v>
          </cell>
          <cell r="M71">
            <v>0</v>
          </cell>
          <cell r="N71">
            <v>842</v>
          </cell>
          <cell r="O71">
            <v>54114</v>
          </cell>
          <cell r="P71">
            <v>0</v>
          </cell>
          <cell r="Q71" t="str">
            <v xml:space="preserve"> MN</v>
          </cell>
          <cell r="R71">
            <v>43153</v>
          </cell>
          <cell r="S71">
            <v>91.08</v>
          </cell>
          <cell r="T71">
            <v>0.17</v>
          </cell>
          <cell r="U71" t="str">
            <v xml:space="preserve"> N</v>
          </cell>
          <cell r="V71">
            <v>11</v>
          </cell>
          <cell r="W71">
            <v>895770592</v>
          </cell>
          <cell r="X71" t="str">
            <v xml:space="preserve"> S</v>
          </cell>
          <cell r="Y71">
            <v>842</v>
          </cell>
          <cell r="Z71">
            <v>54114</v>
          </cell>
          <cell r="AA71">
            <v>0</v>
          </cell>
          <cell r="AB71">
            <v>22</v>
          </cell>
          <cell r="AC71">
            <v>10</v>
          </cell>
          <cell r="AD71">
            <v>4</v>
          </cell>
          <cell r="AE71">
            <v>0</v>
          </cell>
          <cell r="AF71">
            <v>0</v>
          </cell>
          <cell r="AG71" t="str">
            <v xml:space="preserve"> ST</v>
          </cell>
          <cell r="AH71" t="str">
            <v xml:space="preserve"> 2006 BUICK RENDEZVOUS (VIN 3G5</v>
          </cell>
          <cell r="AI71" t="str">
            <v xml:space="preserve"> N</v>
          </cell>
          <cell r="AJ71">
            <v>10</v>
          </cell>
          <cell r="AK71">
            <v>0</v>
          </cell>
          <cell r="AL71">
            <v>842</v>
          </cell>
          <cell r="AM71">
            <v>54114</v>
          </cell>
          <cell r="AN71" t="str">
            <v xml:space="preserve">  0/00/0000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842</v>
          </cell>
          <cell r="AZ71">
            <v>54114</v>
          </cell>
          <cell r="BA71" t="str">
            <v xml:space="preserve"> ST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str">
            <v>Pass</v>
          </cell>
          <cell r="BH71" t="str">
            <v>Pass</v>
          </cell>
          <cell r="BI71" t="str">
            <v>***-**-0592</v>
          </cell>
          <cell r="BJ71">
            <v>617.61</v>
          </cell>
          <cell r="BK71">
            <v>617.78</v>
          </cell>
          <cell r="BL71">
            <v>617.78</v>
          </cell>
          <cell r="BM71"/>
          <cell r="BN71"/>
          <cell r="BO71"/>
          <cell r="BP71"/>
          <cell r="BQ71">
            <v>8.4814010555503981E-7</v>
          </cell>
          <cell r="BR71">
            <v>617.61</v>
          </cell>
          <cell r="BS71">
            <v>0.17</v>
          </cell>
          <cell r="BT71">
            <v>617.78</v>
          </cell>
          <cell r="BU71">
            <v>0</v>
          </cell>
          <cell r="BV71">
            <v>617.78</v>
          </cell>
          <cell r="BW71">
            <v>0</v>
          </cell>
          <cell r="BX71">
            <v>0</v>
          </cell>
          <cell r="BY71"/>
          <cell r="BZ71">
            <v>0</v>
          </cell>
          <cell r="CA71" t="e">
            <v>#REF!</v>
          </cell>
          <cell r="CB71" t="str">
            <v>Match</v>
          </cell>
          <cell r="CC71" t="b">
            <v>0</v>
          </cell>
          <cell r="CD71">
            <v>895770592</v>
          </cell>
          <cell r="CE71">
            <v>9</v>
          </cell>
          <cell r="CF71">
            <v>8</v>
          </cell>
          <cell r="CG71">
            <v>77</v>
          </cell>
          <cell r="CH71" t="b">
            <v>0</v>
          </cell>
          <cell r="CI71">
            <v>-29.313159722223645</v>
          </cell>
          <cell r="CJ71"/>
          <cell r="CK71" t="e">
            <v>#REF!</v>
          </cell>
          <cell r="CL71" t="e">
            <v>#REF!</v>
          </cell>
        </row>
        <row r="72">
          <cell r="B72">
            <v>54014</v>
          </cell>
          <cell r="C72" t="str">
            <v xml:space="preserve"> APPEL,BRIAN C.</v>
          </cell>
          <cell r="D72">
            <v>12758.87</v>
          </cell>
          <cell r="E72">
            <v>11994.77</v>
          </cell>
          <cell r="F72">
            <v>42930</v>
          </cell>
          <cell r="G72">
            <v>44481</v>
          </cell>
          <cell r="H72" t="str">
            <v xml:space="preserve"> REFINANCE MEDICAL DEBT</v>
          </cell>
          <cell r="I72" t="str">
            <v xml:space="preserve"> SA</v>
          </cell>
          <cell r="J72">
            <v>31</v>
          </cell>
          <cell r="K72" t="str">
            <v xml:space="preserve"> A</v>
          </cell>
          <cell r="L72" t="str">
            <v xml:space="preserve"> N</v>
          </cell>
          <cell r="M72">
            <v>0</v>
          </cell>
          <cell r="N72">
            <v>845</v>
          </cell>
          <cell r="O72">
            <v>54014</v>
          </cell>
          <cell r="P72">
            <v>0</v>
          </cell>
          <cell r="Q72" t="str">
            <v xml:space="preserve"> LF</v>
          </cell>
          <cell r="R72">
            <v>43143</v>
          </cell>
          <cell r="S72">
            <v>300.07</v>
          </cell>
          <cell r="T72">
            <v>27.61</v>
          </cell>
          <cell r="U72" t="str">
            <v xml:space="preserve"> N</v>
          </cell>
          <cell r="V72">
            <v>11</v>
          </cell>
          <cell r="W72">
            <v>513764496</v>
          </cell>
          <cell r="X72" t="str">
            <v xml:space="preserve"> S</v>
          </cell>
          <cell r="Y72">
            <v>845</v>
          </cell>
          <cell r="Z72">
            <v>54014</v>
          </cell>
          <cell r="AA72">
            <v>1</v>
          </cell>
          <cell r="AB72">
            <v>4</v>
          </cell>
          <cell r="AC72">
            <v>10</v>
          </cell>
          <cell r="AD72">
            <v>4</v>
          </cell>
          <cell r="AE72">
            <v>0</v>
          </cell>
          <cell r="AF72">
            <v>0</v>
          </cell>
          <cell r="AG72" t="str">
            <v xml:space="preserve"> ST</v>
          </cell>
          <cell r="AH72" t="str">
            <v xml:space="preserve"> 2004 FORD  F-150 (VIN 1FTPX125</v>
          </cell>
          <cell r="AI72" t="str">
            <v xml:space="preserve"> N</v>
          </cell>
          <cell r="AJ72">
            <v>7</v>
          </cell>
          <cell r="AK72">
            <v>0</v>
          </cell>
          <cell r="AL72">
            <v>845</v>
          </cell>
          <cell r="AM72">
            <v>54014</v>
          </cell>
          <cell r="AN72" t="str">
            <v xml:space="preserve">  9/11/2017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845</v>
          </cell>
          <cell r="AZ72">
            <v>54014</v>
          </cell>
          <cell r="BA72" t="str">
            <v xml:space="preserve"> ST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str">
            <v>Pass</v>
          </cell>
          <cell r="BH72" t="str">
            <v>Pass</v>
          </cell>
          <cell r="BI72" t="str">
            <v>***-**-4496</v>
          </cell>
          <cell r="BJ72">
            <v>11994.77</v>
          </cell>
          <cell r="BK72">
            <v>12022.380000000001</v>
          </cell>
          <cell r="BL72">
            <v>12022.380000000001</v>
          </cell>
          <cell r="BM72"/>
          <cell r="BN72"/>
          <cell r="BO72"/>
          <cell r="BP72"/>
          <cell r="BQ72">
            <v>1.1530370048632468E-5</v>
          </cell>
          <cell r="BR72">
            <v>11994.77</v>
          </cell>
          <cell r="BS72">
            <v>27.61</v>
          </cell>
          <cell r="BT72">
            <v>12022.380000000001</v>
          </cell>
          <cell r="BU72">
            <v>0</v>
          </cell>
          <cell r="BV72">
            <v>12022.380000000001</v>
          </cell>
          <cell r="BW72">
            <v>0</v>
          </cell>
          <cell r="BX72">
            <v>0</v>
          </cell>
          <cell r="BY72"/>
          <cell r="BZ72">
            <v>0</v>
          </cell>
          <cell r="CA72" t="e">
            <v>#REF!</v>
          </cell>
          <cell r="CB72" t="str">
            <v>Match</v>
          </cell>
          <cell r="CC72" t="b">
            <v>0</v>
          </cell>
          <cell r="CD72">
            <v>513764496</v>
          </cell>
          <cell r="CE72">
            <v>9</v>
          </cell>
          <cell r="CF72">
            <v>5</v>
          </cell>
          <cell r="CG72">
            <v>76</v>
          </cell>
          <cell r="CH72" t="b">
            <v>0</v>
          </cell>
          <cell r="CI72">
            <v>-19.313159722223645</v>
          </cell>
          <cell r="CJ72"/>
          <cell r="CK72" t="e">
            <v>#REF!</v>
          </cell>
          <cell r="CL72" t="e">
            <v>#REF!</v>
          </cell>
        </row>
        <row r="73">
          <cell r="B73">
            <v>53699</v>
          </cell>
          <cell r="C73" t="str">
            <v xml:space="preserve"> APPERSON,CHARLES E.</v>
          </cell>
          <cell r="D73">
            <v>42084.33</v>
          </cell>
          <cell r="E73">
            <v>36595.06</v>
          </cell>
          <cell r="F73">
            <v>42814</v>
          </cell>
          <cell r="G73">
            <v>44658</v>
          </cell>
          <cell r="H73" t="str">
            <v xml:space="preserve"> REFINANCE VEHICLE</v>
          </cell>
          <cell r="I73" t="str">
            <v xml:space="preserve"> SA</v>
          </cell>
          <cell r="J73">
            <v>34</v>
          </cell>
          <cell r="K73" t="str">
            <v xml:space="preserve"> A</v>
          </cell>
          <cell r="L73" t="str">
            <v xml:space="preserve"> N</v>
          </cell>
          <cell r="M73">
            <v>0</v>
          </cell>
          <cell r="N73">
            <v>1003</v>
          </cell>
          <cell r="O73">
            <v>53699</v>
          </cell>
          <cell r="P73">
            <v>0</v>
          </cell>
          <cell r="Q73" t="str">
            <v xml:space="preserve"> LF</v>
          </cell>
          <cell r="R73">
            <v>43138</v>
          </cell>
          <cell r="S73">
            <v>806.01</v>
          </cell>
          <cell r="T73">
            <v>88.23</v>
          </cell>
          <cell r="U73" t="str">
            <v xml:space="preserve"> N</v>
          </cell>
          <cell r="V73">
            <v>11</v>
          </cell>
          <cell r="W73">
            <v>514729376</v>
          </cell>
          <cell r="X73" t="str">
            <v xml:space="preserve"> S</v>
          </cell>
          <cell r="Y73">
            <v>1003</v>
          </cell>
          <cell r="Z73">
            <v>53699</v>
          </cell>
          <cell r="AA73">
            <v>0</v>
          </cell>
          <cell r="AB73">
            <v>3</v>
          </cell>
          <cell r="AC73">
            <v>5</v>
          </cell>
          <cell r="AD73">
            <v>12</v>
          </cell>
          <cell r="AE73">
            <v>0</v>
          </cell>
          <cell r="AF73">
            <v>0</v>
          </cell>
          <cell r="AG73" t="str">
            <v xml:space="preserve"> ST</v>
          </cell>
          <cell r="AH73" t="str">
            <v xml:space="preserve"> 2014 DODGE RAM 2500 LONGHORN (</v>
          </cell>
          <cell r="AI73" t="str">
            <v xml:space="preserve"> N</v>
          </cell>
          <cell r="AJ73">
            <v>5.5</v>
          </cell>
          <cell r="AK73">
            <v>0</v>
          </cell>
          <cell r="AL73">
            <v>1003</v>
          </cell>
          <cell r="AM73">
            <v>53699</v>
          </cell>
          <cell r="AN73" t="str">
            <v xml:space="preserve">  0/00/0000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1003</v>
          </cell>
          <cell r="AZ73">
            <v>53699</v>
          </cell>
          <cell r="BA73" t="str">
            <v xml:space="preserve"> ST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str">
            <v>Pass</v>
          </cell>
          <cell r="BH73" t="str">
            <v>Pass</v>
          </cell>
          <cell r="BI73" t="str">
            <v>***-**-9376</v>
          </cell>
          <cell r="BJ73">
            <v>36595.06</v>
          </cell>
          <cell r="BK73">
            <v>36683.29</v>
          </cell>
          <cell r="BL73">
            <v>36683.29</v>
          </cell>
          <cell r="BM73"/>
          <cell r="BN73"/>
          <cell r="BO73"/>
          <cell r="BP73"/>
          <cell r="BQ73">
            <v>2.7640025142332795E-5</v>
          </cell>
          <cell r="BR73">
            <v>36595.06</v>
          </cell>
          <cell r="BS73">
            <v>88.23</v>
          </cell>
          <cell r="BT73">
            <v>36683.29</v>
          </cell>
          <cell r="BU73">
            <v>0</v>
          </cell>
          <cell r="BV73">
            <v>36683.29</v>
          </cell>
          <cell r="BW73">
            <v>0</v>
          </cell>
          <cell r="BX73">
            <v>0</v>
          </cell>
          <cell r="BY73"/>
          <cell r="BZ73">
            <v>0</v>
          </cell>
          <cell r="CA73" t="e">
            <v>#REF!</v>
          </cell>
          <cell r="CB73" t="str">
            <v>Match</v>
          </cell>
          <cell r="CC73" t="b">
            <v>0</v>
          </cell>
          <cell r="CD73">
            <v>514729376</v>
          </cell>
          <cell r="CE73">
            <v>9</v>
          </cell>
          <cell r="CF73">
            <v>5</v>
          </cell>
          <cell r="CG73">
            <v>72</v>
          </cell>
          <cell r="CH73" t="b">
            <v>0</v>
          </cell>
          <cell r="CI73">
            <v>-14.313159722223645</v>
          </cell>
          <cell r="CJ73"/>
          <cell r="CK73" t="e">
            <v>#REF!</v>
          </cell>
          <cell r="CL73" t="e">
            <v>#REF!</v>
          </cell>
        </row>
        <row r="74">
          <cell r="B74">
            <v>53428</v>
          </cell>
          <cell r="C74" t="str">
            <v xml:space="preserve"> APPERSON,TANNER ANDR</v>
          </cell>
          <cell r="D74">
            <v>32670.74</v>
          </cell>
          <cell r="E74">
            <v>28768.33</v>
          </cell>
          <cell r="F74">
            <v>42692</v>
          </cell>
          <cell r="G74">
            <v>44920</v>
          </cell>
          <cell r="H74" t="str">
            <v xml:space="preserve"> PURCHASE VEHICLE</v>
          </cell>
          <cell r="I74" t="str">
            <v xml:space="preserve"> SA</v>
          </cell>
          <cell r="J74">
            <v>34</v>
          </cell>
          <cell r="K74" t="str">
            <v xml:space="preserve"> A</v>
          </cell>
          <cell r="L74" t="str">
            <v xml:space="preserve"> N</v>
          </cell>
          <cell r="M74">
            <v>0</v>
          </cell>
          <cell r="N74">
            <v>1004</v>
          </cell>
          <cell r="O74">
            <v>53428</v>
          </cell>
          <cell r="P74">
            <v>0</v>
          </cell>
          <cell r="Q74" t="str">
            <v xml:space="preserve"> BR</v>
          </cell>
          <cell r="R74">
            <v>43094</v>
          </cell>
          <cell r="S74">
            <v>544.74</v>
          </cell>
          <cell r="T74">
            <v>75.66</v>
          </cell>
          <cell r="U74" t="str">
            <v xml:space="preserve"> N</v>
          </cell>
          <cell r="V74">
            <v>11</v>
          </cell>
          <cell r="W74">
            <v>514116808</v>
          </cell>
          <cell r="X74" t="str">
            <v xml:space="preserve"> S</v>
          </cell>
          <cell r="Y74">
            <v>1004</v>
          </cell>
          <cell r="Z74">
            <v>53428</v>
          </cell>
          <cell r="AA74">
            <v>0</v>
          </cell>
          <cell r="AB74">
            <v>14</v>
          </cell>
          <cell r="AC74">
            <v>5</v>
          </cell>
          <cell r="AD74">
            <v>12</v>
          </cell>
          <cell r="AE74">
            <v>0</v>
          </cell>
          <cell r="AF74">
            <v>0</v>
          </cell>
          <cell r="AG74" t="str">
            <v xml:space="preserve"> ST</v>
          </cell>
          <cell r="AH74" t="str">
            <v xml:space="preserve"> 2012 DODGE RAM 3500 4X4 CREW C</v>
          </cell>
          <cell r="AI74" t="str">
            <v xml:space="preserve"> N</v>
          </cell>
          <cell r="AJ74">
            <v>6</v>
          </cell>
          <cell r="AK74">
            <v>7</v>
          </cell>
          <cell r="AL74">
            <v>1004</v>
          </cell>
          <cell r="AM74">
            <v>53428</v>
          </cell>
          <cell r="AN74" t="str">
            <v xml:space="preserve">  0/00/0000</v>
          </cell>
          <cell r="AO74">
            <v>522.42999999999995</v>
          </cell>
          <cell r="AP74">
            <v>0</v>
          </cell>
          <cell r="AQ74">
            <v>0</v>
          </cell>
          <cell r="AR74">
            <v>522.42999999999995</v>
          </cell>
          <cell r="AS74">
            <v>0</v>
          </cell>
          <cell r="AT74">
            <v>0</v>
          </cell>
          <cell r="AU74">
            <v>0</v>
          </cell>
          <cell r="AV74">
            <v>4</v>
          </cell>
          <cell r="AW74">
            <v>0</v>
          </cell>
          <cell r="AX74">
            <v>0</v>
          </cell>
          <cell r="AY74">
            <v>1004</v>
          </cell>
          <cell r="AZ74">
            <v>53428</v>
          </cell>
          <cell r="BA74" t="str">
            <v xml:space="preserve"> ST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Pass</v>
          </cell>
          <cell r="BH74" t="str">
            <v>Pass</v>
          </cell>
          <cell r="BI74" t="str">
            <v>***-**-6808</v>
          </cell>
          <cell r="BJ74">
            <v>28768.33</v>
          </cell>
          <cell r="BK74">
            <v>28843.99</v>
          </cell>
          <cell r="BL74">
            <v>28843.99</v>
          </cell>
          <cell r="BM74"/>
          <cell r="BN74"/>
          <cell r="BO74"/>
          <cell r="BP74"/>
          <cell r="BQ74">
            <v>2.3703865976433882E-5</v>
          </cell>
          <cell r="BR74">
            <v>28768.33</v>
          </cell>
          <cell r="BS74">
            <v>75.66</v>
          </cell>
          <cell r="BT74">
            <v>28843.99</v>
          </cell>
          <cell r="BU74">
            <v>0</v>
          </cell>
          <cell r="BV74">
            <v>28843.99</v>
          </cell>
          <cell r="BW74">
            <v>0</v>
          </cell>
          <cell r="BX74">
            <v>0</v>
          </cell>
          <cell r="BY74" t="str">
            <v>30-59</v>
          </cell>
          <cell r="BZ74">
            <v>522.42999999999995</v>
          </cell>
          <cell r="CA74" t="e">
            <v>#REF!</v>
          </cell>
          <cell r="CB74" t="str">
            <v>Match</v>
          </cell>
          <cell r="CC74" t="b">
            <v>0</v>
          </cell>
          <cell r="CD74">
            <v>514116808</v>
          </cell>
          <cell r="CE74">
            <v>9</v>
          </cell>
          <cell r="CF74">
            <v>5</v>
          </cell>
          <cell r="CG74">
            <v>11</v>
          </cell>
          <cell r="CH74" t="b">
            <v>0</v>
          </cell>
          <cell r="CI74">
            <v>29.686840277776355</v>
          </cell>
          <cell r="CJ74"/>
          <cell r="CK74" t="e">
            <v>#REF!</v>
          </cell>
          <cell r="CL74" t="e">
            <v>#REF!</v>
          </cell>
        </row>
        <row r="75">
          <cell r="B75">
            <v>54070</v>
          </cell>
          <cell r="C75" t="str">
            <v xml:space="preserve"> ARREOLA,VERONICA</v>
          </cell>
          <cell r="D75">
            <v>11393.75</v>
          </cell>
          <cell r="E75">
            <v>10762.94</v>
          </cell>
          <cell r="F75">
            <v>42956</v>
          </cell>
          <cell r="G75">
            <v>44803</v>
          </cell>
          <cell r="H75" t="str">
            <v xml:space="preserve"> PURCHASE VEHICLE</v>
          </cell>
          <cell r="I75" t="str">
            <v xml:space="preserve"> SA</v>
          </cell>
          <cell r="J75">
            <v>34</v>
          </cell>
          <cell r="K75" t="str">
            <v xml:space="preserve"> A</v>
          </cell>
          <cell r="L75" t="str">
            <v xml:space="preserve"> N</v>
          </cell>
          <cell r="M75">
            <v>0</v>
          </cell>
          <cell r="N75">
            <v>1250</v>
          </cell>
          <cell r="O75">
            <v>54070</v>
          </cell>
          <cell r="P75">
            <v>0</v>
          </cell>
          <cell r="Q75" t="str">
            <v xml:space="preserve"> MN</v>
          </cell>
          <cell r="R75">
            <v>43130</v>
          </cell>
          <cell r="S75">
            <v>221.05</v>
          </cell>
          <cell r="T75">
            <v>46.01</v>
          </cell>
          <cell r="U75" t="str">
            <v xml:space="preserve"> N</v>
          </cell>
          <cell r="V75">
            <v>11</v>
          </cell>
          <cell r="W75">
            <v>466631640</v>
          </cell>
          <cell r="X75" t="str">
            <v xml:space="preserve"> S</v>
          </cell>
          <cell r="Y75">
            <v>1250</v>
          </cell>
          <cell r="Z75">
            <v>54070</v>
          </cell>
          <cell r="AA75">
            <v>0</v>
          </cell>
          <cell r="AB75">
            <v>26</v>
          </cell>
          <cell r="AC75">
            <v>5</v>
          </cell>
          <cell r="AD75">
            <v>12</v>
          </cell>
          <cell r="AE75">
            <v>0</v>
          </cell>
          <cell r="AF75">
            <v>0</v>
          </cell>
          <cell r="AG75" t="str">
            <v xml:space="preserve"> ST</v>
          </cell>
          <cell r="AH75" t="str">
            <v xml:space="preserve"> 2016 MITSUBUSHI LANCER  (VIN J</v>
          </cell>
          <cell r="AI75" t="str">
            <v xml:space="preserve"> N</v>
          </cell>
          <cell r="AJ75">
            <v>6</v>
          </cell>
          <cell r="AK75">
            <v>0</v>
          </cell>
          <cell r="AL75">
            <v>1250</v>
          </cell>
          <cell r="AM75">
            <v>54070</v>
          </cell>
          <cell r="AN75" t="str">
            <v xml:space="preserve">  0/00/0000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1250</v>
          </cell>
          <cell r="AZ75">
            <v>54070</v>
          </cell>
          <cell r="BA75" t="str">
            <v xml:space="preserve"> ST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str">
            <v>Pass</v>
          </cell>
          <cell r="BH75" t="str">
            <v>Pass</v>
          </cell>
          <cell r="BI75" t="str">
            <v>***-**-1640</v>
          </cell>
          <cell r="BJ75">
            <v>10762.94</v>
          </cell>
          <cell r="BK75">
            <v>10808.95</v>
          </cell>
          <cell r="BL75">
            <v>10808.95</v>
          </cell>
          <cell r="BM75"/>
          <cell r="BN75"/>
          <cell r="BO75"/>
          <cell r="BP75"/>
          <cell r="BQ75">
            <v>8.8681994148565204E-6</v>
          </cell>
          <cell r="BR75">
            <v>10762.94</v>
          </cell>
          <cell r="BS75">
            <v>46.01</v>
          </cell>
          <cell r="BT75">
            <v>10808.95</v>
          </cell>
          <cell r="BU75">
            <v>0</v>
          </cell>
          <cell r="BV75">
            <v>10808.95</v>
          </cell>
          <cell r="BW75">
            <v>0</v>
          </cell>
          <cell r="BX75">
            <v>0</v>
          </cell>
          <cell r="BY75"/>
          <cell r="BZ75">
            <v>0</v>
          </cell>
          <cell r="CA75" t="e">
            <v>#REF!</v>
          </cell>
          <cell r="CB75" t="str">
            <v>Match</v>
          </cell>
          <cell r="CC75" t="b">
            <v>0</v>
          </cell>
          <cell r="CD75">
            <v>466631640</v>
          </cell>
          <cell r="CE75">
            <v>9</v>
          </cell>
          <cell r="CF75">
            <v>4</v>
          </cell>
          <cell r="CG75">
            <v>63</v>
          </cell>
          <cell r="CH75" t="b">
            <v>0</v>
          </cell>
          <cell r="CI75">
            <v>-6.3131597222236451</v>
          </cell>
          <cell r="CJ75"/>
          <cell r="CK75" t="e">
            <v>#REF!</v>
          </cell>
          <cell r="CL75" t="e">
            <v>#REF!</v>
          </cell>
        </row>
        <row r="76">
          <cell r="B76">
            <v>53100</v>
          </cell>
          <cell r="C76" t="str">
            <v xml:space="preserve"> ARMENDARIZ,EVER</v>
          </cell>
          <cell r="D76">
            <v>7036.5</v>
          </cell>
          <cell r="E76">
            <v>1851.18</v>
          </cell>
          <cell r="F76">
            <v>42566</v>
          </cell>
          <cell r="G76">
            <v>43296</v>
          </cell>
          <cell r="H76" t="str">
            <v xml:space="preserve"> STUCCO</v>
          </cell>
          <cell r="I76" t="str">
            <v xml:space="preserve"> SA</v>
          </cell>
          <cell r="J76">
            <v>31</v>
          </cell>
          <cell r="K76" t="str">
            <v xml:space="preserve"> A</v>
          </cell>
          <cell r="L76" t="str">
            <v xml:space="preserve"> N</v>
          </cell>
          <cell r="M76">
            <v>0</v>
          </cell>
          <cell r="N76">
            <v>1315</v>
          </cell>
          <cell r="O76">
            <v>53100</v>
          </cell>
          <cell r="P76">
            <v>0</v>
          </cell>
          <cell r="Q76" t="str">
            <v xml:space="preserve"> JB</v>
          </cell>
          <cell r="R76">
            <v>43146</v>
          </cell>
          <cell r="S76">
            <v>315.08999999999997</v>
          </cell>
          <cell r="T76">
            <v>4.26</v>
          </cell>
          <cell r="U76" t="str">
            <v xml:space="preserve"> N</v>
          </cell>
          <cell r="V76">
            <v>11</v>
          </cell>
          <cell r="W76">
            <v>944720657</v>
          </cell>
          <cell r="X76" t="str">
            <v xml:space="preserve"> S</v>
          </cell>
          <cell r="Y76">
            <v>1315</v>
          </cell>
          <cell r="Z76">
            <v>53100</v>
          </cell>
          <cell r="AA76">
            <v>0</v>
          </cell>
          <cell r="AB76">
            <v>1</v>
          </cell>
          <cell r="AC76">
            <v>10</v>
          </cell>
          <cell r="AD76">
            <v>4</v>
          </cell>
          <cell r="AE76">
            <v>0</v>
          </cell>
          <cell r="AF76">
            <v>0</v>
          </cell>
          <cell r="AG76" t="str">
            <v xml:space="preserve"> ST</v>
          </cell>
          <cell r="AH76" t="str">
            <v xml:space="preserve"> 2003 CHEVROLET TAHOE</v>
          </cell>
          <cell r="AI76" t="str">
            <v xml:space="preserve"> N</v>
          </cell>
          <cell r="AJ76">
            <v>7</v>
          </cell>
          <cell r="AK76">
            <v>0</v>
          </cell>
          <cell r="AL76">
            <v>1315</v>
          </cell>
          <cell r="AM76">
            <v>53100</v>
          </cell>
          <cell r="AN76" t="str">
            <v xml:space="preserve">  0/00/0000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1315</v>
          </cell>
          <cell r="AZ76">
            <v>53100</v>
          </cell>
          <cell r="BA76" t="str">
            <v xml:space="preserve"> ST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str">
            <v>Pass</v>
          </cell>
          <cell r="BH76" t="str">
            <v>Pass</v>
          </cell>
          <cell r="BI76" t="str">
            <v>***-**-0657</v>
          </cell>
          <cell r="BJ76">
            <v>1851.18</v>
          </cell>
          <cell r="BK76">
            <v>1855.44</v>
          </cell>
          <cell r="BL76">
            <v>1855.44</v>
          </cell>
          <cell r="BM76"/>
          <cell r="BN76"/>
          <cell r="BO76"/>
          <cell r="BP76"/>
          <cell r="BQ76">
            <v>1.7795081045011659E-6</v>
          </cell>
          <cell r="BR76">
            <v>1851.18</v>
          </cell>
          <cell r="BS76">
            <v>4.26</v>
          </cell>
          <cell r="BT76">
            <v>1855.44</v>
          </cell>
          <cell r="BU76">
            <v>0</v>
          </cell>
          <cell r="BV76">
            <v>1855.44</v>
          </cell>
          <cell r="BW76">
            <v>0</v>
          </cell>
          <cell r="BX76">
            <v>0</v>
          </cell>
          <cell r="BY76"/>
          <cell r="BZ76">
            <v>0</v>
          </cell>
          <cell r="CA76" t="e">
            <v>#REF!</v>
          </cell>
          <cell r="CB76" t="str">
            <v>Match</v>
          </cell>
          <cell r="CC76" t="b">
            <v>0</v>
          </cell>
          <cell r="CD76">
            <v>944720657</v>
          </cell>
          <cell r="CE76">
            <v>9</v>
          </cell>
          <cell r="CF76">
            <v>9</v>
          </cell>
          <cell r="CG76">
            <v>72</v>
          </cell>
          <cell r="CH76" t="str">
            <v>Z</v>
          </cell>
          <cell r="CI76">
            <v>-22.313159722223645</v>
          </cell>
          <cell r="CJ76"/>
          <cell r="CK76" t="e">
            <v>#REF!</v>
          </cell>
          <cell r="CL76" t="e">
            <v>#REF!</v>
          </cell>
        </row>
        <row r="77">
          <cell r="B77">
            <v>54461</v>
          </cell>
          <cell r="C77" t="str">
            <v xml:space="preserve"> ARMENDARIZ,EVER OMAR</v>
          </cell>
          <cell r="D77">
            <v>16320.88</v>
          </cell>
          <cell r="E77">
            <v>16320.88</v>
          </cell>
          <cell r="F77">
            <v>43119</v>
          </cell>
          <cell r="G77">
            <v>44576</v>
          </cell>
          <cell r="H77" t="str">
            <v xml:space="preserve"> PURCHASE VEHICLE</v>
          </cell>
          <cell r="I77" t="str">
            <v xml:space="preserve"> SA</v>
          </cell>
          <cell r="J77">
            <v>34</v>
          </cell>
          <cell r="K77" t="str">
            <v xml:space="preserve"> A</v>
          </cell>
          <cell r="L77" t="str">
            <v xml:space="preserve"> N</v>
          </cell>
          <cell r="M77">
            <v>0</v>
          </cell>
          <cell r="N77">
            <v>1315</v>
          </cell>
          <cell r="O77">
            <v>54461</v>
          </cell>
          <cell r="P77">
            <v>0</v>
          </cell>
          <cell r="Q77" t="str">
            <v xml:space="preserve"> J</v>
          </cell>
          <cell r="R77">
            <v>43146</v>
          </cell>
          <cell r="S77">
            <v>398.06</v>
          </cell>
          <cell r="T77">
            <v>17.88</v>
          </cell>
          <cell r="U77" t="str">
            <v xml:space="preserve"> N</v>
          </cell>
          <cell r="V77">
            <v>11</v>
          </cell>
          <cell r="W77">
            <v>714205434</v>
          </cell>
          <cell r="X77" t="str">
            <v xml:space="preserve"> S</v>
          </cell>
          <cell r="Y77">
            <v>1315</v>
          </cell>
          <cell r="Z77">
            <v>54461</v>
          </cell>
          <cell r="AA77">
            <v>0</v>
          </cell>
          <cell r="AB77">
            <v>1</v>
          </cell>
          <cell r="AC77">
            <v>5</v>
          </cell>
          <cell r="AD77">
            <v>12</v>
          </cell>
          <cell r="AE77">
            <v>0</v>
          </cell>
          <cell r="AF77">
            <v>0</v>
          </cell>
          <cell r="AG77" t="str">
            <v xml:space="preserve"> ST</v>
          </cell>
          <cell r="AH77" t="str">
            <v xml:space="preserve"> 2002 CHEVROLET AVALANCHE (VIN</v>
          </cell>
          <cell r="AI77" t="str">
            <v xml:space="preserve"> N</v>
          </cell>
          <cell r="AJ77">
            <v>8</v>
          </cell>
          <cell r="AK77">
            <v>0</v>
          </cell>
          <cell r="AL77">
            <v>1315</v>
          </cell>
          <cell r="AM77">
            <v>54461</v>
          </cell>
          <cell r="AN77" t="str">
            <v xml:space="preserve">  0/00/0000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1315</v>
          </cell>
          <cell r="AZ77">
            <v>54461</v>
          </cell>
          <cell r="BA77" t="str">
            <v xml:space="preserve"> ST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str">
            <v>Pass</v>
          </cell>
          <cell r="BH77" t="str">
            <v>Pass</v>
          </cell>
          <cell r="BI77" t="str">
            <v>***-**-5434</v>
          </cell>
          <cell r="BJ77">
            <v>16320.88</v>
          </cell>
          <cell r="BK77">
            <v>16338.759999999998</v>
          </cell>
          <cell r="BL77">
            <v>16338.759999999998</v>
          </cell>
          <cell r="BM77"/>
          <cell r="BN77"/>
          <cell r="BO77"/>
          <cell r="BP77"/>
          <cell r="BQ77">
            <v>1.7930270411361393E-5</v>
          </cell>
          <cell r="BR77">
            <v>16320.88</v>
          </cell>
          <cell r="BS77">
            <v>17.88</v>
          </cell>
          <cell r="BT77">
            <v>16338.759999999998</v>
          </cell>
          <cell r="BU77">
            <v>0</v>
          </cell>
          <cell r="BV77">
            <v>16338.759999999998</v>
          </cell>
          <cell r="BW77">
            <v>0</v>
          </cell>
          <cell r="BX77">
            <v>0</v>
          </cell>
          <cell r="BY77"/>
          <cell r="BZ77">
            <v>0</v>
          </cell>
          <cell r="CA77" t="e">
            <v>#REF!</v>
          </cell>
          <cell r="CB77" t="str">
            <v>Match</v>
          </cell>
          <cell r="CC77" t="b">
            <v>0</v>
          </cell>
          <cell r="CD77">
            <v>714205434</v>
          </cell>
          <cell r="CE77">
            <v>9</v>
          </cell>
          <cell r="CF77">
            <v>7</v>
          </cell>
          <cell r="CG77">
            <v>20</v>
          </cell>
          <cell r="CH77" t="b">
            <v>0</v>
          </cell>
          <cell r="CI77">
            <v>-22.313159722223645</v>
          </cell>
          <cell r="CJ77"/>
          <cell r="CK77" t="e">
            <v>#REF!</v>
          </cell>
          <cell r="CL77" t="e">
            <v>#REF!</v>
          </cell>
        </row>
        <row r="78">
          <cell r="B78">
            <v>54175</v>
          </cell>
          <cell r="C78" t="str">
            <v xml:space="preserve"> ARMENDARIZ,JUAN PABL</v>
          </cell>
          <cell r="D78">
            <v>29560.85</v>
          </cell>
          <cell r="E78">
            <v>27779.48</v>
          </cell>
          <cell r="F78">
            <v>42993</v>
          </cell>
          <cell r="G78">
            <v>44819</v>
          </cell>
          <cell r="H78" t="str">
            <v xml:space="preserve"> REFINANCE TRUCK</v>
          </cell>
          <cell r="I78" t="str">
            <v xml:space="preserve"> SA</v>
          </cell>
          <cell r="J78">
            <v>32</v>
          </cell>
          <cell r="K78" t="str">
            <v xml:space="preserve"> A</v>
          </cell>
          <cell r="L78" t="str">
            <v xml:space="preserve"> N</v>
          </cell>
          <cell r="M78">
            <v>0</v>
          </cell>
          <cell r="N78">
            <v>1320</v>
          </cell>
          <cell r="O78">
            <v>54175</v>
          </cell>
          <cell r="P78">
            <v>0</v>
          </cell>
          <cell r="Q78" t="str">
            <v xml:space="preserve"> MN</v>
          </cell>
          <cell r="R78">
            <v>43146</v>
          </cell>
          <cell r="S78">
            <v>571.5</v>
          </cell>
          <cell r="T78">
            <v>4.57</v>
          </cell>
          <cell r="U78" t="str">
            <v xml:space="preserve"> N</v>
          </cell>
          <cell r="V78">
            <v>3</v>
          </cell>
          <cell r="W78">
            <v>523912952</v>
          </cell>
          <cell r="X78" t="str">
            <v xml:space="preserve"> S</v>
          </cell>
          <cell r="Y78">
            <v>1320</v>
          </cell>
          <cell r="Z78">
            <v>54175</v>
          </cell>
          <cell r="AA78">
            <v>0</v>
          </cell>
          <cell r="AB78">
            <v>25</v>
          </cell>
          <cell r="AC78">
            <v>2</v>
          </cell>
          <cell r="AD78">
            <v>5</v>
          </cell>
          <cell r="AE78">
            <v>0</v>
          </cell>
          <cell r="AF78">
            <v>0</v>
          </cell>
          <cell r="AG78" t="str">
            <v xml:space="preserve"> ST</v>
          </cell>
          <cell r="AH78" t="str">
            <v xml:space="preserve"> 2005 KENWORTH W900 (SERIAL NUM</v>
          </cell>
          <cell r="AI78" t="str">
            <v xml:space="preserve"> N</v>
          </cell>
          <cell r="AJ78">
            <v>6</v>
          </cell>
          <cell r="AK78">
            <v>1</v>
          </cell>
          <cell r="AL78">
            <v>1320</v>
          </cell>
          <cell r="AM78">
            <v>54175</v>
          </cell>
          <cell r="AN78" t="str">
            <v xml:space="preserve">  0/00/0000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1320</v>
          </cell>
          <cell r="AZ78">
            <v>54175</v>
          </cell>
          <cell r="BA78" t="str">
            <v xml:space="preserve"> ST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str">
            <v>Pass</v>
          </cell>
          <cell r="BH78" t="str">
            <v>Pass</v>
          </cell>
          <cell r="BI78" t="str">
            <v>***-**-2952</v>
          </cell>
          <cell r="BJ78">
            <v>27779.48</v>
          </cell>
          <cell r="BK78">
            <v>27784.05</v>
          </cell>
          <cell r="BL78">
            <v>27784.05</v>
          </cell>
          <cell r="BM78"/>
          <cell r="BN78"/>
          <cell r="BO78"/>
          <cell r="BP78"/>
          <cell r="BQ78">
            <v>2.2889096128104253E-5</v>
          </cell>
          <cell r="BR78">
            <v>27779.48</v>
          </cell>
          <cell r="BS78">
            <v>4.57</v>
          </cell>
          <cell r="BT78">
            <v>27784.05</v>
          </cell>
          <cell r="BU78">
            <v>0</v>
          </cell>
          <cell r="BV78">
            <v>27784.05</v>
          </cell>
          <cell r="BW78">
            <v>0</v>
          </cell>
          <cell r="BX78">
            <v>0</v>
          </cell>
          <cell r="BY78"/>
          <cell r="BZ78">
            <v>0</v>
          </cell>
          <cell r="CA78" t="e">
            <v>#REF!</v>
          </cell>
          <cell r="CB78" t="str">
            <v>Match</v>
          </cell>
          <cell r="CC78" t="b">
            <v>0</v>
          </cell>
          <cell r="CD78">
            <v>523912952</v>
          </cell>
          <cell r="CE78">
            <v>9</v>
          </cell>
          <cell r="CF78">
            <v>5</v>
          </cell>
          <cell r="CG78">
            <v>91</v>
          </cell>
          <cell r="CH78" t="b">
            <v>0</v>
          </cell>
          <cell r="CI78">
            <v>-22.313159722223645</v>
          </cell>
          <cell r="CJ78"/>
          <cell r="CK78" t="e">
            <v>#REF!</v>
          </cell>
          <cell r="CL78" t="e">
            <v>#REF!</v>
          </cell>
        </row>
        <row r="79">
          <cell r="B79">
            <v>52484</v>
          </cell>
          <cell r="C79" t="str">
            <v xml:space="preserve"> ARMENDARIZ,MARISA A.</v>
          </cell>
          <cell r="D79">
            <v>16613.580000000002</v>
          </cell>
          <cell r="E79">
            <v>8344.49</v>
          </cell>
          <cell r="F79">
            <v>42375</v>
          </cell>
          <cell r="G79">
            <v>43884</v>
          </cell>
          <cell r="H79" t="str">
            <v xml:space="preserve"> PURCHASE VEHICLE</v>
          </cell>
          <cell r="I79" t="str">
            <v xml:space="preserve"> SA</v>
          </cell>
          <cell r="J79">
            <v>34</v>
          </cell>
          <cell r="K79" t="str">
            <v xml:space="preserve"> A</v>
          </cell>
          <cell r="L79" t="str">
            <v xml:space="preserve"> N</v>
          </cell>
          <cell r="M79">
            <v>0</v>
          </cell>
          <cell r="N79">
            <v>1323</v>
          </cell>
          <cell r="O79">
            <v>52484</v>
          </cell>
          <cell r="P79">
            <v>0</v>
          </cell>
          <cell r="Q79" t="str">
            <v xml:space="preserve"> MN</v>
          </cell>
          <cell r="R79">
            <v>43213</v>
          </cell>
          <cell r="S79">
            <v>381.47</v>
          </cell>
          <cell r="T79">
            <v>3.43</v>
          </cell>
          <cell r="U79" t="str">
            <v xml:space="preserve"> N</v>
          </cell>
          <cell r="V79">
            <v>11</v>
          </cell>
          <cell r="W79">
            <v>522956867</v>
          </cell>
          <cell r="X79" t="str">
            <v xml:space="preserve"> S</v>
          </cell>
          <cell r="Y79">
            <v>1323</v>
          </cell>
          <cell r="Z79">
            <v>52484</v>
          </cell>
          <cell r="AA79">
            <v>0</v>
          </cell>
          <cell r="AB79">
            <v>26</v>
          </cell>
          <cell r="AC79">
            <v>5</v>
          </cell>
          <cell r="AD79">
            <v>12</v>
          </cell>
          <cell r="AE79">
            <v>0</v>
          </cell>
          <cell r="AF79">
            <v>0</v>
          </cell>
          <cell r="AG79" t="str">
            <v xml:space="preserve"> ST</v>
          </cell>
          <cell r="AH79" t="str">
            <v xml:space="preserve"> 2012 GMC TERRAIN SLT</v>
          </cell>
          <cell r="AI79" t="str">
            <v xml:space="preserve"> N</v>
          </cell>
          <cell r="AJ79">
            <v>7.5</v>
          </cell>
          <cell r="AK79">
            <v>0</v>
          </cell>
          <cell r="AL79">
            <v>1323</v>
          </cell>
          <cell r="AM79">
            <v>52484</v>
          </cell>
          <cell r="AN79" t="str">
            <v xml:space="preserve">  0/00/0000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1323</v>
          </cell>
          <cell r="AZ79">
            <v>52484</v>
          </cell>
          <cell r="BA79" t="str">
            <v xml:space="preserve"> ST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str">
            <v>Pass</v>
          </cell>
          <cell r="BH79" t="str">
            <v>Pass</v>
          </cell>
          <cell r="BI79" t="str">
            <v>***-**-6867</v>
          </cell>
          <cell r="BJ79">
            <v>8344.49</v>
          </cell>
          <cell r="BK79">
            <v>8347.92</v>
          </cell>
          <cell r="BL79">
            <v>8347.92</v>
          </cell>
          <cell r="BM79"/>
          <cell r="BN79"/>
          <cell r="BO79"/>
          <cell r="BP79"/>
          <cell r="BQ79">
            <v>8.5943758553977908E-6</v>
          </cell>
          <cell r="BR79">
            <v>8344.49</v>
          </cell>
          <cell r="BS79">
            <v>3.43</v>
          </cell>
          <cell r="BT79">
            <v>8347.92</v>
          </cell>
          <cell r="BU79">
            <v>0</v>
          </cell>
          <cell r="BV79">
            <v>8347.92</v>
          </cell>
          <cell r="BW79">
            <v>0</v>
          </cell>
          <cell r="BX79">
            <v>0</v>
          </cell>
          <cell r="BY79"/>
          <cell r="BZ79">
            <v>0</v>
          </cell>
          <cell r="CA79" t="e">
            <v>#REF!</v>
          </cell>
          <cell r="CB79" t="str">
            <v>Match</v>
          </cell>
          <cell r="CC79" t="b">
            <v>0</v>
          </cell>
          <cell r="CD79">
            <v>522956867</v>
          </cell>
          <cell r="CE79">
            <v>9</v>
          </cell>
          <cell r="CF79">
            <v>5</v>
          </cell>
          <cell r="CG79">
            <v>95</v>
          </cell>
          <cell r="CH79" t="b">
            <v>0</v>
          </cell>
          <cell r="CI79">
            <v>-89.313159722223645</v>
          </cell>
          <cell r="CJ79"/>
          <cell r="CK79" t="e">
            <v>#REF!</v>
          </cell>
          <cell r="CL79" t="e">
            <v>#REF!</v>
          </cell>
        </row>
        <row r="80">
          <cell r="B80">
            <v>52904</v>
          </cell>
          <cell r="C80" t="str">
            <v xml:space="preserve"> ARMENDARIZ,ARMANO J</v>
          </cell>
          <cell r="D80">
            <v>10474.18</v>
          </cell>
          <cell r="E80">
            <v>994.39</v>
          </cell>
          <cell r="F80">
            <v>42507</v>
          </cell>
          <cell r="G80">
            <v>43174</v>
          </cell>
          <cell r="H80" t="str">
            <v xml:space="preserve"> HOME REMODEL</v>
          </cell>
          <cell r="I80" t="str">
            <v xml:space="preserve"> SA</v>
          </cell>
          <cell r="J80">
            <v>31</v>
          </cell>
          <cell r="K80" t="str">
            <v xml:space="preserve"> A</v>
          </cell>
          <cell r="L80" t="str">
            <v xml:space="preserve"> N</v>
          </cell>
          <cell r="M80">
            <v>0</v>
          </cell>
          <cell r="N80">
            <v>1327</v>
          </cell>
          <cell r="O80">
            <v>52904</v>
          </cell>
          <cell r="P80">
            <v>0</v>
          </cell>
          <cell r="Q80" t="str">
            <v xml:space="preserve"> JD</v>
          </cell>
          <cell r="R80">
            <v>43146</v>
          </cell>
          <cell r="S80">
            <v>501.51</v>
          </cell>
          <cell r="T80">
            <v>1.8</v>
          </cell>
          <cell r="U80" t="str">
            <v xml:space="preserve"> N</v>
          </cell>
          <cell r="V80">
            <v>11</v>
          </cell>
          <cell r="W80">
            <v>559615104</v>
          </cell>
          <cell r="X80" t="str">
            <v xml:space="preserve"> S</v>
          </cell>
          <cell r="Y80">
            <v>1327</v>
          </cell>
          <cell r="Z80">
            <v>52904</v>
          </cell>
          <cell r="AA80">
            <v>0</v>
          </cell>
          <cell r="AB80">
            <v>2</v>
          </cell>
          <cell r="AC80">
            <v>9</v>
          </cell>
          <cell r="AD80">
            <v>4</v>
          </cell>
          <cell r="AE80">
            <v>0</v>
          </cell>
          <cell r="AF80">
            <v>0</v>
          </cell>
          <cell r="AG80" t="str">
            <v xml:space="preserve"> ST</v>
          </cell>
          <cell r="AH80" t="str">
            <v xml:space="preserve"> 2008 FORD F-250</v>
          </cell>
          <cell r="AI80" t="str">
            <v xml:space="preserve"> N</v>
          </cell>
          <cell r="AJ80">
            <v>5.5</v>
          </cell>
          <cell r="AK80">
            <v>0</v>
          </cell>
          <cell r="AL80">
            <v>1327</v>
          </cell>
          <cell r="AM80">
            <v>52904</v>
          </cell>
          <cell r="AN80" t="str">
            <v xml:space="preserve">  0/00/0000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1327</v>
          </cell>
          <cell r="AZ80">
            <v>52904</v>
          </cell>
          <cell r="BA80" t="str">
            <v xml:space="preserve"> ST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str">
            <v>Pass</v>
          </cell>
          <cell r="BH80" t="str">
            <v>Pass</v>
          </cell>
          <cell r="BI80" t="str">
            <v>***-**-5104</v>
          </cell>
          <cell r="BJ80">
            <v>994.39</v>
          </cell>
          <cell r="BK80">
            <v>996.18999999999994</v>
          </cell>
          <cell r="BL80">
            <v>996.18999999999994</v>
          </cell>
          <cell r="BM80"/>
          <cell r="BN80"/>
          <cell r="BO80"/>
          <cell r="BP80"/>
          <cell r="BQ80">
            <v>7.5105668910733592E-7</v>
          </cell>
          <cell r="BR80">
            <v>994.39</v>
          </cell>
          <cell r="BS80">
            <v>1.8</v>
          </cell>
          <cell r="BT80">
            <v>996.18999999999994</v>
          </cell>
          <cell r="BU80">
            <v>0</v>
          </cell>
          <cell r="BV80">
            <v>996.18999999999994</v>
          </cell>
          <cell r="BW80">
            <v>0</v>
          </cell>
          <cell r="BX80">
            <v>0</v>
          </cell>
          <cell r="BY80"/>
          <cell r="BZ80">
            <v>0</v>
          </cell>
          <cell r="CA80" t="e">
            <v>#REF!</v>
          </cell>
          <cell r="CB80" t="str">
            <v>Match</v>
          </cell>
          <cell r="CC80" t="b">
            <v>0</v>
          </cell>
          <cell r="CD80">
            <v>559615104</v>
          </cell>
          <cell r="CE80">
            <v>9</v>
          </cell>
          <cell r="CF80">
            <v>5</v>
          </cell>
          <cell r="CG80">
            <v>61</v>
          </cell>
          <cell r="CH80" t="b">
            <v>0</v>
          </cell>
          <cell r="CI80">
            <v>-22.313159722223645</v>
          </cell>
          <cell r="CJ80"/>
          <cell r="CK80" t="e">
            <v>#REF!</v>
          </cell>
          <cell r="CL80" t="e">
            <v>#REF!</v>
          </cell>
        </row>
        <row r="81">
          <cell r="B81">
            <v>53517</v>
          </cell>
          <cell r="C81" t="str">
            <v xml:space="preserve"> ARMENDARIZ,OSCAR</v>
          </cell>
          <cell r="D81">
            <v>26921.07</v>
          </cell>
          <cell r="E81">
            <v>22166.57</v>
          </cell>
          <cell r="F81">
            <v>42731</v>
          </cell>
          <cell r="G81">
            <v>44558</v>
          </cell>
          <cell r="H81" t="str">
            <v xml:space="preserve"> PURCHASE VEHICLE</v>
          </cell>
          <cell r="I81" t="str">
            <v xml:space="preserve"> SA</v>
          </cell>
          <cell r="J81">
            <v>34</v>
          </cell>
          <cell r="K81" t="str">
            <v xml:space="preserve"> A</v>
          </cell>
          <cell r="L81" t="str">
            <v xml:space="preserve"> N</v>
          </cell>
          <cell r="M81">
            <v>0</v>
          </cell>
          <cell r="N81">
            <v>1329</v>
          </cell>
          <cell r="O81">
            <v>53517</v>
          </cell>
          <cell r="P81">
            <v>0</v>
          </cell>
          <cell r="Q81" t="str">
            <v xml:space="preserve"> MN</v>
          </cell>
          <cell r="R81">
            <v>43128</v>
          </cell>
          <cell r="S81">
            <v>520.54999999999995</v>
          </cell>
          <cell r="T81">
            <v>94.74</v>
          </cell>
          <cell r="U81" t="str">
            <v xml:space="preserve"> N</v>
          </cell>
          <cell r="V81">
            <v>11</v>
          </cell>
          <cell r="W81">
            <v>522970931</v>
          </cell>
          <cell r="X81" t="str">
            <v xml:space="preserve"> S</v>
          </cell>
          <cell r="Y81">
            <v>1329</v>
          </cell>
          <cell r="Z81">
            <v>53517</v>
          </cell>
          <cell r="AA81">
            <v>0</v>
          </cell>
          <cell r="AB81">
            <v>4</v>
          </cell>
          <cell r="AC81">
            <v>5</v>
          </cell>
          <cell r="AD81">
            <v>12</v>
          </cell>
          <cell r="AE81">
            <v>0</v>
          </cell>
          <cell r="AF81">
            <v>0</v>
          </cell>
          <cell r="AG81" t="str">
            <v xml:space="preserve"> ST</v>
          </cell>
          <cell r="AH81" t="str">
            <v xml:space="preserve"> 2011 GMC SIERRA DENALI CREW CA</v>
          </cell>
          <cell r="AI81" t="str">
            <v xml:space="preserve"> N</v>
          </cell>
          <cell r="AJ81">
            <v>6</v>
          </cell>
          <cell r="AK81">
            <v>0</v>
          </cell>
          <cell r="AL81">
            <v>1329</v>
          </cell>
          <cell r="AM81">
            <v>53517</v>
          </cell>
          <cell r="AN81" t="str">
            <v xml:space="preserve">  0/00/0000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1329</v>
          </cell>
          <cell r="AZ81">
            <v>53517</v>
          </cell>
          <cell r="BA81" t="str">
            <v xml:space="preserve"> ST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str">
            <v>Pass</v>
          </cell>
          <cell r="BH81" t="str">
            <v>Pass</v>
          </cell>
          <cell r="BI81" t="str">
            <v>***-**-0931</v>
          </cell>
          <cell r="BJ81">
            <v>22166.57</v>
          </cell>
          <cell r="BK81">
            <v>22261.31</v>
          </cell>
          <cell r="BL81">
            <v>22261.31</v>
          </cell>
          <cell r="BM81"/>
          <cell r="BN81"/>
          <cell r="BO81"/>
          <cell r="BP81"/>
          <cell r="BQ81">
            <v>1.8264299819879705E-5</v>
          </cell>
          <cell r="BR81">
            <v>22166.57</v>
          </cell>
          <cell r="BS81">
            <v>94.74</v>
          </cell>
          <cell r="BT81">
            <v>22261.31</v>
          </cell>
          <cell r="BU81">
            <v>0</v>
          </cell>
          <cell r="BV81">
            <v>22261.31</v>
          </cell>
          <cell r="BW81">
            <v>0</v>
          </cell>
          <cell r="BX81">
            <v>0</v>
          </cell>
          <cell r="BY81"/>
          <cell r="BZ81">
            <v>0</v>
          </cell>
          <cell r="CA81" t="e">
            <v>#REF!</v>
          </cell>
          <cell r="CB81" t="str">
            <v>Match</v>
          </cell>
          <cell r="CC81" t="b">
            <v>0</v>
          </cell>
          <cell r="CD81">
            <v>522970931</v>
          </cell>
          <cell r="CE81">
            <v>9</v>
          </cell>
          <cell r="CF81">
            <v>5</v>
          </cell>
          <cell r="CG81">
            <v>97</v>
          </cell>
          <cell r="CH81" t="b">
            <v>0</v>
          </cell>
          <cell r="CI81">
            <v>-4.3131597222236451</v>
          </cell>
          <cell r="CJ81"/>
          <cell r="CK81" t="e">
            <v>#REF!</v>
          </cell>
          <cell r="CL81" t="e">
            <v>#REF!</v>
          </cell>
        </row>
        <row r="82">
          <cell r="B82">
            <v>53857</v>
          </cell>
          <cell r="C82" t="str">
            <v xml:space="preserve"> ARMENDARIZ,OSCAR</v>
          </cell>
          <cell r="D82">
            <v>2025</v>
          </cell>
          <cell r="E82">
            <v>2025</v>
          </cell>
          <cell r="F82">
            <v>42871</v>
          </cell>
          <cell r="G82">
            <v>43236</v>
          </cell>
          <cell r="H82" t="str">
            <v xml:space="preserve"> VEHICLE REPAIRS</v>
          </cell>
          <cell r="I82" t="str">
            <v xml:space="preserve"> SI</v>
          </cell>
          <cell r="J82">
            <v>72</v>
          </cell>
          <cell r="K82" t="str">
            <v xml:space="preserve"> A</v>
          </cell>
          <cell r="L82" t="str">
            <v xml:space="preserve"> N</v>
          </cell>
          <cell r="M82">
            <v>0</v>
          </cell>
          <cell r="N82">
            <v>1329</v>
          </cell>
          <cell r="O82">
            <v>53857</v>
          </cell>
          <cell r="P82">
            <v>0</v>
          </cell>
          <cell r="Q82" t="str">
            <v xml:space="preserve"> J</v>
          </cell>
          <cell r="R82">
            <v>43236</v>
          </cell>
          <cell r="S82">
            <v>0</v>
          </cell>
          <cell r="T82">
            <v>210.54</v>
          </cell>
          <cell r="U82" t="str">
            <v xml:space="preserve"> N</v>
          </cell>
          <cell r="V82">
            <v>1</v>
          </cell>
          <cell r="W82">
            <v>522970931</v>
          </cell>
          <cell r="X82" t="str">
            <v xml:space="preserve"> S</v>
          </cell>
          <cell r="Y82">
            <v>1329</v>
          </cell>
          <cell r="Z82">
            <v>53857</v>
          </cell>
          <cell r="AA82">
            <v>0</v>
          </cell>
          <cell r="AB82">
            <v>25</v>
          </cell>
          <cell r="AC82">
            <v>10</v>
          </cell>
          <cell r="AD82">
            <v>8</v>
          </cell>
          <cell r="AE82">
            <v>0</v>
          </cell>
          <cell r="AF82">
            <v>0</v>
          </cell>
          <cell r="AG82" t="str">
            <v xml:space="preserve"> ST</v>
          </cell>
          <cell r="AH82" t="str">
            <v xml:space="preserve"> UNSECURED</v>
          </cell>
          <cell r="AI82" t="str">
            <v xml:space="preserve"> N</v>
          </cell>
          <cell r="AJ82">
            <v>15</v>
          </cell>
          <cell r="AK82">
            <v>0</v>
          </cell>
          <cell r="AL82">
            <v>1329</v>
          </cell>
          <cell r="AM82">
            <v>53857</v>
          </cell>
          <cell r="AN82" t="str">
            <v xml:space="preserve">  0/00/0000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1329</v>
          </cell>
          <cell r="AZ82">
            <v>53857</v>
          </cell>
          <cell r="BA82" t="str">
            <v xml:space="preserve"> ST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str">
            <v>Pass</v>
          </cell>
          <cell r="BH82" t="str">
            <v>Pass</v>
          </cell>
          <cell r="BI82" t="str">
            <v>***-**-0931</v>
          </cell>
          <cell r="BJ82">
            <v>2025</v>
          </cell>
          <cell r="BK82">
            <v>2235.54</v>
          </cell>
          <cell r="BL82">
            <v>2235.54</v>
          </cell>
          <cell r="BM82"/>
          <cell r="BN82"/>
          <cell r="BO82"/>
          <cell r="BP82"/>
          <cell r="BQ82">
            <v>4.171282153176654E-6</v>
          </cell>
          <cell r="BR82">
            <v>2025</v>
          </cell>
          <cell r="BS82">
            <v>210.54</v>
          </cell>
          <cell r="BT82">
            <v>2235.54</v>
          </cell>
          <cell r="BU82">
            <v>0</v>
          </cell>
          <cell r="BV82">
            <v>2235.54</v>
          </cell>
          <cell r="BW82">
            <v>0</v>
          </cell>
          <cell r="BX82">
            <v>0</v>
          </cell>
          <cell r="BY82"/>
          <cell r="BZ82">
            <v>0</v>
          </cell>
          <cell r="CA82" t="e">
            <v>#REF!</v>
          </cell>
          <cell r="CB82" t="str">
            <v>Match</v>
          </cell>
          <cell r="CC82" t="b">
            <v>0</v>
          </cell>
          <cell r="CD82">
            <v>522970931</v>
          </cell>
          <cell r="CE82">
            <v>9</v>
          </cell>
          <cell r="CF82">
            <v>5</v>
          </cell>
          <cell r="CG82">
            <v>97</v>
          </cell>
          <cell r="CH82" t="b">
            <v>0</v>
          </cell>
          <cell r="CI82">
            <v>-112.31315972222365</v>
          </cell>
          <cell r="CJ82"/>
          <cell r="CK82" t="e">
            <v>#REF!</v>
          </cell>
          <cell r="CL82" t="e">
            <v>#REF!</v>
          </cell>
        </row>
        <row r="83">
          <cell r="B83">
            <v>54418</v>
          </cell>
          <cell r="C83" t="str">
            <v xml:space="preserve"> ARMENDARIZ,OSCAR</v>
          </cell>
          <cell r="D83">
            <v>2025</v>
          </cell>
          <cell r="E83">
            <v>2025</v>
          </cell>
          <cell r="F83">
            <v>43097</v>
          </cell>
          <cell r="G83">
            <v>43449</v>
          </cell>
          <cell r="H83" t="str">
            <v xml:space="preserve"> PERSONAL</v>
          </cell>
          <cell r="I83" t="str">
            <v xml:space="preserve"> SI</v>
          </cell>
          <cell r="J83">
            <v>72</v>
          </cell>
          <cell r="K83" t="str">
            <v xml:space="preserve"> A</v>
          </cell>
          <cell r="L83" t="str">
            <v xml:space="preserve"> N</v>
          </cell>
          <cell r="M83">
            <v>0</v>
          </cell>
          <cell r="N83">
            <v>1329</v>
          </cell>
          <cell r="O83">
            <v>54418</v>
          </cell>
          <cell r="P83">
            <v>0</v>
          </cell>
          <cell r="Q83" t="str">
            <v xml:space="preserve"> MN</v>
          </cell>
          <cell r="R83">
            <v>43449</v>
          </cell>
          <cell r="S83">
            <v>0</v>
          </cell>
          <cell r="T83">
            <v>22.46</v>
          </cell>
          <cell r="U83" t="str">
            <v xml:space="preserve"> N</v>
          </cell>
          <cell r="V83">
            <v>1</v>
          </cell>
          <cell r="W83">
            <v>522970931</v>
          </cell>
          <cell r="X83" t="str">
            <v xml:space="preserve"> S</v>
          </cell>
          <cell r="Y83">
            <v>1329</v>
          </cell>
          <cell r="Z83">
            <v>54418</v>
          </cell>
          <cell r="AA83">
            <v>0</v>
          </cell>
          <cell r="AB83">
            <v>25</v>
          </cell>
          <cell r="AC83">
            <v>10</v>
          </cell>
          <cell r="AD83">
            <v>8</v>
          </cell>
          <cell r="AE83">
            <v>0</v>
          </cell>
          <cell r="AF83">
            <v>0</v>
          </cell>
          <cell r="AG83" t="str">
            <v xml:space="preserve"> ST</v>
          </cell>
          <cell r="AH83" t="str">
            <v xml:space="preserve"> UNSECURED</v>
          </cell>
          <cell r="AI83" t="str">
            <v xml:space="preserve"> N</v>
          </cell>
          <cell r="AJ83">
            <v>15</v>
          </cell>
          <cell r="AK83">
            <v>0</v>
          </cell>
          <cell r="AL83">
            <v>1329</v>
          </cell>
          <cell r="AM83">
            <v>54418</v>
          </cell>
          <cell r="AN83" t="str">
            <v xml:space="preserve">  0/00/0000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1329</v>
          </cell>
          <cell r="AZ83">
            <v>54418</v>
          </cell>
          <cell r="BA83" t="str">
            <v xml:space="preserve"> ST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str">
            <v>Pass</v>
          </cell>
          <cell r="BH83" t="str">
            <v>Pass</v>
          </cell>
          <cell r="BI83" t="str">
            <v>***-**-0931</v>
          </cell>
          <cell r="BJ83">
            <v>2025</v>
          </cell>
          <cell r="BK83">
            <v>2047.46</v>
          </cell>
          <cell r="BL83">
            <v>2047.46</v>
          </cell>
          <cell r="BM83"/>
          <cell r="BN83"/>
          <cell r="BO83"/>
          <cell r="BP83"/>
          <cell r="BQ83">
            <v>4.171282153176654E-6</v>
          </cell>
          <cell r="BR83">
            <v>2025</v>
          </cell>
          <cell r="BS83">
            <v>22.46</v>
          </cell>
          <cell r="BT83">
            <v>2047.46</v>
          </cell>
          <cell r="BU83">
            <v>0</v>
          </cell>
          <cell r="BV83">
            <v>2047.46</v>
          </cell>
          <cell r="BW83">
            <v>0</v>
          </cell>
          <cell r="BX83">
            <v>0</v>
          </cell>
          <cell r="BY83"/>
          <cell r="BZ83">
            <v>0</v>
          </cell>
          <cell r="CA83" t="e">
            <v>#REF!</v>
          </cell>
          <cell r="CB83" t="str">
            <v>Match</v>
          </cell>
          <cell r="CC83" t="b">
            <v>0</v>
          </cell>
          <cell r="CD83">
            <v>522970931</v>
          </cell>
          <cell r="CE83">
            <v>9</v>
          </cell>
          <cell r="CF83">
            <v>5</v>
          </cell>
          <cell r="CG83">
            <v>97</v>
          </cell>
          <cell r="CH83" t="b">
            <v>0</v>
          </cell>
          <cell r="CI83">
            <v>-325.31315972222365</v>
          </cell>
          <cell r="CJ83"/>
          <cell r="CK83" t="e">
            <v>#REF!</v>
          </cell>
          <cell r="CL83" t="e">
            <v>#REF!</v>
          </cell>
        </row>
        <row r="84">
          <cell r="B84">
            <v>50021</v>
          </cell>
          <cell r="C84" t="str">
            <v xml:space="preserve"> ARMENDARIZ,RIGOBERTO</v>
          </cell>
          <cell r="D84">
            <v>94800</v>
          </cell>
          <cell r="E84">
            <v>59869.77</v>
          </cell>
          <cell r="F84">
            <v>41691</v>
          </cell>
          <cell r="G84">
            <v>45352</v>
          </cell>
          <cell r="H84" t="str">
            <v xml:space="preserve"> PURCHASE BUSINESS REAL ESTATE</v>
          </cell>
          <cell r="I84" t="str">
            <v xml:space="preserve"> SA</v>
          </cell>
          <cell r="J84">
            <v>15</v>
          </cell>
          <cell r="K84" t="str">
            <v xml:space="preserve"> A</v>
          </cell>
          <cell r="L84" t="str">
            <v xml:space="preserve"> N</v>
          </cell>
          <cell r="M84">
            <v>0</v>
          </cell>
          <cell r="N84">
            <v>1331</v>
          </cell>
          <cell r="O84">
            <v>50021</v>
          </cell>
          <cell r="P84">
            <v>0</v>
          </cell>
          <cell r="Q84" t="str">
            <v xml:space="preserve"> MN</v>
          </cell>
          <cell r="R84">
            <v>43132</v>
          </cell>
          <cell r="S84">
            <v>1030.4000000000001</v>
          </cell>
          <cell r="T84">
            <v>1747.69</v>
          </cell>
          <cell r="U84" t="str">
            <v xml:space="preserve"> N</v>
          </cell>
          <cell r="V84">
            <v>2</v>
          </cell>
          <cell r="W84">
            <v>523793809</v>
          </cell>
          <cell r="X84" t="str">
            <v xml:space="preserve"> S</v>
          </cell>
          <cell r="Y84">
            <v>1331</v>
          </cell>
          <cell r="Z84">
            <v>50021</v>
          </cell>
          <cell r="AA84">
            <v>0</v>
          </cell>
          <cell r="AB84">
            <v>25</v>
          </cell>
          <cell r="AC84">
            <v>6</v>
          </cell>
          <cell r="AD84">
            <v>2</v>
          </cell>
          <cell r="AE84">
            <v>0</v>
          </cell>
          <cell r="AF84">
            <v>0</v>
          </cell>
          <cell r="AG84" t="str">
            <v xml:space="preserve"> ST</v>
          </cell>
          <cell r="AH84" t="str">
            <v xml:space="preserve"> REAL PROPERTY LOCATED AT 604 E</v>
          </cell>
          <cell r="AI84" t="str">
            <v xml:space="preserve"> N</v>
          </cell>
          <cell r="AJ84">
            <v>5.5</v>
          </cell>
          <cell r="AK84">
            <v>2</v>
          </cell>
          <cell r="AL84">
            <v>1331</v>
          </cell>
          <cell r="AM84">
            <v>50021</v>
          </cell>
          <cell r="AN84" t="str">
            <v xml:space="preserve">  0/00/0000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1331</v>
          </cell>
          <cell r="AZ84">
            <v>50021</v>
          </cell>
          <cell r="BA84" t="str">
            <v xml:space="preserve"> ST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str">
            <v>Pass</v>
          </cell>
          <cell r="BH84" t="str">
            <v>Pass</v>
          </cell>
          <cell r="BI84" t="str">
            <v>***-**-3809</v>
          </cell>
          <cell r="BJ84">
            <v>59869.77</v>
          </cell>
          <cell r="BK84">
            <v>61617.46</v>
          </cell>
          <cell r="BL84">
            <v>61617.46</v>
          </cell>
          <cell r="BM84"/>
          <cell r="BN84"/>
          <cell r="BO84"/>
          <cell r="BP84"/>
          <cell r="BQ84">
            <v>4.5219271346069158E-5</v>
          </cell>
          <cell r="BR84">
            <v>59869.77</v>
          </cell>
          <cell r="BS84">
            <v>1747.69</v>
          </cell>
          <cell r="BT84">
            <v>61617.46</v>
          </cell>
          <cell r="BU84">
            <v>0</v>
          </cell>
          <cell r="BV84">
            <v>61617.46</v>
          </cell>
          <cell r="BW84">
            <v>0</v>
          </cell>
          <cell r="BX84">
            <v>0</v>
          </cell>
          <cell r="BY84"/>
          <cell r="BZ84">
            <v>0</v>
          </cell>
          <cell r="CA84" t="e">
            <v>#REF!</v>
          </cell>
          <cell r="CB84" t="str">
            <v>Match</v>
          </cell>
          <cell r="CC84" t="b">
            <v>0</v>
          </cell>
          <cell r="CD84">
            <v>523793809</v>
          </cell>
          <cell r="CE84">
            <v>9</v>
          </cell>
          <cell r="CF84">
            <v>5</v>
          </cell>
          <cell r="CG84">
            <v>79</v>
          </cell>
          <cell r="CH84" t="b">
            <v>0</v>
          </cell>
          <cell r="CI84">
            <v>-8.3131597222236451</v>
          </cell>
          <cell r="CJ84"/>
          <cell r="CK84" t="e">
            <v>#REF!</v>
          </cell>
          <cell r="CL84" t="e">
            <v>#REF!</v>
          </cell>
        </row>
        <row r="85">
          <cell r="B85">
            <v>52935</v>
          </cell>
          <cell r="C85" t="str">
            <v xml:space="preserve"> ARMENDARIZ,RIGOBERTO</v>
          </cell>
          <cell r="D85">
            <v>20017.5</v>
          </cell>
          <cell r="E85">
            <v>14126.11</v>
          </cell>
          <cell r="F85">
            <v>42552</v>
          </cell>
          <cell r="G85">
            <v>44348</v>
          </cell>
          <cell r="H85" t="str">
            <v xml:space="preserve"> PURCHASE CAMPER</v>
          </cell>
          <cell r="I85" t="str">
            <v xml:space="preserve"> SA</v>
          </cell>
          <cell r="J85">
            <v>31</v>
          </cell>
          <cell r="K85" t="str">
            <v xml:space="preserve"> A</v>
          </cell>
          <cell r="L85" t="str">
            <v xml:space="preserve"> N</v>
          </cell>
          <cell r="M85">
            <v>0</v>
          </cell>
          <cell r="N85">
            <v>1331</v>
          </cell>
          <cell r="O85">
            <v>52935</v>
          </cell>
          <cell r="P85">
            <v>0</v>
          </cell>
          <cell r="Q85" t="str">
            <v xml:space="preserve"> CP</v>
          </cell>
          <cell r="R85">
            <v>43132</v>
          </cell>
          <cell r="S85">
            <v>380.41</v>
          </cell>
          <cell r="T85">
            <v>46.73</v>
          </cell>
          <cell r="U85" t="str">
            <v xml:space="preserve"> N</v>
          </cell>
          <cell r="V85">
            <v>11</v>
          </cell>
          <cell r="W85">
            <v>523793809</v>
          </cell>
          <cell r="X85" t="str">
            <v xml:space="preserve"> S</v>
          </cell>
          <cell r="Y85">
            <v>1331</v>
          </cell>
          <cell r="Z85">
            <v>52935</v>
          </cell>
          <cell r="AA85">
            <v>0</v>
          </cell>
          <cell r="AB85">
            <v>25</v>
          </cell>
          <cell r="AC85">
            <v>10</v>
          </cell>
          <cell r="AD85">
            <v>4</v>
          </cell>
          <cell r="AE85">
            <v>0</v>
          </cell>
          <cell r="AF85">
            <v>0</v>
          </cell>
          <cell r="AG85" t="str">
            <v xml:space="preserve"> ST</v>
          </cell>
          <cell r="AH85" t="str">
            <v xml:space="preserve"> 2016 WINNEBAGO VOYAGE</v>
          </cell>
          <cell r="AI85" t="str">
            <v xml:space="preserve"> N</v>
          </cell>
          <cell r="AJ85">
            <v>5.25</v>
          </cell>
          <cell r="AK85">
            <v>0</v>
          </cell>
          <cell r="AL85">
            <v>1331</v>
          </cell>
          <cell r="AM85">
            <v>52935</v>
          </cell>
          <cell r="AN85" t="str">
            <v xml:space="preserve">  0/00/0000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1331</v>
          </cell>
          <cell r="AZ85">
            <v>52935</v>
          </cell>
          <cell r="BA85" t="str">
            <v xml:space="preserve"> ST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str">
            <v>Pass</v>
          </cell>
          <cell r="BH85" t="str">
            <v>Pass</v>
          </cell>
          <cell r="BI85" t="str">
            <v>***-**-3809</v>
          </cell>
          <cell r="BJ85">
            <v>14126.11</v>
          </cell>
          <cell r="BK85">
            <v>14172.84</v>
          </cell>
          <cell r="BL85">
            <v>14172.84</v>
          </cell>
          <cell r="BM85"/>
          <cell r="BN85"/>
          <cell r="BO85"/>
          <cell r="BP85"/>
          <cell r="BQ85">
            <v>1.0184393426115353E-5</v>
          </cell>
          <cell r="BR85">
            <v>14126.11</v>
          </cell>
          <cell r="BS85">
            <v>46.73</v>
          </cell>
          <cell r="BT85">
            <v>14172.84</v>
          </cell>
          <cell r="BU85">
            <v>0</v>
          </cell>
          <cell r="BV85">
            <v>14172.84</v>
          </cell>
          <cell r="BW85">
            <v>0</v>
          </cell>
          <cell r="BX85">
            <v>0</v>
          </cell>
          <cell r="BY85"/>
          <cell r="BZ85">
            <v>0</v>
          </cell>
          <cell r="CA85" t="e">
            <v>#REF!</v>
          </cell>
          <cell r="CB85" t="str">
            <v>Match</v>
          </cell>
          <cell r="CC85" t="b">
            <v>0</v>
          </cell>
          <cell r="CD85">
            <v>523793809</v>
          </cell>
          <cell r="CE85">
            <v>9</v>
          </cell>
          <cell r="CF85">
            <v>5</v>
          </cell>
          <cell r="CG85">
            <v>79</v>
          </cell>
          <cell r="CH85" t="b">
            <v>0</v>
          </cell>
          <cell r="CI85">
            <v>-8.3131597222236451</v>
          </cell>
          <cell r="CJ85"/>
          <cell r="CK85" t="e">
            <v>#REF!</v>
          </cell>
          <cell r="CL85" t="e">
            <v>#REF!</v>
          </cell>
        </row>
        <row r="86">
          <cell r="B86">
            <v>53733</v>
          </cell>
          <cell r="C86" t="str">
            <v xml:space="preserve"> ARMENDARIZ,RIGOBERTO</v>
          </cell>
          <cell r="D86">
            <v>14652.34</v>
          </cell>
          <cell r="E86">
            <v>10160.200000000001</v>
          </cell>
          <cell r="F86">
            <v>42830</v>
          </cell>
          <cell r="G86">
            <v>43743</v>
          </cell>
          <cell r="H86" t="str">
            <v xml:space="preserve"> PURCHASE EQUIPMENT</v>
          </cell>
          <cell r="I86" t="str">
            <v xml:space="preserve"> SA</v>
          </cell>
          <cell r="J86">
            <v>32</v>
          </cell>
          <cell r="K86" t="str">
            <v xml:space="preserve"> A</v>
          </cell>
          <cell r="L86" t="str">
            <v xml:space="preserve"> N</v>
          </cell>
          <cell r="M86">
            <v>0</v>
          </cell>
          <cell r="N86">
            <v>1331</v>
          </cell>
          <cell r="O86">
            <v>53733</v>
          </cell>
          <cell r="P86">
            <v>0</v>
          </cell>
          <cell r="Q86" t="str">
            <v xml:space="preserve"> LF</v>
          </cell>
          <cell r="R86">
            <v>43136</v>
          </cell>
          <cell r="S86">
            <v>527.21</v>
          </cell>
          <cell r="T86">
            <v>31.73</v>
          </cell>
          <cell r="U86" t="str">
            <v xml:space="preserve"> N</v>
          </cell>
          <cell r="V86">
            <v>7</v>
          </cell>
          <cell r="W86">
            <v>523793809</v>
          </cell>
          <cell r="X86" t="str">
            <v xml:space="preserve"> S</v>
          </cell>
          <cell r="Y86">
            <v>1331</v>
          </cell>
          <cell r="Z86">
            <v>53733</v>
          </cell>
          <cell r="AA86">
            <v>0</v>
          </cell>
          <cell r="AB86">
            <v>25</v>
          </cell>
          <cell r="AC86">
            <v>2</v>
          </cell>
          <cell r="AD86">
            <v>5</v>
          </cell>
          <cell r="AE86">
            <v>0</v>
          </cell>
          <cell r="AF86">
            <v>0</v>
          </cell>
          <cell r="AG86" t="str">
            <v xml:space="preserve"> ST</v>
          </cell>
          <cell r="AH86" t="str">
            <v xml:space="preserve"> ALL IN, AC, EQ, AND GI</v>
          </cell>
          <cell r="AI86" t="str">
            <v xml:space="preserve"> N</v>
          </cell>
          <cell r="AJ86">
            <v>6</v>
          </cell>
          <cell r="AK86">
            <v>0</v>
          </cell>
          <cell r="AL86">
            <v>1331</v>
          </cell>
          <cell r="AM86">
            <v>53733</v>
          </cell>
          <cell r="AN86" t="str">
            <v xml:space="preserve">  0/00/0000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1331</v>
          </cell>
          <cell r="AZ86">
            <v>53733</v>
          </cell>
          <cell r="BA86" t="str">
            <v xml:space="preserve"> ST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str">
            <v>Pass</v>
          </cell>
          <cell r="BH86" t="str">
            <v>Pass</v>
          </cell>
          <cell r="BI86" t="str">
            <v>***-**-3809</v>
          </cell>
          <cell r="BJ86">
            <v>10160.200000000001</v>
          </cell>
          <cell r="BK86">
            <v>10191.93</v>
          </cell>
          <cell r="BL86">
            <v>10191.93</v>
          </cell>
          <cell r="BM86"/>
          <cell r="BN86"/>
          <cell r="BO86"/>
          <cell r="BP86"/>
          <cell r="BQ86">
            <v>8.3715675916455182E-6</v>
          </cell>
          <cell r="BR86">
            <v>10160.200000000001</v>
          </cell>
          <cell r="BS86">
            <v>31.73</v>
          </cell>
          <cell r="BT86">
            <v>10191.93</v>
          </cell>
          <cell r="BU86">
            <v>0</v>
          </cell>
          <cell r="BV86">
            <v>10191.93</v>
          </cell>
          <cell r="BW86">
            <v>0</v>
          </cell>
          <cell r="BX86">
            <v>0</v>
          </cell>
          <cell r="BY86"/>
          <cell r="BZ86">
            <v>0</v>
          </cell>
          <cell r="CA86" t="e">
            <v>#REF!</v>
          </cell>
          <cell r="CB86" t="str">
            <v>Match</v>
          </cell>
          <cell r="CC86" t="b">
            <v>0</v>
          </cell>
          <cell r="CD86">
            <v>523793809</v>
          </cell>
          <cell r="CE86">
            <v>9</v>
          </cell>
          <cell r="CF86">
            <v>5</v>
          </cell>
          <cell r="CG86">
            <v>79</v>
          </cell>
          <cell r="CH86" t="b">
            <v>0</v>
          </cell>
          <cell r="CI86">
            <v>-12.313159722223645</v>
          </cell>
          <cell r="CJ86"/>
          <cell r="CK86" t="e">
            <v>#REF!</v>
          </cell>
          <cell r="CL86" t="e">
            <v>#REF!</v>
          </cell>
        </row>
        <row r="87">
          <cell r="B87">
            <v>53866</v>
          </cell>
          <cell r="C87" t="str">
            <v xml:space="preserve"> ARMENDARIZ,ARMIDA</v>
          </cell>
          <cell r="D87">
            <v>5025</v>
          </cell>
          <cell r="E87">
            <v>3659.88</v>
          </cell>
          <cell r="F87">
            <v>42871</v>
          </cell>
          <cell r="G87">
            <v>43713</v>
          </cell>
          <cell r="H87" t="str">
            <v xml:space="preserve"> PURCHASE AIR CONDITIONER</v>
          </cell>
          <cell r="I87" t="str">
            <v xml:space="preserve"> SA</v>
          </cell>
          <cell r="J87">
            <v>31</v>
          </cell>
          <cell r="K87" t="str">
            <v xml:space="preserve"> A</v>
          </cell>
          <cell r="L87" t="str">
            <v xml:space="preserve"> N</v>
          </cell>
          <cell r="M87">
            <v>0</v>
          </cell>
          <cell r="N87">
            <v>1331</v>
          </cell>
          <cell r="O87">
            <v>53866</v>
          </cell>
          <cell r="P87">
            <v>0</v>
          </cell>
          <cell r="Q87" t="str">
            <v xml:space="preserve"> MN</v>
          </cell>
          <cell r="R87">
            <v>43136</v>
          </cell>
          <cell r="S87">
            <v>193.55</v>
          </cell>
          <cell r="T87">
            <v>12.38</v>
          </cell>
          <cell r="U87" t="str">
            <v xml:space="preserve"> N</v>
          </cell>
          <cell r="V87">
            <v>11</v>
          </cell>
          <cell r="W87">
            <v>650128996</v>
          </cell>
          <cell r="X87" t="str">
            <v xml:space="preserve"> S</v>
          </cell>
          <cell r="Y87">
            <v>1331</v>
          </cell>
          <cell r="Z87">
            <v>53866</v>
          </cell>
          <cell r="AA87">
            <v>0</v>
          </cell>
          <cell r="AB87">
            <v>25</v>
          </cell>
          <cell r="AC87">
            <v>10</v>
          </cell>
          <cell r="AD87">
            <v>4</v>
          </cell>
          <cell r="AE87">
            <v>0</v>
          </cell>
          <cell r="AF87">
            <v>0</v>
          </cell>
          <cell r="AG87" t="str">
            <v xml:space="preserve"> ST</v>
          </cell>
          <cell r="AH87" t="str">
            <v xml:space="preserve"> 2006 PONTIAC G6</v>
          </cell>
          <cell r="AI87" t="str">
            <v xml:space="preserve"> N</v>
          </cell>
          <cell r="AJ87">
            <v>6.5</v>
          </cell>
          <cell r="AK87">
            <v>0</v>
          </cell>
          <cell r="AL87">
            <v>1331</v>
          </cell>
          <cell r="AM87">
            <v>53866</v>
          </cell>
          <cell r="AN87" t="str">
            <v xml:space="preserve">  0/00/0000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1331</v>
          </cell>
          <cell r="AZ87">
            <v>53866</v>
          </cell>
          <cell r="BA87" t="str">
            <v xml:space="preserve"> ST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str">
            <v>Pass</v>
          </cell>
          <cell r="BH87" t="str">
            <v>Pass</v>
          </cell>
          <cell r="BI87" t="str">
            <v>***-**-8996</v>
          </cell>
          <cell r="BJ87">
            <v>3659.88</v>
          </cell>
          <cell r="BK87">
            <v>3672.26</v>
          </cell>
          <cell r="BL87">
            <v>3672.26</v>
          </cell>
          <cell r="BM87"/>
          <cell r="BN87"/>
          <cell r="BO87"/>
          <cell r="BP87"/>
          <cell r="BQ87">
            <v>3.2668822658104733E-6</v>
          </cell>
          <cell r="BR87">
            <v>3659.88</v>
          </cell>
          <cell r="BS87">
            <v>12.38</v>
          </cell>
          <cell r="BT87">
            <v>3672.26</v>
          </cell>
          <cell r="BU87">
            <v>0</v>
          </cell>
          <cell r="BV87">
            <v>3672.26</v>
          </cell>
          <cell r="BW87">
            <v>0</v>
          </cell>
          <cell r="BX87">
            <v>0</v>
          </cell>
          <cell r="BY87"/>
          <cell r="BZ87">
            <v>0</v>
          </cell>
          <cell r="CA87" t="e">
            <v>#REF!</v>
          </cell>
          <cell r="CB87" t="str">
            <v>Match</v>
          </cell>
          <cell r="CC87" t="b">
            <v>0</v>
          </cell>
          <cell r="CD87">
            <v>650128996</v>
          </cell>
          <cell r="CE87">
            <v>9</v>
          </cell>
          <cell r="CF87">
            <v>6</v>
          </cell>
          <cell r="CG87">
            <v>12</v>
          </cell>
          <cell r="CH87" t="b">
            <v>0</v>
          </cell>
          <cell r="CI87">
            <v>-12.313159722223645</v>
          </cell>
          <cell r="CJ87"/>
          <cell r="CK87" t="e">
            <v>#REF!</v>
          </cell>
          <cell r="CL87" t="e">
            <v>#REF!</v>
          </cell>
        </row>
        <row r="88">
          <cell r="B88">
            <v>53914</v>
          </cell>
          <cell r="C88" t="str">
            <v xml:space="preserve"> ARMENDARIZ,RIGOBERTO</v>
          </cell>
          <cell r="D88">
            <v>26780.53</v>
          </cell>
          <cell r="E88">
            <v>23318.91</v>
          </cell>
          <cell r="F88">
            <v>42892</v>
          </cell>
          <cell r="G88">
            <v>44607</v>
          </cell>
          <cell r="H88" t="str">
            <v xml:space="preserve"> REFINANCE VEHICLE</v>
          </cell>
          <cell r="I88" t="str">
            <v xml:space="preserve"> SA</v>
          </cell>
          <cell r="J88">
            <v>34</v>
          </cell>
          <cell r="K88" t="str">
            <v xml:space="preserve"> A</v>
          </cell>
          <cell r="L88" t="str">
            <v xml:space="preserve"> N</v>
          </cell>
          <cell r="M88">
            <v>0</v>
          </cell>
          <cell r="N88">
            <v>1331</v>
          </cell>
          <cell r="O88">
            <v>53914</v>
          </cell>
          <cell r="P88">
            <v>0</v>
          </cell>
          <cell r="Q88" t="str">
            <v xml:space="preserve"> MN</v>
          </cell>
          <cell r="R88">
            <v>43146</v>
          </cell>
          <cell r="S88">
            <v>527.24</v>
          </cell>
          <cell r="T88">
            <v>38.340000000000003</v>
          </cell>
          <cell r="U88" t="str">
            <v xml:space="preserve"> N</v>
          </cell>
          <cell r="V88">
            <v>11</v>
          </cell>
          <cell r="W88">
            <v>523793809</v>
          </cell>
          <cell r="X88" t="str">
            <v xml:space="preserve"> S</v>
          </cell>
          <cell r="Y88">
            <v>1331</v>
          </cell>
          <cell r="Z88">
            <v>53914</v>
          </cell>
          <cell r="AA88">
            <v>0</v>
          </cell>
          <cell r="AB88">
            <v>25</v>
          </cell>
          <cell r="AC88">
            <v>5</v>
          </cell>
          <cell r="AD88">
            <v>12</v>
          </cell>
          <cell r="AE88">
            <v>0</v>
          </cell>
          <cell r="AF88">
            <v>0</v>
          </cell>
          <cell r="AG88" t="str">
            <v xml:space="preserve"> ST</v>
          </cell>
          <cell r="AH88" t="str">
            <v xml:space="preserve"> 2014 CHEVROLET SILVERADO 1500</v>
          </cell>
          <cell r="AI88" t="str">
            <v xml:space="preserve"> N</v>
          </cell>
          <cell r="AJ88">
            <v>5</v>
          </cell>
          <cell r="AK88">
            <v>0</v>
          </cell>
          <cell r="AL88">
            <v>1331</v>
          </cell>
          <cell r="AM88">
            <v>53914</v>
          </cell>
          <cell r="AN88" t="str">
            <v xml:space="preserve">  0/00/0000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1331</v>
          </cell>
          <cell r="AZ88">
            <v>53914</v>
          </cell>
          <cell r="BA88" t="str">
            <v xml:space="preserve"> ST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str">
            <v>Pass</v>
          </cell>
          <cell r="BH88" t="str">
            <v>Pass</v>
          </cell>
          <cell r="BI88" t="str">
            <v>***-**-3809</v>
          </cell>
          <cell r="BJ88">
            <v>23318.91</v>
          </cell>
          <cell r="BK88">
            <v>23357.25</v>
          </cell>
          <cell r="BL88">
            <v>23357.25</v>
          </cell>
          <cell r="BM88"/>
          <cell r="BN88"/>
          <cell r="BO88"/>
          <cell r="BP88"/>
          <cell r="BQ88">
            <v>1.6011481994161746E-5</v>
          </cell>
          <cell r="BR88">
            <v>23318.91</v>
          </cell>
          <cell r="BS88">
            <v>38.340000000000003</v>
          </cell>
          <cell r="BT88">
            <v>23357.25</v>
          </cell>
          <cell r="BU88">
            <v>0</v>
          </cell>
          <cell r="BV88">
            <v>23357.25</v>
          </cell>
          <cell r="BW88">
            <v>0</v>
          </cell>
          <cell r="BX88">
            <v>0</v>
          </cell>
          <cell r="BY88"/>
          <cell r="BZ88">
            <v>0</v>
          </cell>
          <cell r="CA88" t="e">
            <v>#REF!</v>
          </cell>
          <cell r="CB88" t="str">
            <v>Match</v>
          </cell>
          <cell r="CC88" t="b">
            <v>0</v>
          </cell>
          <cell r="CD88">
            <v>523793809</v>
          </cell>
          <cell r="CE88">
            <v>9</v>
          </cell>
          <cell r="CF88">
            <v>5</v>
          </cell>
          <cell r="CG88">
            <v>79</v>
          </cell>
          <cell r="CH88" t="b">
            <v>0</v>
          </cell>
          <cell r="CI88">
            <v>-22.313159722223645</v>
          </cell>
          <cell r="CJ88"/>
          <cell r="CK88" t="e">
            <v>#REF!</v>
          </cell>
          <cell r="CL88" t="e">
            <v>#REF!</v>
          </cell>
        </row>
        <row r="89">
          <cell r="B89">
            <v>54089</v>
          </cell>
          <cell r="C89" t="str">
            <v xml:space="preserve"> ARMENDARIZ,RIGOBERTO</v>
          </cell>
          <cell r="D89">
            <v>10777.5</v>
          </cell>
          <cell r="E89">
            <v>9383.91</v>
          </cell>
          <cell r="F89">
            <v>42961</v>
          </cell>
          <cell r="G89">
            <v>44058</v>
          </cell>
          <cell r="H89" t="str">
            <v xml:space="preserve"> PURCHASE VEHICLE</v>
          </cell>
          <cell r="I89" t="str">
            <v xml:space="preserve"> SA</v>
          </cell>
          <cell r="J89">
            <v>34</v>
          </cell>
          <cell r="K89" t="str">
            <v xml:space="preserve"> A</v>
          </cell>
          <cell r="L89" t="str">
            <v xml:space="preserve"> N</v>
          </cell>
          <cell r="M89">
            <v>0</v>
          </cell>
          <cell r="N89">
            <v>1331</v>
          </cell>
          <cell r="O89">
            <v>54089</v>
          </cell>
          <cell r="P89">
            <v>0</v>
          </cell>
          <cell r="Q89" t="str">
            <v xml:space="preserve"> MN</v>
          </cell>
          <cell r="R89">
            <v>43146</v>
          </cell>
          <cell r="S89">
            <v>324.27999999999997</v>
          </cell>
          <cell r="T89">
            <v>10.8</v>
          </cell>
          <cell r="U89" t="str">
            <v xml:space="preserve"> N</v>
          </cell>
          <cell r="V89">
            <v>11</v>
          </cell>
          <cell r="W89">
            <v>523793809</v>
          </cell>
          <cell r="X89" t="str">
            <v xml:space="preserve"> S</v>
          </cell>
          <cell r="Y89">
            <v>1331</v>
          </cell>
          <cell r="Z89">
            <v>54089</v>
          </cell>
          <cell r="AA89">
            <v>0</v>
          </cell>
          <cell r="AB89">
            <v>26</v>
          </cell>
          <cell r="AC89">
            <v>5</v>
          </cell>
          <cell r="AD89">
            <v>12</v>
          </cell>
          <cell r="AE89">
            <v>0</v>
          </cell>
          <cell r="AF89">
            <v>0</v>
          </cell>
          <cell r="AG89" t="str">
            <v xml:space="preserve"> ST</v>
          </cell>
          <cell r="AH89" t="str">
            <v xml:space="preserve"> 2012 GMC TERRAIN (VIN 2GKALSEK</v>
          </cell>
          <cell r="AI89" t="str">
            <v xml:space="preserve"> N</v>
          </cell>
          <cell r="AJ89">
            <v>5.25</v>
          </cell>
          <cell r="AK89">
            <v>0</v>
          </cell>
          <cell r="AL89">
            <v>1331</v>
          </cell>
          <cell r="AM89">
            <v>54089</v>
          </cell>
          <cell r="AN89" t="str">
            <v xml:space="preserve">  0/00/0000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1331</v>
          </cell>
          <cell r="AZ89">
            <v>54089</v>
          </cell>
          <cell r="BA89" t="str">
            <v xml:space="preserve"> ST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str">
            <v>Pass</v>
          </cell>
          <cell r="BH89" t="str">
            <v>Pass</v>
          </cell>
          <cell r="BI89" t="str">
            <v>***-**-3809</v>
          </cell>
          <cell r="BJ89">
            <v>9383.91</v>
          </cell>
          <cell r="BK89">
            <v>9394.7099999999991</v>
          </cell>
          <cell r="BL89">
            <v>9394.7099999999991</v>
          </cell>
          <cell r="BM89"/>
          <cell r="BN89"/>
          <cell r="BO89"/>
          <cell r="BP89"/>
          <cell r="BQ89">
            <v>6.7654457819780626E-6</v>
          </cell>
          <cell r="BR89">
            <v>9383.91</v>
          </cell>
          <cell r="BS89">
            <v>10.8</v>
          </cell>
          <cell r="BT89">
            <v>9394.7099999999991</v>
          </cell>
          <cell r="BU89">
            <v>0</v>
          </cell>
          <cell r="BV89">
            <v>9394.7099999999991</v>
          </cell>
          <cell r="BW89">
            <v>0</v>
          </cell>
          <cell r="BX89">
            <v>0</v>
          </cell>
          <cell r="BY89"/>
          <cell r="BZ89">
            <v>0</v>
          </cell>
          <cell r="CA89" t="e">
            <v>#REF!</v>
          </cell>
          <cell r="CB89" t="str">
            <v>Match</v>
          </cell>
          <cell r="CC89" t="b">
            <v>0</v>
          </cell>
          <cell r="CD89">
            <v>523793809</v>
          </cell>
          <cell r="CE89">
            <v>9</v>
          </cell>
          <cell r="CF89">
            <v>5</v>
          </cell>
          <cell r="CG89">
            <v>79</v>
          </cell>
          <cell r="CH89" t="b">
            <v>0</v>
          </cell>
          <cell r="CI89">
            <v>-22.313159722223645</v>
          </cell>
          <cell r="CJ89"/>
          <cell r="CK89" t="e">
            <v>#REF!</v>
          </cell>
          <cell r="CL89" t="e">
            <v>#REF!</v>
          </cell>
        </row>
        <row r="90">
          <cell r="B90">
            <v>53432</v>
          </cell>
          <cell r="C90" t="str">
            <v xml:space="preserve"> ARMENDARIZ RUIZ,LUZ</v>
          </cell>
          <cell r="D90">
            <v>11975.13</v>
          </cell>
          <cell r="E90">
            <v>9157.2099999999991</v>
          </cell>
          <cell r="F90">
            <v>42696</v>
          </cell>
          <cell r="G90">
            <v>44165</v>
          </cell>
          <cell r="H90" t="str">
            <v xml:space="preserve"> PURCHASE VEHICLE</v>
          </cell>
          <cell r="I90" t="str">
            <v xml:space="preserve"> SA</v>
          </cell>
          <cell r="J90">
            <v>31</v>
          </cell>
          <cell r="K90" t="str">
            <v xml:space="preserve"> A</v>
          </cell>
          <cell r="L90" t="str">
            <v xml:space="preserve"> N</v>
          </cell>
          <cell r="M90">
            <v>0</v>
          </cell>
          <cell r="N90">
            <v>1335</v>
          </cell>
          <cell r="O90">
            <v>53432</v>
          </cell>
          <cell r="P90">
            <v>0</v>
          </cell>
          <cell r="Q90" t="str">
            <v xml:space="preserve"> MN</v>
          </cell>
          <cell r="R90">
            <v>43130</v>
          </cell>
          <cell r="S90">
            <v>298.54000000000002</v>
          </cell>
          <cell r="T90">
            <v>33.869999999999997</v>
          </cell>
          <cell r="U90" t="str">
            <v xml:space="preserve"> N</v>
          </cell>
          <cell r="V90">
            <v>11</v>
          </cell>
          <cell r="W90">
            <v>645591014</v>
          </cell>
          <cell r="X90" t="str">
            <v xml:space="preserve"> S</v>
          </cell>
          <cell r="Y90">
            <v>1335</v>
          </cell>
          <cell r="Z90">
            <v>53432</v>
          </cell>
          <cell r="AA90">
            <v>0</v>
          </cell>
          <cell r="AB90">
            <v>1</v>
          </cell>
          <cell r="AC90">
            <v>10</v>
          </cell>
          <cell r="AD90">
            <v>4</v>
          </cell>
          <cell r="AE90">
            <v>0</v>
          </cell>
          <cell r="AF90">
            <v>0</v>
          </cell>
          <cell r="AG90" t="str">
            <v xml:space="preserve"> ST</v>
          </cell>
          <cell r="AH90" t="str">
            <v xml:space="preserve"> 2009 CADILLAC CTS-V6</v>
          </cell>
          <cell r="AI90" t="str">
            <v xml:space="preserve"> N</v>
          </cell>
          <cell r="AJ90">
            <v>9</v>
          </cell>
          <cell r="AK90">
            <v>2</v>
          </cell>
          <cell r="AL90">
            <v>1335</v>
          </cell>
          <cell r="AM90">
            <v>53432</v>
          </cell>
          <cell r="AN90" t="str">
            <v xml:space="preserve">  0/00/0000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1</v>
          </cell>
          <cell r="AW90">
            <v>1</v>
          </cell>
          <cell r="AX90">
            <v>1</v>
          </cell>
          <cell r="AY90">
            <v>1335</v>
          </cell>
          <cell r="AZ90">
            <v>53432</v>
          </cell>
          <cell r="BA90" t="str">
            <v xml:space="preserve"> ST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str">
            <v>Pass</v>
          </cell>
          <cell r="BH90" t="str">
            <v>Pass</v>
          </cell>
          <cell r="BI90" t="str">
            <v>***-**-1014</v>
          </cell>
          <cell r="BJ90">
            <v>9157.2099999999991</v>
          </cell>
          <cell r="BK90">
            <v>9191.08</v>
          </cell>
          <cell r="BL90">
            <v>9191.08</v>
          </cell>
          <cell r="BM90"/>
          <cell r="BN90"/>
          <cell r="BO90"/>
          <cell r="BP90"/>
          <cell r="BQ90">
            <v>1.1317720487671343E-5</v>
          </cell>
          <cell r="BR90">
            <v>9157.2099999999991</v>
          </cell>
          <cell r="BS90">
            <v>33.869999999999997</v>
          </cell>
          <cell r="BT90">
            <v>9191.08</v>
          </cell>
          <cell r="BU90">
            <v>0</v>
          </cell>
          <cell r="BV90">
            <v>9191.08</v>
          </cell>
          <cell r="BW90">
            <v>0</v>
          </cell>
          <cell r="BX90">
            <v>0</v>
          </cell>
          <cell r="BY90"/>
          <cell r="BZ90">
            <v>0</v>
          </cell>
          <cell r="CA90" t="e">
            <v>#REF!</v>
          </cell>
          <cell r="CB90" t="str">
            <v>Match</v>
          </cell>
          <cell r="CC90" t="b">
            <v>0</v>
          </cell>
          <cell r="CD90">
            <v>645591014</v>
          </cell>
          <cell r="CE90">
            <v>9</v>
          </cell>
          <cell r="CF90">
            <v>6</v>
          </cell>
          <cell r="CG90">
            <v>59</v>
          </cell>
          <cell r="CH90" t="b">
            <v>0</v>
          </cell>
          <cell r="CI90">
            <v>-6.3131597222236451</v>
          </cell>
          <cell r="CJ90"/>
          <cell r="CK90" t="e">
            <v>#REF!</v>
          </cell>
          <cell r="CL90" t="e">
            <v>#REF!</v>
          </cell>
        </row>
        <row r="91">
          <cell r="B91">
            <v>54197</v>
          </cell>
          <cell r="C91" t="str">
            <v xml:space="preserve"> ARNOLD AND DENA MEYE</v>
          </cell>
          <cell r="D91">
            <v>40000</v>
          </cell>
          <cell r="E91">
            <v>20000</v>
          </cell>
          <cell r="F91">
            <v>43003</v>
          </cell>
          <cell r="G91">
            <v>43358</v>
          </cell>
          <cell r="H91" t="str">
            <v xml:space="preserve"> OPERATING LOC</v>
          </cell>
          <cell r="I91" t="str">
            <v xml:space="preserve"> SI</v>
          </cell>
          <cell r="J91">
            <v>91</v>
          </cell>
          <cell r="K91" t="str">
            <v xml:space="preserve"> A</v>
          </cell>
          <cell r="L91" t="str">
            <v xml:space="preserve"> O</v>
          </cell>
          <cell r="M91">
            <v>40000</v>
          </cell>
          <cell r="N91">
            <v>1375</v>
          </cell>
          <cell r="O91">
            <v>54197</v>
          </cell>
          <cell r="P91">
            <v>0</v>
          </cell>
          <cell r="Q91" t="str">
            <v xml:space="preserve"> MN</v>
          </cell>
          <cell r="R91">
            <v>43358</v>
          </cell>
          <cell r="S91">
            <v>0</v>
          </cell>
          <cell r="T91">
            <v>328.18</v>
          </cell>
          <cell r="U91" t="str">
            <v xml:space="preserve"> N</v>
          </cell>
          <cell r="V91">
            <v>2</v>
          </cell>
          <cell r="W91">
            <v>206460401</v>
          </cell>
          <cell r="X91" t="str">
            <v xml:space="preserve"> F</v>
          </cell>
          <cell r="Y91">
            <v>1375</v>
          </cell>
          <cell r="Z91">
            <v>54197</v>
          </cell>
          <cell r="AA91">
            <v>0</v>
          </cell>
          <cell r="AB91">
            <v>21</v>
          </cell>
          <cell r="AC91">
            <v>4</v>
          </cell>
          <cell r="AD91">
            <v>11</v>
          </cell>
          <cell r="AE91">
            <v>0</v>
          </cell>
          <cell r="AF91">
            <v>0</v>
          </cell>
          <cell r="AG91" t="str">
            <v xml:space="preserve"> ST</v>
          </cell>
          <cell r="AH91" t="str">
            <v xml:space="preserve"> REAL ESTATE IN LEOTI, KS</v>
          </cell>
          <cell r="AI91" t="str">
            <v xml:space="preserve"> N</v>
          </cell>
          <cell r="AJ91">
            <v>4.95</v>
          </cell>
          <cell r="AK91">
            <v>0</v>
          </cell>
          <cell r="AL91">
            <v>1375</v>
          </cell>
          <cell r="AM91">
            <v>54197</v>
          </cell>
          <cell r="AN91" t="str">
            <v xml:space="preserve">  0/00/0000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1375</v>
          </cell>
          <cell r="AZ91">
            <v>54197</v>
          </cell>
          <cell r="BA91" t="str">
            <v xml:space="preserve"> ST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str">
            <v>Pass</v>
          </cell>
          <cell r="BH91" t="str">
            <v>Pass</v>
          </cell>
          <cell r="BI91" t="str">
            <v>**-***0401</v>
          </cell>
          <cell r="BJ91">
            <v>40000</v>
          </cell>
          <cell r="BK91">
            <v>20328.18</v>
          </cell>
          <cell r="BL91">
            <v>20328.18</v>
          </cell>
          <cell r="BM91"/>
          <cell r="BN91"/>
          <cell r="BO91"/>
          <cell r="BP91"/>
          <cell r="BQ91">
            <v>1.359528998072391E-5</v>
          </cell>
          <cell r="BR91">
            <v>20000</v>
          </cell>
          <cell r="BS91">
            <v>328.18</v>
          </cell>
          <cell r="BT91">
            <v>20328.18</v>
          </cell>
          <cell r="BU91">
            <v>20000</v>
          </cell>
          <cell r="BV91">
            <v>40328.18</v>
          </cell>
          <cell r="BW91">
            <v>0</v>
          </cell>
          <cell r="BX91">
            <v>0</v>
          </cell>
          <cell r="BY91"/>
          <cell r="BZ91">
            <v>0</v>
          </cell>
          <cell r="CA91" t="e">
            <v>#REF!</v>
          </cell>
          <cell r="CB91" t="str">
            <v>Match</v>
          </cell>
          <cell r="CC91" t="b">
            <v>0</v>
          </cell>
          <cell r="CD91">
            <v>206460401</v>
          </cell>
          <cell r="CE91">
            <v>9</v>
          </cell>
          <cell r="CF91">
            <v>2</v>
          </cell>
          <cell r="CG91">
            <v>46</v>
          </cell>
          <cell r="CH91" t="b">
            <v>0</v>
          </cell>
          <cell r="CI91">
            <v>-234.31315972222365</v>
          </cell>
          <cell r="CJ91"/>
          <cell r="CK91" t="e">
            <v>#REF!</v>
          </cell>
          <cell r="CL91" t="e">
            <v>#REF!</v>
          </cell>
        </row>
        <row r="92">
          <cell r="B92">
            <v>54399</v>
          </cell>
          <cell r="C92" t="str">
            <v xml:space="preserve"> ARNOLD DAVID</v>
          </cell>
          <cell r="D92">
            <v>49511</v>
          </cell>
          <cell r="E92">
            <v>49511</v>
          </cell>
          <cell r="F92">
            <v>43061</v>
          </cell>
          <cell r="G92">
            <v>43338</v>
          </cell>
          <cell r="H92" t="str">
            <v xml:space="preserve"> TMC PURCHASE PAPERS</v>
          </cell>
          <cell r="I92" t="str">
            <v xml:space="preserve"> SI</v>
          </cell>
          <cell r="J92">
            <v>90</v>
          </cell>
          <cell r="K92" t="str">
            <v xml:space="preserve"> A</v>
          </cell>
          <cell r="L92" t="str">
            <v xml:space="preserve"> N</v>
          </cell>
          <cell r="M92">
            <v>0</v>
          </cell>
          <cell r="N92">
            <v>1380</v>
          </cell>
          <cell r="O92">
            <v>54399</v>
          </cell>
          <cell r="P92">
            <v>0</v>
          </cell>
          <cell r="Q92" t="str">
            <v xml:space="preserve"> LF</v>
          </cell>
          <cell r="R92">
            <v>43338</v>
          </cell>
          <cell r="S92">
            <v>0</v>
          </cell>
          <cell r="T92">
            <v>448.64</v>
          </cell>
          <cell r="U92" t="str">
            <v xml:space="preserve"> N</v>
          </cell>
          <cell r="V92">
            <v>4</v>
          </cell>
          <cell r="W92">
            <v>500784012</v>
          </cell>
          <cell r="X92" t="str">
            <v xml:space="preserve"> S</v>
          </cell>
          <cell r="Y92">
            <v>1380</v>
          </cell>
          <cell r="Z92">
            <v>54399</v>
          </cell>
          <cell r="AA92">
            <v>0</v>
          </cell>
          <cell r="AB92">
            <v>13</v>
          </cell>
          <cell r="AC92">
            <v>3</v>
          </cell>
          <cell r="AD92">
            <v>11</v>
          </cell>
          <cell r="AE92">
            <v>0</v>
          </cell>
          <cell r="AF92">
            <v>0</v>
          </cell>
          <cell r="AG92" t="str">
            <v xml:space="preserve"> ST</v>
          </cell>
          <cell r="AH92" t="str">
            <v xml:space="preserve"> LIVESTOCK LOT C1436</v>
          </cell>
          <cell r="AI92" t="str">
            <v xml:space="preserve">  </v>
          </cell>
          <cell r="AJ92">
            <v>5.25</v>
          </cell>
          <cell r="AK92">
            <v>0</v>
          </cell>
          <cell r="AL92">
            <v>1380</v>
          </cell>
          <cell r="AM92">
            <v>54399</v>
          </cell>
          <cell r="AN92" t="str">
            <v xml:space="preserve">  0/00/0000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1380</v>
          </cell>
          <cell r="AZ92">
            <v>54399</v>
          </cell>
          <cell r="BA92" t="str">
            <v xml:space="preserve"> ST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str">
            <v>Pass</v>
          </cell>
          <cell r="BH92" t="str">
            <v>Pass</v>
          </cell>
          <cell r="BI92" t="str">
            <v>***-**-4012</v>
          </cell>
          <cell r="BJ92">
            <v>49511</v>
          </cell>
          <cell r="BK92">
            <v>49959.64</v>
          </cell>
          <cell r="BL92">
            <v>49959.64</v>
          </cell>
          <cell r="BM92"/>
          <cell r="BN92"/>
          <cell r="BO92"/>
          <cell r="BP92"/>
          <cell r="BQ92">
            <v>3.5695566785222349E-5</v>
          </cell>
          <cell r="BR92">
            <v>49511</v>
          </cell>
          <cell r="BS92">
            <v>448.64</v>
          </cell>
          <cell r="BT92">
            <v>49959.64</v>
          </cell>
          <cell r="BU92">
            <v>0</v>
          </cell>
          <cell r="BV92">
            <v>49959.64</v>
          </cell>
          <cell r="BW92">
            <v>0</v>
          </cell>
          <cell r="BX92">
            <v>0</v>
          </cell>
          <cell r="BY92"/>
          <cell r="BZ92">
            <v>0</v>
          </cell>
          <cell r="CA92" t="e">
            <v>#REF!</v>
          </cell>
          <cell r="CB92" t="str">
            <v>Match</v>
          </cell>
          <cell r="CC92" t="b">
            <v>0</v>
          </cell>
          <cell r="CD92">
            <v>500784012</v>
          </cell>
          <cell r="CE92">
            <v>9</v>
          </cell>
          <cell r="CF92">
            <v>5</v>
          </cell>
          <cell r="CG92">
            <v>78</v>
          </cell>
          <cell r="CH92" t="b">
            <v>0</v>
          </cell>
          <cell r="CI92">
            <v>-214.31315972222365</v>
          </cell>
          <cell r="CJ92"/>
          <cell r="CK92" t="e">
            <v>#REF!</v>
          </cell>
          <cell r="CL92" t="e">
            <v>#REF!</v>
          </cell>
        </row>
        <row r="93">
          <cell r="B93">
            <v>52566</v>
          </cell>
          <cell r="C93" t="str">
            <v xml:space="preserve"> ASH GROVE FARMS</v>
          </cell>
          <cell r="D93">
            <v>350000</v>
          </cell>
          <cell r="E93">
            <v>0</v>
          </cell>
          <cell r="F93">
            <v>42415</v>
          </cell>
          <cell r="G93">
            <v>43146</v>
          </cell>
          <cell r="H93" t="str">
            <v xml:space="preserve"> OPERATING RENEWAL</v>
          </cell>
          <cell r="I93" t="str">
            <v xml:space="preserve"> SI</v>
          </cell>
          <cell r="J93">
            <v>91</v>
          </cell>
          <cell r="K93" t="str">
            <v xml:space="preserve"> A</v>
          </cell>
          <cell r="L93" t="str">
            <v xml:space="preserve"> O</v>
          </cell>
          <cell r="M93">
            <v>350000</v>
          </cell>
          <cell r="N93">
            <v>1400</v>
          </cell>
          <cell r="O93">
            <v>52566</v>
          </cell>
          <cell r="P93">
            <v>0</v>
          </cell>
          <cell r="Q93" t="str">
            <v xml:space="preserve"> LF</v>
          </cell>
          <cell r="R93">
            <v>43146</v>
          </cell>
          <cell r="S93">
            <v>0</v>
          </cell>
          <cell r="T93">
            <v>0</v>
          </cell>
          <cell r="U93" t="str">
            <v xml:space="preserve"> N</v>
          </cell>
          <cell r="V93">
            <v>7</v>
          </cell>
          <cell r="W93">
            <v>481063413</v>
          </cell>
          <cell r="X93" t="str">
            <v xml:space="preserve"> F</v>
          </cell>
          <cell r="Y93">
            <v>1400</v>
          </cell>
          <cell r="Z93">
            <v>52566</v>
          </cell>
          <cell r="AA93">
            <v>1</v>
          </cell>
          <cell r="AB93">
            <v>13</v>
          </cell>
          <cell r="AC93">
            <v>4</v>
          </cell>
          <cell r="AD93">
            <v>11</v>
          </cell>
          <cell r="AE93">
            <v>0</v>
          </cell>
          <cell r="AF93">
            <v>0</v>
          </cell>
          <cell r="AG93" t="str">
            <v xml:space="preserve"> ST</v>
          </cell>
          <cell r="AH93" t="str">
            <v xml:space="preserve"> IN AC EQ GI CR FP FE</v>
          </cell>
          <cell r="AI93" t="str">
            <v xml:space="preserve"> N</v>
          </cell>
          <cell r="AJ93">
            <v>4.95</v>
          </cell>
          <cell r="AK93">
            <v>0</v>
          </cell>
          <cell r="AL93">
            <v>1400</v>
          </cell>
          <cell r="AM93">
            <v>52566</v>
          </cell>
          <cell r="AN93" t="str">
            <v xml:space="preserve">  2/10/2017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1400</v>
          </cell>
          <cell r="AZ93">
            <v>52566</v>
          </cell>
          <cell r="BA93" t="str">
            <v xml:space="preserve"> ST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str">
            <v>Pass</v>
          </cell>
          <cell r="BH93" t="str">
            <v>Pass</v>
          </cell>
          <cell r="BI93" t="str">
            <v>**-***3413</v>
          </cell>
          <cell r="BJ93">
            <v>350000</v>
          </cell>
          <cell r="BK93">
            <v>0</v>
          </cell>
          <cell r="BL93">
            <v>0</v>
          </cell>
          <cell r="BM93"/>
          <cell r="BN93"/>
          <cell r="BO93"/>
          <cell r="BP93"/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350000</v>
          </cell>
          <cell r="BV93">
            <v>350000</v>
          </cell>
          <cell r="BW93">
            <v>0</v>
          </cell>
          <cell r="BX93">
            <v>0</v>
          </cell>
          <cell r="BY93"/>
          <cell r="BZ93">
            <v>0</v>
          </cell>
          <cell r="CA93" t="e">
            <v>#REF!</v>
          </cell>
          <cell r="CB93" t="str">
            <v>Match</v>
          </cell>
          <cell r="CC93" t="b">
            <v>0</v>
          </cell>
          <cell r="CD93">
            <v>481063413</v>
          </cell>
          <cell r="CE93">
            <v>9</v>
          </cell>
          <cell r="CF93">
            <v>4</v>
          </cell>
          <cell r="CG93">
            <v>6</v>
          </cell>
          <cell r="CH93" t="b">
            <v>0</v>
          </cell>
          <cell r="CI93">
            <v>-22.313159722223645</v>
          </cell>
          <cell r="CJ93"/>
          <cell r="CK93" t="e">
            <v>#REF!</v>
          </cell>
          <cell r="CL93" t="e">
            <v>#REF!</v>
          </cell>
        </row>
        <row r="94">
          <cell r="B94">
            <v>53165</v>
          </cell>
          <cell r="C94" t="str">
            <v xml:space="preserve"> AUGEROT,ANDREW R</v>
          </cell>
          <cell r="D94">
            <v>30027.5</v>
          </cell>
          <cell r="E94">
            <v>21705.5</v>
          </cell>
          <cell r="F94">
            <v>42591</v>
          </cell>
          <cell r="G94">
            <v>44392</v>
          </cell>
          <cell r="H94" t="str">
            <v xml:space="preserve"> PURCHASE VEHICLE</v>
          </cell>
          <cell r="I94" t="str">
            <v xml:space="preserve"> SA</v>
          </cell>
          <cell r="J94">
            <v>34</v>
          </cell>
          <cell r="K94" t="str">
            <v xml:space="preserve"> A</v>
          </cell>
          <cell r="L94" t="str">
            <v xml:space="preserve"> N</v>
          </cell>
          <cell r="M94">
            <v>0</v>
          </cell>
          <cell r="N94">
            <v>1500</v>
          </cell>
          <cell r="O94">
            <v>53165</v>
          </cell>
          <cell r="P94">
            <v>0</v>
          </cell>
          <cell r="Q94" t="str">
            <v xml:space="preserve"> MN</v>
          </cell>
          <cell r="R94">
            <v>43146</v>
          </cell>
          <cell r="S94">
            <v>564.13</v>
          </cell>
          <cell r="T94">
            <v>35.33</v>
          </cell>
          <cell r="U94" t="str">
            <v xml:space="preserve"> N</v>
          </cell>
          <cell r="V94">
            <v>11</v>
          </cell>
          <cell r="W94">
            <v>513041847</v>
          </cell>
          <cell r="X94" t="str">
            <v xml:space="preserve"> S</v>
          </cell>
          <cell r="Y94">
            <v>1500</v>
          </cell>
          <cell r="Z94">
            <v>53165</v>
          </cell>
          <cell r="AA94">
            <v>0</v>
          </cell>
          <cell r="AB94">
            <v>3</v>
          </cell>
          <cell r="AC94">
            <v>5</v>
          </cell>
          <cell r="AD94">
            <v>12</v>
          </cell>
          <cell r="AE94">
            <v>0</v>
          </cell>
          <cell r="AF94">
            <v>0</v>
          </cell>
          <cell r="AG94" t="str">
            <v xml:space="preserve"> ST</v>
          </cell>
          <cell r="AH94" t="str">
            <v xml:space="preserve"> 2016 CHEVROLET SILVERADO LTZ</v>
          </cell>
          <cell r="AI94" t="str">
            <v xml:space="preserve"> N</v>
          </cell>
          <cell r="AJ94">
            <v>4.95</v>
          </cell>
          <cell r="AK94">
            <v>0</v>
          </cell>
          <cell r="AL94">
            <v>1500</v>
          </cell>
          <cell r="AM94">
            <v>53165</v>
          </cell>
          <cell r="AN94" t="str">
            <v xml:space="preserve">  0/00/0000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1500</v>
          </cell>
          <cell r="AZ94">
            <v>53165</v>
          </cell>
          <cell r="BA94" t="str">
            <v xml:space="preserve"> ST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str">
            <v>Pass</v>
          </cell>
          <cell r="BH94" t="str">
            <v>Pass</v>
          </cell>
          <cell r="BI94" t="str">
            <v>***-**-1847</v>
          </cell>
          <cell r="BJ94">
            <v>21705.5</v>
          </cell>
          <cell r="BK94">
            <v>21740.83</v>
          </cell>
          <cell r="BL94">
            <v>21740.83</v>
          </cell>
          <cell r="BM94"/>
          <cell r="BN94"/>
          <cell r="BO94"/>
          <cell r="BP94"/>
          <cell r="BQ94">
            <v>1.4754628333830141E-5</v>
          </cell>
          <cell r="BR94">
            <v>21705.5</v>
          </cell>
          <cell r="BS94">
            <v>35.33</v>
          </cell>
          <cell r="BT94">
            <v>21740.83</v>
          </cell>
          <cell r="BU94">
            <v>0</v>
          </cell>
          <cell r="BV94">
            <v>21740.83</v>
          </cell>
          <cell r="BW94">
            <v>0</v>
          </cell>
          <cell r="BX94">
            <v>0</v>
          </cell>
          <cell r="BY94"/>
          <cell r="BZ94">
            <v>0</v>
          </cell>
          <cell r="CA94" t="e">
            <v>#REF!</v>
          </cell>
          <cell r="CB94" t="str">
            <v>Match</v>
          </cell>
          <cell r="CC94" t="b">
            <v>0</v>
          </cell>
          <cell r="CD94">
            <v>513041847</v>
          </cell>
          <cell r="CE94">
            <v>9</v>
          </cell>
          <cell r="CF94">
            <v>5</v>
          </cell>
          <cell r="CG94">
            <v>4</v>
          </cell>
          <cell r="CH94" t="b">
            <v>0</v>
          </cell>
          <cell r="CI94">
            <v>-22.313159722223645</v>
          </cell>
          <cell r="CJ94"/>
          <cell r="CK94" t="e">
            <v>#REF!</v>
          </cell>
          <cell r="CL94" t="e">
            <v>#REF!</v>
          </cell>
        </row>
        <row r="95">
          <cell r="B95">
            <v>50958</v>
          </cell>
          <cell r="C95" t="str">
            <v xml:space="preserve"> AUGEROT,JAYNE L.</v>
          </cell>
          <cell r="D95">
            <v>75000</v>
          </cell>
          <cell r="E95">
            <v>35967.01</v>
          </cell>
          <cell r="F95">
            <v>41976</v>
          </cell>
          <cell r="G95">
            <v>49279</v>
          </cell>
          <cell r="H95" t="str">
            <v xml:space="preserve"> PURCHASE REAL ESTATE</v>
          </cell>
          <cell r="I95" t="str">
            <v xml:space="preserve"> SA</v>
          </cell>
          <cell r="J95">
            <v>12</v>
          </cell>
          <cell r="K95" t="str">
            <v xml:space="preserve"> A</v>
          </cell>
          <cell r="L95" t="str">
            <v xml:space="preserve"> N</v>
          </cell>
          <cell r="M95">
            <v>0</v>
          </cell>
          <cell r="N95">
            <v>1590</v>
          </cell>
          <cell r="O95">
            <v>50958</v>
          </cell>
          <cell r="P95">
            <v>0</v>
          </cell>
          <cell r="Q95" t="str">
            <v xml:space="preserve"> JD</v>
          </cell>
          <cell r="R95">
            <v>45261</v>
          </cell>
          <cell r="S95">
            <v>5765.97</v>
          </cell>
          <cell r="T95">
            <v>62.08</v>
          </cell>
          <cell r="U95" t="str">
            <v xml:space="preserve"> N</v>
          </cell>
          <cell r="V95">
            <v>2</v>
          </cell>
          <cell r="W95">
            <v>512447345</v>
          </cell>
          <cell r="X95" t="str">
            <v xml:space="preserve"> S</v>
          </cell>
          <cell r="Y95">
            <v>1590</v>
          </cell>
          <cell r="Z95">
            <v>50958</v>
          </cell>
          <cell r="AA95">
            <v>0</v>
          </cell>
          <cell r="AB95">
            <v>3</v>
          </cell>
          <cell r="AC95">
            <v>6</v>
          </cell>
          <cell r="AD95">
            <v>2</v>
          </cell>
          <cell r="AE95">
            <v>0</v>
          </cell>
          <cell r="AF95">
            <v>0</v>
          </cell>
          <cell r="AG95" t="str">
            <v xml:space="preserve"> ST</v>
          </cell>
          <cell r="AH95" t="str">
            <v xml:space="preserve"> REAL PROPERTY LOCATED IN NESS</v>
          </cell>
          <cell r="AI95" t="str">
            <v xml:space="preserve"> N</v>
          </cell>
          <cell r="AJ95">
            <v>4.5</v>
          </cell>
          <cell r="AK95">
            <v>0</v>
          </cell>
          <cell r="AL95">
            <v>1590</v>
          </cell>
          <cell r="AM95">
            <v>50958</v>
          </cell>
          <cell r="AN95" t="str">
            <v xml:space="preserve">  0/00/0000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1590</v>
          </cell>
          <cell r="AZ95">
            <v>50958</v>
          </cell>
          <cell r="BA95" t="str">
            <v xml:space="preserve"> ST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str">
            <v>Pass</v>
          </cell>
          <cell r="BH95" t="str">
            <v>Pass</v>
          </cell>
          <cell r="BI95" t="str">
            <v>***-**-7345</v>
          </cell>
          <cell r="BJ95">
            <v>35967.01</v>
          </cell>
          <cell r="BK95">
            <v>36029.090000000004</v>
          </cell>
          <cell r="BL95">
            <v>36029.090000000004</v>
          </cell>
          <cell r="BM95"/>
          <cell r="BN95"/>
          <cell r="BO95"/>
          <cell r="BP95"/>
          <cell r="BQ95">
            <v>2.2226451394981666E-5</v>
          </cell>
          <cell r="BR95">
            <v>35967.01</v>
          </cell>
          <cell r="BS95">
            <v>62.08</v>
          </cell>
          <cell r="BT95">
            <v>36029.090000000004</v>
          </cell>
          <cell r="BU95">
            <v>0</v>
          </cell>
          <cell r="BV95">
            <v>36029.090000000004</v>
          </cell>
          <cell r="BW95">
            <v>0</v>
          </cell>
          <cell r="BX95">
            <v>0</v>
          </cell>
          <cell r="BY95"/>
          <cell r="BZ95">
            <v>0</v>
          </cell>
          <cell r="CA95" t="e">
            <v>#REF!</v>
          </cell>
          <cell r="CB95" t="str">
            <v>Match</v>
          </cell>
          <cell r="CC95" t="b">
            <v>0</v>
          </cell>
          <cell r="CD95">
            <v>512447345</v>
          </cell>
          <cell r="CE95">
            <v>9</v>
          </cell>
          <cell r="CF95">
            <v>5</v>
          </cell>
          <cell r="CG95">
            <v>44</v>
          </cell>
          <cell r="CH95" t="b">
            <v>0</v>
          </cell>
          <cell r="CI95">
            <v>-2137.3131597222236</v>
          </cell>
          <cell r="CJ95"/>
          <cell r="CK95" t="e">
            <v>#REF!</v>
          </cell>
          <cell r="CL95" t="e">
            <v>#REF!</v>
          </cell>
        </row>
        <row r="96">
          <cell r="B96">
            <v>90714</v>
          </cell>
          <cell r="C96" t="str">
            <v xml:space="preserve"> EGGLESTON,S H</v>
          </cell>
          <cell r="D96">
            <v>42500</v>
          </cell>
          <cell r="E96">
            <v>2046.25</v>
          </cell>
          <cell r="F96">
            <v>35926</v>
          </cell>
          <cell r="G96">
            <v>35986</v>
          </cell>
          <cell r="H96" t="str">
            <v xml:space="preserve"> BUSINESS RENEWAL</v>
          </cell>
          <cell r="I96" t="str">
            <v xml:space="preserve"> CO</v>
          </cell>
          <cell r="J96">
            <v>61</v>
          </cell>
          <cell r="K96" t="str">
            <v xml:space="preserve"> A</v>
          </cell>
          <cell r="L96" t="str">
            <v xml:space="preserve"> N</v>
          </cell>
          <cell r="M96">
            <v>0</v>
          </cell>
          <cell r="N96">
            <v>1850</v>
          </cell>
          <cell r="O96">
            <v>90714</v>
          </cell>
          <cell r="P96">
            <v>0</v>
          </cell>
          <cell r="Q96" t="str">
            <v xml:space="preserve"> GT</v>
          </cell>
          <cell r="R96">
            <v>35986</v>
          </cell>
          <cell r="S96">
            <v>0</v>
          </cell>
          <cell r="T96">
            <v>0</v>
          </cell>
          <cell r="U96" t="str">
            <v xml:space="preserve"> N</v>
          </cell>
          <cell r="V96">
            <v>1</v>
          </cell>
          <cell r="W96">
            <v>513146756</v>
          </cell>
          <cell r="X96" t="str">
            <v xml:space="preserve"> S</v>
          </cell>
          <cell r="Y96">
            <v>1850</v>
          </cell>
          <cell r="Z96">
            <v>90714</v>
          </cell>
          <cell r="AA96">
            <v>0</v>
          </cell>
          <cell r="AB96">
            <v>1</v>
          </cell>
          <cell r="AC96">
            <v>4</v>
          </cell>
          <cell r="AD96">
            <v>5</v>
          </cell>
          <cell r="AE96">
            <v>0</v>
          </cell>
          <cell r="AF96">
            <v>0</v>
          </cell>
          <cell r="AG96" t="str">
            <v xml:space="preserve"> ST</v>
          </cell>
          <cell r="AH96" t="str">
            <v xml:space="preserve"> UNSECURED</v>
          </cell>
          <cell r="AI96" t="str">
            <v xml:space="preserve"> N</v>
          </cell>
          <cell r="AJ96">
            <v>10.25</v>
          </cell>
          <cell r="AK96">
            <v>1</v>
          </cell>
          <cell r="AL96">
            <v>1850</v>
          </cell>
          <cell r="AM96">
            <v>90714</v>
          </cell>
          <cell r="AN96" t="str">
            <v xml:space="preserve">  0/00/0000</v>
          </cell>
          <cell r="AO96">
            <v>2046.25</v>
          </cell>
          <cell r="AP96">
            <v>5505.97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7552.22</v>
          </cell>
          <cell r="AV96">
            <v>1</v>
          </cell>
          <cell r="AW96">
            <v>1</v>
          </cell>
          <cell r="AX96">
            <v>45</v>
          </cell>
          <cell r="AY96">
            <v>1850</v>
          </cell>
          <cell r="AZ96">
            <v>90714</v>
          </cell>
          <cell r="BA96" t="str">
            <v xml:space="preserve"> ST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str">
            <v>Substandard</v>
          </cell>
          <cell r="BH96" t="str">
            <v>Pass</v>
          </cell>
          <cell r="BI96" t="str">
            <v>***-**-6756</v>
          </cell>
          <cell r="BJ96">
            <v>2046.25</v>
          </cell>
          <cell r="BK96">
            <v>0</v>
          </cell>
          <cell r="BL96"/>
          <cell r="BM96"/>
          <cell r="BN96">
            <v>0</v>
          </cell>
          <cell r="BO96"/>
          <cell r="BP96"/>
          <cell r="BQ96">
            <v>2.8802874925386572E-6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2046.25</v>
          </cell>
          <cell r="BY96" t="str">
            <v>120 +</v>
          </cell>
          <cell r="BZ96">
            <v>7552.22</v>
          </cell>
          <cell r="CA96" t="e">
            <v>#REF!</v>
          </cell>
          <cell r="CB96" t="str">
            <v>Match</v>
          </cell>
          <cell r="CC96" t="b">
            <v>0</v>
          </cell>
          <cell r="CD96">
            <v>513146756</v>
          </cell>
          <cell r="CE96">
            <v>9</v>
          </cell>
          <cell r="CF96">
            <v>5</v>
          </cell>
          <cell r="CG96">
            <v>14</v>
          </cell>
          <cell r="CH96" t="b">
            <v>0</v>
          </cell>
          <cell r="CI96">
            <v>7137.6868402777764</v>
          </cell>
          <cell r="CJ96" t="str">
            <v>31 +</v>
          </cell>
          <cell r="CK96">
            <v>0</v>
          </cell>
          <cell r="CL96">
            <v>0</v>
          </cell>
        </row>
        <row r="97">
          <cell r="B97">
            <v>54186</v>
          </cell>
          <cell r="C97" t="str">
            <v xml:space="preserve"> AYALA-BORUNDA,VIVIAN</v>
          </cell>
          <cell r="D97">
            <v>12598.95</v>
          </cell>
          <cell r="E97">
            <v>8832.7099999999991</v>
          </cell>
          <cell r="F97">
            <v>42998</v>
          </cell>
          <cell r="G97">
            <v>43419</v>
          </cell>
          <cell r="H97" t="str">
            <v xml:space="preserve"> PURCHASE NEW EQUIPMENT</v>
          </cell>
          <cell r="I97" t="str">
            <v xml:space="preserve"> SA</v>
          </cell>
          <cell r="J97">
            <v>32</v>
          </cell>
          <cell r="K97" t="str">
            <v xml:space="preserve"> A</v>
          </cell>
          <cell r="L97" t="str">
            <v xml:space="preserve"> N</v>
          </cell>
          <cell r="M97">
            <v>0</v>
          </cell>
          <cell r="N97">
            <v>1856</v>
          </cell>
          <cell r="O97">
            <v>54186</v>
          </cell>
          <cell r="P97">
            <v>0</v>
          </cell>
          <cell r="Q97" t="str">
            <v xml:space="preserve"> MN</v>
          </cell>
          <cell r="R97">
            <v>43146</v>
          </cell>
          <cell r="S97">
            <v>936.01</v>
          </cell>
          <cell r="T97">
            <v>12.58</v>
          </cell>
          <cell r="U97" t="str">
            <v xml:space="preserve"> N</v>
          </cell>
          <cell r="V97">
            <v>3</v>
          </cell>
          <cell r="W97">
            <v>925994817</v>
          </cell>
          <cell r="X97" t="str">
            <v xml:space="preserve"> S</v>
          </cell>
          <cell r="Y97">
            <v>1856</v>
          </cell>
          <cell r="Z97">
            <v>54186</v>
          </cell>
          <cell r="AA97">
            <v>0</v>
          </cell>
          <cell r="AB97">
            <v>4</v>
          </cell>
          <cell r="AC97">
            <v>2</v>
          </cell>
          <cell r="AD97">
            <v>5</v>
          </cell>
          <cell r="AE97">
            <v>0</v>
          </cell>
          <cell r="AF97">
            <v>0</v>
          </cell>
          <cell r="AG97" t="str">
            <v xml:space="preserve"> ST</v>
          </cell>
          <cell r="AH97" t="str">
            <v xml:space="preserve"> 1980 JOHN DEER 4630 (VIN 4630H</v>
          </cell>
          <cell r="AI97" t="str">
            <v xml:space="preserve"> N</v>
          </cell>
          <cell r="AJ97">
            <v>6.5</v>
          </cell>
          <cell r="AK97">
            <v>0</v>
          </cell>
          <cell r="AL97">
            <v>1856</v>
          </cell>
          <cell r="AM97">
            <v>54186</v>
          </cell>
          <cell r="AN97" t="str">
            <v xml:space="preserve">  0/00/0000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1856</v>
          </cell>
          <cell r="AZ97">
            <v>54186</v>
          </cell>
          <cell r="BA97" t="str">
            <v xml:space="preserve"> ST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str">
            <v>Pass</v>
          </cell>
          <cell r="BH97" t="str">
            <v>Pass</v>
          </cell>
          <cell r="BI97" t="str">
            <v>***-**-4817</v>
          </cell>
          <cell r="BJ97">
            <v>8832.7099999999991</v>
          </cell>
          <cell r="BK97">
            <v>8845.2899999999991</v>
          </cell>
          <cell r="BL97">
            <v>8845.2899999999991</v>
          </cell>
          <cell r="BM97"/>
          <cell r="BN97"/>
          <cell r="BO97"/>
          <cell r="BP97"/>
          <cell r="BQ97">
            <v>7.8842540351177684E-6</v>
          </cell>
          <cell r="BR97">
            <v>8832.7099999999991</v>
          </cell>
          <cell r="BS97">
            <v>12.58</v>
          </cell>
          <cell r="BT97">
            <v>8845.2899999999991</v>
          </cell>
          <cell r="BU97">
            <v>0</v>
          </cell>
          <cell r="BV97">
            <v>8845.2899999999991</v>
          </cell>
          <cell r="BW97">
            <v>0</v>
          </cell>
          <cell r="BX97">
            <v>0</v>
          </cell>
          <cell r="BY97"/>
          <cell r="BZ97">
            <v>0</v>
          </cell>
          <cell r="CA97" t="e">
            <v>#REF!</v>
          </cell>
          <cell r="CB97" t="str">
            <v>Match</v>
          </cell>
          <cell r="CC97" t="b">
            <v>0</v>
          </cell>
          <cell r="CD97">
            <v>925994817</v>
          </cell>
          <cell r="CE97">
            <v>9</v>
          </cell>
          <cell r="CF97">
            <v>9</v>
          </cell>
          <cell r="CG97">
            <v>99</v>
          </cell>
          <cell r="CH97" t="b">
            <v>0</v>
          </cell>
          <cell r="CI97">
            <v>-22.313159722223645</v>
          </cell>
          <cell r="CJ97"/>
          <cell r="CK97" t="e">
            <v>#REF!</v>
          </cell>
          <cell r="CL97" t="e">
            <v>#REF!</v>
          </cell>
        </row>
        <row r="98">
          <cell r="B98">
            <v>47841</v>
          </cell>
          <cell r="C98" t="str">
            <v xml:space="preserve"> AYTES,SCOT</v>
          </cell>
          <cell r="D98">
            <v>15000</v>
          </cell>
          <cell r="E98">
            <v>14500</v>
          </cell>
          <cell r="F98">
            <v>41061</v>
          </cell>
          <cell r="G98">
            <v>42522</v>
          </cell>
          <cell r="H98" t="str">
            <v xml:space="preserve"> OPERATE RENEWAL</v>
          </cell>
          <cell r="I98" t="str">
            <v xml:space="preserve"> CO</v>
          </cell>
          <cell r="J98">
            <v>61</v>
          </cell>
          <cell r="K98" t="str">
            <v xml:space="preserve"> A</v>
          </cell>
          <cell r="L98" t="str">
            <v xml:space="preserve"> O</v>
          </cell>
          <cell r="M98">
            <v>15000</v>
          </cell>
          <cell r="N98">
            <v>1860</v>
          </cell>
          <cell r="O98">
            <v>47841</v>
          </cell>
          <cell r="P98">
            <v>14500</v>
          </cell>
          <cell r="Q98" t="str">
            <v xml:space="preserve"> LF</v>
          </cell>
          <cell r="R98">
            <v>42522</v>
          </cell>
          <cell r="S98">
            <v>0</v>
          </cell>
          <cell r="T98">
            <v>0</v>
          </cell>
          <cell r="U98" t="str">
            <v xml:space="preserve"> N</v>
          </cell>
          <cell r="V98">
            <v>7</v>
          </cell>
          <cell r="W98">
            <v>513626550</v>
          </cell>
          <cell r="X98" t="str">
            <v xml:space="preserve"> S</v>
          </cell>
          <cell r="Y98">
            <v>1860</v>
          </cell>
          <cell r="Z98">
            <v>47841</v>
          </cell>
          <cell r="AA98">
            <v>0</v>
          </cell>
          <cell r="AB98">
            <v>1</v>
          </cell>
          <cell r="AC98">
            <v>4</v>
          </cell>
          <cell r="AD98">
            <v>5</v>
          </cell>
          <cell r="AE98">
            <v>0</v>
          </cell>
          <cell r="AF98">
            <v>0</v>
          </cell>
          <cell r="AG98" t="str">
            <v xml:space="preserve"> CO</v>
          </cell>
          <cell r="AH98" t="str">
            <v xml:space="preserve"> ALL INVENTORY, ACCOUNTS, EQUIP</v>
          </cell>
          <cell r="AI98" t="str">
            <v xml:space="preserve"> N</v>
          </cell>
          <cell r="AJ98">
            <v>7</v>
          </cell>
          <cell r="AK98">
            <v>7</v>
          </cell>
          <cell r="AL98">
            <v>1860</v>
          </cell>
          <cell r="AM98">
            <v>47841</v>
          </cell>
          <cell r="AN98" t="str">
            <v xml:space="preserve">  0/00/0000</v>
          </cell>
          <cell r="AO98">
            <v>14500</v>
          </cell>
          <cell r="AP98">
            <v>3620.41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18120.41</v>
          </cell>
          <cell r="AV98">
            <v>3</v>
          </cell>
          <cell r="AW98">
            <v>3</v>
          </cell>
          <cell r="AX98">
            <v>1</v>
          </cell>
          <cell r="AY98">
            <v>1860</v>
          </cell>
          <cell r="AZ98">
            <v>47841</v>
          </cell>
          <cell r="BA98" t="str">
            <v xml:space="preserve"> CO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str">
            <v>Substandard</v>
          </cell>
          <cell r="BH98" t="str">
            <v>Pass</v>
          </cell>
          <cell r="BI98" t="str">
            <v>***-**-6550</v>
          </cell>
          <cell r="BJ98">
            <v>15000</v>
          </cell>
          <cell r="BK98">
            <v>0</v>
          </cell>
          <cell r="BL98"/>
          <cell r="BM98"/>
          <cell r="BN98">
            <v>0</v>
          </cell>
          <cell r="BO98"/>
          <cell r="BP98"/>
          <cell r="BQ98">
            <v>1.3938605384277545E-5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29000</v>
          </cell>
          <cell r="BY98" t="str">
            <v>120 +</v>
          </cell>
          <cell r="BZ98">
            <v>18120.41</v>
          </cell>
          <cell r="CA98" t="e">
            <v>#REF!</v>
          </cell>
          <cell r="CB98" t="str">
            <v>Match</v>
          </cell>
          <cell r="CC98" t="b">
            <v>0</v>
          </cell>
          <cell r="CD98">
            <v>513626550</v>
          </cell>
          <cell r="CE98">
            <v>9</v>
          </cell>
          <cell r="CF98">
            <v>5</v>
          </cell>
          <cell r="CG98">
            <v>62</v>
          </cell>
          <cell r="CH98" t="b">
            <v>0</v>
          </cell>
          <cell r="CI98">
            <v>601.68684027777635</v>
          </cell>
          <cell r="CJ98" t="str">
            <v>31 +</v>
          </cell>
          <cell r="CK98">
            <v>0</v>
          </cell>
          <cell r="CL98">
            <v>0</v>
          </cell>
        </row>
        <row r="99">
          <cell r="B99">
            <v>49139</v>
          </cell>
          <cell r="C99" t="str">
            <v xml:space="preserve"> AYTES,SCOT</v>
          </cell>
          <cell r="D99">
            <v>23472.76</v>
          </cell>
          <cell r="E99">
            <v>14113.65</v>
          </cell>
          <cell r="F99">
            <v>41428</v>
          </cell>
          <cell r="G99">
            <v>43539</v>
          </cell>
          <cell r="H99" t="str">
            <v xml:space="preserve"> OPERATING</v>
          </cell>
          <cell r="I99" t="str">
            <v xml:space="preserve"> CO</v>
          </cell>
          <cell r="J99">
            <v>32</v>
          </cell>
          <cell r="K99" t="str">
            <v xml:space="preserve"> A</v>
          </cell>
          <cell r="L99" t="str">
            <v xml:space="preserve"> N</v>
          </cell>
          <cell r="M99">
            <v>0</v>
          </cell>
          <cell r="N99">
            <v>1860</v>
          </cell>
          <cell r="O99">
            <v>49139</v>
          </cell>
          <cell r="P99">
            <v>14237.04</v>
          </cell>
          <cell r="Q99" t="str">
            <v xml:space="preserve"> LF</v>
          </cell>
          <cell r="R99">
            <v>42597</v>
          </cell>
          <cell r="S99">
            <v>450.54</v>
          </cell>
          <cell r="T99">
            <v>0</v>
          </cell>
          <cell r="U99" t="str">
            <v xml:space="preserve"> N</v>
          </cell>
          <cell r="V99">
            <v>7</v>
          </cell>
          <cell r="W99">
            <v>513626550</v>
          </cell>
          <cell r="X99" t="str">
            <v xml:space="preserve"> S</v>
          </cell>
          <cell r="Y99">
            <v>1860</v>
          </cell>
          <cell r="Z99">
            <v>49139</v>
          </cell>
          <cell r="AA99">
            <v>0</v>
          </cell>
          <cell r="AB99">
            <v>1</v>
          </cell>
          <cell r="AC99">
            <v>4</v>
          </cell>
          <cell r="AD99">
            <v>5</v>
          </cell>
          <cell r="AE99">
            <v>0</v>
          </cell>
          <cell r="AF99">
            <v>0</v>
          </cell>
          <cell r="AG99" t="str">
            <v xml:space="preserve"> CO</v>
          </cell>
          <cell r="AH99" t="str">
            <v xml:space="preserve"> 2005 CHEVY LS Z71 PICKUP (VIN</v>
          </cell>
          <cell r="AI99" t="str">
            <v xml:space="preserve"> N</v>
          </cell>
          <cell r="AJ99">
            <v>6.75</v>
          </cell>
          <cell r="AK99">
            <v>39</v>
          </cell>
          <cell r="AL99">
            <v>1860</v>
          </cell>
          <cell r="AM99">
            <v>49139</v>
          </cell>
          <cell r="AN99" t="str">
            <v xml:space="preserve">  0/00/0000</v>
          </cell>
          <cell r="AO99">
            <v>6777.75</v>
          </cell>
          <cell r="AP99">
            <v>1057.43</v>
          </cell>
          <cell r="AQ99">
            <v>0</v>
          </cell>
          <cell r="AR99">
            <v>450.54</v>
          </cell>
          <cell r="AS99">
            <v>450.54</v>
          </cell>
          <cell r="AT99">
            <v>450.54</v>
          </cell>
          <cell r="AU99">
            <v>6033.02</v>
          </cell>
          <cell r="AV99">
            <v>36</v>
          </cell>
          <cell r="AW99">
            <v>31</v>
          </cell>
          <cell r="AX99">
            <v>25</v>
          </cell>
          <cell r="AY99">
            <v>1860</v>
          </cell>
          <cell r="AZ99">
            <v>49139</v>
          </cell>
          <cell r="BA99" t="str">
            <v xml:space="preserve"> CO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str">
            <v>Substandard</v>
          </cell>
          <cell r="BH99" t="str">
            <v>Pass</v>
          </cell>
          <cell r="BI99" t="str">
            <v>***-**-6550</v>
          </cell>
          <cell r="BJ99">
            <v>14113.65</v>
          </cell>
          <cell r="BK99">
            <v>0</v>
          </cell>
          <cell r="BL99"/>
          <cell r="BM99"/>
          <cell r="BN99">
            <v>0</v>
          </cell>
          <cell r="BO99"/>
          <cell r="BP99"/>
          <cell r="BQ99">
            <v>1.3082670302484819E-5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28350.690000000002</v>
          </cell>
          <cell r="BY99" t="str">
            <v>120 +</v>
          </cell>
          <cell r="BZ99">
            <v>7835.18</v>
          </cell>
          <cell r="CA99" t="e">
            <v>#REF!</v>
          </cell>
          <cell r="CB99" t="str">
            <v>Match</v>
          </cell>
          <cell r="CC99" t="b">
            <v>0</v>
          </cell>
          <cell r="CD99">
            <v>513626550</v>
          </cell>
          <cell r="CE99">
            <v>9</v>
          </cell>
          <cell r="CF99">
            <v>5</v>
          </cell>
          <cell r="CG99">
            <v>62</v>
          </cell>
          <cell r="CH99" t="b">
            <v>0</v>
          </cell>
          <cell r="CI99">
            <v>526.68684027777635</v>
          </cell>
          <cell r="CJ99" t="str">
            <v>31 +</v>
          </cell>
          <cell r="CK99">
            <v>0</v>
          </cell>
          <cell r="CL99">
            <v>0</v>
          </cell>
        </row>
        <row r="100">
          <cell r="B100">
            <v>49575</v>
          </cell>
          <cell r="C100" t="str">
            <v xml:space="preserve"> AYTES,SCOT</v>
          </cell>
          <cell r="D100">
            <v>3000</v>
          </cell>
          <cell r="E100">
            <v>3000</v>
          </cell>
          <cell r="F100">
            <v>41544</v>
          </cell>
          <cell r="G100">
            <v>42522</v>
          </cell>
          <cell r="H100" t="str">
            <v xml:space="preserve"> OPERATING</v>
          </cell>
          <cell r="I100" t="str">
            <v xml:space="preserve"> CO</v>
          </cell>
          <cell r="J100">
            <v>61</v>
          </cell>
          <cell r="K100" t="str">
            <v xml:space="preserve"> A</v>
          </cell>
          <cell r="L100" t="str">
            <v xml:space="preserve"> N</v>
          </cell>
          <cell r="M100">
            <v>0</v>
          </cell>
          <cell r="N100">
            <v>1860</v>
          </cell>
          <cell r="O100">
            <v>49575</v>
          </cell>
          <cell r="P100">
            <v>3000</v>
          </cell>
          <cell r="Q100" t="str">
            <v xml:space="preserve"> LF</v>
          </cell>
          <cell r="R100">
            <v>42522</v>
          </cell>
          <cell r="S100">
            <v>0</v>
          </cell>
          <cell r="T100">
            <v>0</v>
          </cell>
          <cell r="U100" t="str">
            <v xml:space="preserve"> N</v>
          </cell>
          <cell r="V100">
            <v>7</v>
          </cell>
          <cell r="W100">
            <v>513626550</v>
          </cell>
          <cell r="X100" t="str">
            <v xml:space="preserve"> S</v>
          </cell>
          <cell r="Y100">
            <v>1860</v>
          </cell>
          <cell r="Z100">
            <v>49575</v>
          </cell>
          <cell r="AA100">
            <v>0</v>
          </cell>
          <cell r="AB100">
            <v>1</v>
          </cell>
          <cell r="AC100">
            <v>4</v>
          </cell>
          <cell r="AD100">
            <v>5</v>
          </cell>
          <cell r="AE100">
            <v>0</v>
          </cell>
          <cell r="AF100">
            <v>0</v>
          </cell>
          <cell r="AG100" t="str">
            <v xml:space="preserve"> CO</v>
          </cell>
          <cell r="AH100" t="str">
            <v xml:space="preserve"> ALL ACCOUNTS, EQUIPMENT AND GE</v>
          </cell>
          <cell r="AI100" t="str">
            <v xml:space="preserve"> N</v>
          </cell>
          <cell r="AJ100">
            <v>7</v>
          </cell>
          <cell r="AK100">
            <v>7</v>
          </cell>
          <cell r="AL100">
            <v>1860</v>
          </cell>
          <cell r="AM100">
            <v>49575</v>
          </cell>
          <cell r="AN100" t="str">
            <v xml:space="preserve">  0/00/0000</v>
          </cell>
          <cell r="AO100">
            <v>3000</v>
          </cell>
          <cell r="AP100">
            <v>757.1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3757.1</v>
          </cell>
          <cell r="AV100">
            <v>3</v>
          </cell>
          <cell r="AW100">
            <v>3</v>
          </cell>
          <cell r="AX100">
            <v>2</v>
          </cell>
          <cell r="AY100">
            <v>1860</v>
          </cell>
          <cell r="AZ100">
            <v>49575</v>
          </cell>
          <cell r="BA100" t="str">
            <v xml:space="preserve"> CO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str">
            <v>Substandard</v>
          </cell>
          <cell r="BH100" t="str">
            <v>Pass</v>
          </cell>
          <cell r="BI100" t="str">
            <v>***-**-6550</v>
          </cell>
          <cell r="BJ100">
            <v>3000</v>
          </cell>
          <cell r="BK100">
            <v>0</v>
          </cell>
          <cell r="BL100"/>
          <cell r="BM100"/>
          <cell r="BN100">
            <v>0</v>
          </cell>
          <cell r="BO100"/>
          <cell r="BP100"/>
          <cell r="BQ100">
            <v>2.8838493898505267E-6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6000</v>
          </cell>
          <cell r="BY100" t="str">
            <v>120 +</v>
          </cell>
          <cell r="BZ100">
            <v>3757.1</v>
          </cell>
          <cell r="CA100" t="e">
            <v>#REF!</v>
          </cell>
          <cell r="CB100" t="str">
            <v>Match</v>
          </cell>
          <cell r="CC100" t="b">
            <v>0</v>
          </cell>
          <cell r="CD100">
            <v>513626550</v>
          </cell>
          <cell r="CE100">
            <v>9</v>
          </cell>
          <cell r="CF100">
            <v>5</v>
          </cell>
          <cell r="CG100">
            <v>62</v>
          </cell>
          <cell r="CH100" t="b">
            <v>0</v>
          </cell>
          <cell r="CI100">
            <v>601.68684027777635</v>
          </cell>
          <cell r="CJ100" t="str">
            <v>31 +</v>
          </cell>
          <cell r="CK100">
            <v>0</v>
          </cell>
          <cell r="CL100">
            <v>0</v>
          </cell>
        </row>
        <row r="101">
          <cell r="B101">
            <v>49697</v>
          </cell>
          <cell r="C101" t="str">
            <v xml:space="preserve"> AYTES SCOT</v>
          </cell>
          <cell r="D101">
            <v>5000</v>
          </cell>
          <cell r="E101">
            <v>5000</v>
          </cell>
          <cell r="F101">
            <v>41583</v>
          </cell>
          <cell r="G101">
            <v>42522</v>
          </cell>
          <cell r="H101" t="str">
            <v xml:space="preserve"> OPERATING</v>
          </cell>
          <cell r="I101" t="str">
            <v xml:space="preserve"> CO</v>
          </cell>
          <cell r="J101">
            <v>61</v>
          </cell>
          <cell r="K101" t="str">
            <v xml:space="preserve"> A</v>
          </cell>
          <cell r="L101" t="str">
            <v xml:space="preserve"> N</v>
          </cell>
          <cell r="M101">
            <v>0</v>
          </cell>
          <cell r="N101">
            <v>1860</v>
          </cell>
          <cell r="O101">
            <v>49697</v>
          </cell>
          <cell r="P101">
            <v>5000</v>
          </cell>
          <cell r="Q101" t="str">
            <v xml:space="preserve"> LF</v>
          </cell>
          <cell r="R101">
            <v>42522</v>
          </cell>
          <cell r="S101">
            <v>0</v>
          </cell>
          <cell r="T101">
            <v>0</v>
          </cell>
          <cell r="U101" t="str">
            <v xml:space="preserve"> N</v>
          </cell>
          <cell r="V101">
            <v>7</v>
          </cell>
          <cell r="W101">
            <v>513626550</v>
          </cell>
          <cell r="X101" t="str">
            <v xml:space="preserve"> S</v>
          </cell>
          <cell r="Y101">
            <v>1860</v>
          </cell>
          <cell r="Z101">
            <v>49697</v>
          </cell>
          <cell r="AA101">
            <v>0</v>
          </cell>
          <cell r="AB101">
            <v>1</v>
          </cell>
          <cell r="AC101">
            <v>4</v>
          </cell>
          <cell r="AD101">
            <v>5</v>
          </cell>
          <cell r="AE101">
            <v>0</v>
          </cell>
          <cell r="AF101">
            <v>0</v>
          </cell>
          <cell r="AG101" t="str">
            <v xml:space="preserve"> CO</v>
          </cell>
          <cell r="AH101" t="str">
            <v xml:space="preserve"> ALL ACCOUNTS, EQUIPMENT AND GE</v>
          </cell>
          <cell r="AI101" t="str">
            <v xml:space="preserve"> N</v>
          </cell>
          <cell r="AJ101">
            <v>7</v>
          </cell>
          <cell r="AK101">
            <v>6</v>
          </cell>
          <cell r="AL101">
            <v>1860</v>
          </cell>
          <cell r="AM101">
            <v>49697</v>
          </cell>
          <cell r="AN101" t="str">
            <v xml:space="preserve">  0/00/0000</v>
          </cell>
          <cell r="AO101">
            <v>5000</v>
          </cell>
          <cell r="AP101">
            <v>1261.9100000000001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6261.91</v>
          </cell>
          <cell r="AV101">
            <v>3</v>
          </cell>
          <cell r="AW101">
            <v>2</v>
          </cell>
          <cell r="AX101">
            <v>1</v>
          </cell>
          <cell r="AY101">
            <v>1860</v>
          </cell>
          <cell r="AZ101">
            <v>49697</v>
          </cell>
          <cell r="BA101" t="str">
            <v xml:space="preserve"> CO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str">
            <v>Substandard</v>
          </cell>
          <cell r="BH101" t="str">
            <v>Pass</v>
          </cell>
          <cell r="BI101" t="str">
            <v>***-**-6550</v>
          </cell>
          <cell r="BJ101">
            <v>5000</v>
          </cell>
          <cell r="BK101">
            <v>0</v>
          </cell>
          <cell r="BL101"/>
          <cell r="BM101"/>
          <cell r="BN101">
            <v>0</v>
          </cell>
          <cell r="BO101"/>
          <cell r="BP101"/>
          <cell r="BQ101">
            <v>4.8064156497508775E-6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10000</v>
          </cell>
          <cell r="BY101" t="str">
            <v>120 +</v>
          </cell>
          <cell r="BZ101">
            <v>6261.91</v>
          </cell>
          <cell r="CA101" t="e">
            <v>#REF!</v>
          </cell>
          <cell r="CB101" t="str">
            <v>Match</v>
          </cell>
          <cell r="CC101" t="b">
            <v>0</v>
          </cell>
          <cell r="CD101">
            <v>513626550</v>
          </cell>
          <cell r="CE101">
            <v>9</v>
          </cell>
          <cell r="CF101">
            <v>5</v>
          </cell>
          <cell r="CG101">
            <v>62</v>
          </cell>
          <cell r="CH101" t="b">
            <v>0</v>
          </cell>
          <cell r="CI101">
            <v>601.68684027777635</v>
          </cell>
          <cell r="CJ101" t="str">
            <v>31 +</v>
          </cell>
          <cell r="CK101">
            <v>0</v>
          </cell>
          <cell r="CL101">
            <v>0</v>
          </cell>
        </row>
        <row r="102">
          <cell r="B102">
            <v>51868</v>
          </cell>
          <cell r="C102" t="str">
            <v xml:space="preserve"> A &amp; D ENTERPR</v>
          </cell>
          <cell r="D102">
            <v>100000</v>
          </cell>
          <cell r="E102">
            <v>193725</v>
          </cell>
          <cell r="F102">
            <v>42198</v>
          </cell>
          <cell r="G102">
            <v>43158</v>
          </cell>
          <cell r="H102" t="str">
            <v xml:space="preserve"> ADDITIONAL OPERATING</v>
          </cell>
          <cell r="I102" t="str">
            <v xml:space="preserve"> SI</v>
          </cell>
          <cell r="J102">
            <v>91</v>
          </cell>
          <cell r="K102" t="str">
            <v xml:space="preserve"> A</v>
          </cell>
          <cell r="L102" t="str">
            <v xml:space="preserve"> O</v>
          </cell>
          <cell r="M102">
            <v>199000</v>
          </cell>
          <cell r="N102">
            <v>1900</v>
          </cell>
          <cell r="O102">
            <v>51868</v>
          </cell>
          <cell r="P102">
            <v>0</v>
          </cell>
          <cell r="Q102" t="str">
            <v xml:space="preserve"> JB</v>
          </cell>
          <cell r="R102">
            <v>43158</v>
          </cell>
          <cell r="S102">
            <v>0</v>
          </cell>
          <cell r="T102">
            <v>717.65</v>
          </cell>
          <cell r="U102" t="str">
            <v xml:space="preserve"> N</v>
          </cell>
          <cell r="V102">
            <v>7</v>
          </cell>
          <cell r="W102">
            <v>753011345</v>
          </cell>
          <cell r="X102" t="str">
            <v xml:space="preserve"> F</v>
          </cell>
          <cell r="Y102">
            <v>1900</v>
          </cell>
          <cell r="Z102">
            <v>51868</v>
          </cell>
          <cell r="AA102">
            <v>1</v>
          </cell>
          <cell r="AB102">
            <v>2</v>
          </cell>
          <cell r="AC102">
            <v>4</v>
          </cell>
          <cell r="AD102">
            <v>11</v>
          </cell>
          <cell r="AE102">
            <v>0</v>
          </cell>
          <cell r="AF102">
            <v>0</v>
          </cell>
          <cell r="AG102" t="str">
            <v xml:space="preserve"> ST</v>
          </cell>
          <cell r="AH102" t="str">
            <v xml:space="preserve"> ALL INVENTORY, CHATTEL PAPER,</v>
          </cell>
          <cell r="AI102" t="str">
            <v xml:space="preserve"> N</v>
          </cell>
          <cell r="AJ102">
            <v>5.25</v>
          </cell>
          <cell r="AK102">
            <v>2</v>
          </cell>
          <cell r="AL102">
            <v>1900</v>
          </cell>
          <cell r="AM102">
            <v>51868</v>
          </cell>
          <cell r="AN102" t="str">
            <v xml:space="preserve">  2/27/2017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1900</v>
          </cell>
          <cell r="AZ102">
            <v>51868</v>
          </cell>
          <cell r="BA102" t="str">
            <v xml:space="preserve"> ST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str">
            <v>Pass</v>
          </cell>
          <cell r="BH102" t="str">
            <v>Pass</v>
          </cell>
          <cell r="BI102" t="str">
            <v>**-***1345</v>
          </cell>
          <cell r="BJ102">
            <v>199000</v>
          </cell>
          <cell r="BK102">
            <v>194442.65</v>
          </cell>
          <cell r="BL102">
            <v>194442.65</v>
          </cell>
          <cell r="BM102"/>
          <cell r="BN102"/>
          <cell r="BO102"/>
          <cell r="BP102"/>
          <cell r="BQ102">
            <v>1.3966843076219828E-4</v>
          </cell>
          <cell r="BR102">
            <v>193725</v>
          </cell>
          <cell r="BS102">
            <v>717.65</v>
          </cell>
          <cell r="BT102">
            <v>194442.65</v>
          </cell>
          <cell r="BU102">
            <v>5275</v>
          </cell>
          <cell r="BV102">
            <v>199717.65</v>
          </cell>
          <cell r="BW102">
            <v>0</v>
          </cell>
          <cell r="BX102">
            <v>0</v>
          </cell>
          <cell r="BY102"/>
          <cell r="BZ102">
            <v>0</v>
          </cell>
          <cell r="CA102" t="e">
            <v>#REF!</v>
          </cell>
          <cell r="CB102" t="str">
            <v>Match</v>
          </cell>
          <cell r="CC102" t="b">
            <v>0</v>
          </cell>
          <cell r="CD102">
            <v>753011345</v>
          </cell>
          <cell r="CE102">
            <v>9</v>
          </cell>
          <cell r="CF102">
            <v>7</v>
          </cell>
          <cell r="CG102">
            <v>1</v>
          </cell>
          <cell r="CH102" t="b">
            <v>0</v>
          </cell>
          <cell r="CI102">
            <v>-34.313159722223645</v>
          </cell>
          <cell r="CJ102"/>
          <cell r="CK102" t="e">
            <v>#REF!</v>
          </cell>
          <cell r="CL102" t="e">
            <v>#REF!</v>
          </cell>
        </row>
        <row r="103">
          <cell r="B103">
            <v>52496</v>
          </cell>
          <cell r="C103" t="str">
            <v xml:space="preserve"> A &amp; D ENTERPRISES</v>
          </cell>
          <cell r="D103">
            <v>112796.02</v>
          </cell>
          <cell r="E103">
            <v>95835.75</v>
          </cell>
          <cell r="F103">
            <v>42380</v>
          </cell>
          <cell r="G103">
            <v>44937</v>
          </cell>
          <cell r="H103" t="str">
            <v xml:space="preserve"> REFINANCE REAL ESTATE</v>
          </cell>
          <cell r="I103" t="str">
            <v xml:space="preserve"> SA</v>
          </cell>
          <cell r="J103">
            <v>12</v>
          </cell>
          <cell r="K103" t="str">
            <v xml:space="preserve"> A</v>
          </cell>
          <cell r="L103" t="str">
            <v xml:space="preserve"> N</v>
          </cell>
          <cell r="M103">
            <v>0</v>
          </cell>
          <cell r="N103">
            <v>1900</v>
          </cell>
          <cell r="O103">
            <v>52496</v>
          </cell>
          <cell r="P103">
            <v>0</v>
          </cell>
          <cell r="Q103" t="str">
            <v xml:space="preserve"> JB</v>
          </cell>
          <cell r="R103">
            <v>43476</v>
          </cell>
          <cell r="S103">
            <v>10870.12</v>
          </cell>
          <cell r="T103">
            <v>341.34</v>
          </cell>
          <cell r="U103" t="str">
            <v xml:space="preserve"> N</v>
          </cell>
          <cell r="V103">
            <v>2</v>
          </cell>
          <cell r="W103">
            <v>753011345</v>
          </cell>
          <cell r="X103" t="str">
            <v xml:space="preserve"> F</v>
          </cell>
          <cell r="Y103">
            <v>1900</v>
          </cell>
          <cell r="Z103">
            <v>52496</v>
          </cell>
          <cell r="AA103">
            <v>0</v>
          </cell>
          <cell r="AB103">
            <v>2</v>
          </cell>
          <cell r="AC103">
            <v>6</v>
          </cell>
          <cell r="AD103">
            <v>2</v>
          </cell>
          <cell r="AE103">
            <v>0</v>
          </cell>
          <cell r="AF103">
            <v>0</v>
          </cell>
          <cell r="AG103" t="str">
            <v xml:space="preserve"> ST</v>
          </cell>
          <cell r="AH103" t="str">
            <v xml:space="preserve"> REMs 1/22/14, 1/13/12, IN CH A</v>
          </cell>
          <cell r="AI103" t="str">
            <v xml:space="preserve"> N</v>
          </cell>
          <cell r="AJ103">
            <v>5</v>
          </cell>
          <cell r="AK103">
            <v>0</v>
          </cell>
          <cell r="AL103">
            <v>1900</v>
          </cell>
          <cell r="AM103">
            <v>52496</v>
          </cell>
          <cell r="AN103" t="str">
            <v xml:space="preserve">  0/00/0000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1900</v>
          </cell>
          <cell r="AZ103">
            <v>52496</v>
          </cell>
          <cell r="BA103" t="str">
            <v xml:space="preserve"> ST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str">
            <v>Pass</v>
          </cell>
          <cell r="BH103" t="str">
            <v>Pass</v>
          </cell>
          <cell r="BI103" t="str">
            <v>**-***1345</v>
          </cell>
          <cell r="BJ103">
            <v>95835.75</v>
          </cell>
          <cell r="BK103">
            <v>96177.09</v>
          </cell>
          <cell r="BL103">
            <v>96177.09</v>
          </cell>
          <cell r="BM103"/>
          <cell r="BN103"/>
          <cell r="BO103"/>
          <cell r="BP103"/>
          <cell r="BQ103">
            <v>6.5803778372230379E-5</v>
          </cell>
          <cell r="BR103">
            <v>95835.75</v>
          </cell>
          <cell r="BS103">
            <v>341.34</v>
          </cell>
          <cell r="BT103">
            <v>96177.09</v>
          </cell>
          <cell r="BU103">
            <v>0</v>
          </cell>
          <cell r="BV103">
            <v>96177.09</v>
          </cell>
          <cell r="BW103">
            <v>0</v>
          </cell>
          <cell r="BX103">
            <v>0</v>
          </cell>
          <cell r="BY103"/>
          <cell r="BZ103">
            <v>0</v>
          </cell>
          <cell r="CA103" t="e">
            <v>#REF!</v>
          </cell>
          <cell r="CB103" t="str">
            <v>Match</v>
          </cell>
          <cell r="CC103" t="b">
            <v>0</v>
          </cell>
          <cell r="CD103">
            <v>753011345</v>
          </cell>
          <cell r="CE103">
            <v>9</v>
          </cell>
          <cell r="CF103">
            <v>7</v>
          </cell>
          <cell r="CG103">
            <v>1</v>
          </cell>
          <cell r="CH103" t="b">
            <v>0</v>
          </cell>
          <cell r="CI103">
            <v>-352.31315972222365</v>
          </cell>
          <cell r="CJ103"/>
          <cell r="CK103" t="e">
            <v>#REF!</v>
          </cell>
          <cell r="CL103" t="e">
            <v>#REF!</v>
          </cell>
        </row>
        <row r="104">
          <cell r="B104">
            <v>54312</v>
          </cell>
          <cell r="C104" t="str">
            <v xml:space="preserve"> B K AUTO BODY, INC.</v>
          </cell>
          <cell r="D104">
            <v>325000</v>
          </cell>
          <cell r="E104">
            <v>240646.2</v>
          </cell>
          <cell r="F104">
            <v>43059</v>
          </cell>
          <cell r="G104">
            <v>43405</v>
          </cell>
          <cell r="H104" t="str">
            <v xml:space="preserve"> OPERATING LOC</v>
          </cell>
          <cell r="I104" t="str">
            <v xml:space="preserve"> SA</v>
          </cell>
          <cell r="J104">
            <v>61</v>
          </cell>
          <cell r="K104" t="str">
            <v xml:space="preserve"> A</v>
          </cell>
          <cell r="L104" t="str">
            <v xml:space="preserve"> O</v>
          </cell>
          <cell r="M104">
            <v>325000</v>
          </cell>
          <cell r="N104">
            <v>1910</v>
          </cell>
          <cell r="O104">
            <v>54312</v>
          </cell>
          <cell r="P104">
            <v>0</v>
          </cell>
          <cell r="Q104" t="str">
            <v xml:space="preserve"> MN</v>
          </cell>
          <cell r="R104">
            <v>43405</v>
          </cell>
          <cell r="S104">
            <v>0</v>
          </cell>
          <cell r="T104">
            <v>5972.42</v>
          </cell>
          <cell r="U104" t="str">
            <v xml:space="preserve"> N</v>
          </cell>
          <cell r="V104">
            <v>7</v>
          </cell>
          <cell r="W104">
            <v>431850547</v>
          </cell>
          <cell r="X104" t="str">
            <v xml:space="preserve"> F</v>
          </cell>
          <cell r="Y104">
            <v>1910</v>
          </cell>
          <cell r="Z104">
            <v>54312</v>
          </cell>
          <cell r="AA104">
            <v>0</v>
          </cell>
          <cell r="AB104">
            <v>14</v>
          </cell>
          <cell r="AC104">
            <v>4</v>
          </cell>
          <cell r="AD104">
            <v>5</v>
          </cell>
          <cell r="AE104">
            <v>0</v>
          </cell>
          <cell r="AF104">
            <v>0</v>
          </cell>
          <cell r="AG104" t="str">
            <v xml:space="preserve"> ST</v>
          </cell>
          <cell r="AH104" t="str">
            <v xml:space="preserve"> ALL IN AC EQ AND GI</v>
          </cell>
          <cell r="AI104" t="str">
            <v xml:space="preserve"> N</v>
          </cell>
          <cell r="AJ104">
            <v>6</v>
          </cell>
          <cell r="AK104">
            <v>0</v>
          </cell>
          <cell r="AL104">
            <v>1910</v>
          </cell>
          <cell r="AM104">
            <v>54312</v>
          </cell>
          <cell r="AN104" t="str">
            <v xml:space="preserve">  0/00/0000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1910</v>
          </cell>
          <cell r="AZ104">
            <v>54312</v>
          </cell>
          <cell r="BA104" t="str">
            <v xml:space="preserve"> ST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 t="str">
            <v>Pass</v>
          </cell>
          <cell r="BH104" t="str">
            <v>Pass</v>
          </cell>
          <cell r="BI104" t="str">
            <v>**-***0547</v>
          </cell>
          <cell r="BJ104">
            <v>325000</v>
          </cell>
          <cell r="BK104">
            <v>246618.62000000002</v>
          </cell>
          <cell r="BL104">
            <v>246618.62000000002</v>
          </cell>
          <cell r="BM104"/>
          <cell r="BN104"/>
          <cell r="BO104"/>
          <cell r="BP104"/>
          <cell r="BQ104">
            <v>1.9828211343995649E-4</v>
          </cell>
          <cell r="BR104">
            <v>240646.2</v>
          </cell>
          <cell r="BS104">
            <v>5972.42</v>
          </cell>
          <cell r="BT104">
            <v>246618.62000000002</v>
          </cell>
          <cell r="BU104">
            <v>84353.799999999988</v>
          </cell>
          <cell r="BV104">
            <v>330972.42</v>
          </cell>
          <cell r="BW104">
            <v>0</v>
          </cell>
          <cell r="BX104">
            <v>0</v>
          </cell>
          <cell r="BY104"/>
          <cell r="BZ104">
            <v>0</v>
          </cell>
          <cell r="CA104" t="e">
            <v>#REF!</v>
          </cell>
          <cell r="CB104" t="str">
            <v>Match</v>
          </cell>
          <cell r="CC104" t="b">
            <v>0</v>
          </cell>
          <cell r="CD104">
            <v>431850547</v>
          </cell>
          <cell r="CE104">
            <v>9</v>
          </cell>
          <cell r="CF104">
            <v>4</v>
          </cell>
          <cell r="CG104">
            <v>85</v>
          </cell>
          <cell r="CH104" t="b">
            <v>0</v>
          </cell>
          <cell r="CI104">
            <v>-281.31315972222365</v>
          </cell>
          <cell r="CJ104"/>
          <cell r="CK104" t="e">
            <v>#REF!</v>
          </cell>
          <cell r="CL104" t="e">
            <v>#REF!</v>
          </cell>
        </row>
        <row r="105">
          <cell r="B105">
            <v>53483</v>
          </cell>
          <cell r="C105" t="str">
            <v xml:space="preserve"> B-S EXPRESS, INC.</v>
          </cell>
          <cell r="D105">
            <v>22002.5</v>
          </cell>
          <cell r="E105">
            <v>15053.84</v>
          </cell>
          <cell r="F105">
            <v>42718</v>
          </cell>
          <cell r="G105">
            <v>44179</v>
          </cell>
          <cell r="H105" t="str">
            <v xml:space="preserve"> PURCHASE PICKUP</v>
          </cell>
          <cell r="I105" t="str">
            <v xml:space="preserve"> SA</v>
          </cell>
          <cell r="J105">
            <v>32</v>
          </cell>
          <cell r="K105" t="str">
            <v xml:space="preserve"> A</v>
          </cell>
          <cell r="L105" t="str">
            <v xml:space="preserve"> N</v>
          </cell>
          <cell r="M105">
            <v>0</v>
          </cell>
          <cell r="N105">
            <v>1915</v>
          </cell>
          <cell r="O105">
            <v>53483</v>
          </cell>
          <cell r="P105">
            <v>0</v>
          </cell>
          <cell r="Q105" t="str">
            <v xml:space="preserve"> JB</v>
          </cell>
          <cell r="R105">
            <v>43204</v>
          </cell>
          <cell r="S105">
            <v>499.26</v>
          </cell>
          <cell r="T105">
            <v>28.05</v>
          </cell>
          <cell r="U105" t="str">
            <v xml:space="preserve"> N</v>
          </cell>
          <cell r="V105">
            <v>3</v>
          </cell>
          <cell r="W105">
            <v>263649168</v>
          </cell>
          <cell r="X105" t="str">
            <v xml:space="preserve"> F</v>
          </cell>
          <cell r="Y105">
            <v>1915</v>
          </cell>
          <cell r="Z105">
            <v>53483</v>
          </cell>
          <cell r="AA105">
            <v>0</v>
          </cell>
          <cell r="AB105">
            <v>3</v>
          </cell>
          <cell r="AC105">
            <v>2</v>
          </cell>
          <cell r="AD105">
            <v>5</v>
          </cell>
          <cell r="AE105">
            <v>0</v>
          </cell>
          <cell r="AF105">
            <v>0</v>
          </cell>
          <cell r="AG105" t="str">
            <v xml:space="preserve"> ST</v>
          </cell>
          <cell r="AH105" t="str">
            <v xml:space="preserve"> 2015 GMC SIERRA</v>
          </cell>
          <cell r="AI105" t="str">
            <v xml:space="preserve"> N</v>
          </cell>
          <cell r="AJ105">
            <v>4.25</v>
          </cell>
          <cell r="AK105">
            <v>0</v>
          </cell>
          <cell r="AL105">
            <v>1915</v>
          </cell>
          <cell r="AM105">
            <v>53483</v>
          </cell>
          <cell r="AN105" t="str">
            <v xml:space="preserve">  0/00/0000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1915</v>
          </cell>
          <cell r="AZ105">
            <v>53483</v>
          </cell>
          <cell r="BA105" t="str">
            <v xml:space="preserve"> ST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str">
            <v>Pass</v>
          </cell>
          <cell r="BH105" t="str">
            <v>Pass</v>
          </cell>
          <cell r="BI105" t="str">
            <v>**-***9168</v>
          </cell>
          <cell r="BJ105">
            <v>15053.84</v>
          </cell>
          <cell r="BK105">
            <v>15081.89</v>
          </cell>
          <cell r="BL105">
            <v>15081.89</v>
          </cell>
          <cell r="BM105"/>
          <cell r="BN105"/>
          <cell r="BO105"/>
          <cell r="BP105"/>
          <cell r="BQ105">
            <v>8.7859657628741265E-6</v>
          </cell>
          <cell r="BR105">
            <v>15053.84</v>
          </cell>
          <cell r="BS105">
            <v>28.05</v>
          </cell>
          <cell r="BT105">
            <v>15081.89</v>
          </cell>
          <cell r="BU105">
            <v>0</v>
          </cell>
          <cell r="BV105">
            <v>15081.89</v>
          </cell>
          <cell r="BW105">
            <v>0</v>
          </cell>
          <cell r="BX105">
            <v>0</v>
          </cell>
          <cell r="BY105"/>
          <cell r="BZ105">
            <v>0</v>
          </cell>
          <cell r="CA105" t="e">
            <v>#REF!</v>
          </cell>
          <cell r="CB105" t="str">
            <v>Match</v>
          </cell>
          <cell r="CC105" t="b">
            <v>0</v>
          </cell>
          <cell r="CD105">
            <v>263649168</v>
          </cell>
          <cell r="CE105">
            <v>9</v>
          </cell>
          <cell r="CF105">
            <v>2</v>
          </cell>
          <cell r="CG105">
            <v>64</v>
          </cell>
          <cell r="CH105" t="b">
            <v>0</v>
          </cell>
          <cell r="CI105">
            <v>-80.313159722223645</v>
          </cell>
          <cell r="CJ105"/>
          <cell r="CK105" t="e">
            <v>#REF!</v>
          </cell>
          <cell r="CL105" t="e">
            <v>#REF!</v>
          </cell>
        </row>
        <row r="106">
          <cell r="B106">
            <v>54148</v>
          </cell>
          <cell r="C106" t="str">
            <v xml:space="preserve"> B-S EXPRESS, INC.</v>
          </cell>
          <cell r="D106">
            <v>97000</v>
          </cell>
          <cell r="E106">
            <v>89246.46</v>
          </cell>
          <cell r="F106">
            <v>42992</v>
          </cell>
          <cell r="G106">
            <v>44446</v>
          </cell>
          <cell r="H106" t="str">
            <v xml:space="preserve"> PURCHASE TRUCK</v>
          </cell>
          <cell r="I106" t="str">
            <v xml:space="preserve"> SA</v>
          </cell>
          <cell r="J106">
            <v>32</v>
          </cell>
          <cell r="K106" t="str">
            <v xml:space="preserve"> A</v>
          </cell>
          <cell r="L106" t="str">
            <v xml:space="preserve"> N</v>
          </cell>
          <cell r="M106">
            <v>0</v>
          </cell>
          <cell r="N106">
            <v>1915</v>
          </cell>
          <cell r="O106">
            <v>54148</v>
          </cell>
          <cell r="P106">
            <v>0</v>
          </cell>
          <cell r="Q106" t="str">
            <v xml:space="preserve"> JB</v>
          </cell>
          <cell r="R106">
            <v>43138</v>
          </cell>
          <cell r="S106">
            <v>2227.23</v>
          </cell>
          <cell r="T106">
            <v>189.74</v>
          </cell>
          <cell r="U106" t="str">
            <v xml:space="preserve"> N</v>
          </cell>
          <cell r="V106">
            <v>3</v>
          </cell>
          <cell r="W106">
            <v>263649168</v>
          </cell>
          <cell r="X106" t="str">
            <v xml:space="preserve"> F</v>
          </cell>
          <cell r="Y106">
            <v>1915</v>
          </cell>
          <cell r="Z106">
            <v>54148</v>
          </cell>
          <cell r="AA106">
            <v>0</v>
          </cell>
          <cell r="AB106">
            <v>3</v>
          </cell>
          <cell r="AC106">
            <v>2</v>
          </cell>
          <cell r="AD106">
            <v>5</v>
          </cell>
          <cell r="AE106">
            <v>0</v>
          </cell>
          <cell r="AF106">
            <v>0</v>
          </cell>
          <cell r="AG106" t="str">
            <v xml:space="preserve"> ST</v>
          </cell>
          <cell r="AH106" t="str">
            <v xml:space="preserve"> 2018 KENWORTH  W900L (VIN 1XKW</v>
          </cell>
          <cell r="AI106" t="str">
            <v xml:space="preserve"> N</v>
          </cell>
          <cell r="AJ106">
            <v>4.8499999999999996</v>
          </cell>
          <cell r="AK106">
            <v>0</v>
          </cell>
          <cell r="AL106">
            <v>1915</v>
          </cell>
          <cell r="AM106">
            <v>54148</v>
          </cell>
          <cell r="AN106" t="str">
            <v xml:space="preserve">  0/00/0000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1915</v>
          </cell>
          <cell r="AZ106">
            <v>54148</v>
          </cell>
          <cell r="BA106" t="str">
            <v xml:space="preserve"> ST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str">
            <v>Pass</v>
          </cell>
          <cell r="BH106" t="str">
            <v>Pass</v>
          </cell>
          <cell r="BI106" t="str">
            <v>**-***9168</v>
          </cell>
          <cell r="BJ106">
            <v>89246.46</v>
          </cell>
          <cell r="BK106">
            <v>89436.200000000012</v>
          </cell>
          <cell r="BL106">
            <v>89436.200000000012</v>
          </cell>
          <cell r="BM106"/>
          <cell r="BN106"/>
          <cell r="BO106"/>
          <cell r="BP106"/>
          <cell r="BQ106">
            <v>5.9440987795428522E-5</v>
          </cell>
          <cell r="BR106">
            <v>89246.46</v>
          </cell>
          <cell r="BS106">
            <v>189.74</v>
          </cell>
          <cell r="BT106">
            <v>89436.200000000012</v>
          </cell>
          <cell r="BU106">
            <v>0</v>
          </cell>
          <cell r="BV106">
            <v>89436.200000000012</v>
          </cell>
          <cell r="BW106">
            <v>0</v>
          </cell>
          <cell r="BX106">
            <v>0</v>
          </cell>
          <cell r="BY106"/>
          <cell r="BZ106">
            <v>0</v>
          </cell>
          <cell r="CA106" t="e">
            <v>#REF!</v>
          </cell>
          <cell r="CB106" t="str">
            <v>Match</v>
          </cell>
          <cell r="CC106" t="b">
            <v>0</v>
          </cell>
          <cell r="CD106">
            <v>263649168</v>
          </cell>
          <cell r="CE106">
            <v>9</v>
          </cell>
          <cell r="CF106">
            <v>2</v>
          </cell>
          <cell r="CG106">
            <v>64</v>
          </cell>
          <cell r="CH106" t="b">
            <v>0</v>
          </cell>
          <cell r="CI106">
            <v>-14.313159722223645</v>
          </cell>
          <cell r="CJ106"/>
          <cell r="CK106" t="e">
            <v>#REF!</v>
          </cell>
          <cell r="CL106" t="e">
            <v>#REF!</v>
          </cell>
        </row>
        <row r="107">
          <cell r="B107">
            <v>40455</v>
          </cell>
          <cell r="C107" t="str">
            <v xml:space="preserve"> BAHENA,INOCEN</v>
          </cell>
          <cell r="D107">
            <v>1215</v>
          </cell>
          <cell r="E107">
            <v>1124.78</v>
          </cell>
          <cell r="F107">
            <v>38834</v>
          </cell>
          <cell r="G107">
            <v>39202</v>
          </cell>
          <cell r="H107" t="str">
            <v xml:space="preserve"> PURCHASE FURNITURE (DEC-MART)</v>
          </cell>
          <cell r="I107" t="str">
            <v xml:space="preserve"> CO</v>
          </cell>
          <cell r="J107">
            <v>31</v>
          </cell>
          <cell r="K107" t="str">
            <v xml:space="preserve"> A</v>
          </cell>
          <cell r="L107" t="str">
            <v xml:space="preserve"> N</v>
          </cell>
          <cell r="M107">
            <v>0</v>
          </cell>
          <cell r="N107">
            <v>1945</v>
          </cell>
          <cell r="O107">
            <v>40455</v>
          </cell>
          <cell r="P107">
            <v>0</v>
          </cell>
          <cell r="Q107" t="str">
            <v xml:space="preserve"> KM</v>
          </cell>
          <cell r="R107">
            <v>38867</v>
          </cell>
          <cell r="S107">
            <v>107.48</v>
          </cell>
          <cell r="T107">
            <v>0</v>
          </cell>
          <cell r="U107" t="str">
            <v xml:space="preserve"> N</v>
          </cell>
          <cell r="V107">
            <v>14</v>
          </cell>
          <cell r="W107">
            <v>314965732</v>
          </cell>
          <cell r="X107" t="str">
            <v xml:space="preserve"> S</v>
          </cell>
          <cell r="Y107">
            <v>1945</v>
          </cell>
          <cell r="Z107">
            <v>40455</v>
          </cell>
          <cell r="AA107">
            <v>0</v>
          </cell>
          <cell r="AB107">
            <v>1</v>
          </cell>
          <cell r="AC107">
            <v>11</v>
          </cell>
          <cell r="AD107">
            <v>4</v>
          </cell>
          <cell r="AE107">
            <v>0</v>
          </cell>
          <cell r="AF107">
            <v>0</v>
          </cell>
          <cell r="AG107" t="str">
            <v xml:space="preserve"> ST</v>
          </cell>
          <cell r="AH107" t="str">
            <v xml:space="preserve"> FURNITURE</v>
          </cell>
          <cell r="AI107" t="str">
            <v xml:space="preserve">  </v>
          </cell>
          <cell r="AJ107">
            <v>10.5</v>
          </cell>
          <cell r="AK107">
            <v>13</v>
          </cell>
          <cell r="AL107">
            <v>1945</v>
          </cell>
          <cell r="AM107">
            <v>40455</v>
          </cell>
          <cell r="AN107" t="str">
            <v xml:space="preserve">  0/00/0000</v>
          </cell>
          <cell r="AO107">
            <v>1124.78</v>
          </cell>
          <cell r="AP107">
            <v>1379.18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2503.96</v>
          </cell>
          <cell r="AV107">
            <v>13</v>
          </cell>
          <cell r="AW107">
            <v>13</v>
          </cell>
          <cell r="AX107">
            <v>13</v>
          </cell>
          <cell r="AY107">
            <v>1945</v>
          </cell>
          <cell r="AZ107">
            <v>40455</v>
          </cell>
          <cell r="BA107" t="str">
            <v xml:space="preserve"> ST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str">
            <v>Substandard</v>
          </cell>
          <cell r="BH107" t="str">
            <v>Pass</v>
          </cell>
          <cell r="BI107" t="str">
            <v>***-**-5732</v>
          </cell>
          <cell r="BJ107">
            <v>1124.78</v>
          </cell>
          <cell r="BK107">
            <v>0</v>
          </cell>
          <cell r="BL107"/>
          <cell r="BM107"/>
          <cell r="BN107">
            <v>0</v>
          </cell>
          <cell r="BO107"/>
          <cell r="BP107"/>
          <cell r="BQ107">
            <v>1.6218480583580372E-6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1124.78</v>
          </cell>
          <cell r="BY107" t="str">
            <v>120 +</v>
          </cell>
          <cell r="BZ107">
            <v>2503.96</v>
          </cell>
          <cell r="CA107" t="e">
            <v>#REF!</v>
          </cell>
          <cell r="CB107" t="str">
            <v>Match</v>
          </cell>
          <cell r="CC107" t="b">
            <v>0</v>
          </cell>
          <cell r="CD107">
            <v>314965732</v>
          </cell>
          <cell r="CE107">
            <v>9</v>
          </cell>
          <cell r="CF107">
            <v>3</v>
          </cell>
          <cell r="CG107">
            <v>96</v>
          </cell>
          <cell r="CH107" t="b">
            <v>0</v>
          </cell>
          <cell r="CI107">
            <v>4256.6868402777764</v>
          </cell>
          <cell r="CJ107" t="str">
            <v>31 +</v>
          </cell>
          <cell r="CK107">
            <v>0</v>
          </cell>
          <cell r="CL107">
            <v>0</v>
          </cell>
        </row>
        <row r="108">
          <cell r="B108">
            <v>54257</v>
          </cell>
          <cell r="C108" t="str">
            <v xml:space="preserve"> BAILEY,BETTY L.</v>
          </cell>
          <cell r="D108">
            <v>7662.99</v>
          </cell>
          <cell r="E108">
            <v>7662.99</v>
          </cell>
          <cell r="F108">
            <v>43031</v>
          </cell>
          <cell r="G108">
            <v>44140</v>
          </cell>
          <cell r="H108" t="str">
            <v xml:space="preserve"> REFINANCE DEBT</v>
          </cell>
          <cell r="I108" t="str">
            <v xml:space="preserve"> SA</v>
          </cell>
          <cell r="J108">
            <v>31</v>
          </cell>
          <cell r="K108" t="str">
            <v xml:space="preserve"> A</v>
          </cell>
          <cell r="L108" t="str">
            <v xml:space="preserve"> N</v>
          </cell>
          <cell r="M108">
            <v>0</v>
          </cell>
          <cell r="N108">
            <v>1963</v>
          </cell>
          <cell r="O108">
            <v>54257</v>
          </cell>
          <cell r="P108">
            <v>0</v>
          </cell>
          <cell r="Q108" t="str">
            <v xml:space="preserve"> MN</v>
          </cell>
          <cell r="R108">
            <v>43074</v>
          </cell>
          <cell r="S108">
            <v>237.18</v>
          </cell>
          <cell r="T108">
            <v>136.66999999999999</v>
          </cell>
          <cell r="U108" t="str">
            <v xml:space="preserve"> N</v>
          </cell>
          <cell r="V108">
            <v>11</v>
          </cell>
          <cell r="W108">
            <v>512545981</v>
          </cell>
          <cell r="X108" t="str">
            <v xml:space="preserve"> S</v>
          </cell>
          <cell r="Y108">
            <v>1963</v>
          </cell>
          <cell r="Z108">
            <v>54257</v>
          </cell>
          <cell r="AA108">
            <v>0</v>
          </cell>
          <cell r="AB108">
            <v>1</v>
          </cell>
          <cell r="AC108">
            <v>10</v>
          </cell>
          <cell r="AD108">
            <v>4</v>
          </cell>
          <cell r="AE108">
            <v>0</v>
          </cell>
          <cell r="AF108">
            <v>0</v>
          </cell>
          <cell r="AG108" t="str">
            <v xml:space="preserve"> ST</v>
          </cell>
          <cell r="AH108" t="str">
            <v xml:space="preserve"> 2000 CHEVROLET SUBURBAN (VIN 3</v>
          </cell>
          <cell r="AI108" t="str">
            <v xml:space="preserve"> N</v>
          </cell>
          <cell r="AJ108">
            <v>7</v>
          </cell>
          <cell r="AK108">
            <v>2</v>
          </cell>
          <cell r="AL108">
            <v>1963</v>
          </cell>
          <cell r="AM108">
            <v>54257</v>
          </cell>
          <cell r="AN108" t="str">
            <v xml:space="preserve">  0/00/0000</v>
          </cell>
          <cell r="AO108">
            <v>365.61</v>
          </cell>
          <cell r="AP108">
            <v>108.75</v>
          </cell>
          <cell r="AQ108">
            <v>237.18</v>
          </cell>
          <cell r="AR108">
            <v>237.18</v>
          </cell>
          <cell r="AS108">
            <v>0</v>
          </cell>
          <cell r="AT108">
            <v>0</v>
          </cell>
          <cell r="AU108">
            <v>0</v>
          </cell>
          <cell r="AV108">
            <v>1</v>
          </cell>
          <cell r="AW108">
            <v>0</v>
          </cell>
          <cell r="AX108">
            <v>0</v>
          </cell>
          <cell r="AY108">
            <v>1963</v>
          </cell>
          <cell r="AZ108">
            <v>54257</v>
          </cell>
          <cell r="BA108" t="str">
            <v xml:space="preserve"> ST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 t="str">
            <v>Pass</v>
          </cell>
          <cell r="BH108" t="str">
            <v>Pass</v>
          </cell>
          <cell r="BI108" t="str">
            <v>***-**-5981</v>
          </cell>
          <cell r="BJ108">
            <v>7662.99</v>
          </cell>
          <cell r="BK108">
            <v>7799.66</v>
          </cell>
          <cell r="BL108">
            <v>7799.66</v>
          </cell>
          <cell r="BM108"/>
          <cell r="BN108"/>
          <cell r="BO108"/>
          <cell r="BP108"/>
          <cell r="BQ108">
            <v>7.3663030119768951E-6</v>
          </cell>
          <cell r="BR108">
            <v>7662.99</v>
          </cell>
          <cell r="BS108">
            <v>136.66999999999999</v>
          </cell>
          <cell r="BT108">
            <v>7799.66</v>
          </cell>
          <cell r="BU108">
            <v>0</v>
          </cell>
          <cell r="BV108">
            <v>7799.66</v>
          </cell>
          <cell r="BW108">
            <v>0</v>
          </cell>
          <cell r="BX108">
            <v>0</v>
          </cell>
          <cell r="BY108" t="str">
            <v>30-59</v>
          </cell>
          <cell r="BZ108">
            <v>474.36</v>
          </cell>
          <cell r="CA108" t="e">
            <v>#REF!</v>
          </cell>
          <cell r="CB108" t="str">
            <v>Match</v>
          </cell>
          <cell r="CC108" t="b">
            <v>0</v>
          </cell>
          <cell r="CD108">
            <v>512545981</v>
          </cell>
          <cell r="CE108">
            <v>9</v>
          </cell>
          <cell r="CF108">
            <v>5</v>
          </cell>
          <cell r="CG108">
            <v>54</v>
          </cell>
          <cell r="CH108" t="b">
            <v>0</v>
          </cell>
          <cell r="CI108">
            <v>49.686840277776355</v>
          </cell>
          <cell r="CJ108" t="str">
            <v>31 +</v>
          </cell>
          <cell r="CK108" t="e">
            <v>#REF!</v>
          </cell>
          <cell r="CL108" t="e">
            <v>#REF!</v>
          </cell>
        </row>
        <row r="109">
          <cell r="B109">
            <v>51382</v>
          </cell>
          <cell r="C109" t="str">
            <v xml:space="preserve"> BAKER,BRAD E.</v>
          </cell>
          <cell r="D109">
            <v>12017.5</v>
          </cell>
          <cell r="E109">
            <v>6090.69</v>
          </cell>
          <cell r="F109">
            <v>42067</v>
          </cell>
          <cell r="G109">
            <v>43936</v>
          </cell>
          <cell r="H109" t="str">
            <v xml:space="preserve"> PURCHASE VEHICLE</v>
          </cell>
          <cell r="I109" t="str">
            <v xml:space="preserve"> SA</v>
          </cell>
          <cell r="J109">
            <v>34</v>
          </cell>
          <cell r="K109" t="str">
            <v xml:space="preserve"> A</v>
          </cell>
          <cell r="L109" t="str">
            <v xml:space="preserve"> N</v>
          </cell>
          <cell r="M109">
            <v>0</v>
          </cell>
          <cell r="N109">
            <v>2100</v>
          </cell>
          <cell r="O109">
            <v>51382</v>
          </cell>
          <cell r="P109">
            <v>0</v>
          </cell>
          <cell r="Q109" t="str">
            <v xml:space="preserve"> JD</v>
          </cell>
          <cell r="R109">
            <v>43115</v>
          </cell>
          <cell r="S109">
            <v>233.98</v>
          </cell>
          <cell r="T109">
            <v>29.03</v>
          </cell>
          <cell r="U109" t="str">
            <v xml:space="preserve"> N</v>
          </cell>
          <cell r="V109">
            <v>11</v>
          </cell>
          <cell r="W109">
            <v>509604111</v>
          </cell>
          <cell r="X109" t="str">
            <v xml:space="preserve"> S</v>
          </cell>
          <cell r="Y109">
            <v>2100</v>
          </cell>
          <cell r="Z109">
            <v>51382</v>
          </cell>
          <cell r="AA109">
            <v>0</v>
          </cell>
          <cell r="AB109">
            <v>24</v>
          </cell>
          <cell r="AC109">
            <v>5</v>
          </cell>
          <cell r="AD109">
            <v>12</v>
          </cell>
          <cell r="AE109">
            <v>0</v>
          </cell>
          <cell r="AF109">
            <v>0</v>
          </cell>
          <cell r="AG109" t="str">
            <v xml:space="preserve"> ST</v>
          </cell>
          <cell r="AH109" t="str">
            <v xml:space="preserve"> 2013 KIA FORTE EX (VIN KNAFU5A</v>
          </cell>
          <cell r="AI109" t="str">
            <v xml:space="preserve"> N</v>
          </cell>
          <cell r="AJ109">
            <v>6</v>
          </cell>
          <cell r="AK109">
            <v>8</v>
          </cell>
          <cell r="AL109">
            <v>2100</v>
          </cell>
          <cell r="AM109">
            <v>51382</v>
          </cell>
          <cell r="AN109" t="str">
            <v xml:space="preserve">  0/00/0000</v>
          </cell>
          <cell r="AO109">
            <v>200.84</v>
          </cell>
          <cell r="AP109">
            <v>20.02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2100</v>
          </cell>
          <cell r="AZ109">
            <v>51382</v>
          </cell>
          <cell r="BA109" t="str">
            <v xml:space="preserve"> ST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str">
            <v>Pass</v>
          </cell>
          <cell r="BH109" t="str">
            <v>Pass</v>
          </cell>
          <cell r="BI109" t="str">
            <v>***-**-4111</v>
          </cell>
          <cell r="BJ109">
            <v>6090.69</v>
          </cell>
          <cell r="BK109">
            <v>6119.7199999999993</v>
          </cell>
          <cell r="BL109">
            <v>6119.7199999999993</v>
          </cell>
          <cell r="BM109"/>
          <cell r="BN109"/>
          <cell r="BO109"/>
          <cell r="BP109"/>
          <cell r="BQ109">
            <v>5.0184664686481998E-6</v>
          </cell>
          <cell r="BR109">
            <v>6090.69</v>
          </cell>
          <cell r="BS109">
            <v>29.03</v>
          </cell>
          <cell r="BT109">
            <v>6119.7199999999993</v>
          </cell>
          <cell r="BU109">
            <v>0</v>
          </cell>
          <cell r="BV109">
            <v>6119.7199999999993</v>
          </cell>
          <cell r="BW109">
            <v>0</v>
          </cell>
          <cell r="BX109">
            <v>0</v>
          </cell>
          <cell r="BY109"/>
          <cell r="BZ109">
            <v>220.86</v>
          </cell>
          <cell r="CA109" t="e">
            <v>#REF!</v>
          </cell>
          <cell r="CB109" t="str">
            <v>Match</v>
          </cell>
          <cell r="CC109" t="b">
            <v>0</v>
          </cell>
          <cell r="CD109">
            <v>509604111</v>
          </cell>
          <cell r="CE109">
            <v>9</v>
          </cell>
          <cell r="CF109">
            <v>5</v>
          </cell>
          <cell r="CG109">
            <v>60</v>
          </cell>
          <cell r="CH109" t="b">
            <v>0</v>
          </cell>
          <cell r="CI109">
            <v>8.6868402777763549</v>
          </cell>
          <cell r="CJ109"/>
          <cell r="CK109" t="e">
            <v>#REF!</v>
          </cell>
          <cell r="CL109" t="e">
            <v>#REF!</v>
          </cell>
        </row>
        <row r="110">
          <cell r="B110">
            <v>53085</v>
          </cell>
          <cell r="C110" t="str">
            <v xml:space="preserve"> BAKER,BRAD E.</v>
          </cell>
          <cell r="D110">
            <v>2425</v>
          </cell>
          <cell r="E110">
            <v>635.41999999999996</v>
          </cell>
          <cell r="F110">
            <v>42563</v>
          </cell>
          <cell r="G110">
            <v>43293</v>
          </cell>
          <cell r="H110" t="str">
            <v xml:space="preserve"> PERSONAL</v>
          </cell>
          <cell r="I110" t="str">
            <v xml:space="preserve"> SA</v>
          </cell>
          <cell r="J110">
            <v>31</v>
          </cell>
          <cell r="K110" t="str">
            <v xml:space="preserve"> A</v>
          </cell>
          <cell r="L110" t="str">
            <v xml:space="preserve"> N</v>
          </cell>
          <cell r="M110">
            <v>0</v>
          </cell>
          <cell r="N110">
            <v>2100</v>
          </cell>
          <cell r="O110">
            <v>53085</v>
          </cell>
          <cell r="P110">
            <v>0</v>
          </cell>
          <cell r="Q110" t="str">
            <v xml:space="preserve"> JB</v>
          </cell>
          <cell r="R110">
            <v>43143</v>
          </cell>
          <cell r="S110">
            <v>109.14</v>
          </cell>
          <cell r="T110">
            <v>3.79</v>
          </cell>
          <cell r="U110" t="str">
            <v xml:space="preserve"> N</v>
          </cell>
          <cell r="V110">
            <v>1</v>
          </cell>
          <cell r="W110">
            <v>509604111</v>
          </cell>
          <cell r="X110" t="str">
            <v xml:space="preserve"> S</v>
          </cell>
          <cell r="Y110">
            <v>2100</v>
          </cell>
          <cell r="Z110">
            <v>53085</v>
          </cell>
          <cell r="AA110">
            <v>0</v>
          </cell>
          <cell r="AB110">
            <v>24</v>
          </cell>
          <cell r="AC110">
            <v>10</v>
          </cell>
          <cell r="AD110">
            <v>4</v>
          </cell>
          <cell r="AE110">
            <v>0</v>
          </cell>
          <cell r="AF110">
            <v>0</v>
          </cell>
          <cell r="AG110" t="str">
            <v xml:space="preserve"> ST</v>
          </cell>
          <cell r="AH110" t="str">
            <v xml:space="preserve"> UNSECURED</v>
          </cell>
          <cell r="AI110" t="str">
            <v xml:space="preserve"> N</v>
          </cell>
          <cell r="AJ110">
            <v>7.5</v>
          </cell>
          <cell r="AK110">
            <v>6</v>
          </cell>
          <cell r="AL110">
            <v>2100</v>
          </cell>
          <cell r="AM110">
            <v>53085</v>
          </cell>
          <cell r="AN110" t="str">
            <v xml:space="preserve">  0/00/0000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2100</v>
          </cell>
          <cell r="AZ110">
            <v>53085</v>
          </cell>
          <cell r="BA110" t="str">
            <v xml:space="preserve"> ST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 t="str">
            <v>Pass</v>
          </cell>
          <cell r="BH110" t="str">
            <v>Pass</v>
          </cell>
          <cell r="BI110" t="str">
            <v>***-**-4111</v>
          </cell>
          <cell r="BJ110">
            <v>635.41999999999996</v>
          </cell>
          <cell r="BK110">
            <v>639.20999999999992</v>
          </cell>
          <cell r="BL110">
            <v>639.20999999999992</v>
          </cell>
          <cell r="BM110"/>
          <cell r="BN110"/>
          <cell r="BO110"/>
          <cell r="BP110"/>
          <cell r="BQ110">
            <v>6.5444842117815043E-7</v>
          </cell>
          <cell r="BR110">
            <v>635.41999999999996</v>
          </cell>
          <cell r="BS110">
            <v>3.79</v>
          </cell>
          <cell r="BT110">
            <v>639.20999999999992</v>
          </cell>
          <cell r="BU110">
            <v>0</v>
          </cell>
          <cell r="BV110">
            <v>639.20999999999992</v>
          </cell>
          <cell r="BW110">
            <v>0</v>
          </cell>
          <cell r="BX110">
            <v>0</v>
          </cell>
          <cell r="BY110"/>
          <cell r="BZ110">
            <v>0</v>
          </cell>
          <cell r="CA110" t="e">
            <v>#REF!</v>
          </cell>
          <cell r="CB110" t="str">
            <v>Match</v>
          </cell>
          <cell r="CC110" t="b">
            <v>0</v>
          </cell>
          <cell r="CD110">
            <v>509604111</v>
          </cell>
          <cell r="CE110">
            <v>9</v>
          </cell>
          <cell r="CF110">
            <v>5</v>
          </cell>
          <cell r="CG110">
            <v>60</v>
          </cell>
          <cell r="CH110" t="b">
            <v>0</v>
          </cell>
          <cell r="CI110">
            <v>-19.313159722223645</v>
          </cell>
          <cell r="CJ110"/>
          <cell r="CK110" t="e">
            <v>#REF!</v>
          </cell>
          <cell r="CL110" t="e">
            <v>#REF!</v>
          </cell>
        </row>
        <row r="111">
          <cell r="B111">
            <v>53884</v>
          </cell>
          <cell r="C111" t="str">
            <v xml:space="preserve"> BAKER,BRAD E.</v>
          </cell>
          <cell r="D111">
            <v>1225</v>
          </cell>
          <cell r="E111">
            <v>1225</v>
          </cell>
          <cell r="F111">
            <v>42879</v>
          </cell>
          <cell r="G111">
            <v>43252</v>
          </cell>
          <cell r="H111" t="str">
            <v xml:space="preserve"> PERSONAL</v>
          </cell>
          <cell r="I111" t="str">
            <v xml:space="preserve"> SI</v>
          </cell>
          <cell r="J111">
            <v>72</v>
          </cell>
          <cell r="K111" t="str">
            <v xml:space="preserve"> A</v>
          </cell>
          <cell r="L111" t="str">
            <v xml:space="preserve"> N</v>
          </cell>
          <cell r="M111">
            <v>0</v>
          </cell>
          <cell r="N111">
            <v>2100</v>
          </cell>
          <cell r="O111">
            <v>53884</v>
          </cell>
          <cell r="P111">
            <v>0</v>
          </cell>
          <cell r="Q111" t="str">
            <v xml:space="preserve"> MN</v>
          </cell>
          <cell r="R111">
            <v>43252</v>
          </cell>
          <cell r="S111">
            <v>0</v>
          </cell>
          <cell r="T111">
            <v>61.66</v>
          </cell>
          <cell r="U111" t="str">
            <v xml:space="preserve"> N</v>
          </cell>
          <cell r="V111">
            <v>1</v>
          </cell>
          <cell r="W111">
            <v>509604111</v>
          </cell>
          <cell r="X111" t="str">
            <v xml:space="preserve"> S</v>
          </cell>
          <cell r="Y111">
            <v>2100</v>
          </cell>
          <cell r="Z111">
            <v>53884</v>
          </cell>
          <cell r="AA111">
            <v>0</v>
          </cell>
          <cell r="AB111">
            <v>24</v>
          </cell>
          <cell r="AC111">
            <v>10</v>
          </cell>
          <cell r="AD111">
            <v>8</v>
          </cell>
          <cell r="AE111">
            <v>0</v>
          </cell>
          <cell r="AF111">
            <v>0</v>
          </cell>
          <cell r="AG111" t="str">
            <v xml:space="preserve"> ST</v>
          </cell>
          <cell r="AH111" t="str">
            <v xml:space="preserve"> UNSECURED</v>
          </cell>
          <cell r="AI111" t="str">
            <v xml:space="preserve"> N</v>
          </cell>
          <cell r="AJ111">
            <v>7.5</v>
          </cell>
          <cell r="AK111">
            <v>0</v>
          </cell>
          <cell r="AL111">
            <v>2100</v>
          </cell>
          <cell r="AM111">
            <v>53884</v>
          </cell>
          <cell r="AN111" t="str">
            <v xml:space="preserve">  0/00/0000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2100</v>
          </cell>
          <cell r="AZ111">
            <v>53884</v>
          </cell>
          <cell r="BA111" t="str">
            <v xml:space="preserve"> ST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 t="str">
            <v>Pass</v>
          </cell>
          <cell r="BH111" t="str">
            <v>Pass</v>
          </cell>
          <cell r="BI111" t="str">
            <v>***-**-4111</v>
          </cell>
          <cell r="BJ111">
            <v>1225</v>
          </cell>
          <cell r="BK111">
            <v>1286.6600000000001</v>
          </cell>
          <cell r="BL111">
            <v>1286.6600000000001</v>
          </cell>
          <cell r="BM111"/>
          <cell r="BN111"/>
          <cell r="BO111"/>
          <cell r="BP111"/>
          <cell r="BQ111">
            <v>1.2616841080596052E-6</v>
          </cell>
          <cell r="BR111">
            <v>1225</v>
          </cell>
          <cell r="BS111">
            <v>61.66</v>
          </cell>
          <cell r="BT111">
            <v>1286.6600000000001</v>
          </cell>
          <cell r="BU111">
            <v>0</v>
          </cell>
          <cell r="BV111">
            <v>1286.6600000000001</v>
          </cell>
          <cell r="BW111">
            <v>0</v>
          </cell>
          <cell r="BX111">
            <v>0</v>
          </cell>
          <cell r="BY111"/>
          <cell r="BZ111">
            <v>0</v>
          </cell>
          <cell r="CA111" t="e">
            <v>#REF!</v>
          </cell>
          <cell r="CB111" t="str">
            <v>Match</v>
          </cell>
          <cell r="CC111" t="b">
            <v>0</v>
          </cell>
          <cell r="CD111">
            <v>509604111</v>
          </cell>
          <cell r="CE111">
            <v>9</v>
          </cell>
          <cell r="CF111">
            <v>5</v>
          </cell>
          <cell r="CG111">
            <v>60</v>
          </cell>
          <cell r="CH111" t="b">
            <v>0</v>
          </cell>
          <cell r="CI111">
            <v>-128.31315972222365</v>
          </cell>
          <cell r="CJ111"/>
          <cell r="CK111" t="e">
            <v>#REF!</v>
          </cell>
          <cell r="CL111" t="e">
            <v>#REF!</v>
          </cell>
        </row>
        <row r="112">
          <cell r="B112">
            <v>54019</v>
          </cell>
          <cell r="C112" t="str">
            <v xml:space="preserve"> BAKER,BRAD E.</v>
          </cell>
          <cell r="D112">
            <v>3025</v>
          </cell>
          <cell r="E112">
            <v>3025</v>
          </cell>
          <cell r="F112">
            <v>42933</v>
          </cell>
          <cell r="G112">
            <v>43205</v>
          </cell>
          <cell r="H112" t="str">
            <v xml:space="preserve"> PERSONAL</v>
          </cell>
          <cell r="I112" t="str">
            <v xml:space="preserve"> SI</v>
          </cell>
          <cell r="J112">
            <v>72</v>
          </cell>
          <cell r="K112" t="str">
            <v xml:space="preserve"> A</v>
          </cell>
          <cell r="L112" t="str">
            <v xml:space="preserve"> N</v>
          </cell>
          <cell r="M112">
            <v>0</v>
          </cell>
          <cell r="N112">
            <v>2100</v>
          </cell>
          <cell r="O112">
            <v>54019</v>
          </cell>
          <cell r="P112">
            <v>0</v>
          </cell>
          <cell r="Q112" t="str">
            <v xml:space="preserve"> MN</v>
          </cell>
          <cell r="R112">
            <v>43205</v>
          </cell>
          <cell r="S112">
            <v>0</v>
          </cell>
          <cell r="T112">
            <v>50.97</v>
          </cell>
          <cell r="U112" t="str">
            <v xml:space="preserve"> N</v>
          </cell>
          <cell r="V112">
            <v>1</v>
          </cell>
          <cell r="W112">
            <v>509604111</v>
          </cell>
          <cell r="X112" t="str">
            <v xml:space="preserve"> S</v>
          </cell>
          <cell r="Y112">
            <v>2100</v>
          </cell>
          <cell r="Z112">
            <v>54019</v>
          </cell>
          <cell r="AA112">
            <v>0</v>
          </cell>
          <cell r="AB112">
            <v>24</v>
          </cell>
          <cell r="AC112">
            <v>10</v>
          </cell>
          <cell r="AD112">
            <v>8</v>
          </cell>
          <cell r="AE112">
            <v>0</v>
          </cell>
          <cell r="AF112">
            <v>0</v>
          </cell>
          <cell r="AG112" t="str">
            <v xml:space="preserve"> ST</v>
          </cell>
          <cell r="AH112" t="str">
            <v xml:space="preserve"> UNSECURED</v>
          </cell>
          <cell r="AI112" t="str">
            <v xml:space="preserve"> N</v>
          </cell>
          <cell r="AJ112">
            <v>7.5</v>
          </cell>
          <cell r="AK112">
            <v>1</v>
          </cell>
          <cell r="AL112">
            <v>2100</v>
          </cell>
          <cell r="AM112">
            <v>54019</v>
          </cell>
          <cell r="AN112" t="str">
            <v xml:space="preserve">  0/00/0000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1</v>
          </cell>
          <cell r="AW112">
            <v>0</v>
          </cell>
          <cell r="AX112">
            <v>0</v>
          </cell>
          <cell r="AY112">
            <v>2100</v>
          </cell>
          <cell r="AZ112">
            <v>54019</v>
          </cell>
          <cell r="BA112" t="str">
            <v xml:space="preserve"> ST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str">
            <v>Pass</v>
          </cell>
          <cell r="BH112" t="str">
            <v>Pass</v>
          </cell>
          <cell r="BI112" t="str">
            <v>***-**-4111</v>
          </cell>
          <cell r="BJ112">
            <v>3025</v>
          </cell>
          <cell r="BK112">
            <v>3075.97</v>
          </cell>
          <cell r="BL112">
            <v>3075.97</v>
          </cell>
          <cell r="BM112"/>
          <cell r="BN112"/>
          <cell r="BO112"/>
          <cell r="BP112"/>
          <cell r="BQ112">
            <v>3.1155872872492293E-6</v>
          </cell>
          <cell r="BR112">
            <v>3025</v>
          </cell>
          <cell r="BS112">
            <v>50.97</v>
          </cell>
          <cell r="BT112">
            <v>3075.97</v>
          </cell>
          <cell r="BU112">
            <v>0</v>
          </cell>
          <cell r="BV112">
            <v>3075.97</v>
          </cell>
          <cell r="BW112">
            <v>0</v>
          </cell>
          <cell r="BX112">
            <v>0</v>
          </cell>
          <cell r="BY112"/>
          <cell r="BZ112">
            <v>0</v>
          </cell>
          <cell r="CA112" t="e">
            <v>#REF!</v>
          </cell>
          <cell r="CB112" t="str">
            <v>Match</v>
          </cell>
          <cell r="CC112" t="b">
            <v>0</v>
          </cell>
          <cell r="CD112">
            <v>509604111</v>
          </cell>
          <cell r="CE112">
            <v>9</v>
          </cell>
          <cell r="CF112">
            <v>5</v>
          </cell>
          <cell r="CG112">
            <v>60</v>
          </cell>
          <cell r="CH112" t="b">
            <v>0</v>
          </cell>
          <cell r="CI112">
            <v>-81.313159722223645</v>
          </cell>
          <cell r="CJ112"/>
          <cell r="CK112" t="e">
            <v>#REF!</v>
          </cell>
          <cell r="CL112" t="e">
            <v>#REF!</v>
          </cell>
        </row>
        <row r="113">
          <cell r="B113">
            <v>54204</v>
          </cell>
          <cell r="C113" t="str">
            <v xml:space="preserve"> BAKER,GARRETT C.</v>
          </cell>
          <cell r="D113">
            <v>650000</v>
          </cell>
          <cell r="E113">
            <v>213412.71</v>
          </cell>
          <cell r="F113">
            <v>43004</v>
          </cell>
          <cell r="G113">
            <v>43344</v>
          </cell>
          <cell r="H113" t="str">
            <v xml:space="preserve"> OPERATING RENEWAL</v>
          </cell>
          <cell r="I113" t="str">
            <v xml:space="preserve"> SI</v>
          </cell>
          <cell r="J113">
            <v>91</v>
          </cell>
          <cell r="K113" t="str">
            <v xml:space="preserve"> A</v>
          </cell>
          <cell r="L113" t="str">
            <v xml:space="preserve"> O</v>
          </cell>
          <cell r="M113">
            <v>650000</v>
          </cell>
          <cell r="N113">
            <v>2105</v>
          </cell>
          <cell r="O113">
            <v>54204</v>
          </cell>
          <cell r="P113">
            <v>0</v>
          </cell>
          <cell r="Q113" t="str">
            <v xml:space="preserve"> LF</v>
          </cell>
          <cell r="R113">
            <v>43344</v>
          </cell>
          <cell r="S113">
            <v>0</v>
          </cell>
          <cell r="T113">
            <v>4001.91</v>
          </cell>
          <cell r="U113" t="str">
            <v xml:space="preserve"> N</v>
          </cell>
          <cell r="V113">
            <v>7</v>
          </cell>
          <cell r="W113">
            <v>512945941</v>
          </cell>
          <cell r="X113" t="str">
            <v xml:space="preserve"> S</v>
          </cell>
          <cell r="Y113">
            <v>2105</v>
          </cell>
          <cell r="Z113">
            <v>54204</v>
          </cell>
          <cell r="AA113">
            <v>0</v>
          </cell>
          <cell r="AB113">
            <v>13</v>
          </cell>
          <cell r="AC113">
            <v>4</v>
          </cell>
          <cell r="AD113">
            <v>11</v>
          </cell>
          <cell r="AE113">
            <v>0</v>
          </cell>
          <cell r="AF113">
            <v>0</v>
          </cell>
          <cell r="AG113" t="str">
            <v xml:space="preserve"> ST</v>
          </cell>
          <cell r="AH113" t="str">
            <v xml:space="preserve"> ALL IN AC EQ GI CR FP LIVESTOC</v>
          </cell>
          <cell r="AI113" t="str">
            <v xml:space="preserve"> N</v>
          </cell>
          <cell r="AJ113">
            <v>4.95</v>
          </cell>
          <cell r="AK113">
            <v>0</v>
          </cell>
          <cell r="AL113">
            <v>2105</v>
          </cell>
          <cell r="AM113">
            <v>54204</v>
          </cell>
          <cell r="AN113" t="str">
            <v xml:space="preserve">  0/00/0000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2105</v>
          </cell>
          <cell r="AZ113">
            <v>54204</v>
          </cell>
          <cell r="BA113" t="str">
            <v xml:space="preserve"> ST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str">
            <v>Pass</v>
          </cell>
          <cell r="BH113" t="str">
            <v>Pass</v>
          </cell>
          <cell r="BI113" t="str">
            <v>***-**-5941</v>
          </cell>
          <cell r="BJ113">
            <v>650000</v>
          </cell>
          <cell r="BK113">
            <v>217414.62</v>
          </cell>
          <cell r="BL113">
            <v>217414.62</v>
          </cell>
          <cell r="BM113"/>
          <cell r="BN113"/>
          <cell r="BO113"/>
          <cell r="BP113"/>
          <cell r="BQ113">
            <v>1.4507038390110686E-4</v>
          </cell>
          <cell r="BR113">
            <v>213412.71</v>
          </cell>
          <cell r="BS113">
            <v>4001.91</v>
          </cell>
          <cell r="BT113">
            <v>217414.62</v>
          </cell>
          <cell r="BU113">
            <v>436587.29000000004</v>
          </cell>
          <cell r="BV113">
            <v>654001.91</v>
          </cell>
          <cell r="BW113">
            <v>0</v>
          </cell>
          <cell r="BX113">
            <v>0</v>
          </cell>
          <cell r="BY113"/>
          <cell r="BZ113">
            <v>0</v>
          </cell>
          <cell r="CA113" t="e">
            <v>#REF!</v>
          </cell>
          <cell r="CB113" t="str">
            <v>Match</v>
          </cell>
          <cell r="CC113" t="b">
            <v>0</v>
          </cell>
          <cell r="CD113">
            <v>512945941</v>
          </cell>
          <cell r="CE113">
            <v>9</v>
          </cell>
          <cell r="CF113">
            <v>5</v>
          </cell>
          <cell r="CG113">
            <v>94</v>
          </cell>
          <cell r="CH113" t="b">
            <v>0</v>
          </cell>
          <cell r="CI113">
            <v>-220.31315972222365</v>
          </cell>
          <cell r="CJ113"/>
          <cell r="CK113" t="e">
            <v>#REF!</v>
          </cell>
          <cell r="CL113" t="e">
            <v>#REF!</v>
          </cell>
        </row>
        <row r="114">
          <cell r="B114">
            <v>54350</v>
          </cell>
          <cell r="C114" t="str">
            <v xml:space="preserve"> BAKER,GARRETT C.</v>
          </cell>
          <cell r="D114">
            <v>6000</v>
          </cell>
          <cell r="E114">
            <v>0</v>
          </cell>
          <cell r="F114">
            <v>43073</v>
          </cell>
          <cell r="G114">
            <v>43465</v>
          </cell>
          <cell r="H114" t="str">
            <v xml:space="preserve"> LETTER OF CREDIT</v>
          </cell>
          <cell r="I114" t="str">
            <v xml:space="preserve"> SI</v>
          </cell>
          <cell r="J114">
            <v>50</v>
          </cell>
          <cell r="K114" t="str">
            <v xml:space="preserve"> A</v>
          </cell>
          <cell r="L114" t="str">
            <v xml:space="preserve"> N</v>
          </cell>
          <cell r="M114">
            <v>6000</v>
          </cell>
          <cell r="N114">
            <v>2105</v>
          </cell>
          <cell r="O114">
            <v>54350</v>
          </cell>
          <cell r="P114">
            <v>0</v>
          </cell>
          <cell r="Q114" t="str">
            <v xml:space="preserve"> LF</v>
          </cell>
          <cell r="R114">
            <v>43465</v>
          </cell>
          <cell r="S114">
            <v>0</v>
          </cell>
          <cell r="T114">
            <v>0</v>
          </cell>
          <cell r="U114" t="str">
            <v xml:space="preserve"> N</v>
          </cell>
          <cell r="V114">
            <v>7</v>
          </cell>
          <cell r="W114">
            <v>512945941</v>
          </cell>
          <cell r="X114" t="str">
            <v xml:space="preserve"> S</v>
          </cell>
          <cell r="Y114">
            <v>2105</v>
          </cell>
          <cell r="Z114">
            <v>54350</v>
          </cell>
          <cell r="AA114">
            <v>0</v>
          </cell>
          <cell r="AB114">
            <v>13</v>
          </cell>
          <cell r="AC114">
            <v>4</v>
          </cell>
          <cell r="AD114">
            <v>5</v>
          </cell>
          <cell r="AE114">
            <v>0</v>
          </cell>
          <cell r="AF114">
            <v>0</v>
          </cell>
          <cell r="AG114" t="str">
            <v xml:space="preserve"> ST</v>
          </cell>
          <cell r="AH114" t="str">
            <v xml:space="preserve"> ALL INVENTORY, ACCOUNTS, EQUIP</v>
          </cell>
          <cell r="AI114" t="str">
            <v xml:space="preserve"> N</v>
          </cell>
          <cell r="AJ114">
            <v>4.95</v>
          </cell>
          <cell r="AK114">
            <v>0</v>
          </cell>
          <cell r="AL114">
            <v>2105</v>
          </cell>
          <cell r="AM114">
            <v>54350</v>
          </cell>
          <cell r="AN114" t="str">
            <v xml:space="preserve">  0/00/0000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2105</v>
          </cell>
          <cell r="AZ114">
            <v>54350</v>
          </cell>
          <cell r="BA114" t="str">
            <v xml:space="preserve"> ST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str">
            <v>Pass</v>
          </cell>
          <cell r="BH114" t="str">
            <v>Pass</v>
          </cell>
          <cell r="BI114" t="str">
            <v>***-**-5941</v>
          </cell>
          <cell r="BJ114">
            <v>0</v>
          </cell>
          <cell r="BK114">
            <v>0</v>
          </cell>
          <cell r="BL114">
            <v>0</v>
          </cell>
          <cell r="BM114"/>
          <cell r="BN114"/>
          <cell r="BO114"/>
          <cell r="BP114"/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/>
          <cell r="BZ114">
            <v>0</v>
          </cell>
          <cell r="CA114" t="e">
            <v>#REF!</v>
          </cell>
          <cell r="CB114" t="str">
            <v>Match</v>
          </cell>
          <cell r="CC114" t="b">
            <v>0</v>
          </cell>
          <cell r="CD114">
            <v>512945941</v>
          </cell>
          <cell r="CE114">
            <v>9</v>
          </cell>
          <cell r="CF114">
            <v>5</v>
          </cell>
          <cell r="CG114">
            <v>94</v>
          </cell>
          <cell r="CH114" t="b">
            <v>0</v>
          </cell>
          <cell r="CI114">
            <v>-341.31315972222365</v>
          </cell>
          <cell r="CJ114"/>
          <cell r="CK114" t="e">
            <v>#REF!</v>
          </cell>
          <cell r="CL114" t="e">
            <v>#REF!</v>
          </cell>
        </row>
        <row r="115">
          <cell r="B115">
            <v>54444</v>
          </cell>
          <cell r="C115" t="str">
            <v xml:space="preserve"> BAKER,GARRETT C.</v>
          </cell>
          <cell r="D115">
            <v>112000</v>
          </cell>
          <cell r="E115">
            <v>112000</v>
          </cell>
          <cell r="F115">
            <v>43112</v>
          </cell>
          <cell r="G115">
            <v>44576</v>
          </cell>
          <cell r="H115" t="str">
            <v xml:space="preserve"> PURCHASE TRACTOR</v>
          </cell>
          <cell r="I115" t="str">
            <v xml:space="preserve"> SA</v>
          </cell>
          <cell r="J115">
            <v>92</v>
          </cell>
          <cell r="K115" t="str">
            <v xml:space="preserve"> A</v>
          </cell>
          <cell r="L115" t="str">
            <v xml:space="preserve"> N</v>
          </cell>
          <cell r="M115">
            <v>0</v>
          </cell>
          <cell r="N115">
            <v>2105</v>
          </cell>
          <cell r="O115">
            <v>54444</v>
          </cell>
          <cell r="P115">
            <v>0</v>
          </cell>
          <cell r="Q115" t="str">
            <v xml:space="preserve"> LF</v>
          </cell>
          <cell r="R115">
            <v>43115</v>
          </cell>
          <cell r="S115">
            <v>24424.14</v>
          </cell>
          <cell r="T115">
            <v>165.69</v>
          </cell>
          <cell r="U115" t="str">
            <v xml:space="preserve"> N</v>
          </cell>
          <cell r="V115">
            <v>3</v>
          </cell>
          <cell r="W115">
            <v>512945941</v>
          </cell>
          <cell r="X115" t="str">
            <v xml:space="preserve"> S</v>
          </cell>
          <cell r="Y115">
            <v>2105</v>
          </cell>
          <cell r="Z115">
            <v>54444</v>
          </cell>
          <cell r="AA115">
            <v>0</v>
          </cell>
          <cell r="AB115">
            <v>13</v>
          </cell>
          <cell r="AC115">
            <v>2</v>
          </cell>
          <cell r="AD115">
            <v>11</v>
          </cell>
          <cell r="AE115">
            <v>0</v>
          </cell>
          <cell r="AF115">
            <v>0</v>
          </cell>
          <cell r="AG115" t="str">
            <v xml:space="preserve"> ST</v>
          </cell>
          <cell r="AH115" t="str">
            <v xml:space="preserve"> ALL EQUIPMENT</v>
          </cell>
          <cell r="AI115" t="str">
            <v xml:space="preserve"> N</v>
          </cell>
          <cell r="AJ115">
            <v>4.5</v>
          </cell>
          <cell r="AK115">
            <v>0</v>
          </cell>
          <cell r="AL115">
            <v>2105</v>
          </cell>
          <cell r="AM115">
            <v>54444</v>
          </cell>
          <cell r="AN115" t="str">
            <v xml:space="preserve">  0/00/0000</v>
          </cell>
          <cell r="AO115">
            <v>24382.720000000001</v>
          </cell>
          <cell r="AP115">
            <v>41.42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2105</v>
          </cell>
          <cell r="AZ115">
            <v>54444</v>
          </cell>
          <cell r="BA115" t="str">
            <v xml:space="preserve"> ST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 t="str">
            <v>Pass</v>
          </cell>
          <cell r="BH115" t="str">
            <v>Pass</v>
          </cell>
          <cell r="BI115" t="str">
            <v>***-**-5941</v>
          </cell>
          <cell r="BJ115">
            <v>112000</v>
          </cell>
          <cell r="BK115">
            <v>112165.69</v>
          </cell>
          <cell r="BL115">
            <v>112165.69</v>
          </cell>
          <cell r="BM115"/>
          <cell r="BN115"/>
          <cell r="BO115"/>
          <cell r="BP115"/>
          <cell r="BQ115">
            <v>6.9212385356412634E-5</v>
          </cell>
          <cell r="BR115">
            <v>112000</v>
          </cell>
          <cell r="BS115">
            <v>165.69</v>
          </cell>
          <cell r="BT115">
            <v>112165.69</v>
          </cell>
          <cell r="BU115">
            <v>0</v>
          </cell>
          <cell r="BV115">
            <v>112165.69</v>
          </cell>
          <cell r="BW115">
            <v>0</v>
          </cell>
          <cell r="BX115">
            <v>0</v>
          </cell>
          <cell r="BY115"/>
          <cell r="BZ115">
            <v>24424.14</v>
          </cell>
          <cell r="CA115" t="e">
            <v>#REF!</v>
          </cell>
          <cell r="CB115" t="str">
            <v>Match</v>
          </cell>
          <cell r="CC115" t="b">
            <v>0</v>
          </cell>
          <cell r="CD115">
            <v>512945941</v>
          </cell>
          <cell r="CE115">
            <v>9</v>
          </cell>
          <cell r="CF115">
            <v>5</v>
          </cell>
          <cell r="CG115">
            <v>94</v>
          </cell>
          <cell r="CH115" t="b">
            <v>0</v>
          </cell>
          <cell r="CI115">
            <v>8.6868402777763549</v>
          </cell>
          <cell r="CJ115"/>
          <cell r="CK115" t="e">
            <v>#REF!</v>
          </cell>
          <cell r="CL115" t="e">
            <v>#REF!</v>
          </cell>
        </row>
        <row r="116">
          <cell r="B116">
            <v>54217</v>
          </cell>
          <cell r="C116" t="str">
            <v xml:space="preserve"> BAKER,KENNETH D.</v>
          </cell>
          <cell r="D116">
            <v>300000</v>
          </cell>
          <cell r="E116">
            <v>319000</v>
          </cell>
          <cell r="F116">
            <v>43010</v>
          </cell>
          <cell r="G116">
            <v>43348</v>
          </cell>
          <cell r="H116" t="str">
            <v xml:space="preserve"> OPERATING LOC</v>
          </cell>
          <cell r="I116" t="str">
            <v xml:space="preserve"> SI</v>
          </cell>
          <cell r="J116">
            <v>91</v>
          </cell>
          <cell r="K116" t="str">
            <v xml:space="preserve"> A</v>
          </cell>
          <cell r="L116" t="str">
            <v xml:space="preserve"> O</v>
          </cell>
          <cell r="M116">
            <v>500000</v>
          </cell>
          <cell r="N116">
            <v>2120</v>
          </cell>
          <cell r="O116">
            <v>54217</v>
          </cell>
          <cell r="P116">
            <v>0</v>
          </cell>
          <cell r="Q116" t="str">
            <v xml:space="preserve"> LF</v>
          </cell>
          <cell r="R116">
            <v>43348</v>
          </cell>
          <cell r="S116">
            <v>0</v>
          </cell>
          <cell r="T116">
            <v>1110.08</v>
          </cell>
          <cell r="U116" t="str">
            <v xml:space="preserve"> N</v>
          </cell>
          <cell r="V116">
            <v>7</v>
          </cell>
          <cell r="W116">
            <v>511640163</v>
          </cell>
          <cell r="X116" t="str">
            <v xml:space="preserve"> S</v>
          </cell>
          <cell r="Y116">
            <v>2120</v>
          </cell>
          <cell r="Z116">
            <v>54217</v>
          </cell>
          <cell r="AA116">
            <v>0</v>
          </cell>
          <cell r="AB116">
            <v>13</v>
          </cell>
          <cell r="AC116">
            <v>4</v>
          </cell>
          <cell r="AD116">
            <v>11</v>
          </cell>
          <cell r="AE116">
            <v>0</v>
          </cell>
          <cell r="AF116">
            <v>0</v>
          </cell>
          <cell r="AG116" t="str">
            <v xml:space="preserve"> ST</v>
          </cell>
          <cell r="AH116" t="str">
            <v xml:space="preserve"> ALL IN AC EQ GI CR FP LIVESTOC</v>
          </cell>
          <cell r="AI116" t="str">
            <v xml:space="preserve"> N</v>
          </cell>
          <cell r="AJ116">
            <v>4.95</v>
          </cell>
          <cell r="AK116">
            <v>0</v>
          </cell>
          <cell r="AL116">
            <v>2120</v>
          </cell>
          <cell r="AM116">
            <v>54217</v>
          </cell>
          <cell r="AN116" t="str">
            <v xml:space="preserve">  0/00/0000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2120</v>
          </cell>
          <cell r="AZ116">
            <v>54217</v>
          </cell>
          <cell r="BA116" t="str">
            <v xml:space="preserve"> ST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str">
            <v>Pass</v>
          </cell>
          <cell r="BH116" t="str">
            <v>Pass</v>
          </cell>
          <cell r="BI116" t="str">
            <v>***-**-0163</v>
          </cell>
          <cell r="BJ116">
            <v>500000</v>
          </cell>
          <cell r="BK116">
            <v>320110.08000000002</v>
          </cell>
          <cell r="BL116">
            <v>320110.08000000002</v>
          </cell>
          <cell r="BM116"/>
          <cell r="BN116"/>
          <cell r="BO116"/>
          <cell r="BP116"/>
          <cell r="BQ116">
            <v>2.1684487519254634E-4</v>
          </cell>
          <cell r="BR116">
            <v>319000</v>
          </cell>
          <cell r="BS116">
            <v>1110.08</v>
          </cell>
          <cell r="BT116">
            <v>320110.08000000002</v>
          </cell>
          <cell r="BU116">
            <v>181000</v>
          </cell>
          <cell r="BV116">
            <v>501110.08</v>
          </cell>
          <cell r="BW116">
            <v>0</v>
          </cell>
          <cell r="BX116">
            <v>0</v>
          </cell>
          <cell r="BY116"/>
          <cell r="BZ116">
            <v>0</v>
          </cell>
          <cell r="CA116" t="e">
            <v>#REF!</v>
          </cell>
          <cell r="CB116" t="str">
            <v>Match</v>
          </cell>
          <cell r="CC116" t="b">
            <v>0</v>
          </cell>
          <cell r="CD116">
            <v>511640163</v>
          </cell>
          <cell r="CE116">
            <v>9</v>
          </cell>
          <cell r="CF116">
            <v>5</v>
          </cell>
          <cell r="CG116">
            <v>64</v>
          </cell>
          <cell r="CH116" t="b">
            <v>0</v>
          </cell>
          <cell r="CI116">
            <v>-224.31315972222365</v>
          </cell>
          <cell r="CJ116"/>
          <cell r="CK116" t="e">
            <v>#REF!</v>
          </cell>
          <cell r="CL116" t="e">
            <v>#REF!</v>
          </cell>
        </row>
        <row r="117">
          <cell r="B117">
            <v>54421</v>
          </cell>
          <cell r="C117" t="str">
            <v xml:space="preserve"> BAKER,KENNETH D.</v>
          </cell>
          <cell r="D117">
            <v>400000</v>
          </cell>
          <cell r="E117">
            <v>400000</v>
          </cell>
          <cell r="F117">
            <v>43098</v>
          </cell>
          <cell r="G117">
            <v>45672</v>
          </cell>
          <cell r="H117" t="str">
            <v xml:space="preserve"> PURCHASE REAL ESTATE</v>
          </cell>
          <cell r="I117" t="str">
            <v xml:space="preserve"> SA</v>
          </cell>
          <cell r="J117">
            <v>92</v>
          </cell>
          <cell r="K117" t="str">
            <v xml:space="preserve"> A</v>
          </cell>
          <cell r="L117" t="str">
            <v xml:space="preserve"> N</v>
          </cell>
          <cell r="M117">
            <v>0</v>
          </cell>
          <cell r="N117">
            <v>2120</v>
          </cell>
          <cell r="O117">
            <v>54421</v>
          </cell>
          <cell r="P117">
            <v>0</v>
          </cell>
          <cell r="Q117" t="str">
            <v xml:space="preserve"> LF</v>
          </cell>
          <cell r="R117">
            <v>43480</v>
          </cell>
          <cell r="S117">
            <v>69161.47</v>
          </cell>
          <cell r="T117">
            <v>1410.41</v>
          </cell>
          <cell r="U117" t="str">
            <v xml:space="preserve"> N</v>
          </cell>
          <cell r="V117">
            <v>3</v>
          </cell>
          <cell r="W117">
            <v>511640163</v>
          </cell>
          <cell r="X117" t="str">
            <v xml:space="preserve"> S</v>
          </cell>
          <cell r="Y117">
            <v>2120</v>
          </cell>
          <cell r="Z117">
            <v>54421</v>
          </cell>
          <cell r="AA117">
            <v>0</v>
          </cell>
          <cell r="AB117">
            <v>13</v>
          </cell>
          <cell r="AC117">
            <v>6</v>
          </cell>
          <cell r="AD117">
            <v>11</v>
          </cell>
          <cell r="AE117">
            <v>0</v>
          </cell>
          <cell r="AF117">
            <v>0</v>
          </cell>
          <cell r="AG117" t="str">
            <v xml:space="preserve"> ST</v>
          </cell>
          <cell r="AH117" t="str">
            <v xml:space="preserve"> ALL EQUIPMENT</v>
          </cell>
          <cell r="AI117" t="str">
            <v xml:space="preserve"> N</v>
          </cell>
          <cell r="AJ117">
            <v>4.95</v>
          </cell>
          <cell r="AK117">
            <v>0</v>
          </cell>
          <cell r="AL117">
            <v>2120</v>
          </cell>
          <cell r="AM117">
            <v>54421</v>
          </cell>
          <cell r="AN117" t="str">
            <v xml:space="preserve">  0/00/0000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2120</v>
          </cell>
          <cell r="AZ117">
            <v>54421</v>
          </cell>
          <cell r="BA117" t="str">
            <v xml:space="preserve"> ST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 t="str">
            <v>Pass</v>
          </cell>
          <cell r="BH117" t="str">
            <v>Pass</v>
          </cell>
          <cell r="BI117" t="str">
            <v>***-**-0163</v>
          </cell>
          <cell r="BJ117">
            <v>400000</v>
          </cell>
          <cell r="BK117">
            <v>401410.41</v>
          </cell>
          <cell r="BL117">
            <v>401410.41</v>
          </cell>
          <cell r="BM117"/>
          <cell r="BN117"/>
          <cell r="BO117"/>
          <cell r="BP117"/>
          <cell r="BQ117">
            <v>2.7190579961447817E-4</v>
          </cell>
          <cell r="BR117">
            <v>400000</v>
          </cell>
          <cell r="BS117">
            <v>1410.41</v>
          </cell>
          <cell r="BT117">
            <v>401410.41</v>
          </cell>
          <cell r="BU117">
            <v>0</v>
          </cell>
          <cell r="BV117">
            <v>401410.41</v>
          </cell>
          <cell r="BW117">
            <v>0</v>
          </cell>
          <cell r="BX117">
            <v>0</v>
          </cell>
          <cell r="BY117"/>
          <cell r="BZ117">
            <v>0</v>
          </cell>
          <cell r="CA117" t="e">
            <v>#REF!</v>
          </cell>
          <cell r="CB117" t="str">
            <v>Match</v>
          </cell>
          <cell r="CC117" t="b">
            <v>0</v>
          </cell>
          <cell r="CD117">
            <v>511640163</v>
          </cell>
          <cell r="CE117">
            <v>9</v>
          </cell>
          <cell r="CF117">
            <v>5</v>
          </cell>
          <cell r="CG117">
            <v>64</v>
          </cell>
          <cell r="CH117" t="b">
            <v>0</v>
          </cell>
          <cell r="CI117">
            <v>-356.31315972222365</v>
          </cell>
          <cell r="CJ117"/>
          <cell r="CK117" t="e">
            <v>#REF!</v>
          </cell>
          <cell r="CL117" t="e">
            <v>#REF!</v>
          </cell>
        </row>
        <row r="118">
          <cell r="B118">
            <v>54424</v>
          </cell>
          <cell r="C118" t="str">
            <v xml:space="preserve"> BAKER,NEIL</v>
          </cell>
          <cell r="D118">
            <v>10027.5</v>
          </cell>
          <cell r="E118">
            <v>10027.5</v>
          </cell>
          <cell r="F118">
            <v>43102</v>
          </cell>
          <cell r="G118">
            <v>43840</v>
          </cell>
          <cell r="H118" t="str">
            <v xml:space="preserve"> PURCHASE VEHICLE</v>
          </cell>
          <cell r="I118" t="str">
            <v xml:space="preserve"> SA</v>
          </cell>
          <cell r="J118">
            <v>34</v>
          </cell>
          <cell r="K118" t="str">
            <v xml:space="preserve"> A</v>
          </cell>
          <cell r="L118" t="str">
            <v xml:space="preserve"> N</v>
          </cell>
          <cell r="M118">
            <v>0</v>
          </cell>
          <cell r="N118">
            <v>2188</v>
          </cell>
          <cell r="O118">
            <v>54424</v>
          </cell>
          <cell r="P118">
            <v>0</v>
          </cell>
          <cell r="Q118" t="str">
            <v xml:space="preserve"> BR</v>
          </cell>
          <cell r="R118">
            <v>43141</v>
          </cell>
          <cell r="S118">
            <v>449.57</v>
          </cell>
          <cell r="T118">
            <v>42.3</v>
          </cell>
          <cell r="U118" t="str">
            <v xml:space="preserve"> N</v>
          </cell>
          <cell r="V118">
            <v>11</v>
          </cell>
          <cell r="W118">
            <v>513766128</v>
          </cell>
          <cell r="X118" t="str">
            <v xml:space="preserve"> S</v>
          </cell>
          <cell r="Y118">
            <v>2188</v>
          </cell>
          <cell r="Z118">
            <v>54424</v>
          </cell>
          <cell r="AA118">
            <v>0</v>
          </cell>
          <cell r="AB118">
            <v>2</v>
          </cell>
          <cell r="AC118">
            <v>5</v>
          </cell>
          <cell r="AD118">
            <v>12</v>
          </cell>
          <cell r="AE118">
            <v>0</v>
          </cell>
          <cell r="AF118">
            <v>0</v>
          </cell>
          <cell r="AG118" t="str">
            <v xml:space="preserve"> ST</v>
          </cell>
          <cell r="AH118" t="str">
            <v xml:space="preserve"> 2006 JEEP  WRANGLER  (VIN 1J4F</v>
          </cell>
          <cell r="AI118" t="str">
            <v xml:space="preserve"> N</v>
          </cell>
          <cell r="AJ118">
            <v>7</v>
          </cell>
          <cell r="AK118">
            <v>0</v>
          </cell>
          <cell r="AL118">
            <v>2188</v>
          </cell>
          <cell r="AM118">
            <v>54424</v>
          </cell>
          <cell r="AN118" t="str">
            <v xml:space="preserve">  0/00/0000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2188</v>
          </cell>
          <cell r="AZ118">
            <v>54424</v>
          </cell>
          <cell r="BA118" t="str">
            <v xml:space="preserve"> ST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str">
            <v>Pass</v>
          </cell>
          <cell r="BH118" t="str">
            <v>Pass</v>
          </cell>
          <cell r="BI118" t="str">
            <v>***-**-6128</v>
          </cell>
          <cell r="BJ118">
            <v>10027.5</v>
          </cell>
          <cell r="BK118">
            <v>10069.799999999999</v>
          </cell>
          <cell r="BL118">
            <v>10069.799999999999</v>
          </cell>
          <cell r="BM118"/>
          <cell r="BN118"/>
          <cell r="BO118"/>
          <cell r="BP118"/>
          <cell r="BQ118">
            <v>9.639266585575384E-6</v>
          </cell>
          <cell r="BR118">
            <v>10027.5</v>
          </cell>
          <cell r="BS118">
            <v>42.3</v>
          </cell>
          <cell r="BT118">
            <v>10069.799999999999</v>
          </cell>
          <cell r="BU118">
            <v>0</v>
          </cell>
          <cell r="BV118">
            <v>10069.799999999999</v>
          </cell>
          <cell r="BW118">
            <v>0</v>
          </cell>
          <cell r="BX118">
            <v>0</v>
          </cell>
          <cell r="BY118"/>
          <cell r="BZ118">
            <v>0</v>
          </cell>
          <cell r="CA118" t="e">
            <v>#REF!</v>
          </cell>
          <cell r="CB118" t="str">
            <v>Match</v>
          </cell>
          <cell r="CC118" t="b">
            <v>0</v>
          </cell>
          <cell r="CD118">
            <v>513766128</v>
          </cell>
          <cell r="CE118">
            <v>9</v>
          </cell>
          <cell r="CF118">
            <v>5</v>
          </cell>
          <cell r="CG118">
            <v>76</v>
          </cell>
          <cell r="CH118" t="b">
            <v>0</v>
          </cell>
          <cell r="CI118">
            <v>-17.313159722223645</v>
          </cell>
          <cell r="CJ118"/>
          <cell r="CK118" t="e">
            <v>#REF!</v>
          </cell>
          <cell r="CL118" t="e">
            <v>#REF!</v>
          </cell>
        </row>
        <row r="119">
          <cell r="B119">
            <v>310166</v>
          </cell>
          <cell r="C119" t="str">
            <v xml:space="preserve"> BAKER ,NEIL D.</v>
          </cell>
          <cell r="D119">
            <v>97700</v>
          </cell>
          <cell r="E119">
            <v>57263.41</v>
          </cell>
          <cell r="F119">
            <v>40445</v>
          </cell>
          <cell r="G119">
            <v>45931</v>
          </cell>
          <cell r="H119" t="str">
            <v xml:space="preserve"> RATE/TERM REFINANCE</v>
          </cell>
          <cell r="I119" t="str">
            <v xml:space="preserve"> PA</v>
          </cell>
          <cell r="J119">
            <v>19</v>
          </cell>
          <cell r="K119" t="str">
            <v xml:space="preserve"> A</v>
          </cell>
          <cell r="L119" t="str">
            <v xml:space="preserve"> N</v>
          </cell>
          <cell r="M119">
            <v>0</v>
          </cell>
          <cell r="N119">
            <v>2188</v>
          </cell>
          <cell r="O119">
            <v>310166</v>
          </cell>
          <cell r="P119">
            <v>0</v>
          </cell>
          <cell r="Q119" t="str">
            <v xml:space="preserve"> KM</v>
          </cell>
          <cell r="R119">
            <v>43132</v>
          </cell>
          <cell r="S119">
            <v>710.5</v>
          </cell>
          <cell r="T119">
            <v>128.02000000000001</v>
          </cell>
          <cell r="U119" t="str">
            <v xml:space="preserve"> N</v>
          </cell>
          <cell r="V119">
            <v>2</v>
          </cell>
          <cell r="W119">
            <v>513766128</v>
          </cell>
          <cell r="X119" t="str">
            <v xml:space="preserve"> S</v>
          </cell>
          <cell r="Y119">
            <v>2188</v>
          </cell>
          <cell r="Z119">
            <v>310166</v>
          </cell>
          <cell r="AA119">
            <v>0</v>
          </cell>
          <cell r="AB119">
            <v>2</v>
          </cell>
          <cell r="AC119">
            <v>6</v>
          </cell>
          <cell r="AD119">
            <v>3</v>
          </cell>
          <cell r="AE119">
            <v>310166</v>
          </cell>
          <cell r="AF119">
            <v>1</v>
          </cell>
          <cell r="AG119" t="str">
            <v xml:space="preserve"> ST</v>
          </cell>
          <cell r="AH119" t="str">
            <v xml:space="preserve"> 1010 VIOLA</v>
          </cell>
          <cell r="AI119" t="str">
            <v xml:space="preserve"> N</v>
          </cell>
          <cell r="AJ119">
            <v>3.5</v>
          </cell>
          <cell r="AK119">
            <v>0</v>
          </cell>
          <cell r="AL119">
            <v>2188</v>
          </cell>
          <cell r="AM119">
            <v>310166</v>
          </cell>
          <cell r="AN119" t="str">
            <v xml:space="preserve">  0/00/0000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2188</v>
          </cell>
          <cell r="AZ119">
            <v>310166</v>
          </cell>
          <cell r="BA119" t="str">
            <v xml:space="preserve"> ST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str">
            <v>Pass</v>
          </cell>
          <cell r="BH119" t="str">
            <v>Pass</v>
          </cell>
          <cell r="BI119" t="str">
            <v>***-**-6128</v>
          </cell>
          <cell r="BJ119">
            <v>57263.41</v>
          </cell>
          <cell r="BK119">
            <v>57391.43</v>
          </cell>
          <cell r="BL119">
            <v>57391.43</v>
          </cell>
          <cell r="BM119"/>
          <cell r="BN119"/>
          <cell r="BO119"/>
          <cell r="BP119"/>
          <cell r="BQ119">
            <v>2.752317499821009E-5</v>
          </cell>
          <cell r="BR119">
            <v>57263.41</v>
          </cell>
          <cell r="BS119">
            <v>128.02000000000001</v>
          </cell>
          <cell r="BT119">
            <v>57391.43</v>
          </cell>
          <cell r="BU119">
            <v>0</v>
          </cell>
          <cell r="BV119">
            <v>57391.43</v>
          </cell>
          <cell r="BW119">
            <v>0</v>
          </cell>
          <cell r="BX119">
            <v>0</v>
          </cell>
          <cell r="BY119"/>
          <cell r="BZ119">
            <v>0</v>
          </cell>
          <cell r="CA119" t="e">
            <v>#REF!</v>
          </cell>
          <cell r="CB119" t="str">
            <v>Match</v>
          </cell>
          <cell r="CC119" t="b">
            <v>0</v>
          </cell>
          <cell r="CD119">
            <v>513766128</v>
          </cell>
          <cell r="CE119">
            <v>9</v>
          </cell>
          <cell r="CF119">
            <v>5</v>
          </cell>
          <cell r="CG119">
            <v>76</v>
          </cell>
          <cell r="CH119" t="b">
            <v>0</v>
          </cell>
          <cell r="CI119">
            <v>-8.3131597222236451</v>
          </cell>
          <cell r="CJ119"/>
          <cell r="CK119" t="e">
            <v>#REF!</v>
          </cell>
          <cell r="CL119" t="e">
            <v>#REF!</v>
          </cell>
        </row>
        <row r="120">
          <cell r="B120">
            <v>9310166</v>
          </cell>
          <cell r="C120" t="str">
            <v xml:space="preserve"> BAKER,NEIL D</v>
          </cell>
          <cell r="D120">
            <v>97700</v>
          </cell>
          <cell r="E120">
            <v>-57263.41</v>
          </cell>
          <cell r="F120">
            <v>40445</v>
          </cell>
          <cell r="G120">
            <v>45931</v>
          </cell>
          <cell r="H120" t="str">
            <v xml:space="preserve"> FHLB SOLD LOAN</v>
          </cell>
          <cell r="I120" t="str">
            <v xml:space="preserve"> PT</v>
          </cell>
          <cell r="J120">
            <v>20</v>
          </cell>
          <cell r="K120" t="str">
            <v xml:space="preserve"> A</v>
          </cell>
          <cell r="L120" t="str">
            <v xml:space="preserve"> N</v>
          </cell>
          <cell r="M120">
            <v>0</v>
          </cell>
          <cell r="N120">
            <v>2188</v>
          </cell>
          <cell r="O120">
            <v>9310166</v>
          </cell>
          <cell r="P120">
            <v>0</v>
          </cell>
          <cell r="Q120" t="str">
            <v xml:space="preserve"> KM</v>
          </cell>
          <cell r="R120">
            <v>43132</v>
          </cell>
          <cell r="S120">
            <v>710.5</v>
          </cell>
          <cell r="T120">
            <v>-128.02000000000001</v>
          </cell>
          <cell r="U120" t="str">
            <v xml:space="preserve"> N</v>
          </cell>
          <cell r="V120">
            <v>2</v>
          </cell>
          <cell r="W120">
            <v>513766128</v>
          </cell>
          <cell r="X120" t="str">
            <v xml:space="preserve"> S</v>
          </cell>
          <cell r="Y120">
            <v>2188</v>
          </cell>
          <cell r="Z120">
            <v>9310166</v>
          </cell>
          <cell r="AA120">
            <v>0</v>
          </cell>
          <cell r="AB120">
            <v>2</v>
          </cell>
          <cell r="AC120">
            <v>6</v>
          </cell>
          <cell r="AD120">
            <v>3</v>
          </cell>
          <cell r="AE120">
            <v>310166</v>
          </cell>
          <cell r="AF120">
            <v>1</v>
          </cell>
          <cell r="AG120" t="str">
            <v xml:space="preserve"> ST</v>
          </cell>
          <cell r="AH120" t="str">
            <v xml:space="preserve"> 1010 VIOLA</v>
          </cell>
          <cell r="AI120" t="str">
            <v xml:space="preserve"> N</v>
          </cell>
          <cell r="AJ120">
            <v>3.5</v>
          </cell>
          <cell r="AK120">
            <v>0</v>
          </cell>
          <cell r="AL120">
            <v>2188</v>
          </cell>
          <cell r="AM120">
            <v>9310166</v>
          </cell>
          <cell r="AN120" t="str">
            <v xml:space="preserve">  0/00/0000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2188</v>
          </cell>
          <cell r="AZ120">
            <v>9310166</v>
          </cell>
          <cell r="BA120" t="str">
            <v xml:space="preserve"> ST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 t="str">
            <v>Pass</v>
          </cell>
          <cell r="BH120" t="str">
            <v>Pass</v>
          </cell>
          <cell r="BI120" t="str">
            <v>***-**-6128</v>
          </cell>
          <cell r="BJ120">
            <v>-57263.41</v>
          </cell>
          <cell r="BK120">
            <v>-57391.43</v>
          </cell>
          <cell r="BL120">
            <v>-57391.43</v>
          </cell>
          <cell r="BM120"/>
          <cell r="BN120"/>
          <cell r="BO120"/>
          <cell r="BP120"/>
          <cell r="BQ120">
            <v>-2.752317499821009E-5</v>
          </cell>
          <cell r="BR120">
            <v>-57263.41</v>
          </cell>
          <cell r="BS120">
            <v>-128.02000000000001</v>
          </cell>
          <cell r="BT120">
            <v>-57391.43</v>
          </cell>
          <cell r="BU120">
            <v>0</v>
          </cell>
          <cell r="BV120">
            <v>-57391.43</v>
          </cell>
          <cell r="BW120">
            <v>0</v>
          </cell>
          <cell r="BX120">
            <v>0</v>
          </cell>
          <cell r="BY120"/>
          <cell r="BZ120">
            <v>0</v>
          </cell>
          <cell r="CA120" t="e">
            <v>#REF!</v>
          </cell>
          <cell r="CB120" t="str">
            <v>Match</v>
          </cell>
          <cell r="CC120" t="b">
            <v>0</v>
          </cell>
          <cell r="CD120">
            <v>513766128</v>
          </cell>
          <cell r="CE120">
            <v>9</v>
          </cell>
          <cell r="CF120">
            <v>5</v>
          </cell>
          <cell r="CG120">
            <v>76</v>
          </cell>
          <cell r="CH120" t="b">
            <v>0</v>
          </cell>
          <cell r="CI120">
            <v>-8.3131597222236451</v>
          </cell>
          <cell r="CJ120"/>
          <cell r="CK120" t="e">
            <v>#REF!</v>
          </cell>
          <cell r="CL120" t="e">
            <v>#REF!</v>
          </cell>
        </row>
        <row r="121">
          <cell r="B121">
            <v>310403</v>
          </cell>
          <cell r="C121" t="str">
            <v xml:space="preserve"> BAKER,PRESTON G.</v>
          </cell>
          <cell r="D121">
            <v>285000</v>
          </cell>
          <cell r="E121">
            <v>277412.88</v>
          </cell>
          <cell r="F121">
            <v>42605</v>
          </cell>
          <cell r="G121">
            <v>53571</v>
          </cell>
          <cell r="H121" t="str">
            <v xml:space="preserve"> PURCHASE HOME</v>
          </cell>
          <cell r="I121" t="str">
            <v xml:space="preserve"> PA</v>
          </cell>
          <cell r="J121">
            <v>19</v>
          </cell>
          <cell r="K121" t="str">
            <v xml:space="preserve"> A</v>
          </cell>
          <cell r="L121" t="str">
            <v xml:space="preserve"> N</v>
          </cell>
          <cell r="M121">
            <v>0</v>
          </cell>
          <cell r="N121">
            <v>2190</v>
          </cell>
          <cell r="O121">
            <v>310403</v>
          </cell>
          <cell r="P121">
            <v>0</v>
          </cell>
          <cell r="Q121" t="str">
            <v xml:space="preserve"> BR</v>
          </cell>
          <cell r="R121">
            <v>43132</v>
          </cell>
          <cell r="S121">
            <v>1259.97</v>
          </cell>
          <cell r="T121">
            <v>553.84</v>
          </cell>
          <cell r="U121" t="str">
            <v xml:space="preserve"> N</v>
          </cell>
          <cell r="V121">
            <v>2</v>
          </cell>
          <cell r="W121">
            <v>512023106</v>
          </cell>
          <cell r="X121" t="str">
            <v xml:space="preserve"> S</v>
          </cell>
          <cell r="Y121">
            <v>2190</v>
          </cell>
          <cell r="Z121">
            <v>310403</v>
          </cell>
          <cell r="AA121">
            <v>0</v>
          </cell>
          <cell r="AB121">
            <v>4</v>
          </cell>
          <cell r="AC121">
            <v>6</v>
          </cell>
          <cell r="AD121">
            <v>3</v>
          </cell>
          <cell r="AE121">
            <v>310403</v>
          </cell>
          <cell r="AF121">
            <v>1</v>
          </cell>
          <cell r="AG121" t="str">
            <v xml:space="preserve"> ST</v>
          </cell>
          <cell r="AH121" t="str">
            <v xml:space="preserve"> 511 MAPLE</v>
          </cell>
          <cell r="AI121" t="str">
            <v xml:space="preserve"> N</v>
          </cell>
          <cell r="AJ121">
            <v>3.125</v>
          </cell>
          <cell r="AK121">
            <v>2</v>
          </cell>
          <cell r="AL121">
            <v>2190</v>
          </cell>
          <cell r="AM121">
            <v>310403</v>
          </cell>
          <cell r="AN121" t="str">
            <v xml:space="preserve">  0/00/0000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</v>
          </cell>
          <cell r="AW121">
            <v>0</v>
          </cell>
          <cell r="AX121">
            <v>0</v>
          </cell>
          <cell r="AY121">
            <v>2190</v>
          </cell>
          <cell r="AZ121">
            <v>310403</v>
          </cell>
          <cell r="BA121" t="str">
            <v xml:space="preserve"> ST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str">
            <v>Pass</v>
          </cell>
          <cell r="BH121" t="str">
            <v>Pass</v>
          </cell>
          <cell r="BI121" t="str">
            <v>***-**-3106</v>
          </cell>
          <cell r="BJ121">
            <v>277412.88</v>
          </cell>
          <cell r="BK121">
            <v>277966.72000000003</v>
          </cell>
          <cell r="BL121">
            <v>277966.72000000003</v>
          </cell>
          <cell r="BM121"/>
          <cell r="BN121"/>
          <cell r="BO121"/>
          <cell r="BP121"/>
          <cell r="BQ121">
            <v>1.1905014356021983E-4</v>
          </cell>
          <cell r="BR121">
            <v>277412.88</v>
          </cell>
          <cell r="BS121">
            <v>553.84</v>
          </cell>
          <cell r="BT121">
            <v>277966.72000000003</v>
          </cell>
          <cell r="BU121">
            <v>0</v>
          </cell>
          <cell r="BV121">
            <v>277966.72000000003</v>
          </cell>
          <cell r="BW121">
            <v>0</v>
          </cell>
          <cell r="BX121">
            <v>0</v>
          </cell>
          <cell r="BY121"/>
          <cell r="BZ121">
            <v>0</v>
          </cell>
          <cell r="CA121" t="e">
            <v>#REF!</v>
          </cell>
          <cell r="CB121" t="str">
            <v>Match</v>
          </cell>
          <cell r="CC121" t="b">
            <v>0</v>
          </cell>
          <cell r="CD121">
            <v>512023106</v>
          </cell>
          <cell r="CE121">
            <v>9</v>
          </cell>
          <cell r="CF121">
            <v>5</v>
          </cell>
          <cell r="CG121">
            <v>2</v>
          </cell>
          <cell r="CH121" t="b">
            <v>0</v>
          </cell>
          <cell r="CI121">
            <v>-8.3131597222236451</v>
          </cell>
          <cell r="CJ121"/>
          <cell r="CK121" t="e">
            <v>#REF!</v>
          </cell>
          <cell r="CL121" t="e">
            <v>#REF!</v>
          </cell>
        </row>
        <row r="122">
          <cell r="B122">
            <v>9310403</v>
          </cell>
          <cell r="C122" t="str">
            <v xml:space="preserve"> BAKER,PRESTON</v>
          </cell>
          <cell r="D122">
            <v>-285000</v>
          </cell>
          <cell r="E122">
            <v>-277412.88</v>
          </cell>
          <cell r="F122">
            <v>42605</v>
          </cell>
          <cell r="G122">
            <v>53571</v>
          </cell>
          <cell r="H122" t="str">
            <v xml:space="preserve"> MPF LOAN SOLD</v>
          </cell>
          <cell r="I122" t="str">
            <v xml:space="preserve"> PT</v>
          </cell>
          <cell r="J122">
            <v>20</v>
          </cell>
          <cell r="K122" t="str">
            <v xml:space="preserve"> A</v>
          </cell>
          <cell r="L122" t="str">
            <v xml:space="preserve"> N</v>
          </cell>
          <cell r="M122">
            <v>0</v>
          </cell>
          <cell r="N122">
            <v>2190</v>
          </cell>
          <cell r="O122">
            <v>9310403</v>
          </cell>
          <cell r="P122">
            <v>0</v>
          </cell>
          <cell r="Q122" t="str">
            <v xml:space="preserve"> BR</v>
          </cell>
          <cell r="R122">
            <v>43132</v>
          </cell>
          <cell r="S122">
            <v>1259.97</v>
          </cell>
          <cell r="T122">
            <v>-553.84</v>
          </cell>
          <cell r="U122" t="str">
            <v xml:space="preserve"> N</v>
          </cell>
          <cell r="V122">
            <v>2</v>
          </cell>
          <cell r="W122">
            <v>512023106</v>
          </cell>
          <cell r="X122" t="str">
            <v xml:space="preserve"> S</v>
          </cell>
          <cell r="Y122">
            <v>2190</v>
          </cell>
          <cell r="Z122">
            <v>9310403</v>
          </cell>
          <cell r="AA122">
            <v>0</v>
          </cell>
          <cell r="AB122">
            <v>4</v>
          </cell>
          <cell r="AC122">
            <v>6</v>
          </cell>
          <cell r="AD122">
            <v>3</v>
          </cell>
          <cell r="AE122">
            <v>310403</v>
          </cell>
          <cell r="AF122">
            <v>1</v>
          </cell>
          <cell r="AG122" t="str">
            <v xml:space="preserve"> ST</v>
          </cell>
          <cell r="AH122" t="str">
            <v xml:space="preserve"> 511 MAPLE</v>
          </cell>
          <cell r="AI122" t="str">
            <v xml:space="preserve">  </v>
          </cell>
          <cell r="AJ122">
            <v>3.125</v>
          </cell>
          <cell r="AK122">
            <v>3</v>
          </cell>
          <cell r="AL122">
            <v>2190</v>
          </cell>
          <cell r="AM122">
            <v>9310403</v>
          </cell>
          <cell r="AN122" t="str">
            <v xml:space="preserve">  0/00/0000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1</v>
          </cell>
          <cell r="AW122">
            <v>0</v>
          </cell>
          <cell r="AX122">
            <v>0</v>
          </cell>
          <cell r="AY122">
            <v>2190</v>
          </cell>
          <cell r="AZ122">
            <v>9310403</v>
          </cell>
          <cell r="BA122" t="str">
            <v xml:space="preserve"> ST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str">
            <v>Pass</v>
          </cell>
          <cell r="BH122" t="str">
            <v>Pass</v>
          </cell>
          <cell r="BI122" t="str">
            <v>***-**-3106</v>
          </cell>
          <cell r="BJ122">
            <v>-277412.88</v>
          </cell>
          <cell r="BK122">
            <v>-277966.72000000003</v>
          </cell>
          <cell r="BL122">
            <v>-277966.72000000003</v>
          </cell>
          <cell r="BM122"/>
          <cell r="BN122"/>
          <cell r="BO122"/>
          <cell r="BP122"/>
          <cell r="BQ122">
            <v>-1.1905014356021983E-4</v>
          </cell>
          <cell r="BR122">
            <v>-277412.88</v>
          </cell>
          <cell r="BS122">
            <v>-553.84</v>
          </cell>
          <cell r="BT122">
            <v>-277966.72000000003</v>
          </cell>
          <cell r="BU122">
            <v>0</v>
          </cell>
          <cell r="BV122">
            <v>-277966.72000000003</v>
          </cell>
          <cell r="BW122">
            <v>0</v>
          </cell>
          <cell r="BX122">
            <v>0</v>
          </cell>
          <cell r="BY122"/>
          <cell r="BZ122">
            <v>0</v>
          </cell>
          <cell r="CA122" t="e">
            <v>#REF!</v>
          </cell>
          <cell r="CB122" t="str">
            <v>Match</v>
          </cell>
          <cell r="CC122" t="b">
            <v>0</v>
          </cell>
          <cell r="CD122">
            <v>512023106</v>
          </cell>
          <cell r="CE122">
            <v>9</v>
          </cell>
          <cell r="CF122">
            <v>5</v>
          </cell>
          <cell r="CG122">
            <v>2</v>
          </cell>
          <cell r="CH122" t="b">
            <v>0</v>
          </cell>
          <cell r="CI122">
            <v>-8.3131597222236451</v>
          </cell>
          <cell r="CJ122"/>
          <cell r="CK122" t="e">
            <v>#REF!</v>
          </cell>
          <cell r="CL122" t="e">
            <v>#REF!</v>
          </cell>
        </row>
        <row r="123">
          <cell r="B123">
            <v>54242</v>
          </cell>
          <cell r="C123" t="str">
            <v xml:space="preserve"> BALDERRAMA,JOBANI</v>
          </cell>
          <cell r="D123">
            <v>2427.5</v>
          </cell>
          <cell r="E123">
            <v>1822.69</v>
          </cell>
          <cell r="F123">
            <v>43021</v>
          </cell>
          <cell r="G123">
            <v>43409</v>
          </cell>
          <cell r="H123" t="str">
            <v xml:space="preserve"> PURCHASE VEHICLE</v>
          </cell>
          <cell r="I123" t="str">
            <v xml:space="preserve"> SA</v>
          </cell>
          <cell r="J123">
            <v>34</v>
          </cell>
          <cell r="K123" t="str">
            <v xml:space="preserve"> A</v>
          </cell>
          <cell r="L123" t="str">
            <v xml:space="preserve"> N</v>
          </cell>
          <cell r="M123">
            <v>0</v>
          </cell>
          <cell r="N123">
            <v>2200</v>
          </cell>
          <cell r="O123">
            <v>54242</v>
          </cell>
          <cell r="P123">
            <v>0</v>
          </cell>
          <cell r="Q123" t="str">
            <v xml:space="preserve"> J</v>
          </cell>
          <cell r="R123">
            <v>43136</v>
          </cell>
          <cell r="S123">
            <v>196.3</v>
          </cell>
          <cell r="T123">
            <v>8.5399999999999991</v>
          </cell>
          <cell r="U123" t="str">
            <v xml:space="preserve"> N</v>
          </cell>
          <cell r="V123">
            <v>11</v>
          </cell>
          <cell r="W123">
            <v>444139183</v>
          </cell>
          <cell r="X123" t="str">
            <v xml:space="preserve"> S</v>
          </cell>
          <cell r="Y123">
            <v>2200</v>
          </cell>
          <cell r="Z123">
            <v>54242</v>
          </cell>
          <cell r="AA123">
            <v>0</v>
          </cell>
          <cell r="AB123">
            <v>3</v>
          </cell>
          <cell r="AC123">
            <v>5</v>
          </cell>
          <cell r="AD123">
            <v>12</v>
          </cell>
          <cell r="AE123">
            <v>0</v>
          </cell>
          <cell r="AF123">
            <v>0</v>
          </cell>
          <cell r="AG123" t="str">
            <v xml:space="preserve"> ST</v>
          </cell>
          <cell r="AH123" t="str">
            <v xml:space="preserve"> 2005 FORD MUSTANG (VIN 1ZVFT80</v>
          </cell>
          <cell r="AI123" t="str">
            <v xml:space="preserve"> N</v>
          </cell>
          <cell r="AJ123">
            <v>9</v>
          </cell>
          <cell r="AK123">
            <v>0</v>
          </cell>
          <cell r="AL123">
            <v>2200</v>
          </cell>
          <cell r="AM123">
            <v>54242</v>
          </cell>
          <cell r="AN123" t="str">
            <v xml:space="preserve">  0/00/0000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2200</v>
          </cell>
          <cell r="AZ123">
            <v>54242</v>
          </cell>
          <cell r="BA123" t="str">
            <v xml:space="preserve"> ST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str">
            <v>Pass</v>
          </cell>
          <cell r="BH123" t="str">
            <v>Pass</v>
          </cell>
          <cell r="BI123" t="str">
            <v>***-**-9183</v>
          </cell>
          <cell r="BJ123">
            <v>1822.69</v>
          </cell>
          <cell r="BK123">
            <v>1831.23</v>
          </cell>
          <cell r="BL123">
            <v>1831.23</v>
          </cell>
          <cell r="BM123"/>
          <cell r="BN123"/>
          <cell r="BO123"/>
          <cell r="BP123"/>
          <cell r="BQ123">
            <v>2.2527271904514239E-6</v>
          </cell>
          <cell r="BR123">
            <v>1822.69</v>
          </cell>
          <cell r="BS123">
            <v>8.5399999999999991</v>
          </cell>
          <cell r="BT123">
            <v>1831.23</v>
          </cell>
          <cell r="BU123">
            <v>0</v>
          </cell>
          <cell r="BV123">
            <v>1831.23</v>
          </cell>
          <cell r="BW123">
            <v>0</v>
          </cell>
          <cell r="BX123">
            <v>0</v>
          </cell>
          <cell r="BY123"/>
          <cell r="BZ123">
            <v>0</v>
          </cell>
          <cell r="CA123" t="e">
            <v>#REF!</v>
          </cell>
          <cell r="CB123" t="str">
            <v>Match</v>
          </cell>
          <cell r="CC123" t="b">
            <v>0</v>
          </cell>
          <cell r="CD123">
            <v>444139183</v>
          </cell>
          <cell r="CE123">
            <v>9</v>
          </cell>
          <cell r="CF123">
            <v>4</v>
          </cell>
          <cell r="CG123">
            <v>13</v>
          </cell>
          <cell r="CH123" t="b">
            <v>0</v>
          </cell>
          <cell r="CI123">
            <v>-12.313159722223645</v>
          </cell>
          <cell r="CJ123"/>
          <cell r="CK123" t="e">
            <v>#REF!</v>
          </cell>
          <cell r="CL123" t="e">
            <v>#REF!</v>
          </cell>
        </row>
        <row r="124">
          <cell r="B124">
            <v>53926</v>
          </cell>
          <cell r="C124" t="str">
            <v xml:space="preserve"> BALL,CASSIE ALANA</v>
          </cell>
          <cell r="D124">
            <v>12025</v>
          </cell>
          <cell r="E124">
            <v>11177.04</v>
          </cell>
          <cell r="F124">
            <v>42898</v>
          </cell>
          <cell r="G124">
            <v>44755</v>
          </cell>
          <cell r="H124" t="str">
            <v xml:space="preserve"> PERSONAL</v>
          </cell>
          <cell r="I124" t="str">
            <v xml:space="preserve"> SA</v>
          </cell>
          <cell r="J124">
            <v>31</v>
          </cell>
          <cell r="K124" t="str">
            <v xml:space="preserve"> A</v>
          </cell>
          <cell r="L124" t="str">
            <v xml:space="preserve"> N</v>
          </cell>
          <cell r="M124">
            <v>0</v>
          </cell>
          <cell r="N124">
            <v>2340</v>
          </cell>
          <cell r="O124">
            <v>53926</v>
          </cell>
          <cell r="P124">
            <v>0</v>
          </cell>
          <cell r="Q124" t="str">
            <v xml:space="preserve"> J</v>
          </cell>
          <cell r="R124">
            <v>43144</v>
          </cell>
          <cell r="S124">
            <v>261.58</v>
          </cell>
          <cell r="T124">
            <v>67.37</v>
          </cell>
          <cell r="U124" t="str">
            <v xml:space="preserve"> N</v>
          </cell>
          <cell r="V124">
            <v>1</v>
          </cell>
          <cell r="W124">
            <v>247896845</v>
          </cell>
          <cell r="X124" t="str">
            <v xml:space="preserve"> S</v>
          </cell>
          <cell r="Y124">
            <v>2340</v>
          </cell>
          <cell r="Z124">
            <v>53926</v>
          </cell>
          <cell r="AA124">
            <v>1</v>
          </cell>
          <cell r="AB124">
            <v>25</v>
          </cell>
          <cell r="AC124">
            <v>10</v>
          </cell>
          <cell r="AD124">
            <v>4</v>
          </cell>
          <cell r="AE124">
            <v>0</v>
          </cell>
          <cell r="AF124">
            <v>0</v>
          </cell>
          <cell r="AG124" t="str">
            <v xml:space="preserve"> ST</v>
          </cell>
          <cell r="AH124" t="str">
            <v xml:space="preserve"> UNSECURED</v>
          </cell>
          <cell r="AI124" t="str">
            <v xml:space="preserve"> N</v>
          </cell>
          <cell r="AJ124">
            <v>11</v>
          </cell>
          <cell r="AK124">
            <v>0</v>
          </cell>
          <cell r="AL124">
            <v>2340</v>
          </cell>
          <cell r="AM124">
            <v>53926</v>
          </cell>
          <cell r="AN124" t="str">
            <v xml:space="preserve">  6/12/2017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2340</v>
          </cell>
          <cell r="AZ124">
            <v>53926</v>
          </cell>
          <cell r="BA124" t="str">
            <v xml:space="preserve"> ST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str">
            <v>Pass</v>
          </cell>
          <cell r="BH124" t="str">
            <v>Pass</v>
          </cell>
          <cell r="BI124" t="str">
            <v>***-**-6845</v>
          </cell>
          <cell r="BJ124">
            <v>11177.04</v>
          </cell>
          <cell r="BK124">
            <v>11244.410000000002</v>
          </cell>
          <cell r="BL124">
            <v>11244.410000000002</v>
          </cell>
          <cell r="BM124"/>
          <cell r="BN124"/>
          <cell r="BO124"/>
          <cell r="BP124"/>
          <cell r="BQ124">
            <v>1.6883899991794486E-5</v>
          </cell>
          <cell r="BR124">
            <v>11177.04</v>
          </cell>
          <cell r="BS124">
            <v>67.37</v>
          </cell>
          <cell r="BT124">
            <v>11244.410000000002</v>
          </cell>
          <cell r="BU124">
            <v>0</v>
          </cell>
          <cell r="BV124">
            <v>11244.410000000002</v>
          </cell>
          <cell r="BW124">
            <v>0</v>
          </cell>
          <cell r="BX124">
            <v>0</v>
          </cell>
          <cell r="BY124"/>
          <cell r="BZ124">
            <v>0</v>
          </cell>
          <cell r="CA124" t="e">
            <v>#REF!</v>
          </cell>
          <cell r="CB124" t="str">
            <v>Match</v>
          </cell>
          <cell r="CC124" t="b">
            <v>0</v>
          </cell>
          <cell r="CD124">
            <v>247896845</v>
          </cell>
          <cell r="CE124">
            <v>9</v>
          </cell>
          <cell r="CF124">
            <v>2</v>
          </cell>
          <cell r="CG124">
            <v>89</v>
          </cell>
          <cell r="CH124" t="b">
            <v>0</v>
          </cell>
          <cell r="CI124">
            <v>-20.313159722223645</v>
          </cell>
          <cell r="CJ124"/>
          <cell r="CK124" t="e">
            <v>#REF!</v>
          </cell>
          <cell r="CL124" t="e">
            <v>#REF!</v>
          </cell>
        </row>
        <row r="125">
          <cell r="B125">
            <v>51124</v>
          </cell>
          <cell r="C125" t="str">
            <v xml:space="preserve"> BALLINGER,MARC A</v>
          </cell>
          <cell r="D125">
            <v>9292.85</v>
          </cell>
          <cell r="E125">
            <v>2589.62</v>
          </cell>
          <cell r="F125">
            <v>41995</v>
          </cell>
          <cell r="G125">
            <v>43485</v>
          </cell>
          <cell r="H125" t="str">
            <v xml:space="preserve"> PURCHASE VEHICLE</v>
          </cell>
          <cell r="I125" t="str">
            <v xml:space="preserve"> SA</v>
          </cell>
          <cell r="J125">
            <v>34</v>
          </cell>
          <cell r="K125" t="str">
            <v xml:space="preserve"> A</v>
          </cell>
          <cell r="L125" t="str">
            <v xml:space="preserve"> N</v>
          </cell>
          <cell r="M125">
            <v>0</v>
          </cell>
          <cell r="N125">
            <v>2350</v>
          </cell>
          <cell r="O125">
            <v>51124</v>
          </cell>
          <cell r="P125">
            <v>0</v>
          </cell>
          <cell r="Q125" t="str">
            <v xml:space="preserve"> JD</v>
          </cell>
          <cell r="R125">
            <v>43120</v>
          </cell>
          <cell r="S125">
            <v>218.19</v>
          </cell>
          <cell r="T125">
            <v>0.85</v>
          </cell>
          <cell r="U125" t="str">
            <v xml:space="preserve"> N</v>
          </cell>
          <cell r="V125">
            <v>11</v>
          </cell>
          <cell r="W125">
            <v>512743354</v>
          </cell>
          <cell r="X125" t="str">
            <v xml:space="preserve"> S</v>
          </cell>
          <cell r="Y125">
            <v>2350</v>
          </cell>
          <cell r="Z125">
            <v>51124</v>
          </cell>
          <cell r="AA125">
            <v>0</v>
          </cell>
          <cell r="AB125">
            <v>22</v>
          </cell>
          <cell r="AC125">
            <v>5</v>
          </cell>
          <cell r="AD125">
            <v>12</v>
          </cell>
          <cell r="AE125">
            <v>0</v>
          </cell>
          <cell r="AF125">
            <v>0</v>
          </cell>
          <cell r="AG125" t="str">
            <v xml:space="preserve"> ST</v>
          </cell>
          <cell r="AH125" t="str">
            <v xml:space="preserve"> 2007 GMC YUKON XL K1500 (VIN 1</v>
          </cell>
          <cell r="AI125" t="str">
            <v xml:space="preserve"> N</v>
          </cell>
          <cell r="AJ125">
            <v>6</v>
          </cell>
          <cell r="AK125">
            <v>3</v>
          </cell>
          <cell r="AL125">
            <v>2350</v>
          </cell>
          <cell r="AM125">
            <v>51124</v>
          </cell>
          <cell r="AN125" t="str">
            <v xml:space="preserve">  0/00/0000</v>
          </cell>
          <cell r="AO125">
            <v>10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1</v>
          </cell>
          <cell r="AW125">
            <v>0</v>
          </cell>
          <cell r="AX125">
            <v>0</v>
          </cell>
          <cell r="AY125">
            <v>2350</v>
          </cell>
          <cell r="AZ125">
            <v>51124</v>
          </cell>
          <cell r="BA125" t="str">
            <v xml:space="preserve"> ST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str">
            <v>Pass</v>
          </cell>
          <cell r="BH125" t="str">
            <v>Pass</v>
          </cell>
          <cell r="BI125" t="str">
            <v>***-**-3354</v>
          </cell>
          <cell r="BJ125">
            <v>2589.62</v>
          </cell>
          <cell r="BK125">
            <v>2590.4699999999998</v>
          </cell>
          <cell r="BL125">
            <v>2590.4699999999998</v>
          </cell>
          <cell r="BM125"/>
          <cell r="BN125"/>
          <cell r="BO125"/>
          <cell r="BP125"/>
          <cell r="BQ125">
            <v>2.1337354448413483E-6</v>
          </cell>
          <cell r="BR125">
            <v>2589.62</v>
          </cell>
          <cell r="BS125">
            <v>0.85</v>
          </cell>
          <cell r="BT125">
            <v>2590.4699999999998</v>
          </cell>
          <cell r="BU125">
            <v>0</v>
          </cell>
          <cell r="BV125">
            <v>2590.4699999999998</v>
          </cell>
          <cell r="BW125">
            <v>0</v>
          </cell>
          <cell r="BX125">
            <v>0</v>
          </cell>
          <cell r="BY125"/>
          <cell r="BZ125">
            <v>10</v>
          </cell>
          <cell r="CA125" t="e">
            <v>#REF!</v>
          </cell>
          <cell r="CB125" t="str">
            <v>Match</v>
          </cell>
          <cell r="CC125" t="b">
            <v>0</v>
          </cell>
          <cell r="CD125">
            <v>512743354</v>
          </cell>
          <cell r="CE125">
            <v>9</v>
          </cell>
          <cell r="CF125">
            <v>5</v>
          </cell>
          <cell r="CG125">
            <v>74</v>
          </cell>
          <cell r="CH125" t="b">
            <v>0</v>
          </cell>
          <cell r="CI125">
            <v>3.6868402777763549</v>
          </cell>
          <cell r="CJ125"/>
          <cell r="CK125" t="e">
            <v>#REF!</v>
          </cell>
          <cell r="CL125" t="e">
            <v>#REF!</v>
          </cell>
        </row>
        <row r="126">
          <cell r="B126">
            <v>51889</v>
          </cell>
          <cell r="C126" t="str">
            <v xml:space="preserve"> BALLINGER,MARC A</v>
          </cell>
          <cell r="D126">
            <v>4026.5</v>
          </cell>
          <cell r="E126">
            <v>1724.14</v>
          </cell>
          <cell r="F126">
            <v>42202</v>
          </cell>
          <cell r="G126">
            <v>43697</v>
          </cell>
          <cell r="H126" t="str">
            <v xml:space="preserve"> VEHICLE REPAIR</v>
          </cell>
          <cell r="I126" t="str">
            <v xml:space="preserve"> SA</v>
          </cell>
          <cell r="J126">
            <v>31</v>
          </cell>
          <cell r="K126" t="str">
            <v xml:space="preserve"> A</v>
          </cell>
          <cell r="L126" t="str">
            <v xml:space="preserve"> N</v>
          </cell>
          <cell r="M126">
            <v>0</v>
          </cell>
          <cell r="N126">
            <v>2350</v>
          </cell>
          <cell r="O126">
            <v>51889</v>
          </cell>
          <cell r="P126">
            <v>0</v>
          </cell>
          <cell r="Q126" t="str">
            <v xml:space="preserve"> CP</v>
          </cell>
          <cell r="R126">
            <v>43151</v>
          </cell>
          <cell r="S126">
            <v>94.63</v>
          </cell>
          <cell r="T126">
            <v>0.56999999999999995</v>
          </cell>
          <cell r="U126" t="str">
            <v xml:space="preserve"> N</v>
          </cell>
          <cell r="V126">
            <v>11</v>
          </cell>
          <cell r="W126">
            <v>512743354</v>
          </cell>
          <cell r="X126" t="str">
            <v xml:space="preserve"> S</v>
          </cell>
          <cell r="Y126">
            <v>2350</v>
          </cell>
          <cell r="Z126">
            <v>51889</v>
          </cell>
          <cell r="AA126">
            <v>0</v>
          </cell>
          <cell r="AB126">
            <v>23</v>
          </cell>
          <cell r="AC126">
            <v>11</v>
          </cell>
          <cell r="AD126">
            <v>4</v>
          </cell>
          <cell r="AE126">
            <v>0</v>
          </cell>
          <cell r="AF126">
            <v>0</v>
          </cell>
          <cell r="AG126" t="str">
            <v xml:space="preserve"> ST</v>
          </cell>
          <cell r="AH126" t="str">
            <v xml:space="preserve"> 2008 DODGE RAM 1500 (VIN 1D7HU</v>
          </cell>
          <cell r="AI126" t="str">
            <v xml:space="preserve"> N</v>
          </cell>
          <cell r="AJ126">
            <v>6</v>
          </cell>
          <cell r="AK126">
            <v>3</v>
          </cell>
          <cell r="AL126">
            <v>2350</v>
          </cell>
          <cell r="AM126">
            <v>51889</v>
          </cell>
          <cell r="AN126" t="str">
            <v xml:space="preserve">  0/00/0000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</v>
          </cell>
          <cell r="AW126">
            <v>0</v>
          </cell>
          <cell r="AX126">
            <v>0</v>
          </cell>
          <cell r="AY126">
            <v>2350</v>
          </cell>
          <cell r="AZ126">
            <v>51889</v>
          </cell>
          <cell r="BA126" t="str">
            <v xml:space="preserve"> ST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 t="str">
            <v>Pass</v>
          </cell>
          <cell r="BH126" t="str">
            <v>Pass</v>
          </cell>
          <cell r="BI126" t="str">
            <v>***-**-3354</v>
          </cell>
          <cell r="BJ126">
            <v>1724.14</v>
          </cell>
          <cell r="BK126">
            <v>1724.71</v>
          </cell>
          <cell r="BL126">
            <v>1724.71</v>
          </cell>
          <cell r="BM126"/>
          <cell r="BN126"/>
          <cell r="BO126"/>
          <cell r="BP126"/>
          <cell r="BQ126">
            <v>1.4206171677191103E-6</v>
          </cell>
          <cell r="BR126">
            <v>1724.14</v>
          </cell>
          <cell r="BS126">
            <v>0.56999999999999995</v>
          </cell>
          <cell r="BT126">
            <v>1724.71</v>
          </cell>
          <cell r="BU126">
            <v>0</v>
          </cell>
          <cell r="BV126">
            <v>1724.71</v>
          </cell>
          <cell r="BW126">
            <v>0</v>
          </cell>
          <cell r="BX126">
            <v>0</v>
          </cell>
          <cell r="BY126"/>
          <cell r="BZ126">
            <v>0</v>
          </cell>
          <cell r="CA126" t="e">
            <v>#REF!</v>
          </cell>
          <cell r="CB126" t="str">
            <v>Match</v>
          </cell>
          <cell r="CC126" t="b">
            <v>0</v>
          </cell>
          <cell r="CD126">
            <v>512743354</v>
          </cell>
          <cell r="CE126">
            <v>9</v>
          </cell>
          <cell r="CF126">
            <v>5</v>
          </cell>
          <cell r="CG126">
            <v>74</v>
          </cell>
          <cell r="CH126" t="b">
            <v>0</v>
          </cell>
          <cell r="CI126">
            <v>-27.313159722223645</v>
          </cell>
          <cell r="CJ126"/>
          <cell r="CK126" t="e">
            <v>#REF!</v>
          </cell>
          <cell r="CL126" t="e">
            <v>#REF!</v>
          </cell>
        </row>
        <row r="127">
          <cell r="B127">
            <v>53146</v>
          </cell>
          <cell r="C127" t="str">
            <v xml:space="preserve"> BANDA,FRANCISCO J</v>
          </cell>
          <cell r="D127">
            <v>6027.5</v>
          </cell>
          <cell r="E127">
            <v>3676.45</v>
          </cell>
          <cell r="F127">
            <v>42587</v>
          </cell>
          <cell r="G127">
            <v>44438</v>
          </cell>
          <cell r="H127" t="str">
            <v xml:space="preserve"> PURCHASE VEHICLE</v>
          </cell>
          <cell r="I127" t="str">
            <v xml:space="preserve"> SA</v>
          </cell>
          <cell r="J127">
            <v>34</v>
          </cell>
          <cell r="K127" t="str">
            <v xml:space="preserve"> A</v>
          </cell>
          <cell r="L127" t="str">
            <v xml:space="preserve"> N</v>
          </cell>
          <cell r="M127">
            <v>0</v>
          </cell>
          <cell r="N127">
            <v>2370</v>
          </cell>
          <cell r="O127">
            <v>53146</v>
          </cell>
          <cell r="P127">
            <v>0</v>
          </cell>
          <cell r="Q127" t="str">
            <v xml:space="preserve"> LF</v>
          </cell>
          <cell r="R127">
            <v>43342</v>
          </cell>
          <cell r="S127">
            <v>122.89</v>
          </cell>
          <cell r="T127">
            <v>62.85</v>
          </cell>
          <cell r="U127" t="str">
            <v xml:space="preserve"> N</v>
          </cell>
          <cell r="V127">
            <v>11</v>
          </cell>
          <cell r="W127">
            <v>512133927</v>
          </cell>
          <cell r="X127" t="str">
            <v xml:space="preserve"> S</v>
          </cell>
          <cell r="Y127">
            <v>2370</v>
          </cell>
          <cell r="Z127">
            <v>53146</v>
          </cell>
          <cell r="AA127">
            <v>0</v>
          </cell>
          <cell r="AB127">
            <v>1</v>
          </cell>
          <cell r="AC127">
            <v>5</v>
          </cell>
          <cell r="AD127">
            <v>12</v>
          </cell>
          <cell r="AE127">
            <v>0</v>
          </cell>
          <cell r="AF127">
            <v>0</v>
          </cell>
          <cell r="AG127" t="str">
            <v xml:space="preserve"> ST</v>
          </cell>
          <cell r="AH127" t="str">
            <v xml:space="preserve"> 2008 CHEVROLET MALIBU</v>
          </cell>
          <cell r="AI127" t="str">
            <v xml:space="preserve"> N</v>
          </cell>
          <cell r="AJ127">
            <v>8</v>
          </cell>
          <cell r="AK127">
            <v>0</v>
          </cell>
          <cell r="AL127">
            <v>2370</v>
          </cell>
          <cell r="AM127">
            <v>53146</v>
          </cell>
          <cell r="AN127" t="str">
            <v xml:space="preserve">  0/00/0000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2370</v>
          </cell>
          <cell r="AZ127">
            <v>53146</v>
          </cell>
          <cell r="BA127" t="str">
            <v xml:space="preserve"> ST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str">
            <v>Pass</v>
          </cell>
          <cell r="BH127" t="str">
            <v>Pass</v>
          </cell>
          <cell r="BI127" t="str">
            <v>***-**-3927</v>
          </cell>
          <cell r="BJ127">
            <v>3676.45</v>
          </cell>
          <cell r="BK127">
            <v>3739.2999999999997</v>
          </cell>
          <cell r="BL127">
            <v>3739.2999999999997</v>
          </cell>
          <cell r="BM127"/>
          <cell r="BN127"/>
          <cell r="BO127"/>
          <cell r="BP127"/>
          <cell r="BQ127">
            <v>4.0389821292632253E-6</v>
          </cell>
          <cell r="BR127">
            <v>3676.45</v>
          </cell>
          <cell r="BS127">
            <v>62.85</v>
          </cell>
          <cell r="BT127">
            <v>3739.2999999999997</v>
          </cell>
          <cell r="BU127">
            <v>0</v>
          </cell>
          <cell r="BV127">
            <v>3739.2999999999997</v>
          </cell>
          <cell r="BW127">
            <v>0</v>
          </cell>
          <cell r="BX127">
            <v>0</v>
          </cell>
          <cell r="BY127"/>
          <cell r="BZ127">
            <v>0</v>
          </cell>
          <cell r="CA127" t="e">
            <v>#REF!</v>
          </cell>
          <cell r="CB127" t="str">
            <v>Match</v>
          </cell>
          <cell r="CC127" t="b">
            <v>0</v>
          </cell>
          <cell r="CD127">
            <v>512133927</v>
          </cell>
          <cell r="CE127">
            <v>9</v>
          </cell>
          <cell r="CF127">
            <v>5</v>
          </cell>
          <cell r="CG127">
            <v>13</v>
          </cell>
          <cell r="CH127" t="b">
            <v>0</v>
          </cell>
          <cell r="CI127">
            <v>-218.31315972222365</v>
          </cell>
          <cell r="CJ127"/>
          <cell r="CK127" t="e">
            <v>#REF!</v>
          </cell>
          <cell r="CL127" t="e">
            <v>#REF!</v>
          </cell>
        </row>
        <row r="128">
          <cell r="B128">
            <v>53550</v>
          </cell>
          <cell r="C128" t="str">
            <v xml:space="preserve"> BANGERTER,BRAD L.</v>
          </cell>
          <cell r="D128">
            <v>350000</v>
          </cell>
          <cell r="E128">
            <v>237000</v>
          </cell>
          <cell r="F128">
            <v>42741</v>
          </cell>
          <cell r="G128">
            <v>43106</v>
          </cell>
          <cell r="H128" t="str">
            <v xml:space="preserve"> OPERATING LOC</v>
          </cell>
          <cell r="I128" t="str">
            <v xml:space="preserve"> SI</v>
          </cell>
          <cell r="J128">
            <v>91</v>
          </cell>
          <cell r="K128" t="str">
            <v xml:space="preserve"> A</v>
          </cell>
          <cell r="L128" t="str">
            <v xml:space="preserve"> O</v>
          </cell>
          <cell r="M128">
            <v>350000</v>
          </cell>
          <cell r="N128">
            <v>2400</v>
          </cell>
          <cell r="O128">
            <v>53550</v>
          </cell>
          <cell r="P128">
            <v>0</v>
          </cell>
          <cell r="Q128" t="str">
            <v xml:space="preserve"> JB</v>
          </cell>
          <cell r="R128">
            <v>43106</v>
          </cell>
          <cell r="S128">
            <v>0</v>
          </cell>
          <cell r="T128">
            <v>13300.47</v>
          </cell>
          <cell r="U128" t="str">
            <v xml:space="preserve"> N</v>
          </cell>
          <cell r="V128">
            <v>7</v>
          </cell>
          <cell r="W128">
            <v>513821879</v>
          </cell>
          <cell r="X128" t="str">
            <v xml:space="preserve"> S</v>
          </cell>
          <cell r="Y128">
            <v>2400</v>
          </cell>
          <cell r="Z128">
            <v>53550</v>
          </cell>
          <cell r="AA128">
            <v>0</v>
          </cell>
          <cell r="AB128">
            <v>21</v>
          </cell>
          <cell r="AC128">
            <v>4</v>
          </cell>
          <cell r="AD128">
            <v>11</v>
          </cell>
          <cell r="AE128">
            <v>0</v>
          </cell>
          <cell r="AF128">
            <v>0</v>
          </cell>
          <cell r="AG128" t="str">
            <v xml:space="preserve"> ST</v>
          </cell>
          <cell r="AH128" t="str">
            <v xml:space="preserve"> ALL IN CP AC EQ GI CR FP LIVST</v>
          </cell>
          <cell r="AI128" t="str">
            <v xml:space="preserve"> N</v>
          </cell>
          <cell r="AJ128">
            <v>5.25</v>
          </cell>
          <cell r="AK128">
            <v>1</v>
          </cell>
          <cell r="AL128">
            <v>2400</v>
          </cell>
          <cell r="AM128">
            <v>53550</v>
          </cell>
          <cell r="AN128" t="str">
            <v xml:space="preserve">  0/00/0000</v>
          </cell>
          <cell r="AO128">
            <v>237000</v>
          </cell>
          <cell r="AP128">
            <v>13300.47</v>
          </cell>
          <cell r="AQ128">
            <v>250300.47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2400</v>
          </cell>
          <cell r="AZ128">
            <v>53550</v>
          </cell>
          <cell r="BA128" t="str">
            <v xml:space="preserve"> ST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str">
            <v>Pass</v>
          </cell>
          <cell r="BH128" t="str">
            <v>Pass</v>
          </cell>
          <cell r="BI128" t="str">
            <v>***-**-1879</v>
          </cell>
          <cell r="BJ128">
            <v>350000</v>
          </cell>
          <cell r="BK128">
            <v>250300.47</v>
          </cell>
          <cell r="BL128">
            <v>250300.47</v>
          </cell>
          <cell r="BM128"/>
          <cell r="BN128"/>
          <cell r="BO128"/>
          <cell r="BP128"/>
          <cell r="BQ128">
            <v>1.7086807634864368E-4</v>
          </cell>
          <cell r="BR128">
            <v>237000</v>
          </cell>
          <cell r="BS128">
            <v>13300.47</v>
          </cell>
          <cell r="BT128">
            <v>250300.47</v>
          </cell>
          <cell r="BU128">
            <v>0</v>
          </cell>
          <cell r="BV128">
            <v>250300.47</v>
          </cell>
          <cell r="BW128">
            <v>0</v>
          </cell>
          <cell r="BX128">
            <v>0</v>
          </cell>
          <cell r="BY128" t="str">
            <v>1-29</v>
          </cell>
          <cell r="BZ128">
            <v>250300.47</v>
          </cell>
          <cell r="CA128" t="e">
            <v>#REF!</v>
          </cell>
          <cell r="CB128" t="str">
            <v>Match</v>
          </cell>
          <cell r="CC128" t="b">
            <v>0</v>
          </cell>
          <cell r="CD128">
            <v>513821879</v>
          </cell>
          <cell r="CE128">
            <v>9</v>
          </cell>
          <cell r="CF128">
            <v>5</v>
          </cell>
          <cell r="CG128">
            <v>82</v>
          </cell>
          <cell r="CH128" t="b">
            <v>0</v>
          </cell>
          <cell r="CI128">
            <v>17.686840277776355</v>
          </cell>
          <cell r="CJ128"/>
          <cell r="CK128" t="e">
            <v>#REF!</v>
          </cell>
          <cell r="CL128" t="e">
            <v>#REF!</v>
          </cell>
        </row>
        <row r="129">
          <cell r="B129">
            <v>310376</v>
          </cell>
          <cell r="C129" t="str">
            <v xml:space="preserve"> BANGERTER,STEPHANIE</v>
          </cell>
          <cell r="D129">
            <v>119000</v>
          </cell>
          <cell r="E129">
            <v>113896.24</v>
          </cell>
          <cell r="F129">
            <v>42215</v>
          </cell>
          <cell r="G129">
            <v>53175</v>
          </cell>
          <cell r="H129" t="str">
            <v xml:space="preserve"> PURCHASE HOME</v>
          </cell>
          <cell r="I129" t="str">
            <v xml:space="preserve"> PA</v>
          </cell>
          <cell r="J129">
            <v>19</v>
          </cell>
          <cell r="K129" t="str">
            <v xml:space="preserve"> A</v>
          </cell>
          <cell r="L129" t="str">
            <v xml:space="preserve"> N</v>
          </cell>
          <cell r="M129">
            <v>0</v>
          </cell>
          <cell r="N129">
            <v>2480</v>
          </cell>
          <cell r="O129">
            <v>310376</v>
          </cell>
          <cell r="P129">
            <v>0</v>
          </cell>
          <cell r="Q129" t="str">
            <v xml:space="preserve"> BR</v>
          </cell>
          <cell r="R129">
            <v>43132</v>
          </cell>
          <cell r="S129">
            <v>576.73</v>
          </cell>
          <cell r="T129">
            <v>281.99</v>
          </cell>
          <cell r="U129" t="str">
            <v xml:space="preserve"> N</v>
          </cell>
          <cell r="V129">
            <v>2</v>
          </cell>
          <cell r="W129">
            <v>510945280</v>
          </cell>
          <cell r="X129" t="str">
            <v xml:space="preserve"> S</v>
          </cell>
          <cell r="Y129">
            <v>2480</v>
          </cell>
          <cell r="Z129">
            <v>310376</v>
          </cell>
          <cell r="AA129">
            <v>0</v>
          </cell>
          <cell r="AB129">
            <v>25</v>
          </cell>
          <cell r="AC129">
            <v>6</v>
          </cell>
          <cell r="AD129">
            <v>3</v>
          </cell>
          <cell r="AE129">
            <v>310376</v>
          </cell>
          <cell r="AF129">
            <v>1</v>
          </cell>
          <cell r="AG129" t="str">
            <v xml:space="preserve"> ST</v>
          </cell>
          <cell r="AH129" t="str">
            <v xml:space="preserve"> 608 N BOPP BLVD, LAKIN</v>
          </cell>
          <cell r="AI129" t="str">
            <v xml:space="preserve"> N</v>
          </cell>
          <cell r="AJ129">
            <v>3.875</v>
          </cell>
          <cell r="AK129">
            <v>0</v>
          </cell>
          <cell r="AL129">
            <v>2480</v>
          </cell>
          <cell r="AM129">
            <v>310376</v>
          </cell>
          <cell r="AN129" t="str">
            <v xml:space="preserve">  0/00/0000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2480</v>
          </cell>
          <cell r="AZ129">
            <v>310376</v>
          </cell>
          <cell r="BA129" t="str">
            <v xml:space="preserve"> ST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 t="str">
            <v>Pass</v>
          </cell>
          <cell r="BH129" t="str">
            <v>Pass</v>
          </cell>
          <cell r="BI129" t="str">
            <v>***-**-5280</v>
          </cell>
          <cell r="BJ129">
            <v>113896.24</v>
          </cell>
          <cell r="BK129">
            <v>114178.23000000001</v>
          </cell>
          <cell r="BL129">
            <v>114178.23000000001</v>
          </cell>
          <cell r="BM129"/>
          <cell r="BN129"/>
          <cell r="BO129"/>
          <cell r="BP129"/>
          <cell r="BQ129">
            <v>6.0608617078204418E-5</v>
          </cell>
          <cell r="BR129">
            <v>113896.24</v>
          </cell>
          <cell r="BS129">
            <v>281.99</v>
          </cell>
          <cell r="BT129">
            <v>114178.23000000001</v>
          </cell>
          <cell r="BU129">
            <v>0</v>
          </cell>
          <cell r="BV129">
            <v>114178.23000000001</v>
          </cell>
          <cell r="BW129">
            <v>0</v>
          </cell>
          <cell r="BX129">
            <v>0</v>
          </cell>
          <cell r="BY129"/>
          <cell r="BZ129">
            <v>0</v>
          </cell>
          <cell r="CA129" t="e">
            <v>#REF!</v>
          </cell>
          <cell r="CB129" t="str">
            <v>Match</v>
          </cell>
          <cell r="CC129" t="b">
            <v>0</v>
          </cell>
          <cell r="CD129">
            <v>510945280</v>
          </cell>
          <cell r="CE129">
            <v>9</v>
          </cell>
          <cell r="CF129">
            <v>5</v>
          </cell>
          <cell r="CG129">
            <v>94</v>
          </cell>
          <cell r="CH129" t="b">
            <v>0</v>
          </cell>
          <cell r="CI129">
            <v>-8.3131597222236451</v>
          </cell>
          <cell r="CJ129"/>
          <cell r="CK129" t="e">
            <v>#REF!</v>
          </cell>
          <cell r="CL129" t="e">
            <v>#REF!</v>
          </cell>
        </row>
        <row r="130">
          <cell r="B130">
            <v>9310376</v>
          </cell>
          <cell r="C130" t="str">
            <v xml:space="preserve"> BANGERTER,STE</v>
          </cell>
          <cell r="D130">
            <v>-119000</v>
          </cell>
          <cell r="E130">
            <v>-113896.24</v>
          </cell>
          <cell r="F130">
            <v>42215</v>
          </cell>
          <cell r="G130">
            <v>53175</v>
          </cell>
          <cell r="H130" t="str">
            <v xml:space="preserve"> MPF LOAN SOLD</v>
          </cell>
          <cell r="I130" t="str">
            <v xml:space="preserve"> PT</v>
          </cell>
          <cell r="J130">
            <v>20</v>
          </cell>
          <cell r="K130" t="str">
            <v xml:space="preserve"> A</v>
          </cell>
          <cell r="L130" t="str">
            <v xml:space="preserve"> N</v>
          </cell>
          <cell r="M130">
            <v>0</v>
          </cell>
          <cell r="N130">
            <v>2480</v>
          </cell>
          <cell r="O130">
            <v>9310376</v>
          </cell>
          <cell r="P130">
            <v>0</v>
          </cell>
          <cell r="Q130" t="str">
            <v xml:space="preserve"> BR</v>
          </cell>
          <cell r="R130">
            <v>43132</v>
          </cell>
          <cell r="S130">
            <v>576.73</v>
          </cell>
          <cell r="T130">
            <v>-281.99</v>
          </cell>
          <cell r="U130" t="str">
            <v xml:space="preserve"> N</v>
          </cell>
          <cell r="V130">
            <v>2</v>
          </cell>
          <cell r="W130">
            <v>510945280</v>
          </cell>
          <cell r="X130" t="str">
            <v xml:space="preserve"> S</v>
          </cell>
          <cell r="Y130">
            <v>2480</v>
          </cell>
          <cell r="Z130">
            <v>9310376</v>
          </cell>
          <cell r="AA130">
            <v>0</v>
          </cell>
          <cell r="AB130">
            <v>25</v>
          </cell>
          <cell r="AC130">
            <v>6</v>
          </cell>
          <cell r="AD130">
            <v>3</v>
          </cell>
          <cell r="AE130">
            <v>310376</v>
          </cell>
          <cell r="AF130">
            <v>1</v>
          </cell>
          <cell r="AG130" t="str">
            <v xml:space="preserve"> ST</v>
          </cell>
          <cell r="AH130" t="str">
            <v xml:space="preserve"> 608 N BOPP BLVD, LAKIN</v>
          </cell>
          <cell r="AI130" t="str">
            <v xml:space="preserve">  </v>
          </cell>
          <cell r="AJ130">
            <v>3.875</v>
          </cell>
          <cell r="AK130">
            <v>10</v>
          </cell>
          <cell r="AL130">
            <v>2480</v>
          </cell>
          <cell r="AM130">
            <v>9310376</v>
          </cell>
          <cell r="AN130" t="str">
            <v xml:space="preserve">  0/00/0000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2480</v>
          </cell>
          <cell r="AZ130">
            <v>9310376</v>
          </cell>
          <cell r="BA130" t="str">
            <v xml:space="preserve"> ST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 t="str">
            <v>Pass</v>
          </cell>
          <cell r="BH130" t="str">
            <v>Pass</v>
          </cell>
          <cell r="BI130" t="str">
            <v>***-**-5280</v>
          </cell>
          <cell r="BJ130">
            <v>-113896.24</v>
          </cell>
          <cell r="BK130">
            <v>-114178.23000000001</v>
          </cell>
          <cell r="BL130">
            <v>-114178.23000000001</v>
          </cell>
          <cell r="BM130"/>
          <cell r="BN130"/>
          <cell r="BO130"/>
          <cell r="BP130"/>
          <cell r="BQ130">
            <v>-6.0608617078204418E-5</v>
          </cell>
          <cell r="BR130">
            <v>-113896.24</v>
          </cell>
          <cell r="BS130">
            <v>-281.99</v>
          </cell>
          <cell r="BT130">
            <v>-114178.23000000001</v>
          </cell>
          <cell r="BU130">
            <v>0</v>
          </cell>
          <cell r="BV130">
            <v>-114178.23000000001</v>
          </cell>
          <cell r="BW130">
            <v>0</v>
          </cell>
          <cell r="BX130">
            <v>0</v>
          </cell>
          <cell r="BY130"/>
          <cell r="BZ130">
            <v>0</v>
          </cell>
          <cell r="CA130" t="e">
            <v>#REF!</v>
          </cell>
          <cell r="CB130" t="str">
            <v>Match</v>
          </cell>
          <cell r="CC130" t="b">
            <v>0</v>
          </cell>
          <cell r="CD130">
            <v>510945280</v>
          </cell>
          <cell r="CE130">
            <v>9</v>
          </cell>
          <cell r="CF130">
            <v>5</v>
          </cell>
          <cell r="CG130">
            <v>94</v>
          </cell>
          <cell r="CH130" t="b">
            <v>0</v>
          </cell>
          <cell r="CI130">
            <v>-8.3131597222236451</v>
          </cell>
          <cell r="CJ130"/>
          <cell r="CK130" t="e">
            <v>#REF!</v>
          </cell>
          <cell r="CL130" t="e">
            <v>#REF!</v>
          </cell>
        </row>
        <row r="131">
          <cell r="B131">
            <v>50804</v>
          </cell>
          <cell r="C131" t="str">
            <v xml:space="preserve"> BANGERTER INC</v>
          </cell>
          <cell r="D131">
            <v>130000</v>
          </cell>
          <cell r="E131">
            <v>55288.46</v>
          </cell>
          <cell r="F131">
            <v>41914</v>
          </cell>
          <cell r="G131">
            <v>43784</v>
          </cell>
          <cell r="H131" t="str">
            <v xml:space="preserve"> PURCHASE TRACTOR</v>
          </cell>
          <cell r="I131" t="str">
            <v xml:space="preserve"> SA</v>
          </cell>
          <cell r="J131">
            <v>92</v>
          </cell>
          <cell r="K131" t="str">
            <v xml:space="preserve"> A</v>
          </cell>
          <cell r="L131" t="str">
            <v xml:space="preserve"> N</v>
          </cell>
          <cell r="M131">
            <v>0</v>
          </cell>
          <cell r="N131">
            <v>2505</v>
          </cell>
          <cell r="O131">
            <v>50804</v>
          </cell>
          <cell r="P131">
            <v>0</v>
          </cell>
          <cell r="Q131" t="str">
            <v xml:space="preserve"> MN</v>
          </cell>
          <cell r="R131">
            <v>43419</v>
          </cell>
          <cell r="S131">
            <v>29253.66</v>
          </cell>
          <cell r="T131">
            <v>407.61</v>
          </cell>
          <cell r="U131" t="str">
            <v xml:space="preserve"> N</v>
          </cell>
          <cell r="V131">
            <v>3</v>
          </cell>
          <cell r="W131">
            <v>742806172</v>
          </cell>
          <cell r="X131" t="str">
            <v xml:space="preserve"> F</v>
          </cell>
          <cell r="Y131">
            <v>2505</v>
          </cell>
          <cell r="Z131">
            <v>50804</v>
          </cell>
          <cell r="AA131">
            <v>0</v>
          </cell>
          <cell r="AB131">
            <v>21</v>
          </cell>
          <cell r="AC131">
            <v>2</v>
          </cell>
          <cell r="AD131">
            <v>11</v>
          </cell>
          <cell r="AE131">
            <v>0</v>
          </cell>
          <cell r="AF131">
            <v>0</v>
          </cell>
          <cell r="AG131" t="str">
            <v xml:space="preserve"> ST</v>
          </cell>
          <cell r="AH131" t="str">
            <v xml:space="preserve"> ALL EQUIPMENT</v>
          </cell>
          <cell r="AI131" t="str">
            <v xml:space="preserve"> N</v>
          </cell>
          <cell r="AJ131">
            <v>3.9</v>
          </cell>
          <cell r="AK131">
            <v>0</v>
          </cell>
          <cell r="AL131">
            <v>2505</v>
          </cell>
          <cell r="AM131">
            <v>50804</v>
          </cell>
          <cell r="AN131" t="str">
            <v xml:space="preserve">  0/00/0000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2505</v>
          </cell>
          <cell r="AZ131">
            <v>50804</v>
          </cell>
          <cell r="BA131" t="str">
            <v xml:space="preserve"> ST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str">
            <v>Pass</v>
          </cell>
          <cell r="BH131" t="str">
            <v>Pass</v>
          </cell>
          <cell r="BI131" t="str">
            <v>**-***6172</v>
          </cell>
          <cell r="BJ131">
            <v>55288.46</v>
          </cell>
          <cell r="BK131">
            <v>55696.07</v>
          </cell>
          <cell r="BL131">
            <v>55696.07</v>
          </cell>
          <cell r="BM131"/>
          <cell r="BN131"/>
          <cell r="BO131"/>
          <cell r="BP131"/>
          <cell r="BQ131">
            <v>2.9610952732543973E-5</v>
          </cell>
          <cell r="BR131">
            <v>55288.46</v>
          </cell>
          <cell r="BS131">
            <v>407.61</v>
          </cell>
          <cell r="BT131">
            <v>55696.07</v>
          </cell>
          <cell r="BU131">
            <v>0</v>
          </cell>
          <cell r="BV131">
            <v>55696.07</v>
          </cell>
          <cell r="BW131">
            <v>0</v>
          </cell>
          <cell r="BX131">
            <v>0</v>
          </cell>
          <cell r="BY131"/>
          <cell r="BZ131">
            <v>0</v>
          </cell>
          <cell r="CA131" t="e">
            <v>#REF!</v>
          </cell>
          <cell r="CB131" t="str">
            <v>Match</v>
          </cell>
          <cell r="CC131" t="b">
            <v>0</v>
          </cell>
          <cell r="CD131">
            <v>742806172</v>
          </cell>
          <cell r="CE131">
            <v>9</v>
          </cell>
          <cell r="CF131">
            <v>7</v>
          </cell>
          <cell r="CG131">
            <v>80</v>
          </cell>
          <cell r="CH131" t="b">
            <v>0</v>
          </cell>
          <cell r="CI131">
            <v>-295.31315972222365</v>
          </cell>
          <cell r="CJ131"/>
          <cell r="CK131" t="e">
            <v>#REF!</v>
          </cell>
          <cell r="CL131" t="e">
            <v>#REF!</v>
          </cell>
        </row>
        <row r="132">
          <cell r="B132">
            <v>52947</v>
          </cell>
          <cell r="C132" t="str">
            <v xml:space="preserve"> BANGERTER INC</v>
          </cell>
          <cell r="D132">
            <v>150000</v>
          </cell>
          <cell r="E132">
            <v>5000</v>
          </cell>
          <cell r="F132">
            <v>42521</v>
          </cell>
          <cell r="G132">
            <v>43221</v>
          </cell>
          <cell r="H132" t="str">
            <v xml:space="preserve"> OPERATING LINE OF CREDIT</v>
          </cell>
          <cell r="I132" t="str">
            <v xml:space="preserve"> SI</v>
          </cell>
          <cell r="J132">
            <v>91</v>
          </cell>
          <cell r="K132" t="str">
            <v xml:space="preserve"> A</v>
          </cell>
          <cell r="L132" t="str">
            <v xml:space="preserve"> O</v>
          </cell>
          <cell r="M132">
            <v>150000</v>
          </cell>
          <cell r="N132">
            <v>2505</v>
          </cell>
          <cell r="O132">
            <v>52947</v>
          </cell>
          <cell r="P132">
            <v>0</v>
          </cell>
          <cell r="Q132" t="str">
            <v xml:space="preserve"> MN</v>
          </cell>
          <cell r="R132">
            <v>43221</v>
          </cell>
          <cell r="S132">
            <v>0</v>
          </cell>
          <cell r="T132">
            <v>5.47</v>
          </cell>
          <cell r="U132" t="str">
            <v xml:space="preserve"> N</v>
          </cell>
          <cell r="V132">
            <v>7</v>
          </cell>
          <cell r="W132">
            <v>742806172</v>
          </cell>
          <cell r="X132" t="str">
            <v xml:space="preserve"> F</v>
          </cell>
          <cell r="Y132">
            <v>2505</v>
          </cell>
          <cell r="Z132">
            <v>52947</v>
          </cell>
          <cell r="AA132">
            <v>0</v>
          </cell>
          <cell r="AB132">
            <v>21</v>
          </cell>
          <cell r="AC132">
            <v>4</v>
          </cell>
          <cell r="AD132">
            <v>11</v>
          </cell>
          <cell r="AE132">
            <v>0</v>
          </cell>
          <cell r="AF132">
            <v>0</v>
          </cell>
          <cell r="AG132" t="str">
            <v xml:space="preserve"> ST</v>
          </cell>
          <cell r="AH132" t="str">
            <v xml:space="preserve"> ALL EQ, GI, CR, AND FP</v>
          </cell>
          <cell r="AI132" t="str">
            <v xml:space="preserve"> N</v>
          </cell>
          <cell r="AJ132">
            <v>5</v>
          </cell>
          <cell r="AK132">
            <v>1</v>
          </cell>
          <cell r="AL132">
            <v>2505</v>
          </cell>
          <cell r="AM132">
            <v>52947</v>
          </cell>
          <cell r="AN132" t="str">
            <v xml:space="preserve">  0/00/0000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2505</v>
          </cell>
          <cell r="AZ132">
            <v>52947</v>
          </cell>
          <cell r="BA132" t="str">
            <v xml:space="preserve"> ST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 t="str">
            <v>Pass</v>
          </cell>
          <cell r="BH132" t="str">
            <v>Pass</v>
          </cell>
          <cell r="BI132" t="str">
            <v>**-***6172</v>
          </cell>
          <cell r="BJ132">
            <v>150000</v>
          </cell>
          <cell r="BK132">
            <v>5005.47</v>
          </cell>
          <cell r="BL132">
            <v>5005.47</v>
          </cell>
          <cell r="BM132"/>
          <cell r="BN132"/>
          <cell r="BO132"/>
          <cell r="BP132"/>
          <cell r="BQ132">
            <v>3.4331540355363407E-6</v>
          </cell>
          <cell r="BR132">
            <v>5000</v>
          </cell>
          <cell r="BS132">
            <v>5.47</v>
          </cell>
          <cell r="BT132">
            <v>5005.47</v>
          </cell>
          <cell r="BU132">
            <v>145000</v>
          </cell>
          <cell r="BV132">
            <v>150005.47</v>
          </cell>
          <cell r="BW132">
            <v>0</v>
          </cell>
          <cell r="BX132">
            <v>0</v>
          </cell>
          <cell r="BY132"/>
          <cell r="BZ132">
            <v>0</v>
          </cell>
          <cell r="CA132" t="e">
            <v>#REF!</v>
          </cell>
          <cell r="CB132" t="str">
            <v>Match</v>
          </cell>
          <cell r="CC132" t="b">
            <v>0</v>
          </cell>
          <cell r="CD132">
            <v>742806172</v>
          </cell>
          <cell r="CE132">
            <v>9</v>
          </cell>
          <cell r="CF132">
            <v>7</v>
          </cell>
          <cell r="CG132">
            <v>80</v>
          </cell>
          <cell r="CH132" t="b">
            <v>0</v>
          </cell>
          <cell r="CI132">
            <v>-97.313159722223645</v>
          </cell>
          <cell r="CJ132"/>
          <cell r="CK132" t="e">
            <v>#REF!</v>
          </cell>
          <cell r="CL132" t="e">
            <v>#REF!</v>
          </cell>
        </row>
        <row r="133">
          <cell r="B133">
            <v>50089</v>
          </cell>
          <cell r="C133" t="str">
            <v xml:space="preserve"> ACOSTA,SANDRA</v>
          </cell>
          <cell r="D133">
            <v>5015</v>
          </cell>
          <cell r="E133">
            <v>1424.35</v>
          </cell>
          <cell r="F133">
            <v>41716</v>
          </cell>
          <cell r="G133">
            <v>43552</v>
          </cell>
          <cell r="H133" t="str">
            <v xml:space="preserve"> HOME REPAIRS</v>
          </cell>
          <cell r="I133" t="str">
            <v xml:space="preserve"> SA</v>
          </cell>
          <cell r="J133">
            <v>31</v>
          </cell>
          <cell r="K133" t="str">
            <v xml:space="preserve"> A</v>
          </cell>
          <cell r="L133" t="str">
            <v xml:space="preserve"> N</v>
          </cell>
          <cell r="M133">
            <v>0</v>
          </cell>
          <cell r="N133">
            <v>2509</v>
          </cell>
          <cell r="O133">
            <v>50089</v>
          </cell>
          <cell r="P133">
            <v>0</v>
          </cell>
          <cell r="Q133" t="str">
            <v xml:space="preserve"> AT</v>
          </cell>
          <cell r="R133">
            <v>43128</v>
          </cell>
          <cell r="S133">
            <v>99.54</v>
          </cell>
          <cell r="T133">
            <v>7.37</v>
          </cell>
          <cell r="U133" t="str">
            <v xml:space="preserve"> N</v>
          </cell>
          <cell r="V133">
            <v>1</v>
          </cell>
          <cell r="W133">
            <v>454735994</v>
          </cell>
          <cell r="X133" t="str">
            <v xml:space="preserve"> S</v>
          </cell>
          <cell r="Y133">
            <v>2509</v>
          </cell>
          <cell r="Z133">
            <v>50089</v>
          </cell>
          <cell r="AA133">
            <v>0</v>
          </cell>
          <cell r="AB133">
            <v>4</v>
          </cell>
          <cell r="AC133">
            <v>10</v>
          </cell>
          <cell r="AD133">
            <v>4</v>
          </cell>
          <cell r="AE133">
            <v>0</v>
          </cell>
          <cell r="AF133">
            <v>0</v>
          </cell>
          <cell r="AG133" t="str">
            <v xml:space="preserve"> ST</v>
          </cell>
          <cell r="AH133" t="str">
            <v xml:space="preserve"> UNSECURED</v>
          </cell>
          <cell r="AI133" t="str">
            <v xml:space="preserve"> N</v>
          </cell>
          <cell r="AJ133">
            <v>7</v>
          </cell>
          <cell r="AK133">
            <v>0</v>
          </cell>
          <cell r="AL133">
            <v>2509</v>
          </cell>
          <cell r="AM133">
            <v>50089</v>
          </cell>
          <cell r="AN133" t="str">
            <v xml:space="preserve">  0/00/0000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2509</v>
          </cell>
          <cell r="AZ133">
            <v>50089</v>
          </cell>
          <cell r="BA133" t="str">
            <v xml:space="preserve"> ST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>Pass</v>
          </cell>
          <cell r="BH133" t="str">
            <v>Pass</v>
          </cell>
          <cell r="BI133" t="str">
            <v>***-**-5994</v>
          </cell>
          <cell r="BJ133">
            <v>1424.35</v>
          </cell>
          <cell r="BK133">
            <v>1431.7199999999998</v>
          </cell>
          <cell r="BL133">
            <v>1431.7199999999998</v>
          </cell>
          <cell r="BM133"/>
          <cell r="BN133"/>
          <cell r="BO133"/>
          <cell r="BP133"/>
          <cell r="BQ133">
            <v>1.3692036261445324E-6</v>
          </cell>
          <cell r="BR133">
            <v>1424.35</v>
          </cell>
          <cell r="BS133">
            <v>7.37</v>
          </cell>
          <cell r="BT133">
            <v>1431.7199999999998</v>
          </cell>
          <cell r="BU133">
            <v>0</v>
          </cell>
          <cell r="BV133">
            <v>1431.7199999999998</v>
          </cell>
          <cell r="BW133">
            <v>0</v>
          </cell>
          <cell r="BX133">
            <v>0</v>
          </cell>
          <cell r="BY133"/>
          <cell r="BZ133">
            <v>0</v>
          </cell>
          <cell r="CA133" t="e">
            <v>#REF!</v>
          </cell>
          <cell r="CB133" t="str">
            <v>Match</v>
          </cell>
          <cell r="CC133" t="b">
            <v>0</v>
          </cell>
          <cell r="CD133">
            <v>454735994</v>
          </cell>
          <cell r="CE133">
            <v>9</v>
          </cell>
          <cell r="CF133">
            <v>4</v>
          </cell>
          <cell r="CG133">
            <v>73</v>
          </cell>
          <cell r="CH133" t="b">
            <v>0</v>
          </cell>
          <cell r="CI133">
            <v>-4.3131597222236451</v>
          </cell>
          <cell r="CJ133"/>
          <cell r="CK133" t="e">
            <v>#REF!</v>
          </cell>
          <cell r="CL133" t="e">
            <v>#REF!</v>
          </cell>
        </row>
        <row r="134">
          <cell r="B134">
            <v>51045</v>
          </cell>
          <cell r="C134" t="str">
            <v xml:space="preserve"> ACOSTA,SANDRA</v>
          </cell>
          <cell r="D134">
            <v>16986.509999999998</v>
          </cell>
          <cell r="E134">
            <v>2943.3</v>
          </cell>
          <cell r="F134">
            <v>41978</v>
          </cell>
          <cell r="G134">
            <v>43860</v>
          </cell>
          <cell r="H134" t="str">
            <v xml:space="preserve"> PURCHASE VEHICLE</v>
          </cell>
          <cell r="I134" t="str">
            <v xml:space="preserve"> SA</v>
          </cell>
          <cell r="J134">
            <v>34</v>
          </cell>
          <cell r="K134" t="str">
            <v xml:space="preserve"> A</v>
          </cell>
          <cell r="L134" t="str">
            <v xml:space="preserve"> N</v>
          </cell>
          <cell r="M134">
            <v>0</v>
          </cell>
          <cell r="N134">
            <v>2509</v>
          </cell>
          <cell r="O134">
            <v>51045</v>
          </cell>
          <cell r="P134">
            <v>0</v>
          </cell>
          <cell r="Q134" t="str">
            <v xml:space="preserve"> JD</v>
          </cell>
          <cell r="R134">
            <v>43130</v>
          </cell>
          <cell r="S134">
            <v>313.18</v>
          </cell>
          <cell r="T134">
            <v>8.0500000000000007</v>
          </cell>
          <cell r="U134" t="str">
            <v xml:space="preserve"> N</v>
          </cell>
          <cell r="V134">
            <v>11</v>
          </cell>
          <cell r="W134">
            <v>454735994</v>
          </cell>
          <cell r="X134" t="str">
            <v xml:space="preserve"> S</v>
          </cell>
          <cell r="Y134">
            <v>2509</v>
          </cell>
          <cell r="Z134">
            <v>51045</v>
          </cell>
          <cell r="AA134">
            <v>0</v>
          </cell>
          <cell r="AB134">
            <v>4</v>
          </cell>
          <cell r="AC134">
            <v>5</v>
          </cell>
          <cell r="AD134">
            <v>12</v>
          </cell>
          <cell r="AE134">
            <v>0</v>
          </cell>
          <cell r="AF134">
            <v>0</v>
          </cell>
          <cell r="AG134" t="str">
            <v xml:space="preserve"> ST</v>
          </cell>
          <cell r="AH134" t="str">
            <v xml:space="preserve"> 2011 GMC TERRAIN (VIN 2CTALMEC</v>
          </cell>
          <cell r="AI134" t="str">
            <v xml:space="preserve"> N</v>
          </cell>
          <cell r="AJ134">
            <v>5.25</v>
          </cell>
          <cell r="AK134">
            <v>2</v>
          </cell>
          <cell r="AL134">
            <v>2509</v>
          </cell>
          <cell r="AM134">
            <v>51045</v>
          </cell>
          <cell r="AN134" t="str">
            <v xml:space="preserve">  0/00/0000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2509</v>
          </cell>
          <cell r="AZ134">
            <v>51045</v>
          </cell>
          <cell r="BA134" t="str">
            <v xml:space="preserve"> ST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 t="str">
            <v>Pass</v>
          </cell>
          <cell r="BH134" t="str">
            <v>Pass</v>
          </cell>
          <cell r="BI134" t="str">
            <v>***-**-5994</v>
          </cell>
          <cell r="BJ134">
            <v>2943.3</v>
          </cell>
          <cell r="BK134">
            <v>2951.3500000000004</v>
          </cell>
          <cell r="BL134">
            <v>2951.3500000000004</v>
          </cell>
          <cell r="BM134"/>
          <cell r="BN134"/>
          <cell r="BO134"/>
          <cell r="BP134"/>
          <cell r="BQ134">
            <v>2.1220084772867633E-6</v>
          </cell>
          <cell r="BR134">
            <v>2943.3</v>
          </cell>
          <cell r="BS134">
            <v>8.0500000000000007</v>
          </cell>
          <cell r="BT134">
            <v>2951.3500000000004</v>
          </cell>
          <cell r="BU134">
            <v>0</v>
          </cell>
          <cell r="BV134">
            <v>2951.3500000000004</v>
          </cell>
          <cell r="BW134">
            <v>0</v>
          </cell>
          <cell r="BX134">
            <v>0</v>
          </cell>
          <cell r="BY134"/>
          <cell r="BZ134">
            <v>0</v>
          </cell>
          <cell r="CA134" t="e">
            <v>#REF!</v>
          </cell>
          <cell r="CB134" t="str">
            <v>Match</v>
          </cell>
          <cell r="CC134" t="b">
            <v>0</v>
          </cell>
          <cell r="CD134">
            <v>454735994</v>
          </cell>
          <cell r="CE134">
            <v>9</v>
          </cell>
          <cell r="CF134">
            <v>4</v>
          </cell>
          <cell r="CG134">
            <v>73</v>
          </cell>
          <cell r="CH134" t="b">
            <v>0</v>
          </cell>
          <cell r="CI134">
            <v>-6.3131597222236451</v>
          </cell>
          <cell r="CJ134"/>
          <cell r="CK134" t="e">
            <v>#REF!</v>
          </cell>
          <cell r="CL134" t="e">
            <v>#REF!</v>
          </cell>
        </row>
        <row r="135">
          <cell r="B135">
            <v>53593</v>
          </cell>
          <cell r="C135" t="str">
            <v xml:space="preserve"> ACOSTA,SANDRA</v>
          </cell>
          <cell r="D135">
            <v>74400</v>
          </cell>
          <cell r="E135">
            <v>73330.19</v>
          </cell>
          <cell r="F135">
            <v>42766</v>
          </cell>
          <cell r="G135">
            <v>48254</v>
          </cell>
          <cell r="H135" t="str">
            <v xml:space="preserve"> NO CASH-OUT REFINANCE</v>
          </cell>
          <cell r="I135" t="str">
            <v xml:space="preserve"> SA</v>
          </cell>
          <cell r="J135">
            <v>13</v>
          </cell>
          <cell r="K135" t="str">
            <v xml:space="preserve"> A</v>
          </cell>
          <cell r="L135" t="str">
            <v xml:space="preserve"> N</v>
          </cell>
          <cell r="M135">
            <v>0</v>
          </cell>
          <cell r="N135">
            <v>2509</v>
          </cell>
          <cell r="O135">
            <v>53593</v>
          </cell>
          <cell r="P135">
            <v>0</v>
          </cell>
          <cell r="Q135" t="str">
            <v xml:space="preserve"> BR</v>
          </cell>
          <cell r="R135">
            <v>43141</v>
          </cell>
          <cell r="S135">
            <v>364.12</v>
          </cell>
          <cell r="T135">
            <v>109.7</v>
          </cell>
          <cell r="U135" t="str">
            <v xml:space="preserve"> N</v>
          </cell>
          <cell r="V135">
            <v>2</v>
          </cell>
          <cell r="W135">
            <v>454735994</v>
          </cell>
          <cell r="X135" t="str">
            <v xml:space="preserve"> S</v>
          </cell>
          <cell r="Y135">
            <v>2509</v>
          </cell>
          <cell r="Z135">
            <v>53593</v>
          </cell>
          <cell r="AA135">
            <v>0</v>
          </cell>
          <cell r="AB135">
            <v>4</v>
          </cell>
          <cell r="AC135">
            <v>6</v>
          </cell>
          <cell r="AD135">
            <v>1</v>
          </cell>
          <cell r="AE135">
            <v>0</v>
          </cell>
          <cell r="AF135">
            <v>0</v>
          </cell>
          <cell r="AG135" t="str">
            <v xml:space="preserve"> ST</v>
          </cell>
          <cell r="AH135" t="str">
            <v xml:space="preserve"> 811 ANTELOPE ST</v>
          </cell>
          <cell r="AI135" t="str">
            <v xml:space="preserve"> N</v>
          </cell>
          <cell r="AJ135">
            <v>4.2</v>
          </cell>
          <cell r="AK135">
            <v>0</v>
          </cell>
          <cell r="AL135">
            <v>2509</v>
          </cell>
          <cell r="AM135">
            <v>53593</v>
          </cell>
          <cell r="AN135" t="str">
            <v xml:space="preserve">  0/00/0000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2509</v>
          </cell>
          <cell r="AZ135">
            <v>53593</v>
          </cell>
          <cell r="BA135" t="str">
            <v xml:space="preserve"> ST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 t="str">
            <v>Pass</v>
          </cell>
          <cell r="BH135" t="str">
            <v>Pass</v>
          </cell>
          <cell r="BI135" t="str">
            <v>***-**-5994</v>
          </cell>
          <cell r="BJ135">
            <v>73330.19</v>
          </cell>
          <cell r="BK135">
            <v>73439.89</v>
          </cell>
          <cell r="BL135">
            <v>73439.89</v>
          </cell>
          <cell r="BM135"/>
          <cell r="BN135"/>
          <cell r="BO135"/>
          <cell r="BP135"/>
          <cell r="BQ135">
            <v>4.2294644737824637E-5</v>
          </cell>
          <cell r="BR135">
            <v>73330.19</v>
          </cell>
          <cell r="BS135">
            <v>109.7</v>
          </cell>
          <cell r="BT135">
            <v>73439.89</v>
          </cell>
          <cell r="BU135">
            <v>0</v>
          </cell>
          <cell r="BV135">
            <v>73439.89</v>
          </cell>
          <cell r="BW135">
            <v>0</v>
          </cell>
          <cell r="BX135">
            <v>0</v>
          </cell>
          <cell r="BY135"/>
          <cell r="BZ135">
            <v>0</v>
          </cell>
          <cell r="CA135" t="e">
            <v>#REF!</v>
          </cell>
          <cell r="CB135" t="str">
            <v>Match</v>
          </cell>
          <cell r="CC135" t="b">
            <v>0</v>
          </cell>
          <cell r="CD135">
            <v>454735994</v>
          </cell>
          <cell r="CE135">
            <v>9</v>
          </cell>
          <cell r="CF135">
            <v>4</v>
          </cell>
          <cell r="CG135">
            <v>73</v>
          </cell>
          <cell r="CH135" t="b">
            <v>0</v>
          </cell>
          <cell r="CI135">
            <v>-17.313159722223645</v>
          </cell>
          <cell r="CJ135"/>
          <cell r="CK135" t="e">
            <v>#REF!</v>
          </cell>
          <cell r="CL135" t="e">
            <v>#REF!</v>
          </cell>
        </row>
        <row r="136">
          <cell r="B136">
            <v>53969</v>
          </cell>
          <cell r="C136" t="str">
            <v xml:space="preserve"> ACOSTA,SANDRA</v>
          </cell>
          <cell r="D136">
            <v>36500</v>
          </cell>
          <cell r="E136">
            <v>35145.15</v>
          </cell>
          <cell r="F136">
            <v>42908</v>
          </cell>
          <cell r="G136">
            <v>43146</v>
          </cell>
          <cell r="H136" t="str">
            <v xml:space="preserve"> CONSTRUCTION LINE OF CREDIT</v>
          </cell>
          <cell r="I136" t="str">
            <v xml:space="preserve"> SI</v>
          </cell>
          <cell r="J136">
            <v>11</v>
          </cell>
          <cell r="K136" t="str">
            <v xml:space="preserve"> A</v>
          </cell>
          <cell r="L136" t="str">
            <v xml:space="preserve"> O</v>
          </cell>
          <cell r="M136">
            <v>36500</v>
          </cell>
          <cell r="N136">
            <v>2509</v>
          </cell>
          <cell r="O136">
            <v>53969</v>
          </cell>
          <cell r="P136">
            <v>0</v>
          </cell>
          <cell r="Q136" t="str">
            <v xml:space="preserve"> LF</v>
          </cell>
          <cell r="R136">
            <v>43146</v>
          </cell>
          <cell r="S136">
            <v>0</v>
          </cell>
          <cell r="T136">
            <v>1052.94</v>
          </cell>
          <cell r="U136" t="str">
            <v xml:space="preserve"> N</v>
          </cell>
          <cell r="V136">
            <v>2</v>
          </cell>
          <cell r="W136">
            <v>454735994</v>
          </cell>
          <cell r="X136" t="str">
            <v xml:space="preserve"> F</v>
          </cell>
          <cell r="Y136">
            <v>2509</v>
          </cell>
          <cell r="Z136">
            <v>53969</v>
          </cell>
          <cell r="AA136">
            <v>1</v>
          </cell>
          <cell r="AB136">
            <v>4</v>
          </cell>
          <cell r="AC136">
            <v>6</v>
          </cell>
          <cell r="AD136">
            <v>2</v>
          </cell>
          <cell r="AE136">
            <v>0</v>
          </cell>
          <cell r="AF136">
            <v>0</v>
          </cell>
          <cell r="AG136" t="str">
            <v xml:space="preserve"> ST</v>
          </cell>
          <cell r="AH136" t="str">
            <v xml:space="preserve"> REAL PROPERTY LOCATED AT 811 A</v>
          </cell>
          <cell r="AI136" t="str">
            <v xml:space="preserve"> N</v>
          </cell>
          <cell r="AJ136">
            <v>6</v>
          </cell>
          <cell r="AK136">
            <v>1</v>
          </cell>
          <cell r="AL136">
            <v>2509</v>
          </cell>
          <cell r="AM136">
            <v>53969</v>
          </cell>
          <cell r="AN136" t="str">
            <v xml:space="preserve">  2/15/2018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1</v>
          </cell>
          <cell r="AW136">
            <v>1</v>
          </cell>
          <cell r="AX136">
            <v>0</v>
          </cell>
          <cell r="AY136">
            <v>2509</v>
          </cell>
          <cell r="AZ136">
            <v>53969</v>
          </cell>
          <cell r="BA136" t="str">
            <v xml:space="preserve"> ST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str">
            <v>Pass</v>
          </cell>
          <cell r="BH136" t="str">
            <v>Pass</v>
          </cell>
          <cell r="BI136" t="str">
            <v>**-***5994</v>
          </cell>
          <cell r="BJ136">
            <v>36500</v>
          </cell>
          <cell r="BK136">
            <v>36198.090000000004</v>
          </cell>
          <cell r="BL136">
            <v>36198.090000000004</v>
          </cell>
          <cell r="BM136"/>
          <cell r="BN136"/>
          <cell r="BO136"/>
          <cell r="BP136"/>
          <cell r="BQ136">
            <v>2.8958091252487205E-5</v>
          </cell>
          <cell r="BR136">
            <v>35145.15</v>
          </cell>
          <cell r="BS136">
            <v>1052.94</v>
          </cell>
          <cell r="BT136">
            <v>36198.090000000004</v>
          </cell>
          <cell r="BU136">
            <v>1354.8499999999985</v>
          </cell>
          <cell r="BV136">
            <v>37552.94</v>
          </cell>
          <cell r="BW136">
            <v>0</v>
          </cell>
          <cell r="BX136">
            <v>0</v>
          </cell>
          <cell r="BY136"/>
          <cell r="BZ136">
            <v>0</v>
          </cell>
          <cell r="CA136" t="e">
            <v>#REF!</v>
          </cell>
          <cell r="CB136" t="str">
            <v>Match</v>
          </cell>
          <cell r="CC136" t="b">
            <v>0</v>
          </cell>
          <cell r="CD136">
            <v>454735994</v>
          </cell>
          <cell r="CE136">
            <v>9</v>
          </cell>
          <cell r="CF136">
            <v>4</v>
          </cell>
          <cell r="CG136">
            <v>73</v>
          </cell>
          <cell r="CH136" t="b">
            <v>0</v>
          </cell>
          <cell r="CI136">
            <v>-22.313159722223645</v>
          </cell>
          <cell r="CJ136"/>
          <cell r="CK136" t="e">
            <v>#REF!</v>
          </cell>
          <cell r="CL136" t="e">
            <v>#REF!</v>
          </cell>
        </row>
        <row r="137">
          <cell r="B137">
            <v>50831</v>
          </cell>
          <cell r="C137" t="str">
            <v xml:space="preserve"> BARBOSA,OSCAR</v>
          </cell>
          <cell r="D137">
            <v>11610.9</v>
          </cell>
          <cell r="E137">
            <v>5119.0600000000004</v>
          </cell>
          <cell r="F137">
            <v>41921</v>
          </cell>
          <cell r="G137">
            <v>43779</v>
          </cell>
          <cell r="H137" t="str">
            <v xml:space="preserve"> PURCHASE VEHICLE</v>
          </cell>
          <cell r="I137" t="str">
            <v xml:space="preserve"> SA</v>
          </cell>
          <cell r="J137">
            <v>34</v>
          </cell>
          <cell r="K137" t="str">
            <v xml:space="preserve"> A</v>
          </cell>
          <cell r="L137" t="str">
            <v xml:space="preserve"> N</v>
          </cell>
          <cell r="M137">
            <v>0</v>
          </cell>
          <cell r="N137">
            <v>2510</v>
          </cell>
          <cell r="O137">
            <v>50831</v>
          </cell>
          <cell r="P137">
            <v>0</v>
          </cell>
          <cell r="Q137" t="str">
            <v xml:space="preserve"> LF</v>
          </cell>
          <cell r="R137">
            <v>43079</v>
          </cell>
          <cell r="S137">
            <v>229.98</v>
          </cell>
          <cell r="T137">
            <v>493.6</v>
          </cell>
          <cell r="U137" t="str">
            <v xml:space="preserve"> N</v>
          </cell>
          <cell r="V137">
            <v>11</v>
          </cell>
          <cell r="W137">
            <v>912730937</v>
          </cell>
          <cell r="X137" t="str">
            <v xml:space="preserve"> S</v>
          </cell>
          <cell r="Y137">
            <v>2510</v>
          </cell>
          <cell r="Z137">
            <v>50831</v>
          </cell>
          <cell r="AA137">
            <v>2</v>
          </cell>
          <cell r="AB137">
            <v>3</v>
          </cell>
          <cell r="AC137">
            <v>5</v>
          </cell>
          <cell r="AD137">
            <v>12</v>
          </cell>
          <cell r="AE137">
            <v>0</v>
          </cell>
          <cell r="AF137">
            <v>0</v>
          </cell>
          <cell r="AG137" t="str">
            <v xml:space="preserve"> ST</v>
          </cell>
          <cell r="AH137" t="str">
            <v xml:space="preserve"> 2005 ACURA TL (VIN 19UUA66265A</v>
          </cell>
          <cell r="AI137" t="str">
            <v xml:space="preserve"> N</v>
          </cell>
          <cell r="AJ137">
            <v>7</v>
          </cell>
          <cell r="AK137">
            <v>8</v>
          </cell>
          <cell r="AL137">
            <v>2510</v>
          </cell>
          <cell r="AM137">
            <v>50831</v>
          </cell>
          <cell r="AN137" t="str">
            <v xml:space="preserve"> 10/13/2017</v>
          </cell>
          <cell r="AO137">
            <v>199.55</v>
          </cell>
          <cell r="AP137">
            <v>250.64</v>
          </cell>
          <cell r="AQ137">
            <v>229.98</v>
          </cell>
          <cell r="AR137">
            <v>220.21</v>
          </cell>
          <cell r="AS137">
            <v>0</v>
          </cell>
          <cell r="AT137">
            <v>0</v>
          </cell>
          <cell r="AU137">
            <v>0</v>
          </cell>
          <cell r="AV137">
            <v>2</v>
          </cell>
          <cell r="AW137">
            <v>0</v>
          </cell>
          <cell r="AX137">
            <v>0</v>
          </cell>
          <cell r="AY137">
            <v>2510</v>
          </cell>
          <cell r="AZ137">
            <v>50831</v>
          </cell>
          <cell r="BA137" t="str">
            <v xml:space="preserve"> ST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str">
            <v>Pass</v>
          </cell>
          <cell r="BH137" t="str">
            <v>Pass</v>
          </cell>
          <cell r="BI137" t="str">
            <v>***-**-0937</v>
          </cell>
          <cell r="BJ137">
            <v>5119.0600000000004</v>
          </cell>
          <cell r="BK137">
            <v>5612.6600000000008</v>
          </cell>
          <cell r="BL137">
            <v>5612.6600000000008</v>
          </cell>
          <cell r="BM137"/>
          <cell r="BN137"/>
          <cell r="BO137"/>
          <cell r="BP137"/>
          <cell r="BQ137">
            <v>4.9208660192027461E-6</v>
          </cell>
          <cell r="BR137">
            <v>5119.0600000000004</v>
          </cell>
          <cell r="BS137">
            <v>493.6</v>
          </cell>
          <cell r="BT137">
            <v>5612.6600000000008</v>
          </cell>
          <cell r="BU137">
            <v>0</v>
          </cell>
          <cell r="BV137">
            <v>5612.6600000000008</v>
          </cell>
          <cell r="BW137">
            <v>0</v>
          </cell>
          <cell r="BX137">
            <v>0</v>
          </cell>
          <cell r="BY137" t="str">
            <v>30-59</v>
          </cell>
          <cell r="BZ137">
            <v>450.19</v>
          </cell>
          <cell r="CA137" t="e">
            <v>#REF!</v>
          </cell>
          <cell r="CB137" t="str">
            <v>Match</v>
          </cell>
          <cell r="CC137" t="b">
            <v>0</v>
          </cell>
          <cell r="CD137">
            <v>912730937</v>
          </cell>
          <cell r="CE137">
            <v>9</v>
          </cell>
          <cell r="CF137">
            <v>9</v>
          </cell>
          <cell r="CG137">
            <v>73</v>
          </cell>
          <cell r="CH137" t="str">
            <v>Z</v>
          </cell>
          <cell r="CI137">
            <v>44.686840277776355</v>
          </cell>
          <cell r="CJ137" t="str">
            <v>31 +</v>
          </cell>
          <cell r="CK137" t="e">
            <v>#REF!</v>
          </cell>
          <cell r="CL137" t="e">
            <v>#REF!</v>
          </cell>
        </row>
        <row r="138">
          <cell r="B138">
            <v>51295</v>
          </cell>
          <cell r="C138" t="str">
            <v xml:space="preserve"> BARBOSA,PATRICIA A.</v>
          </cell>
          <cell r="D138">
            <v>36136.42</v>
          </cell>
          <cell r="E138">
            <v>25389.18</v>
          </cell>
          <cell r="F138">
            <v>42041</v>
          </cell>
          <cell r="G138">
            <v>44276</v>
          </cell>
          <cell r="H138" t="str">
            <v xml:space="preserve"> VEHICLE RENEWAL</v>
          </cell>
          <cell r="I138" t="str">
            <v xml:space="preserve"> SA</v>
          </cell>
          <cell r="J138">
            <v>34</v>
          </cell>
          <cell r="K138" t="str">
            <v xml:space="preserve"> A</v>
          </cell>
          <cell r="L138" t="str">
            <v xml:space="preserve"> N</v>
          </cell>
          <cell r="M138">
            <v>0</v>
          </cell>
          <cell r="N138">
            <v>2510</v>
          </cell>
          <cell r="O138">
            <v>51295</v>
          </cell>
          <cell r="P138">
            <v>0</v>
          </cell>
          <cell r="Q138" t="str">
            <v xml:space="preserve"> LF</v>
          </cell>
          <cell r="R138">
            <v>43090</v>
          </cell>
          <cell r="S138">
            <v>704.55</v>
          </cell>
          <cell r="T138">
            <v>1447.68</v>
          </cell>
          <cell r="U138" t="str">
            <v xml:space="preserve"> N</v>
          </cell>
          <cell r="V138">
            <v>11</v>
          </cell>
          <cell r="W138">
            <v>548891287</v>
          </cell>
          <cell r="X138" t="str">
            <v xml:space="preserve"> S</v>
          </cell>
          <cell r="Y138">
            <v>2510</v>
          </cell>
          <cell r="Z138">
            <v>51295</v>
          </cell>
          <cell r="AA138">
            <v>3</v>
          </cell>
          <cell r="AB138">
            <v>3</v>
          </cell>
          <cell r="AC138">
            <v>5</v>
          </cell>
          <cell r="AD138">
            <v>12</v>
          </cell>
          <cell r="AE138">
            <v>0</v>
          </cell>
          <cell r="AF138">
            <v>0</v>
          </cell>
          <cell r="AG138" t="str">
            <v xml:space="preserve"> ST</v>
          </cell>
          <cell r="AH138" t="str">
            <v xml:space="preserve"> 2007 TAHOE, 2003 MUSTANG</v>
          </cell>
          <cell r="AI138" t="str">
            <v xml:space="preserve"> N</v>
          </cell>
          <cell r="AJ138">
            <v>6.25</v>
          </cell>
          <cell r="AK138">
            <v>7</v>
          </cell>
          <cell r="AL138">
            <v>2510</v>
          </cell>
          <cell r="AM138">
            <v>51295</v>
          </cell>
          <cell r="AN138" t="str">
            <v xml:space="preserve"> 10/13/2017</v>
          </cell>
          <cell r="AO138">
            <v>569.78</v>
          </cell>
          <cell r="AP138">
            <v>339.32</v>
          </cell>
          <cell r="AQ138">
            <v>0</v>
          </cell>
          <cell r="AR138">
            <v>204.55</v>
          </cell>
          <cell r="AS138">
            <v>0</v>
          </cell>
          <cell r="AT138">
            <v>0</v>
          </cell>
          <cell r="AU138">
            <v>0</v>
          </cell>
          <cell r="AV138">
            <v>2</v>
          </cell>
          <cell r="AW138">
            <v>0</v>
          </cell>
          <cell r="AX138">
            <v>0</v>
          </cell>
          <cell r="AY138">
            <v>2510</v>
          </cell>
          <cell r="AZ138">
            <v>51295</v>
          </cell>
          <cell r="BA138" t="str">
            <v xml:space="preserve"> ST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>Pass</v>
          </cell>
          <cell r="BH138" t="str">
            <v>Pass</v>
          </cell>
          <cell r="BI138" t="str">
            <v>***-**-1287</v>
          </cell>
          <cell r="BJ138">
            <v>25389.18</v>
          </cell>
          <cell r="BK138">
            <v>26836.86</v>
          </cell>
          <cell r="BL138">
            <v>26836.86</v>
          </cell>
          <cell r="BM138"/>
          <cell r="BN138"/>
          <cell r="BO138"/>
          <cell r="BP138"/>
          <cell r="BQ138">
            <v>2.1791241443989637E-5</v>
          </cell>
          <cell r="BR138">
            <v>25389.18</v>
          </cell>
          <cell r="BS138">
            <v>1447.68</v>
          </cell>
          <cell r="BT138">
            <v>26836.86</v>
          </cell>
          <cell r="BU138">
            <v>0</v>
          </cell>
          <cell r="BV138">
            <v>26836.86</v>
          </cell>
          <cell r="BW138">
            <v>0</v>
          </cell>
          <cell r="BX138">
            <v>0</v>
          </cell>
          <cell r="BY138" t="str">
            <v>30-59</v>
          </cell>
          <cell r="BZ138">
            <v>909.09999999999991</v>
          </cell>
          <cell r="CA138" t="e">
            <v>#REF!</v>
          </cell>
          <cell r="CB138" t="str">
            <v>Match</v>
          </cell>
          <cell r="CC138" t="b">
            <v>0</v>
          </cell>
          <cell r="CD138">
            <v>548891287</v>
          </cell>
          <cell r="CE138">
            <v>9</v>
          </cell>
          <cell r="CF138">
            <v>5</v>
          </cell>
          <cell r="CG138">
            <v>89</v>
          </cell>
          <cell r="CH138" t="b">
            <v>0</v>
          </cell>
          <cell r="CI138">
            <v>33.686840277776355</v>
          </cell>
          <cell r="CJ138" t="str">
            <v>31 +</v>
          </cell>
          <cell r="CK138" t="e">
            <v>#REF!</v>
          </cell>
          <cell r="CL138" t="e">
            <v>#REF!</v>
          </cell>
        </row>
        <row r="139">
          <cell r="B139">
            <v>52277</v>
          </cell>
          <cell r="C139" t="str">
            <v xml:space="preserve"> BARBOSA,OSCAR</v>
          </cell>
          <cell r="D139">
            <v>27560.33</v>
          </cell>
          <cell r="E139">
            <v>24837.02</v>
          </cell>
          <cell r="F139">
            <v>42314</v>
          </cell>
          <cell r="G139">
            <v>44972</v>
          </cell>
          <cell r="H139" t="str">
            <v xml:space="preserve"> PURCHASE VEHICLE</v>
          </cell>
          <cell r="I139" t="str">
            <v xml:space="preserve"> SA</v>
          </cell>
          <cell r="J139">
            <v>34</v>
          </cell>
          <cell r="K139" t="str">
            <v xml:space="preserve"> A</v>
          </cell>
          <cell r="L139" t="str">
            <v xml:space="preserve"> N</v>
          </cell>
          <cell r="M139">
            <v>0</v>
          </cell>
          <cell r="N139">
            <v>2510</v>
          </cell>
          <cell r="O139">
            <v>52277</v>
          </cell>
          <cell r="P139">
            <v>0</v>
          </cell>
          <cell r="Q139" t="str">
            <v xml:space="preserve"> LF</v>
          </cell>
          <cell r="R139">
            <v>43084</v>
          </cell>
          <cell r="S139">
            <v>476.18</v>
          </cell>
          <cell r="T139">
            <v>1210.17</v>
          </cell>
          <cell r="U139" t="str">
            <v xml:space="preserve"> N</v>
          </cell>
          <cell r="V139">
            <v>11</v>
          </cell>
          <cell r="W139">
            <v>912730937</v>
          </cell>
          <cell r="X139" t="str">
            <v xml:space="preserve"> S</v>
          </cell>
          <cell r="Y139">
            <v>2510</v>
          </cell>
          <cell r="Z139">
            <v>52277</v>
          </cell>
          <cell r="AA139">
            <v>2</v>
          </cell>
          <cell r="AB139">
            <v>3</v>
          </cell>
          <cell r="AC139">
            <v>5</v>
          </cell>
          <cell r="AD139">
            <v>12</v>
          </cell>
          <cell r="AE139">
            <v>0</v>
          </cell>
          <cell r="AF139">
            <v>0</v>
          </cell>
          <cell r="AG139" t="str">
            <v xml:space="preserve"> ST</v>
          </cell>
          <cell r="AH139" t="str">
            <v xml:space="preserve"> 08 SIERRA CREW/03 F150 LIGHTNI</v>
          </cell>
          <cell r="AI139" t="str">
            <v xml:space="preserve"> N</v>
          </cell>
          <cell r="AJ139">
            <v>7</v>
          </cell>
          <cell r="AK139">
            <v>5</v>
          </cell>
          <cell r="AL139">
            <v>2510</v>
          </cell>
          <cell r="AM139">
            <v>52277</v>
          </cell>
          <cell r="AN139" t="str">
            <v xml:space="preserve"> 10/13/2017</v>
          </cell>
          <cell r="AO139">
            <v>328.52</v>
          </cell>
          <cell r="AP139">
            <v>576.20000000000005</v>
          </cell>
          <cell r="AQ139">
            <v>0</v>
          </cell>
          <cell r="AR139">
            <v>428.54</v>
          </cell>
          <cell r="AS139">
            <v>0</v>
          </cell>
          <cell r="AT139">
            <v>0</v>
          </cell>
          <cell r="AU139">
            <v>0</v>
          </cell>
          <cell r="AV139">
            <v>1</v>
          </cell>
          <cell r="AW139">
            <v>0</v>
          </cell>
          <cell r="AX139">
            <v>0</v>
          </cell>
          <cell r="AY139">
            <v>2510</v>
          </cell>
          <cell r="AZ139">
            <v>52277</v>
          </cell>
          <cell r="BA139" t="str">
            <v xml:space="preserve"> ST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str">
            <v>Pass</v>
          </cell>
          <cell r="BH139" t="str">
            <v>Pass</v>
          </cell>
          <cell r="BI139" t="str">
            <v>***-**-0937</v>
          </cell>
          <cell r="BJ139">
            <v>24837.02</v>
          </cell>
          <cell r="BK139">
            <v>26047.190000000002</v>
          </cell>
          <cell r="BL139">
            <v>26047.190000000002</v>
          </cell>
          <cell r="BM139"/>
          <cell r="BN139"/>
          <cell r="BO139"/>
          <cell r="BP139"/>
          <cell r="BQ139">
            <v>2.3875408324235109E-5</v>
          </cell>
          <cell r="BR139">
            <v>24837.02</v>
          </cell>
          <cell r="BS139">
            <v>1210.17</v>
          </cell>
          <cell r="BT139">
            <v>26047.190000000002</v>
          </cell>
          <cell r="BU139">
            <v>0</v>
          </cell>
          <cell r="BV139">
            <v>26047.190000000002</v>
          </cell>
          <cell r="BW139">
            <v>0</v>
          </cell>
          <cell r="BX139">
            <v>0</v>
          </cell>
          <cell r="BY139" t="str">
            <v>30-59</v>
          </cell>
          <cell r="BZ139">
            <v>904.72</v>
          </cell>
          <cell r="CA139" t="e">
            <v>#REF!</v>
          </cell>
          <cell r="CB139" t="str">
            <v>Match</v>
          </cell>
          <cell r="CC139" t="b">
            <v>0</v>
          </cell>
          <cell r="CD139">
            <v>912730937</v>
          </cell>
          <cell r="CE139">
            <v>9</v>
          </cell>
          <cell r="CF139">
            <v>9</v>
          </cell>
          <cell r="CG139">
            <v>73</v>
          </cell>
          <cell r="CH139" t="str">
            <v>Z</v>
          </cell>
          <cell r="CI139">
            <v>39.686840277776355</v>
          </cell>
          <cell r="CJ139" t="str">
            <v>31 +</v>
          </cell>
          <cell r="CK139" t="e">
            <v>#REF!</v>
          </cell>
          <cell r="CL139" t="e">
            <v>#REF!</v>
          </cell>
        </row>
        <row r="140">
          <cell r="B140">
            <v>53653</v>
          </cell>
          <cell r="C140" t="str">
            <v xml:space="preserve"> BARBOSA,PATRICIA A.</v>
          </cell>
          <cell r="D140">
            <v>2025</v>
          </cell>
          <cell r="E140">
            <v>2025</v>
          </cell>
          <cell r="F140">
            <v>42796</v>
          </cell>
          <cell r="G140">
            <v>43070</v>
          </cell>
          <cell r="H140" t="str">
            <v xml:space="preserve"> PERSONAL</v>
          </cell>
          <cell r="I140" t="str">
            <v xml:space="preserve"> SI</v>
          </cell>
          <cell r="J140">
            <v>72</v>
          </cell>
          <cell r="K140" t="str">
            <v xml:space="preserve"> A</v>
          </cell>
          <cell r="L140" t="str">
            <v xml:space="preserve"> N</v>
          </cell>
          <cell r="M140">
            <v>0</v>
          </cell>
          <cell r="N140">
            <v>2510</v>
          </cell>
          <cell r="O140">
            <v>53653</v>
          </cell>
          <cell r="P140">
            <v>0</v>
          </cell>
          <cell r="Q140" t="str">
            <v xml:space="preserve"> LF</v>
          </cell>
          <cell r="R140">
            <v>43070</v>
          </cell>
          <cell r="S140">
            <v>0</v>
          </cell>
          <cell r="T140">
            <v>272.95999999999998</v>
          </cell>
          <cell r="U140" t="str">
            <v xml:space="preserve"> N</v>
          </cell>
          <cell r="V140">
            <v>1</v>
          </cell>
          <cell r="W140">
            <v>548891287</v>
          </cell>
          <cell r="X140" t="str">
            <v xml:space="preserve"> S</v>
          </cell>
          <cell r="Y140">
            <v>2510</v>
          </cell>
          <cell r="Z140">
            <v>53653</v>
          </cell>
          <cell r="AA140">
            <v>2</v>
          </cell>
          <cell r="AB140">
            <v>3</v>
          </cell>
          <cell r="AC140">
            <v>10</v>
          </cell>
          <cell r="AD140">
            <v>8</v>
          </cell>
          <cell r="AE140">
            <v>0</v>
          </cell>
          <cell r="AF140">
            <v>0</v>
          </cell>
          <cell r="AG140" t="str">
            <v xml:space="preserve"> ST</v>
          </cell>
          <cell r="AH140" t="str">
            <v xml:space="preserve"> UNSECURED</v>
          </cell>
          <cell r="AI140" t="str">
            <v xml:space="preserve"> N</v>
          </cell>
          <cell r="AJ140">
            <v>15</v>
          </cell>
          <cell r="AK140">
            <v>3</v>
          </cell>
          <cell r="AL140">
            <v>2510</v>
          </cell>
          <cell r="AM140">
            <v>53653</v>
          </cell>
          <cell r="AN140" t="str">
            <v xml:space="preserve"> 10/13/2017</v>
          </cell>
          <cell r="AO140">
            <v>2025</v>
          </cell>
          <cell r="AP140">
            <v>272.95999999999998</v>
          </cell>
          <cell r="AQ140">
            <v>0</v>
          </cell>
          <cell r="AR140">
            <v>2297.96</v>
          </cell>
          <cell r="AS140">
            <v>0</v>
          </cell>
          <cell r="AT140">
            <v>0</v>
          </cell>
          <cell r="AU140">
            <v>0</v>
          </cell>
          <cell r="AV140">
            <v>2</v>
          </cell>
          <cell r="AW140">
            <v>0</v>
          </cell>
          <cell r="AX140">
            <v>0</v>
          </cell>
          <cell r="AY140">
            <v>2510</v>
          </cell>
          <cell r="AZ140">
            <v>53653</v>
          </cell>
          <cell r="BA140" t="str">
            <v xml:space="preserve"> ST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 t="str">
            <v>Pass</v>
          </cell>
          <cell r="BH140" t="str">
            <v>Pass</v>
          </cell>
          <cell r="BI140" t="str">
            <v>***-**-1287</v>
          </cell>
          <cell r="BJ140">
            <v>2025</v>
          </cell>
          <cell r="BK140">
            <v>2297.96</v>
          </cell>
          <cell r="BL140">
            <v>2297.96</v>
          </cell>
          <cell r="BM140"/>
          <cell r="BN140"/>
          <cell r="BO140"/>
          <cell r="BP140"/>
          <cell r="BQ140">
            <v>4.171282153176654E-6</v>
          </cell>
          <cell r="BR140">
            <v>2025</v>
          </cell>
          <cell r="BS140">
            <v>272.95999999999998</v>
          </cell>
          <cell r="BT140">
            <v>2297.96</v>
          </cell>
          <cell r="BU140">
            <v>0</v>
          </cell>
          <cell r="BV140">
            <v>2297.96</v>
          </cell>
          <cell r="BW140">
            <v>0</v>
          </cell>
          <cell r="BX140">
            <v>0</v>
          </cell>
          <cell r="BY140" t="str">
            <v>30-59</v>
          </cell>
          <cell r="BZ140">
            <v>2297.96</v>
          </cell>
          <cell r="CA140" t="e">
            <v>#REF!</v>
          </cell>
          <cell r="CB140" t="str">
            <v>Match</v>
          </cell>
          <cell r="CC140" t="b">
            <v>0</v>
          </cell>
          <cell r="CD140">
            <v>548891287</v>
          </cell>
          <cell r="CE140">
            <v>9</v>
          </cell>
          <cell r="CF140">
            <v>5</v>
          </cell>
          <cell r="CG140">
            <v>89</v>
          </cell>
          <cell r="CH140" t="b">
            <v>0</v>
          </cell>
          <cell r="CI140">
            <v>53.686840277776355</v>
          </cell>
          <cell r="CJ140" t="str">
            <v>31 +</v>
          </cell>
          <cell r="CK140" t="e">
            <v>#REF!</v>
          </cell>
          <cell r="CL140" t="e">
            <v>#REF!</v>
          </cell>
        </row>
        <row r="141">
          <cell r="B141">
            <v>52923</v>
          </cell>
          <cell r="C141" t="str">
            <v xml:space="preserve"> BARRAZA-FLORES,OCDAL</v>
          </cell>
          <cell r="D141">
            <v>22495.96</v>
          </cell>
          <cell r="E141">
            <v>16428.11</v>
          </cell>
          <cell r="F141">
            <v>42510</v>
          </cell>
          <cell r="G141">
            <v>43845</v>
          </cell>
          <cell r="H141" t="str">
            <v xml:space="preserve"> VEHICLE REFINANCE</v>
          </cell>
          <cell r="I141" t="str">
            <v xml:space="preserve"> SA</v>
          </cell>
          <cell r="J141">
            <v>34</v>
          </cell>
          <cell r="K141" t="str">
            <v xml:space="preserve"> A</v>
          </cell>
          <cell r="L141" t="str">
            <v xml:space="preserve"> N</v>
          </cell>
          <cell r="M141">
            <v>0</v>
          </cell>
          <cell r="N141">
            <v>2522</v>
          </cell>
          <cell r="O141">
            <v>52923</v>
          </cell>
          <cell r="P141">
            <v>0</v>
          </cell>
          <cell r="Q141" t="str">
            <v xml:space="preserve"> JD</v>
          </cell>
          <cell r="R141">
            <v>43023</v>
          </cell>
          <cell r="S141">
            <v>666.69</v>
          </cell>
          <cell r="T141">
            <v>317.31</v>
          </cell>
          <cell r="U141" t="str">
            <v xml:space="preserve"> N</v>
          </cell>
          <cell r="V141">
            <v>11</v>
          </cell>
          <cell r="W141">
            <v>610364906</v>
          </cell>
          <cell r="X141" t="str">
            <v xml:space="preserve"> S</v>
          </cell>
          <cell r="Y141">
            <v>2522</v>
          </cell>
          <cell r="Z141">
            <v>52923</v>
          </cell>
          <cell r="AA141">
            <v>0</v>
          </cell>
          <cell r="AB141">
            <v>25</v>
          </cell>
          <cell r="AC141">
            <v>5</v>
          </cell>
          <cell r="AD141">
            <v>12</v>
          </cell>
          <cell r="AE141">
            <v>0</v>
          </cell>
          <cell r="AF141">
            <v>0</v>
          </cell>
          <cell r="AG141" t="str">
            <v xml:space="preserve"> ST</v>
          </cell>
          <cell r="AH141" t="str">
            <v xml:space="preserve"> 2011 CHEVROLET TAHOE</v>
          </cell>
          <cell r="AI141" t="str">
            <v xml:space="preserve"> N</v>
          </cell>
          <cell r="AJ141">
            <v>15</v>
          </cell>
          <cell r="AK141">
            <v>17</v>
          </cell>
          <cell r="AL141">
            <v>2522</v>
          </cell>
          <cell r="AM141">
            <v>52923</v>
          </cell>
          <cell r="AN141" t="str">
            <v xml:space="preserve">  0/00/0000</v>
          </cell>
          <cell r="AO141">
            <v>2410.21</v>
          </cell>
          <cell r="AP141">
            <v>256.55</v>
          </cell>
          <cell r="AQ141">
            <v>0</v>
          </cell>
          <cell r="AR141">
            <v>666.69</v>
          </cell>
          <cell r="AS141">
            <v>666.69</v>
          </cell>
          <cell r="AT141">
            <v>666.69</v>
          </cell>
          <cell r="AU141">
            <v>0</v>
          </cell>
          <cell r="AV141">
            <v>15</v>
          </cell>
          <cell r="AW141">
            <v>8</v>
          </cell>
          <cell r="AX141">
            <v>4</v>
          </cell>
          <cell r="AY141">
            <v>2522</v>
          </cell>
          <cell r="AZ141">
            <v>52923</v>
          </cell>
          <cell r="BA141" t="str">
            <v xml:space="preserve"> ST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str">
            <v>Substandard</v>
          </cell>
          <cell r="BH141" t="str">
            <v>Pass</v>
          </cell>
          <cell r="BI141" t="str">
            <v>***-**-4906</v>
          </cell>
          <cell r="BJ141">
            <v>16428.11</v>
          </cell>
          <cell r="BK141">
            <v>16745.420000000002</v>
          </cell>
          <cell r="BL141"/>
          <cell r="BM141"/>
          <cell r="BN141">
            <v>16745.420000000002</v>
          </cell>
          <cell r="BO141"/>
          <cell r="BP141"/>
          <cell r="BQ141">
            <v>3.3840139285640945E-5</v>
          </cell>
          <cell r="BR141">
            <v>16428.11</v>
          </cell>
          <cell r="BS141">
            <v>317.31</v>
          </cell>
          <cell r="BT141">
            <v>16745.420000000002</v>
          </cell>
          <cell r="BU141">
            <v>0</v>
          </cell>
          <cell r="BV141">
            <v>16745.420000000002</v>
          </cell>
          <cell r="BW141">
            <v>0</v>
          </cell>
          <cell r="BX141">
            <v>0</v>
          </cell>
          <cell r="BY141" t="str">
            <v>90-119</v>
          </cell>
          <cell r="BZ141">
            <v>2666.76</v>
          </cell>
          <cell r="CA141" t="e">
            <v>#REF!</v>
          </cell>
          <cell r="CB141" t="str">
            <v>Match</v>
          </cell>
          <cell r="CC141" t="b">
            <v>0</v>
          </cell>
          <cell r="CD141">
            <v>610364906</v>
          </cell>
          <cell r="CE141">
            <v>9</v>
          </cell>
          <cell r="CF141">
            <v>6</v>
          </cell>
          <cell r="CG141">
            <v>36</v>
          </cell>
          <cell r="CH141" t="b">
            <v>0</v>
          </cell>
          <cell r="CI141">
            <v>100.68684027777635</v>
          </cell>
          <cell r="CJ141" t="str">
            <v>31 +</v>
          </cell>
          <cell r="CK141" t="e">
            <v>#REF!</v>
          </cell>
          <cell r="CL141" t="e">
            <v>#REF!</v>
          </cell>
        </row>
        <row r="142">
          <cell r="B142">
            <v>310350</v>
          </cell>
          <cell r="C142" t="str">
            <v xml:space="preserve"> BATTERTON,SHA</v>
          </cell>
          <cell r="D142">
            <v>116500</v>
          </cell>
          <cell r="E142">
            <v>84246.66</v>
          </cell>
          <cell r="F142">
            <v>41841</v>
          </cell>
          <cell r="G142">
            <v>47331</v>
          </cell>
          <cell r="H142" t="str">
            <v xml:space="preserve"> PURCHASE HOME</v>
          </cell>
          <cell r="I142" t="str">
            <v xml:space="preserve"> PA</v>
          </cell>
          <cell r="J142">
            <v>19</v>
          </cell>
          <cell r="K142" t="str">
            <v xml:space="preserve"> A</v>
          </cell>
          <cell r="L142" t="str">
            <v xml:space="preserve"> N</v>
          </cell>
          <cell r="M142">
            <v>0</v>
          </cell>
          <cell r="N142">
            <v>2530</v>
          </cell>
          <cell r="O142">
            <v>310350</v>
          </cell>
          <cell r="P142">
            <v>0</v>
          </cell>
          <cell r="Q142" t="str">
            <v xml:space="preserve"> AT</v>
          </cell>
          <cell r="R142">
            <v>43132</v>
          </cell>
          <cell r="S142">
            <v>818.61</v>
          </cell>
          <cell r="T142">
            <v>161.4</v>
          </cell>
          <cell r="U142" t="str">
            <v xml:space="preserve"> N</v>
          </cell>
          <cell r="V142">
            <v>2</v>
          </cell>
          <cell r="W142">
            <v>522293694</v>
          </cell>
          <cell r="X142" t="str">
            <v xml:space="preserve"> S</v>
          </cell>
          <cell r="Y142">
            <v>2530</v>
          </cell>
          <cell r="Z142">
            <v>310350</v>
          </cell>
          <cell r="AA142">
            <v>0</v>
          </cell>
          <cell r="AB142">
            <v>2</v>
          </cell>
          <cell r="AC142">
            <v>6</v>
          </cell>
          <cell r="AD142">
            <v>3</v>
          </cell>
          <cell r="AE142">
            <v>310350</v>
          </cell>
          <cell r="AF142">
            <v>1</v>
          </cell>
          <cell r="AG142" t="str">
            <v xml:space="preserve"> ST</v>
          </cell>
          <cell r="AH142" t="str">
            <v xml:space="preserve"> 710 W. 12TH ST., SCOTT CITY</v>
          </cell>
          <cell r="AI142" t="str">
            <v xml:space="preserve"> N</v>
          </cell>
          <cell r="AJ142">
            <v>3</v>
          </cell>
          <cell r="AK142">
            <v>0</v>
          </cell>
          <cell r="AL142">
            <v>2530</v>
          </cell>
          <cell r="AM142">
            <v>310350</v>
          </cell>
          <cell r="AN142" t="str">
            <v xml:space="preserve">  0/00/0000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2530</v>
          </cell>
          <cell r="AZ142">
            <v>310350</v>
          </cell>
          <cell r="BA142" t="str">
            <v xml:space="preserve"> ST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str">
            <v>Pass</v>
          </cell>
          <cell r="BH142" t="str">
            <v>Pass</v>
          </cell>
          <cell r="BI142" t="str">
            <v>***-**-3694</v>
          </cell>
          <cell r="BJ142">
            <v>84246.66</v>
          </cell>
          <cell r="BK142">
            <v>84408.06</v>
          </cell>
          <cell r="BL142">
            <v>84408.06</v>
          </cell>
          <cell r="BM142"/>
          <cell r="BN142"/>
          <cell r="BO142"/>
          <cell r="BP142"/>
          <cell r="BQ142">
            <v>3.4707811291134965E-5</v>
          </cell>
          <cell r="BR142">
            <v>84246.66</v>
          </cell>
          <cell r="BS142">
            <v>161.4</v>
          </cell>
          <cell r="BT142">
            <v>84408.06</v>
          </cell>
          <cell r="BU142">
            <v>0</v>
          </cell>
          <cell r="BV142">
            <v>84408.06</v>
          </cell>
          <cell r="BW142">
            <v>0</v>
          </cell>
          <cell r="BX142">
            <v>0</v>
          </cell>
          <cell r="BY142"/>
          <cell r="BZ142">
            <v>0</v>
          </cell>
          <cell r="CA142" t="e">
            <v>#REF!</v>
          </cell>
          <cell r="CB142" t="str">
            <v>Match</v>
          </cell>
          <cell r="CC142" t="b">
            <v>0</v>
          </cell>
          <cell r="CD142">
            <v>522293694</v>
          </cell>
          <cell r="CE142">
            <v>9</v>
          </cell>
          <cell r="CF142">
            <v>5</v>
          </cell>
          <cell r="CG142">
            <v>29</v>
          </cell>
          <cell r="CH142" t="b">
            <v>0</v>
          </cell>
          <cell r="CI142">
            <v>-8.3131597222236451</v>
          </cell>
          <cell r="CJ142"/>
          <cell r="CK142" t="e">
            <v>#REF!</v>
          </cell>
          <cell r="CL142" t="e">
            <v>#REF!</v>
          </cell>
        </row>
        <row r="143">
          <cell r="B143">
            <v>9310350</v>
          </cell>
          <cell r="C143" t="str">
            <v xml:space="preserve"> BATTERTON,SHA</v>
          </cell>
          <cell r="D143">
            <v>-116500</v>
          </cell>
          <cell r="E143">
            <v>-84246.66</v>
          </cell>
          <cell r="F143">
            <v>41841</v>
          </cell>
          <cell r="G143">
            <v>47331</v>
          </cell>
          <cell r="H143" t="str">
            <v xml:space="preserve"> FHLB SOLD LOAN</v>
          </cell>
          <cell r="I143" t="str">
            <v xml:space="preserve"> PT</v>
          </cell>
          <cell r="J143">
            <v>20</v>
          </cell>
          <cell r="K143" t="str">
            <v xml:space="preserve"> A</v>
          </cell>
          <cell r="L143" t="str">
            <v xml:space="preserve"> N</v>
          </cell>
          <cell r="M143">
            <v>0</v>
          </cell>
          <cell r="N143">
            <v>2530</v>
          </cell>
          <cell r="O143">
            <v>9310350</v>
          </cell>
          <cell r="P143">
            <v>0</v>
          </cell>
          <cell r="Q143" t="str">
            <v xml:space="preserve"> AT</v>
          </cell>
          <cell r="R143">
            <v>43132</v>
          </cell>
          <cell r="S143">
            <v>818.61</v>
          </cell>
          <cell r="T143">
            <v>-161.4</v>
          </cell>
          <cell r="U143" t="str">
            <v xml:space="preserve"> N</v>
          </cell>
          <cell r="V143">
            <v>2</v>
          </cell>
          <cell r="W143">
            <v>522293694</v>
          </cell>
          <cell r="X143" t="str">
            <v xml:space="preserve"> S</v>
          </cell>
          <cell r="Y143">
            <v>2530</v>
          </cell>
          <cell r="Z143">
            <v>9310350</v>
          </cell>
          <cell r="AA143">
            <v>0</v>
          </cell>
          <cell r="AB143">
            <v>2</v>
          </cell>
          <cell r="AC143">
            <v>6</v>
          </cell>
          <cell r="AD143">
            <v>3</v>
          </cell>
          <cell r="AE143">
            <v>310350</v>
          </cell>
          <cell r="AF143">
            <v>1</v>
          </cell>
          <cell r="AG143" t="str">
            <v xml:space="preserve"> ST</v>
          </cell>
          <cell r="AH143" t="str">
            <v xml:space="preserve"> 710 W. 12TH ST., SCOTT CITY</v>
          </cell>
          <cell r="AI143" t="str">
            <v xml:space="preserve"> N</v>
          </cell>
          <cell r="AJ143">
            <v>3</v>
          </cell>
          <cell r="AK143">
            <v>0</v>
          </cell>
          <cell r="AL143">
            <v>2530</v>
          </cell>
          <cell r="AM143">
            <v>9310350</v>
          </cell>
          <cell r="AN143" t="str">
            <v xml:space="preserve">  0/00/0000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2530</v>
          </cell>
          <cell r="AZ143">
            <v>9310350</v>
          </cell>
          <cell r="BA143" t="str">
            <v xml:space="preserve"> ST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 t="str">
            <v>Pass</v>
          </cell>
          <cell r="BH143" t="str">
            <v>Pass</v>
          </cell>
          <cell r="BI143" t="str">
            <v>***-**-3694</v>
          </cell>
          <cell r="BJ143">
            <v>-84246.66</v>
          </cell>
          <cell r="BK143">
            <v>-84408.06</v>
          </cell>
          <cell r="BL143">
            <v>-84408.06</v>
          </cell>
          <cell r="BM143"/>
          <cell r="BN143"/>
          <cell r="BO143"/>
          <cell r="BP143"/>
          <cell r="BQ143">
            <v>-3.4707811291134965E-5</v>
          </cell>
          <cell r="BR143">
            <v>-84246.66</v>
          </cell>
          <cell r="BS143">
            <v>-161.4</v>
          </cell>
          <cell r="BT143">
            <v>-84408.06</v>
          </cell>
          <cell r="BU143">
            <v>0</v>
          </cell>
          <cell r="BV143">
            <v>-84408.06</v>
          </cell>
          <cell r="BW143">
            <v>0</v>
          </cell>
          <cell r="BX143">
            <v>0</v>
          </cell>
          <cell r="BY143"/>
          <cell r="BZ143">
            <v>0</v>
          </cell>
          <cell r="CA143" t="e">
            <v>#REF!</v>
          </cell>
          <cell r="CB143" t="str">
            <v>Match</v>
          </cell>
          <cell r="CC143" t="b">
            <v>0</v>
          </cell>
          <cell r="CD143">
            <v>522293694</v>
          </cell>
          <cell r="CE143">
            <v>9</v>
          </cell>
          <cell r="CF143">
            <v>5</v>
          </cell>
          <cell r="CG143">
            <v>29</v>
          </cell>
          <cell r="CH143" t="b">
            <v>0</v>
          </cell>
          <cell r="CI143">
            <v>-8.3131597222236451</v>
          </cell>
          <cell r="CJ143"/>
          <cell r="CK143" t="e">
            <v>#REF!</v>
          </cell>
          <cell r="CL143" t="e">
            <v>#REF!</v>
          </cell>
        </row>
        <row r="144">
          <cell r="B144">
            <v>43628</v>
          </cell>
          <cell r="C144" t="str">
            <v xml:space="preserve"> BARNETT,ADAM</v>
          </cell>
          <cell r="D144">
            <v>9344.84</v>
          </cell>
          <cell r="E144">
            <v>7194.39</v>
          </cell>
          <cell r="F144">
            <v>39835</v>
          </cell>
          <cell r="G144">
            <v>40923</v>
          </cell>
          <cell r="H144" t="str">
            <v xml:space="preserve"> VEHICLE RENEWAL</v>
          </cell>
          <cell r="I144" t="str">
            <v xml:space="preserve"> CO</v>
          </cell>
          <cell r="J144">
            <v>34</v>
          </cell>
          <cell r="K144" t="str">
            <v xml:space="preserve"> A</v>
          </cell>
          <cell r="L144" t="str">
            <v xml:space="preserve"> N</v>
          </cell>
          <cell r="M144">
            <v>0</v>
          </cell>
          <cell r="N144">
            <v>2555</v>
          </cell>
          <cell r="O144">
            <v>43628</v>
          </cell>
          <cell r="P144">
            <v>0</v>
          </cell>
          <cell r="Q144" t="str">
            <v xml:space="preserve"> LF</v>
          </cell>
          <cell r="R144">
            <v>40071</v>
          </cell>
          <cell r="S144">
            <v>294.45999999999998</v>
          </cell>
          <cell r="T144">
            <v>0</v>
          </cell>
          <cell r="U144" t="str">
            <v xml:space="preserve"> N</v>
          </cell>
          <cell r="V144">
            <v>11</v>
          </cell>
          <cell r="W144">
            <v>513901002</v>
          </cell>
          <cell r="X144" t="str">
            <v xml:space="preserve"> S</v>
          </cell>
          <cell r="Y144">
            <v>2555</v>
          </cell>
          <cell r="Z144">
            <v>43628</v>
          </cell>
          <cell r="AA144">
            <v>0</v>
          </cell>
          <cell r="AB144">
            <v>21</v>
          </cell>
          <cell r="AC144">
            <v>5</v>
          </cell>
          <cell r="AD144">
            <v>12</v>
          </cell>
          <cell r="AE144">
            <v>0</v>
          </cell>
          <cell r="AF144">
            <v>0</v>
          </cell>
          <cell r="AG144" t="str">
            <v xml:space="preserve"> ST</v>
          </cell>
          <cell r="AH144" t="str">
            <v xml:space="preserve"> 2002 DODGE DURANGO</v>
          </cell>
          <cell r="AI144" t="str">
            <v xml:space="preserve">  </v>
          </cell>
          <cell r="AJ144">
            <v>8.5</v>
          </cell>
          <cell r="AK144">
            <v>29</v>
          </cell>
          <cell r="AL144">
            <v>2555</v>
          </cell>
          <cell r="AM144">
            <v>43628</v>
          </cell>
          <cell r="AN144" t="str">
            <v xml:space="preserve">  0/00/0000</v>
          </cell>
          <cell r="AO144">
            <v>7194.39</v>
          </cell>
          <cell r="AP144">
            <v>5483.08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12677.47</v>
          </cell>
          <cell r="AV144">
            <v>36</v>
          </cell>
          <cell r="AW144">
            <v>34</v>
          </cell>
          <cell r="AX144">
            <v>34</v>
          </cell>
          <cell r="AY144">
            <v>2555</v>
          </cell>
          <cell r="AZ144">
            <v>43628</v>
          </cell>
          <cell r="BA144" t="str">
            <v xml:space="preserve"> ST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str">
            <v>Substandard</v>
          </cell>
          <cell r="BH144" t="str">
            <v>Pass</v>
          </cell>
          <cell r="BI144" t="str">
            <v>***-**-1002</v>
          </cell>
          <cell r="BJ144">
            <v>7194.39</v>
          </cell>
          <cell r="BK144">
            <v>0</v>
          </cell>
          <cell r="BL144"/>
          <cell r="BM144"/>
          <cell r="BN144">
            <v>0</v>
          </cell>
          <cell r="BO144"/>
          <cell r="BP144"/>
          <cell r="BQ144">
            <v>8.397812680985581E-6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7194.39</v>
          </cell>
          <cell r="BY144" t="str">
            <v>120 +</v>
          </cell>
          <cell r="BZ144">
            <v>12677.470000000001</v>
          </cell>
          <cell r="CA144" t="e">
            <v>#REF!</v>
          </cell>
          <cell r="CB144" t="str">
            <v>Match</v>
          </cell>
          <cell r="CC144" t="b">
            <v>0</v>
          </cell>
          <cell r="CD144">
            <v>513901002</v>
          </cell>
          <cell r="CE144">
            <v>9</v>
          </cell>
          <cell r="CF144">
            <v>5</v>
          </cell>
          <cell r="CG144">
            <v>90</v>
          </cell>
          <cell r="CH144" t="b">
            <v>0</v>
          </cell>
          <cell r="CI144">
            <v>3052.6868402777764</v>
          </cell>
          <cell r="CJ144" t="str">
            <v>31 +</v>
          </cell>
          <cell r="CK144">
            <v>0</v>
          </cell>
          <cell r="CL144">
            <v>0</v>
          </cell>
        </row>
        <row r="145">
          <cell r="B145">
            <v>50460</v>
          </cell>
          <cell r="C145" t="str">
            <v xml:space="preserve"> BARTON,RODERIC L.</v>
          </cell>
          <cell r="D145">
            <v>19484.5</v>
          </cell>
          <cell r="E145">
            <v>5943.25</v>
          </cell>
          <cell r="F145">
            <v>41814</v>
          </cell>
          <cell r="G145">
            <v>43636</v>
          </cell>
          <cell r="H145" t="str">
            <v xml:space="preserve"> PURCHASE VEHICLE</v>
          </cell>
          <cell r="I145" t="str">
            <v xml:space="preserve"> SA</v>
          </cell>
          <cell r="J145">
            <v>34</v>
          </cell>
          <cell r="K145" t="str">
            <v xml:space="preserve"> A</v>
          </cell>
          <cell r="L145" t="str">
            <v xml:space="preserve"> N</v>
          </cell>
          <cell r="M145">
            <v>0</v>
          </cell>
          <cell r="N145">
            <v>2570</v>
          </cell>
          <cell r="O145">
            <v>50460</v>
          </cell>
          <cell r="P145">
            <v>0</v>
          </cell>
          <cell r="Q145" t="str">
            <v xml:space="preserve"> JD</v>
          </cell>
          <cell r="R145">
            <v>43151</v>
          </cell>
          <cell r="S145">
            <v>360.91</v>
          </cell>
          <cell r="T145">
            <v>3.46</v>
          </cell>
          <cell r="U145" t="str">
            <v xml:space="preserve"> N</v>
          </cell>
          <cell r="V145">
            <v>11</v>
          </cell>
          <cell r="W145">
            <v>515649439</v>
          </cell>
          <cell r="X145" t="str">
            <v xml:space="preserve"> S</v>
          </cell>
          <cell r="Y145">
            <v>2570</v>
          </cell>
          <cell r="Z145">
            <v>50460</v>
          </cell>
          <cell r="AA145">
            <v>0</v>
          </cell>
          <cell r="AB145">
            <v>3</v>
          </cell>
          <cell r="AC145">
            <v>5</v>
          </cell>
          <cell r="AD145">
            <v>12</v>
          </cell>
          <cell r="AE145">
            <v>0</v>
          </cell>
          <cell r="AF145">
            <v>0</v>
          </cell>
          <cell r="AG145" t="str">
            <v xml:space="preserve"> ST</v>
          </cell>
          <cell r="AH145" t="str">
            <v xml:space="preserve"> 2013 FORD ESCAPE (VIN 1FMCU0H9</v>
          </cell>
          <cell r="AI145" t="str">
            <v xml:space="preserve"> N</v>
          </cell>
          <cell r="AJ145">
            <v>4.25</v>
          </cell>
          <cell r="AK145">
            <v>0</v>
          </cell>
          <cell r="AL145">
            <v>2570</v>
          </cell>
          <cell r="AM145">
            <v>50460</v>
          </cell>
          <cell r="AN145" t="str">
            <v xml:space="preserve">  0/00/0000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2570</v>
          </cell>
          <cell r="AZ145">
            <v>50460</v>
          </cell>
          <cell r="BA145" t="str">
            <v xml:space="preserve"> ST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str">
            <v>Pass</v>
          </cell>
          <cell r="BH145" t="str">
            <v>Pass</v>
          </cell>
          <cell r="BI145" t="str">
            <v>***-**-9439</v>
          </cell>
          <cell r="BJ145">
            <v>5943.25</v>
          </cell>
          <cell r="BK145">
            <v>5946.71</v>
          </cell>
          <cell r="BL145">
            <v>5946.71</v>
          </cell>
          <cell r="BM145"/>
          <cell r="BN145"/>
          <cell r="BO145"/>
          <cell r="BP145"/>
          <cell r="BQ145">
            <v>3.4686957626892307E-6</v>
          </cell>
          <cell r="BR145">
            <v>5943.25</v>
          </cell>
          <cell r="BS145">
            <v>3.46</v>
          </cell>
          <cell r="BT145">
            <v>5946.71</v>
          </cell>
          <cell r="BU145">
            <v>0</v>
          </cell>
          <cell r="BV145">
            <v>5946.71</v>
          </cell>
          <cell r="BW145">
            <v>0</v>
          </cell>
          <cell r="BX145">
            <v>0</v>
          </cell>
          <cell r="BY145"/>
          <cell r="BZ145">
            <v>0</v>
          </cell>
          <cell r="CA145" t="e">
            <v>#REF!</v>
          </cell>
          <cell r="CB145" t="str">
            <v>Match</v>
          </cell>
          <cell r="CC145" t="b">
            <v>0</v>
          </cell>
          <cell r="CD145">
            <v>515649439</v>
          </cell>
          <cell r="CE145">
            <v>9</v>
          </cell>
          <cell r="CF145">
            <v>5</v>
          </cell>
          <cell r="CG145">
            <v>64</v>
          </cell>
          <cell r="CH145" t="b">
            <v>0</v>
          </cell>
          <cell r="CI145">
            <v>-27.313159722223645</v>
          </cell>
          <cell r="CJ145"/>
          <cell r="CK145" t="e">
            <v>#REF!</v>
          </cell>
          <cell r="CL145" t="e">
            <v>#REF!</v>
          </cell>
        </row>
        <row r="146">
          <cell r="B146">
            <v>52229</v>
          </cell>
          <cell r="C146" t="str">
            <v xml:space="preserve"> TRS, INC.</v>
          </cell>
          <cell r="D146">
            <v>30000</v>
          </cell>
          <cell r="E146">
            <v>10000</v>
          </cell>
          <cell r="F146">
            <v>42299</v>
          </cell>
          <cell r="G146">
            <v>44531</v>
          </cell>
          <cell r="H146" t="str">
            <v xml:space="preserve"> REAL ESTATE RENEWAL</v>
          </cell>
          <cell r="I146" t="str">
            <v xml:space="preserve"> SI</v>
          </cell>
          <cell r="J146">
            <v>12</v>
          </cell>
          <cell r="K146" t="str">
            <v xml:space="preserve"> A</v>
          </cell>
          <cell r="L146" t="str">
            <v xml:space="preserve"> N</v>
          </cell>
          <cell r="M146">
            <v>0</v>
          </cell>
          <cell r="N146">
            <v>2708</v>
          </cell>
          <cell r="O146">
            <v>52229</v>
          </cell>
          <cell r="P146">
            <v>0</v>
          </cell>
          <cell r="Q146" t="str">
            <v xml:space="preserve"> CP</v>
          </cell>
          <cell r="R146">
            <v>44531</v>
          </cell>
          <cell r="S146">
            <v>0</v>
          </cell>
          <cell r="T146">
            <v>158.21</v>
          </cell>
          <cell r="U146" t="str">
            <v xml:space="preserve"> N</v>
          </cell>
          <cell r="V146">
            <v>2</v>
          </cell>
          <cell r="W146">
            <v>481222173</v>
          </cell>
          <cell r="X146" t="str">
            <v xml:space="preserve"> F</v>
          </cell>
          <cell r="Y146">
            <v>2708</v>
          </cell>
          <cell r="Z146">
            <v>52229</v>
          </cell>
          <cell r="AA146">
            <v>0</v>
          </cell>
          <cell r="AB146">
            <v>1</v>
          </cell>
          <cell r="AC146">
            <v>6</v>
          </cell>
          <cell r="AD146">
            <v>2</v>
          </cell>
          <cell r="AE146">
            <v>0</v>
          </cell>
          <cell r="AF146">
            <v>0</v>
          </cell>
          <cell r="AG146" t="str">
            <v xml:space="preserve"> ST</v>
          </cell>
          <cell r="AH146" t="str">
            <v xml:space="preserve"> REM 8/27/10</v>
          </cell>
          <cell r="AI146" t="str">
            <v xml:space="preserve"> N</v>
          </cell>
          <cell r="AJ146">
            <v>5.5</v>
          </cell>
          <cell r="AK146">
            <v>1</v>
          </cell>
          <cell r="AL146">
            <v>2708</v>
          </cell>
          <cell r="AM146">
            <v>52229</v>
          </cell>
          <cell r="AN146" t="str">
            <v xml:space="preserve">  0/00/0000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2708</v>
          </cell>
          <cell r="AZ146">
            <v>52229</v>
          </cell>
          <cell r="BA146" t="str">
            <v xml:space="preserve"> ST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str">
            <v>Pass</v>
          </cell>
          <cell r="BH146" t="str">
            <v>Pass</v>
          </cell>
          <cell r="BI146" t="str">
            <v>**-***2173</v>
          </cell>
          <cell r="BJ146">
            <v>10000</v>
          </cell>
          <cell r="BK146">
            <v>10158.209999999999</v>
          </cell>
          <cell r="BL146">
            <v>10158.209999999999</v>
          </cell>
          <cell r="BM146"/>
          <cell r="BN146"/>
          <cell r="BO146"/>
          <cell r="BP146"/>
          <cell r="BQ146">
            <v>7.5529388781799495E-6</v>
          </cell>
          <cell r="BR146">
            <v>10000</v>
          </cell>
          <cell r="BS146">
            <v>158.21</v>
          </cell>
          <cell r="BT146">
            <v>10158.209999999999</v>
          </cell>
          <cell r="BU146">
            <v>0</v>
          </cell>
          <cell r="BV146">
            <v>10158.209999999999</v>
          </cell>
          <cell r="BW146">
            <v>0</v>
          </cell>
          <cell r="BX146">
            <v>0</v>
          </cell>
          <cell r="BY146"/>
          <cell r="BZ146">
            <v>0</v>
          </cell>
          <cell r="CA146" t="e">
            <v>#REF!</v>
          </cell>
          <cell r="CB146" t="str">
            <v>Match</v>
          </cell>
          <cell r="CC146" t="b">
            <v>0</v>
          </cell>
          <cell r="CD146">
            <v>481222173</v>
          </cell>
          <cell r="CE146">
            <v>9</v>
          </cell>
          <cell r="CF146">
            <v>4</v>
          </cell>
          <cell r="CG146">
            <v>22</v>
          </cell>
          <cell r="CH146" t="b">
            <v>0</v>
          </cell>
          <cell r="CI146">
            <v>-1407.3131597222236</v>
          </cell>
          <cell r="CJ146"/>
          <cell r="CK146" t="e">
            <v>#REF!</v>
          </cell>
          <cell r="CL146" t="e">
            <v>#REF!</v>
          </cell>
        </row>
        <row r="147">
          <cell r="B147">
            <v>54463</v>
          </cell>
          <cell r="C147" t="str">
            <v xml:space="preserve"> HUNDERTMARK,JASON W.</v>
          </cell>
          <cell r="D147">
            <v>20309.63</v>
          </cell>
          <cell r="E147">
            <v>20309.63</v>
          </cell>
          <cell r="F147">
            <v>43119</v>
          </cell>
          <cell r="G147">
            <v>44944</v>
          </cell>
          <cell r="H147" t="str">
            <v xml:space="preserve"> PURCHASE RZR</v>
          </cell>
          <cell r="I147" t="str">
            <v xml:space="preserve"> SA</v>
          </cell>
          <cell r="J147">
            <v>31</v>
          </cell>
          <cell r="K147" t="str">
            <v xml:space="preserve"> A</v>
          </cell>
          <cell r="L147" t="str">
            <v xml:space="preserve"> N</v>
          </cell>
          <cell r="M147">
            <v>0</v>
          </cell>
          <cell r="N147">
            <v>2755</v>
          </cell>
          <cell r="O147">
            <v>54463</v>
          </cell>
          <cell r="P147">
            <v>0</v>
          </cell>
          <cell r="Q147" t="str">
            <v xml:space="preserve"> MN</v>
          </cell>
          <cell r="R147">
            <v>43149</v>
          </cell>
          <cell r="S147">
            <v>378.58</v>
          </cell>
          <cell r="T147">
            <v>12.51</v>
          </cell>
          <cell r="U147" t="str">
            <v xml:space="preserve"> N</v>
          </cell>
          <cell r="V147">
            <v>11</v>
          </cell>
          <cell r="W147">
            <v>515825300</v>
          </cell>
          <cell r="X147" t="str">
            <v xml:space="preserve"> S</v>
          </cell>
          <cell r="Y147">
            <v>2755</v>
          </cell>
          <cell r="Z147">
            <v>54463</v>
          </cell>
          <cell r="AA147">
            <v>0</v>
          </cell>
          <cell r="AB147">
            <v>3</v>
          </cell>
          <cell r="AC147">
            <v>10</v>
          </cell>
          <cell r="AD147">
            <v>4</v>
          </cell>
          <cell r="AE147">
            <v>0</v>
          </cell>
          <cell r="AF147">
            <v>0</v>
          </cell>
          <cell r="AG147" t="str">
            <v xml:space="preserve"> ST</v>
          </cell>
          <cell r="AH147" t="str">
            <v xml:space="preserve"> 2009 CHEVROLET SILVERADO 2500</v>
          </cell>
          <cell r="AI147" t="str">
            <v xml:space="preserve"> N</v>
          </cell>
          <cell r="AJ147">
            <v>4.5</v>
          </cell>
          <cell r="AK147">
            <v>0</v>
          </cell>
          <cell r="AL147">
            <v>2755</v>
          </cell>
          <cell r="AM147">
            <v>54463</v>
          </cell>
          <cell r="AN147" t="str">
            <v xml:space="preserve">  0/00/0000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2755</v>
          </cell>
          <cell r="AZ147">
            <v>54463</v>
          </cell>
          <cell r="BA147" t="str">
            <v xml:space="preserve"> ST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 t="str">
            <v>Pass</v>
          </cell>
          <cell r="BH147" t="str">
            <v>Pass</v>
          </cell>
          <cell r="BI147" t="str">
            <v>***-**-5300</v>
          </cell>
          <cell r="BJ147">
            <v>20309.63</v>
          </cell>
          <cell r="BK147">
            <v>20322.14</v>
          </cell>
          <cell r="BL147">
            <v>20322.14</v>
          </cell>
          <cell r="BM147"/>
          <cell r="BN147"/>
          <cell r="BO147"/>
          <cell r="BP147"/>
          <cell r="BQ147">
            <v>1.2550695875054987E-5</v>
          </cell>
          <cell r="BR147">
            <v>20309.63</v>
          </cell>
          <cell r="BS147">
            <v>12.51</v>
          </cell>
          <cell r="BT147">
            <v>20322.14</v>
          </cell>
          <cell r="BU147">
            <v>0</v>
          </cell>
          <cell r="BV147">
            <v>20322.14</v>
          </cell>
          <cell r="BW147">
            <v>0</v>
          </cell>
          <cell r="BX147">
            <v>0</v>
          </cell>
          <cell r="BY147"/>
          <cell r="BZ147">
            <v>0</v>
          </cell>
          <cell r="CA147" t="e">
            <v>#REF!</v>
          </cell>
          <cell r="CB147" t="str">
            <v>Match</v>
          </cell>
          <cell r="CC147" t="b">
            <v>0</v>
          </cell>
          <cell r="CD147">
            <v>515825300</v>
          </cell>
          <cell r="CE147">
            <v>9</v>
          </cell>
          <cell r="CF147">
            <v>5</v>
          </cell>
          <cell r="CG147">
            <v>82</v>
          </cell>
          <cell r="CH147" t="b">
            <v>0</v>
          </cell>
          <cell r="CI147">
            <v>-25.313159722223645</v>
          </cell>
          <cell r="CJ147"/>
          <cell r="CK147" t="e">
            <v>#REF!</v>
          </cell>
          <cell r="CL147" t="e">
            <v>#REF!</v>
          </cell>
        </row>
        <row r="148">
          <cell r="B148">
            <v>310417</v>
          </cell>
          <cell r="C148" t="str">
            <v xml:space="preserve"> HUNDERTMARK,JASON W.</v>
          </cell>
          <cell r="D148">
            <v>103350</v>
          </cell>
          <cell r="E148">
            <v>102263.55</v>
          </cell>
          <cell r="F148">
            <v>42885</v>
          </cell>
          <cell r="G148">
            <v>53844</v>
          </cell>
          <cell r="H148" t="str">
            <v xml:space="preserve"> CASH-OUT REFINANCE</v>
          </cell>
          <cell r="I148" t="str">
            <v xml:space="preserve"> PA</v>
          </cell>
          <cell r="J148">
            <v>19</v>
          </cell>
          <cell r="K148" t="str">
            <v xml:space="preserve"> A</v>
          </cell>
          <cell r="L148" t="str">
            <v xml:space="preserve"> N</v>
          </cell>
          <cell r="M148">
            <v>0</v>
          </cell>
          <cell r="N148">
            <v>2755</v>
          </cell>
          <cell r="O148">
            <v>310417</v>
          </cell>
          <cell r="P148">
            <v>0</v>
          </cell>
          <cell r="Q148" t="str">
            <v xml:space="preserve"> BR</v>
          </cell>
          <cell r="R148">
            <v>43132</v>
          </cell>
          <cell r="S148">
            <v>485.94</v>
          </cell>
          <cell r="T148">
            <v>236.84</v>
          </cell>
          <cell r="U148" t="str">
            <v xml:space="preserve"> N</v>
          </cell>
          <cell r="V148">
            <v>2</v>
          </cell>
          <cell r="W148">
            <v>515825300</v>
          </cell>
          <cell r="X148" t="str">
            <v xml:space="preserve"> S</v>
          </cell>
          <cell r="Y148">
            <v>2755</v>
          </cell>
          <cell r="Z148">
            <v>310417</v>
          </cell>
          <cell r="AA148">
            <v>0</v>
          </cell>
          <cell r="AB148">
            <v>3</v>
          </cell>
          <cell r="AC148">
            <v>6</v>
          </cell>
          <cell r="AD148">
            <v>3</v>
          </cell>
          <cell r="AE148">
            <v>310417</v>
          </cell>
          <cell r="AF148">
            <v>1</v>
          </cell>
          <cell r="AG148" t="str">
            <v xml:space="preserve"> ST</v>
          </cell>
          <cell r="AH148" t="str">
            <v xml:space="preserve"> 1420 CHURCH ST</v>
          </cell>
          <cell r="AI148" t="str">
            <v xml:space="preserve"> N</v>
          </cell>
          <cell r="AJ148">
            <v>3.625</v>
          </cell>
          <cell r="AK148">
            <v>0</v>
          </cell>
          <cell r="AL148">
            <v>2755</v>
          </cell>
          <cell r="AM148">
            <v>310417</v>
          </cell>
          <cell r="AN148" t="str">
            <v xml:space="preserve">  0/00/0000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2755</v>
          </cell>
          <cell r="AZ148">
            <v>310417</v>
          </cell>
          <cell r="BA148" t="str">
            <v xml:space="preserve"> ST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 t="str">
            <v>Pass</v>
          </cell>
          <cell r="BH148" t="str">
            <v>Pass</v>
          </cell>
          <cell r="BI148" t="str">
            <v>***-**-5300</v>
          </cell>
          <cell r="BJ148">
            <v>102263.55</v>
          </cell>
          <cell r="BK148">
            <v>102500.39</v>
          </cell>
          <cell r="BL148">
            <v>102500.39</v>
          </cell>
          <cell r="BM148"/>
          <cell r="BN148"/>
          <cell r="BO148"/>
          <cell r="BP148"/>
          <cell r="BQ148">
            <v>5.0907545308761985E-5</v>
          </cell>
          <cell r="BR148">
            <v>102263.55</v>
          </cell>
          <cell r="BS148">
            <v>236.84</v>
          </cell>
          <cell r="BT148">
            <v>102500.39</v>
          </cell>
          <cell r="BU148">
            <v>0</v>
          </cell>
          <cell r="BV148">
            <v>102500.39</v>
          </cell>
          <cell r="BW148">
            <v>0</v>
          </cell>
          <cell r="BX148">
            <v>0</v>
          </cell>
          <cell r="BY148"/>
          <cell r="BZ148">
            <v>0</v>
          </cell>
          <cell r="CA148" t="e">
            <v>#REF!</v>
          </cell>
          <cell r="CB148" t="str">
            <v>Match</v>
          </cell>
          <cell r="CC148" t="b">
            <v>0</v>
          </cell>
          <cell r="CD148">
            <v>515825300</v>
          </cell>
          <cell r="CE148">
            <v>9</v>
          </cell>
          <cell r="CF148">
            <v>5</v>
          </cell>
          <cell r="CG148">
            <v>82</v>
          </cell>
          <cell r="CH148" t="b">
            <v>0</v>
          </cell>
          <cell r="CI148">
            <v>-8.3131597222236451</v>
          </cell>
          <cell r="CJ148"/>
          <cell r="CK148" t="e">
            <v>#REF!</v>
          </cell>
          <cell r="CL148" t="e">
            <v>#REF!</v>
          </cell>
        </row>
        <row r="149">
          <cell r="B149">
            <v>9310417</v>
          </cell>
          <cell r="C149" t="str">
            <v xml:space="preserve"> HUNDERTMARK,J</v>
          </cell>
          <cell r="D149">
            <v>-103350</v>
          </cell>
          <cell r="E149">
            <v>-102263.55</v>
          </cell>
          <cell r="F149">
            <v>42885</v>
          </cell>
          <cell r="G149">
            <v>53844</v>
          </cell>
          <cell r="H149" t="str">
            <v xml:space="preserve"> MPF LOAN SOLD</v>
          </cell>
          <cell r="I149" t="str">
            <v xml:space="preserve"> PT</v>
          </cell>
          <cell r="J149">
            <v>20</v>
          </cell>
          <cell r="K149" t="str">
            <v xml:space="preserve"> A</v>
          </cell>
          <cell r="L149" t="str">
            <v xml:space="preserve"> N</v>
          </cell>
          <cell r="M149">
            <v>0</v>
          </cell>
          <cell r="N149">
            <v>2755</v>
          </cell>
          <cell r="O149">
            <v>9310417</v>
          </cell>
          <cell r="P149">
            <v>0</v>
          </cell>
          <cell r="Q149" t="str">
            <v xml:space="preserve"> BR</v>
          </cell>
          <cell r="R149">
            <v>43132</v>
          </cell>
          <cell r="S149">
            <v>485.94</v>
          </cell>
          <cell r="T149">
            <v>-236.84</v>
          </cell>
          <cell r="U149" t="str">
            <v xml:space="preserve"> N</v>
          </cell>
          <cell r="V149">
            <v>2</v>
          </cell>
          <cell r="W149">
            <v>515825300</v>
          </cell>
          <cell r="X149" t="str">
            <v xml:space="preserve"> S</v>
          </cell>
          <cell r="Y149">
            <v>2755</v>
          </cell>
          <cell r="Z149">
            <v>9310417</v>
          </cell>
          <cell r="AA149">
            <v>0</v>
          </cell>
          <cell r="AB149">
            <v>3</v>
          </cell>
          <cell r="AC149">
            <v>6</v>
          </cell>
          <cell r="AD149">
            <v>3</v>
          </cell>
          <cell r="AE149">
            <v>310417</v>
          </cell>
          <cell r="AF149">
            <v>1</v>
          </cell>
          <cell r="AG149" t="str">
            <v xml:space="preserve"> ST</v>
          </cell>
          <cell r="AH149" t="str">
            <v xml:space="preserve"> 1420 CHURCH ST</v>
          </cell>
          <cell r="AI149" t="str">
            <v xml:space="preserve">  </v>
          </cell>
          <cell r="AJ149">
            <v>3.625</v>
          </cell>
          <cell r="AK149">
            <v>0</v>
          </cell>
          <cell r="AL149">
            <v>2755</v>
          </cell>
          <cell r="AM149">
            <v>9310417</v>
          </cell>
          <cell r="AN149" t="str">
            <v xml:space="preserve">  0/00/0000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2755</v>
          </cell>
          <cell r="AZ149">
            <v>9310417</v>
          </cell>
          <cell r="BA149" t="str">
            <v xml:space="preserve"> ST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 t="str">
            <v>Pass</v>
          </cell>
          <cell r="BH149" t="str">
            <v>Pass</v>
          </cell>
          <cell r="BI149" t="str">
            <v>***-**-5300</v>
          </cell>
          <cell r="BJ149">
            <v>-102263.55</v>
          </cell>
          <cell r="BK149">
            <v>-102500.39</v>
          </cell>
          <cell r="BL149">
            <v>-102500.39</v>
          </cell>
          <cell r="BM149"/>
          <cell r="BN149"/>
          <cell r="BO149"/>
          <cell r="BP149"/>
          <cell r="BQ149">
            <v>-5.0907545308761985E-5</v>
          </cell>
          <cell r="BR149">
            <v>-102263.55</v>
          </cell>
          <cell r="BS149">
            <v>-236.84</v>
          </cell>
          <cell r="BT149">
            <v>-102500.39</v>
          </cell>
          <cell r="BU149">
            <v>0</v>
          </cell>
          <cell r="BV149">
            <v>-102500.39</v>
          </cell>
          <cell r="BW149">
            <v>0</v>
          </cell>
          <cell r="BX149">
            <v>0</v>
          </cell>
          <cell r="BY149"/>
          <cell r="BZ149">
            <v>0</v>
          </cell>
          <cell r="CA149" t="e">
            <v>#REF!</v>
          </cell>
          <cell r="CB149" t="str">
            <v>Match</v>
          </cell>
          <cell r="CC149" t="b">
            <v>0</v>
          </cell>
          <cell r="CD149">
            <v>515825300</v>
          </cell>
          <cell r="CE149">
            <v>9</v>
          </cell>
          <cell r="CF149">
            <v>5</v>
          </cell>
          <cell r="CG149">
            <v>82</v>
          </cell>
          <cell r="CH149" t="b">
            <v>0</v>
          </cell>
          <cell r="CI149">
            <v>-8.3131597222236451</v>
          </cell>
          <cell r="CJ149"/>
          <cell r="CK149" t="e">
            <v>#REF!</v>
          </cell>
          <cell r="CL149" t="e">
            <v>#REF!</v>
          </cell>
        </row>
        <row r="150">
          <cell r="B150">
            <v>52858</v>
          </cell>
          <cell r="C150" t="str">
            <v xml:space="preserve"> OTTAWAY,CLIFTON K.</v>
          </cell>
          <cell r="D150">
            <v>60745.120000000003</v>
          </cell>
          <cell r="E150">
            <v>47241.58</v>
          </cell>
          <cell r="F150">
            <v>42499</v>
          </cell>
          <cell r="G150">
            <v>44696</v>
          </cell>
          <cell r="H150" t="str">
            <v xml:space="preserve"> FINANCE REAL ESTATE</v>
          </cell>
          <cell r="I150" t="str">
            <v xml:space="preserve"> SA</v>
          </cell>
          <cell r="J150">
            <v>12</v>
          </cell>
          <cell r="K150" t="str">
            <v xml:space="preserve"> A</v>
          </cell>
          <cell r="L150" t="str">
            <v xml:space="preserve"> N</v>
          </cell>
          <cell r="M150">
            <v>0</v>
          </cell>
          <cell r="N150">
            <v>2774</v>
          </cell>
          <cell r="O150">
            <v>52858</v>
          </cell>
          <cell r="P150">
            <v>0</v>
          </cell>
          <cell r="Q150" t="str">
            <v xml:space="preserve"> LF</v>
          </cell>
          <cell r="R150">
            <v>43235</v>
          </cell>
          <cell r="S150">
            <v>5920.84</v>
          </cell>
          <cell r="T150">
            <v>435.65</v>
          </cell>
          <cell r="U150" t="str">
            <v xml:space="preserve"> N</v>
          </cell>
          <cell r="V150">
            <v>2</v>
          </cell>
          <cell r="W150">
            <v>512448234</v>
          </cell>
          <cell r="X150" t="str">
            <v xml:space="preserve"> S</v>
          </cell>
          <cell r="Y150">
            <v>2774</v>
          </cell>
          <cell r="Z150">
            <v>52858</v>
          </cell>
          <cell r="AA150">
            <v>0</v>
          </cell>
          <cell r="AB150">
            <v>25</v>
          </cell>
          <cell r="AC150">
            <v>6</v>
          </cell>
          <cell r="AD150">
            <v>2</v>
          </cell>
          <cell r="AE150">
            <v>0</v>
          </cell>
          <cell r="AF150">
            <v>0</v>
          </cell>
          <cell r="AG150" t="str">
            <v xml:space="preserve"> ST</v>
          </cell>
          <cell r="AH150" t="str">
            <v xml:space="preserve"> REAL PROP IN SCOTT COUNTY</v>
          </cell>
          <cell r="AI150" t="str">
            <v xml:space="preserve"> N</v>
          </cell>
          <cell r="AJ150">
            <v>4.95</v>
          </cell>
          <cell r="AK150">
            <v>0</v>
          </cell>
          <cell r="AL150">
            <v>2774</v>
          </cell>
          <cell r="AM150">
            <v>52858</v>
          </cell>
          <cell r="AN150" t="str">
            <v xml:space="preserve">  0/00/0000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2774</v>
          </cell>
          <cell r="AZ150">
            <v>52858</v>
          </cell>
          <cell r="BA150" t="str">
            <v xml:space="preserve"> ST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 t="str">
            <v>Pass</v>
          </cell>
          <cell r="BH150" t="str">
            <v>Pass</v>
          </cell>
          <cell r="BI150" t="str">
            <v>***-**-8234</v>
          </cell>
          <cell r="BJ150">
            <v>47241.58</v>
          </cell>
          <cell r="BK150">
            <v>47677.23</v>
          </cell>
          <cell r="BL150">
            <v>47677.23</v>
          </cell>
          <cell r="BM150"/>
          <cell r="BN150"/>
          <cell r="BO150"/>
          <cell r="BP150"/>
          <cell r="BQ150">
            <v>3.2113148962378351E-5</v>
          </cell>
          <cell r="BR150">
            <v>47241.58</v>
          </cell>
          <cell r="BS150">
            <v>435.65</v>
          </cell>
          <cell r="BT150">
            <v>47677.23</v>
          </cell>
          <cell r="BU150">
            <v>0</v>
          </cell>
          <cell r="BV150">
            <v>47677.23</v>
          </cell>
          <cell r="BW150">
            <v>0</v>
          </cell>
          <cell r="BX150">
            <v>0</v>
          </cell>
          <cell r="BY150"/>
          <cell r="BZ150">
            <v>0</v>
          </cell>
          <cell r="CA150" t="e">
            <v>#REF!</v>
          </cell>
          <cell r="CB150" t="str">
            <v>Match</v>
          </cell>
          <cell r="CC150" t="b">
            <v>0</v>
          </cell>
          <cell r="CD150">
            <v>512448234</v>
          </cell>
          <cell r="CE150">
            <v>9</v>
          </cell>
          <cell r="CF150">
            <v>5</v>
          </cell>
          <cell r="CG150">
            <v>44</v>
          </cell>
          <cell r="CH150" t="b">
            <v>0</v>
          </cell>
          <cell r="CI150">
            <v>-111.31315972222365</v>
          </cell>
          <cell r="CJ150"/>
          <cell r="CK150" t="e">
            <v>#REF!</v>
          </cell>
          <cell r="CL150" t="e">
            <v>#REF!</v>
          </cell>
        </row>
        <row r="151">
          <cell r="B151">
            <v>43089</v>
          </cell>
          <cell r="C151" t="str">
            <v xml:space="preserve"> LOYA,MARIN</v>
          </cell>
          <cell r="D151">
            <v>46400</v>
          </cell>
          <cell r="E151">
            <v>4253.67</v>
          </cell>
          <cell r="F151">
            <v>39687</v>
          </cell>
          <cell r="G151">
            <v>43381</v>
          </cell>
          <cell r="H151" t="str">
            <v xml:space="preserve"> PURCHASE HOME</v>
          </cell>
          <cell r="I151" t="str">
            <v xml:space="preserve"> SA</v>
          </cell>
          <cell r="J151">
            <v>13</v>
          </cell>
          <cell r="K151" t="str">
            <v xml:space="preserve"> A</v>
          </cell>
          <cell r="L151" t="str">
            <v xml:space="preserve"> N</v>
          </cell>
          <cell r="M151">
            <v>0</v>
          </cell>
          <cell r="N151">
            <v>2795</v>
          </cell>
          <cell r="O151">
            <v>43089</v>
          </cell>
          <cell r="P151">
            <v>0</v>
          </cell>
          <cell r="Q151" t="str">
            <v xml:space="preserve"> KM</v>
          </cell>
          <cell r="R151">
            <v>43139</v>
          </cell>
          <cell r="S151">
            <v>533.30999999999995</v>
          </cell>
          <cell r="T151">
            <v>12.59</v>
          </cell>
          <cell r="U151" t="str">
            <v xml:space="preserve"> N</v>
          </cell>
          <cell r="V151">
            <v>2</v>
          </cell>
          <cell r="W151">
            <v>467995163</v>
          </cell>
          <cell r="X151" t="str">
            <v xml:space="preserve"> S</v>
          </cell>
          <cell r="Y151">
            <v>2795</v>
          </cell>
          <cell r="Z151">
            <v>43089</v>
          </cell>
          <cell r="AA151">
            <v>0</v>
          </cell>
          <cell r="AB151">
            <v>3</v>
          </cell>
          <cell r="AC151">
            <v>6</v>
          </cell>
          <cell r="AD151">
            <v>1</v>
          </cell>
          <cell r="AE151">
            <v>0</v>
          </cell>
          <cell r="AF151">
            <v>0</v>
          </cell>
          <cell r="AG151" t="str">
            <v xml:space="preserve"> ST</v>
          </cell>
          <cell r="AH151" t="str">
            <v xml:space="preserve"> 509 COURT</v>
          </cell>
          <cell r="AI151" t="str">
            <v xml:space="preserve"> N</v>
          </cell>
          <cell r="AJ151">
            <v>6.75</v>
          </cell>
          <cell r="AK151">
            <v>0</v>
          </cell>
          <cell r="AL151">
            <v>2795</v>
          </cell>
          <cell r="AM151">
            <v>43089</v>
          </cell>
          <cell r="AN151" t="str">
            <v xml:space="preserve">  0/00/0000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2795</v>
          </cell>
          <cell r="AZ151">
            <v>43089</v>
          </cell>
          <cell r="BA151" t="str">
            <v xml:space="preserve"> ST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str">
            <v>Pass</v>
          </cell>
          <cell r="BH151" t="str">
            <v>Pass</v>
          </cell>
          <cell r="BI151" t="str">
            <v>***-**-5163</v>
          </cell>
          <cell r="BJ151">
            <v>4253.67</v>
          </cell>
          <cell r="BK151">
            <v>4266.26</v>
          </cell>
          <cell r="BL151">
            <v>4266.26</v>
          </cell>
          <cell r="BM151"/>
          <cell r="BN151"/>
          <cell r="BO151"/>
          <cell r="BP151"/>
          <cell r="BQ151">
            <v>3.942946168111764E-6</v>
          </cell>
          <cell r="BR151">
            <v>4253.67</v>
          </cell>
          <cell r="BS151">
            <v>12.59</v>
          </cell>
          <cell r="BT151">
            <v>4266.26</v>
          </cell>
          <cell r="BU151">
            <v>0</v>
          </cell>
          <cell r="BV151">
            <v>4266.26</v>
          </cell>
          <cell r="BW151">
            <v>0</v>
          </cell>
          <cell r="BX151">
            <v>0</v>
          </cell>
          <cell r="BY151"/>
          <cell r="BZ151">
            <v>0</v>
          </cell>
          <cell r="CA151" t="e">
            <v>#REF!</v>
          </cell>
          <cell r="CB151" t="str">
            <v>Match</v>
          </cell>
          <cell r="CC151" t="b">
            <v>0</v>
          </cell>
          <cell r="CD151">
            <v>467995163</v>
          </cell>
          <cell r="CE151">
            <v>9</v>
          </cell>
          <cell r="CF151">
            <v>4</v>
          </cell>
          <cell r="CG151">
            <v>99</v>
          </cell>
          <cell r="CH151" t="b">
            <v>0</v>
          </cell>
          <cell r="CI151">
            <v>-15.313159722223645</v>
          </cell>
          <cell r="CJ151"/>
          <cell r="CK151" t="e">
            <v>#REF!</v>
          </cell>
          <cell r="CL151" t="e">
            <v>#REF!</v>
          </cell>
        </row>
        <row r="152">
          <cell r="B152">
            <v>50095</v>
          </cell>
          <cell r="C152" t="str">
            <v xml:space="preserve"> LOYA,MARIN</v>
          </cell>
          <cell r="D152">
            <v>49987</v>
          </cell>
          <cell r="E152">
            <v>25914.76</v>
          </cell>
          <cell r="F152">
            <v>41718</v>
          </cell>
          <cell r="G152">
            <v>44333</v>
          </cell>
          <cell r="H152" t="str">
            <v xml:space="preserve"> PURCHASE RENTAL</v>
          </cell>
          <cell r="I152" t="str">
            <v xml:space="preserve"> SA</v>
          </cell>
          <cell r="J152">
            <v>13</v>
          </cell>
          <cell r="K152" t="str">
            <v xml:space="preserve"> A</v>
          </cell>
          <cell r="L152" t="str">
            <v xml:space="preserve"> N</v>
          </cell>
          <cell r="M152">
            <v>0</v>
          </cell>
          <cell r="N152">
            <v>2795</v>
          </cell>
          <cell r="O152">
            <v>50095</v>
          </cell>
          <cell r="P152">
            <v>0</v>
          </cell>
          <cell r="Q152" t="str">
            <v xml:space="preserve"> JD</v>
          </cell>
          <cell r="R152">
            <v>43148</v>
          </cell>
          <cell r="S152">
            <v>716.44</v>
          </cell>
          <cell r="T152">
            <v>29.82</v>
          </cell>
          <cell r="U152" t="str">
            <v xml:space="preserve"> N</v>
          </cell>
          <cell r="V152">
            <v>2</v>
          </cell>
          <cell r="W152">
            <v>467995163</v>
          </cell>
          <cell r="X152" t="str">
            <v xml:space="preserve"> S</v>
          </cell>
          <cell r="Y152">
            <v>2795</v>
          </cell>
          <cell r="Z152">
            <v>50095</v>
          </cell>
          <cell r="AA152">
            <v>0</v>
          </cell>
          <cell r="AB152">
            <v>1</v>
          </cell>
          <cell r="AC152">
            <v>6</v>
          </cell>
          <cell r="AD152">
            <v>1</v>
          </cell>
          <cell r="AE152">
            <v>0</v>
          </cell>
          <cell r="AF152">
            <v>0</v>
          </cell>
          <cell r="AG152" t="str">
            <v xml:space="preserve"> ST</v>
          </cell>
          <cell r="AH152" t="str">
            <v xml:space="preserve"> REAL PROPERTY LOCATED AT 511 C</v>
          </cell>
          <cell r="AI152" t="str">
            <v xml:space="preserve"> N</v>
          </cell>
          <cell r="AJ152">
            <v>6</v>
          </cell>
          <cell r="AK152">
            <v>0</v>
          </cell>
          <cell r="AL152">
            <v>2795</v>
          </cell>
          <cell r="AM152">
            <v>50095</v>
          </cell>
          <cell r="AN152" t="str">
            <v xml:space="preserve">  0/00/0000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2795</v>
          </cell>
          <cell r="AZ152">
            <v>50095</v>
          </cell>
          <cell r="BA152" t="str">
            <v xml:space="preserve"> ST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 t="str">
            <v>Pass</v>
          </cell>
          <cell r="BH152" t="str">
            <v>Pass</v>
          </cell>
          <cell r="BI152" t="str">
            <v>***-**-5163</v>
          </cell>
          <cell r="BJ152">
            <v>25914.76</v>
          </cell>
          <cell r="BK152">
            <v>25944.579999999998</v>
          </cell>
          <cell r="BL152">
            <v>25944.579999999998</v>
          </cell>
          <cell r="BM152"/>
          <cell r="BN152"/>
          <cell r="BO152"/>
          <cell r="BP152"/>
          <cell r="BQ152">
            <v>2.1352647089749376E-5</v>
          </cell>
          <cell r="BR152">
            <v>25914.76</v>
          </cell>
          <cell r="BS152">
            <v>29.82</v>
          </cell>
          <cell r="BT152">
            <v>25944.579999999998</v>
          </cell>
          <cell r="BU152">
            <v>0</v>
          </cell>
          <cell r="BV152">
            <v>25944.579999999998</v>
          </cell>
          <cell r="BW152">
            <v>0</v>
          </cell>
          <cell r="BX152">
            <v>0</v>
          </cell>
          <cell r="BY152"/>
          <cell r="BZ152">
            <v>0</v>
          </cell>
          <cell r="CA152" t="e">
            <v>#REF!</v>
          </cell>
          <cell r="CB152" t="str">
            <v>Match</v>
          </cell>
          <cell r="CC152" t="b">
            <v>0</v>
          </cell>
          <cell r="CD152">
            <v>467995163</v>
          </cell>
          <cell r="CE152">
            <v>9</v>
          </cell>
          <cell r="CF152">
            <v>4</v>
          </cell>
          <cell r="CG152">
            <v>99</v>
          </cell>
          <cell r="CH152" t="b">
            <v>0</v>
          </cell>
          <cell r="CI152">
            <v>-24.313159722223645</v>
          </cell>
          <cell r="CJ152"/>
          <cell r="CK152" t="e">
            <v>#REF!</v>
          </cell>
          <cell r="CL152" t="e">
            <v>#REF!</v>
          </cell>
        </row>
        <row r="153">
          <cell r="B153">
            <v>53033</v>
          </cell>
          <cell r="C153" t="str">
            <v xml:space="preserve"> WESSEL,KENNETH</v>
          </cell>
          <cell r="D153">
            <v>16377.5</v>
          </cell>
          <cell r="E153">
            <v>12090.09</v>
          </cell>
          <cell r="F153">
            <v>42543</v>
          </cell>
          <cell r="G153">
            <v>44387</v>
          </cell>
          <cell r="H153" t="str">
            <v xml:space="preserve"> PURCHASE VEHICLE</v>
          </cell>
          <cell r="I153" t="str">
            <v xml:space="preserve"> SA</v>
          </cell>
          <cell r="J153">
            <v>34</v>
          </cell>
          <cell r="K153" t="str">
            <v xml:space="preserve"> A</v>
          </cell>
          <cell r="L153" t="str">
            <v xml:space="preserve"> N</v>
          </cell>
          <cell r="M153">
            <v>0</v>
          </cell>
          <cell r="N153">
            <v>2805</v>
          </cell>
          <cell r="O153">
            <v>53033</v>
          </cell>
          <cell r="P153">
            <v>0</v>
          </cell>
          <cell r="Q153" t="str">
            <v xml:space="preserve"> JD</v>
          </cell>
          <cell r="R153">
            <v>43141</v>
          </cell>
          <cell r="S153">
            <v>325.47000000000003</v>
          </cell>
          <cell r="T153">
            <v>34.78</v>
          </cell>
          <cell r="U153" t="str">
            <v xml:space="preserve"> N</v>
          </cell>
          <cell r="V153">
            <v>11</v>
          </cell>
          <cell r="W153">
            <v>514723381</v>
          </cell>
          <cell r="X153" t="str">
            <v xml:space="preserve"> S</v>
          </cell>
          <cell r="Y153">
            <v>2805</v>
          </cell>
          <cell r="Z153">
            <v>53033</v>
          </cell>
          <cell r="AA153">
            <v>0</v>
          </cell>
          <cell r="AB153">
            <v>3</v>
          </cell>
          <cell r="AC153">
            <v>5</v>
          </cell>
          <cell r="AD153">
            <v>12</v>
          </cell>
          <cell r="AE153">
            <v>0</v>
          </cell>
          <cell r="AF153">
            <v>0</v>
          </cell>
          <cell r="AG153" t="str">
            <v xml:space="preserve"> ST</v>
          </cell>
          <cell r="AH153" t="str">
            <v xml:space="preserve"> 2013 FORD ESCAPE</v>
          </cell>
          <cell r="AI153" t="str">
            <v xml:space="preserve"> N</v>
          </cell>
          <cell r="AJ153">
            <v>7</v>
          </cell>
          <cell r="AK153">
            <v>0</v>
          </cell>
          <cell r="AL153">
            <v>2805</v>
          </cell>
          <cell r="AM153">
            <v>53033</v>
          </cell>
          <cell r="AN153" t="str">
            <v xml:space="preserve">  0/00/0000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2805</v>
          </cell>
          <cell r="AZ153">
            <v>53033</v>
          </cell>
          <cell r="BA153" t="str">
            <v xml:space="preserve"> ST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 t="str">
            <v>Pass</v>
          </cell>
          <cell r="BH153" t="str">
            <v>Pass</v>
          </cell>
          <cell r="BI153" t="str">
            <v>***-**-3381</v>
          </cell>
          <cell r="BJ153">
            <v>12090.09</v>
          </cell>
          <cell r="BK153">
            <v>12124.87</v>
          </cell>
          <cell r="BL153">
            <v>12124.87</v>
          </cell>
          <cell r="BM153"/>
          <cell r="BN153"/>
          <cell r="BO153"/>
          <cell r="BP153"/>
          <cell r="BQ153">
            <v>1.1621999556579318E-5</v>
          </cell>
          <cell r="BR153">
            <v>12090.09</v>
          </cell>
          <cell r="BS153">
            <v>34.78</v>
          </cell>
          <cell r="BT153">
            <v>12124.87</v>
          </cell>
          <cell r="BU153">
            <v>0</v>
          </cell>
          <cell r="BV153">
            <v>12124.87</v>
          </cell>
          <cell r="BW153">
            <v>0</v>
          </cell>
          <cell r="BX153">
            <v>0</v>
          </cell>
          <cell r="BY153"/>
          <cell r="BZ153">
            <v>0</v>
          </cell>
          <cell r="CA153" t="e">
            <v>#REF!</v>
          </cell>
          <cell r="CB153" t="str">
            <v>Match</v>
          </cell>
          <cell r="CC153" t="b">
            <v>0</v>
          </cell>
          <cell r="CD153">
            <v>514723381</v>
          </cell>
          <cell r="CE153">
            <v>9</v>
          </cell>
          <cell r="CF153">
            <v>5</v>
          </cell>
          <cell r="CG153">
            <v>72</v>
          </cell>
          <cell r="CH153" t="b">
            <v>0</v>
          </cell>
          <cell r="CI153">
            <v>-17.313159722223645</v>
          </cell>
          <cell r="CJ153"/>
          <cell r="CK153" t="e">
            <v>#REF!</v>
          </cell>
          <cell r="CL153" t="e">
            <v>#REF!</v>
          </cell>
        </row>
        <row r="154">
          <cell r="B154">
            <v>48999</v>
          </cell>
          <cell r="C154" t="str">
            <v xml:space="preserve"> ANDERSON,BRIDGET A</v>
          </cell>
          <cell r="D154">
            <v>5847.87</v>
          </cell>
          <cell r="E154">
            <v>66.709999999999994</v>
          </cell>
          <cell r="F154">
            <v>41387</v>
          </cell>
          <cell r="G154">
            <v>41888</v>
          </cell>
          <cell r="H154" t="str">
            <v xml:space="preserve"> TAXES/PERSONAL RENEWAL</v>
          </cell>
          <cell r="I154" t="str">
            <v xml:space="preserve"> CO</v>
          </cell>
          <cell r="J154">
            <v>31</v>
          </cell>
          <cell r="K154" t="str">
            <v xml:space="preserve"> A</v>
          </cell>
          <cell r="L154" t="str">
            <v xml:space="preserve"> N</v>
          </cell>
          <cell r="M154">
            <v>0</v>
          </cell>
          <cell r="N154">
            <v>2865</v>
          </cell>
          <cell r="O154">
            <v>48999</v>
          </cell>
          <cell r="P154">
            <v>0</v>
          </cell>
          <cell r="Q154" t="str">
            <v xml:space="preserve"> KM</v>
          </cell>
          <cell r="R154">
            <v>41676</v>
          </cell>
          <cell r="S154">
            <v>0</v>
          </cell>
          <cell r="T154">
            <v>0</v>
          </cell>
          <cell r="U154" t="str">
            <v xml:space="preserve"> N</v>
          </cell>
          <cell r="V154">
            <v>12</v>
          </cell>
          <cell r="W154">
            <v>513608827</v>
          </cell>
          <cell r="X154" t="str">
            <v xml:space="preserve"> S</v>
          </cell>
          <cell r="Y154">
            <v>2865</v>
          </cell>
          <cell r="Z154">
            <v>48999</v>
          </cell>
          <cell r="AA154">
            <v>0</v>
          </cell>
          <cell r="AB154">
            <v>1</v>
          </cell>
          <cell r="AC154">
            <v>10</v>
          </cell>
          <cell r="AD154">
            <v>4</v>
          </cell>
          <cell r="AE154">
            <v>0</v>
          </cell>
          <cell r="AF154">
            <v>0</v>
          </cell>
          <cell r="AG154" t="str">
            <v xml:space="preserve"> ST</v>
          </cell>
          <cell r="AH154" t="str">
            <v xml:space="preserve"> ASSIGNMENT OF CONTRACT FOR DEE</v>
          </cell>
          <cell r="AI154" t="str">
            <v xml:space="preserve"> N</v>
          </cell>
          <cell r="AJ154">
            <v>9</v>
          </cell>
          <cell r="AK154">
            <v>3</v>
          </cell>
          <cell r="AL154">
            <v>2865</v>
          </cell>
          <cell r="AM154">
            <v>48999</v>
          </cell>
          <cell r="AN154" t="str">
            <v xml:space="preserve">  0/00/0000</v>
          </cell>
          <cell r="AO154">
            <v>66.709999999999994</v>
          </cell>
          <cell r="AP154">
            <v>24.6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91.31</v>
          </cell>
          <cell r="AV154">
            <v>2</v>
          </cell>
          <cell r="AW154">
            <v>2</v>
          </cell>
          <cell r="AX154">
            <v>2</v>
          </cell>
          <cell r="AY154">
            <v>2865</v>
          </cell>
          <cell r="AZ154">
            <v>48999</v>
          </cell>
          <cell r="BA154" t="str">
            <v xml:space="preserve"> ST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 t="str">
            <v>Substandard</v>
          </cell>
          <cell r="BH154" t="str">
            <v>Pass</v>
          </cell>
          <cell r="BI154" t="str">
            <v>***-**-8827</v>
          </cell>
          <cell r="BJ154">
            <v>66.709999999999994</v>
          </cell>
          <cell r="BK154">
            <v>0</v>
          </cell>
          <cell r="BL154"/>
          <cell r="BM154"/>
          <cell r="BN154">
            <v>0</v>
          </cell>
          <cell r="BO154"/>
          <cell r="BP154"/>
          <cell r="BQ154">
            <v>8.2449254055826533E-8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66.709999999999994</v>
          </cell>
          <cell r="BY154" t="str">
            <v>120 +</v>
          </cell>
          <cell r="BZ154">
            <v>91.31</v>
          </cell>
          <cell r="CA154" t="e">
            <v>#REF!</v>
          </cell>
          <cell r="CB154" t="str">
            <v>Match</v>
          </cell>
          <cell r="CC154" t="b">
            <v>0</v>
          </cell>
          <cell r="CD154">
            <v>513608827</v>
          </cell>
          <cell r="CE154">
            <v>9</v>
          </cell>
          <cell r="CF154">
            <v>5</v>
          </cell>
          <cell r="CG154">
            <v>60</v>
          </cell>
          <cell r="CH154" t="b">
            <v>0</v>
          </cell>
          <cell r="CI154">
            <v>1447.6868402777764</v>
          </cell>
          <cell r="CJ154" t="str">
            <v>31 +</v>
          </cell>
          <cell r="CK154">
            <v>0</v>
          </cell>
          <cell r="CL154">
            <v>0</v>
          </cell>
        </row>
        <row r="155">
          <cell r="B155">
            <v>53342</v>
          </cell>
          <cell r="C155" t="str">
            <v xml:space="preserve"> DBA MY HAPPY PLAC,JA</v>
          </cell>
          <cell r="D155">
            <v>5000</v>
          </cell>
          <cell r="E155">
            <v>30000</v>
          </cell>
          <cell r="F155">
            <v>42654</v>
          </cell>
          <cell r="G155">
            <v>43388</v>
          </cell>
          <cell r="H155" t="str">
            <v xml:space="preserve"> OPERATING LOC</v>
          </cell>
          <cell r="I155" t="str">
            <v xml:space="preserve"> SI</v>
          </cell>
          <cell r="J155">
            <v>61</v>
          </cell>
          <cell r="K155" t="str">
            <v xml:space="preserve"> A</v>
          </cell>
          <cell r="L155" t="str">
            <v xml:space="preserve"> O</v>
          </cell>
          <cell r="M155">
            <v>30000</v>
          </cell>
          <cell r="N155">
            <v>2876</v>
          </cell>
          <cell r="O155">
            <v>53342</v>
          </cell>
          <cell r="P155">
            <v>0</v>
          </cell>
          <cell r="Q155" t="str">
            <v xml:space="preserve"> JD</v>
          </cell>
          <cell r="R155">
            <v>43388</v>
          </cell>
          <cell r="S155">
            <v>0</v>
          </cell>
          <cell r="T155">
            <v>406.03</v>
          </cell>
          <cell r="U155" t="str">
            <v xml:space="preserve"> N</v>
          </cell>
          <cell r="V155">
            <v>6</v>
          </cell>
          <cell r="W155">
            <v>510962742</v>
          </cell>
          <cell r="X155" t="str">
            <v xml:space="preserve"> S</v>
          </cell>
          <cell r="Y155">
            <v>2876</v>
          </cell>
          <cell r="Z155">
            <v>53342</v>
          </cell>
          <cell r="AA155">
            <v>1</v>
          </cell>
          <cell r="AB155">
            <v>21</v>
          </cell>
          <cell r="AC155">
            <v>4</v>
          </cell>
          <cell r="AD155">
            <v>5</v>
          </cell>
          <cell r="AE155">
            <v>0</v>
          </cell>
          <cell r="AF155">
            <v>0</v>
          </cell>
          <cell r="AG155" t="str">
            <v xml:space="preserve"> ST</v>
          </cell>
          <cell r="AH155" t="str">
            <v xml:space="preserve"> ALL INVENTORY AND REAL ESTATE</v>
          </cell>
          <cell r="AI155" t="str">
            <v xml:space="preserve"> N</v>
          </cell>
          <cell r="AJ155">
            <v>6</v>
          </cell>
          <cell r="AK155">
            <v>0</v>
          </cell>
          <cell r="AL155">
            <v>2876</v>
          </cell>
          <cell r="AM155">
            <v>53342</v>
          </cell>
          <cell r="AN155" t="str">
            <v xml:space="preserve">  9/29/2017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2876</v>
          </cell>
          <cell r="AZ155">
            <v>53342</v>
          </cell>
          <cell r="BA155" t="str">
            <v xml:space="preserve"> ST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 t="str">
            <v>Pass</v>
          </cell>
          <cell r="BH155" t="str">
            <v>Pass</v>
          </cell>
          <cell r="BI155" t="str">
            <v>***-**-2742</v>
          </cell>
          <cell r="BJ155">
            <v>30000</v>
          </cell>
          <cell r="BK155">
            <v>30406.03</v>
          </cell>
          <cell r="BL155">
            <v>30406.03</v>
          </cell>
          <cell r="BM155"/>
          <cell r="BN155"/>
          <cell r="BO155"/>
          <cell r="BP155"/>
          <cell r="BQ155">
            <v>2.4718709055861652E-5</v>
          </cell>
          <cell r="BR155">
            <v>30000</v>
          </cell>
          <cell r="BS155">
            <v>406.03</v>
          </cell>
          <cell r="BT155">
            <v>30406.03</v>
          </cell>
          <cell r="BU155">
            <v>0</v>
          </cell>
          <cell r="BV155">
            <v>30406.03</v>
          </cell>
          <cell r="BW155">
            <v>0</v>
          </cell>
          <cell r="BX155">
            <v>0</v>
          </cell>
          <cell r="BY155"/>
          <cell r="BZ155">
            <v>0</v>
          </cell>
          <cell r="CA155" t="e">
            <v>#REF!</v>
          </cell>
          <cell r="CB155" t="str">
            <v>Match</v>
          </cell>
          <cell r="CC155" t="b">
            <v>0</v>
          </cell>
          <cell r="CD155">
            <v>510962742</v>
          </cell>
          <cell r="CE155">
            <v>9</v>
          </cell>
          <cell r="CF155">
            <v>5</v>
          </cell>
          <cell r="CG155">
            <v>96</v>
          </cell>
          <cell r="CH155" t="b">
            <v>0</v>
          </cell>
          <cell r="CI155">
            <v>-264.31315972222365</v>
          </cell>
          <cell r="CJ155"/>
          <cell r="CK155" t="e">
            <v>#REF!</v>
          </cell>
          <cell r="CL155" t="e">
            <v>#REF!</v>
          </cell>
        </row>
        <row r="156">
          <cell r="B156">
            <v>54052</v>
          </cell>
          <cell r="C156" t="str">
            <v xml:space="preserve"> YEADON,JASON D.</v>
          </cell>
          <cell r="D156">
            <v>57285.13</v>
          </cell>
          <cell r="E156">
            <v>55952.68</v>
          </cell>
          <cell r="F156">
            <v>42949</v>
          </cell>
          <cell r="G156">
            <v>48415</v>
          </cell>
          <cell r="H156" t="str">
            <v xml:space="preserve"> REFINANCE RENTALS</v>
          </cell>
          <cell r="I156" t="str">
            <v xml:space="preserve"> SA</v>
          </cell>
          <cell r="J156">
            <v>32</v>
          </cell>
          <cell r="K156" t="str">
            <v xml:space="preserve"> A</v>
          </cell>
          <cell r="L156" t="str">
            <v xml:space="preserve"> N</v>
          </cell>
          <cell r="M156">
            <v>0</v>
          </cell>
          <cell r="N156">
            <v>2876</v>
          </cell>
          <cell r="O156">
            <v>54052</v>
          </cell>
          <cell r="P156">
            <v>0</v>
          </cell>
          <cell r="Q156" t="str">
            <v xml:space="preserve"> LF</v>
          </cell>
          <cell r="R156">
            <v>43151</v>
          </cell>
          <cell r="S156">
            <v>474.89</v>
          </cell>
          <cell r="T156">
            <v>44.07</v>
          </cell>
          <cell r="U156" t="str">
            <v xml:space="preserve"> N</v>
          </cell>
          <cell r="V156">
            <v>2</v>
          </cell>
          <cell r="W156">
            <v>510962742</v>
          </cell>
          <cell r="X156" t="str">
            <v xml:space="preserve"> S</v>
          </cell>
          <cell r="Y156">
            <v>2876</v>
          </cell>
          <cell r="Z156">
            <v>54052</v>
          </cell>
          <cell r="AA156">
            <v>0</v>
          </cell>
          <cell r="AB156">
            <v>13</v>
          </cell>
          <cell r="AC156">
            <v>6</v>
          </cell>
          <cell r="AD156">
            <v>5</v>
          </cell>
          <cell r="AE156">
            <v>0</v>
          </cell>
          <cell r="AF156">
            <v>0</v>
          </cell>
          <cell r="AG156" t="str">
            <v xml:space="preserve"> ST</v>
          </cell>
          <cell r="AH156" t="str">
            <v xml:space="preserve"> 510 N WASHINGTON, 550 MODOC LN</v>
          </cell>
          <cell r="AI156" t="str">
            <v xml:space="preserve"> N</v>
          </cell>
          <cell r="AJ156">
            <v>5.75</v>
          </cell>
          <cell r="AK156">
            <v>0</v>
          </cell>
          <cell r="AL156">
            <v>2876</v>
          </cell>
          <cell r="AM156">
            <v>54052</v>
          </cell>
          <cell r="AN156" t="str">
            <v xml:space="preserve">  0/00/0000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2876</v>
          </cell>
          <cell r="AZ156">
            <v>54052</v>
          </cell>
          <cell r="BA156" t="str">
            <v xml:space="preserve"> ST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str">
            <v>Pass</v>
          </cell>
          <cell r="BH156" t="str">
            <v>Pass</v>
          </cell>
          <cell r="BI156" t="str">
            <v>***-**-2742</v>
          </cell>
          <cell r="BJ156">
            <v>55952.68</v>
          </cell>
          <cell r="BK156">
            <v>55996.75</v>
          </cell>
          <cell r="BL156">
            <v>55996.75</v>
          </cell>
          <cell r="BM156"/>
          <cell r="BN156"/>
          <cell r="BO156"/>
          <cell r="BP156"/>
          <cell r="BQ156">
            <v>4.4181658902446909E-5</v>
          </cell>
          <cell r="BR156">
            <v>55952.68</v>
          </cell>
          <cell r="BS156">
            <v>44.07</v>
          </cell>
          <cell r="BT156">
            <v>55996.75</v>
          </cell>
          <cell r="BU156">
            <v>0</v>
          </cell>
          <cell r="BV156">
            <v>55996.75</v>
          </cell>
          <cell r="BW156">
            <v>0</v>
          </cell>
          <cell r="BX156">
            <v>0</v>
          </cell>
          <cell r="BY156"/>
          <cell r="BZ156">
            <v>0</v>
          </cell>
          <cell r="CA156" t="e">
            <v>#REF!</v>
          </cell>
          <cell r="CB156" t="str">
            <v>Match</v>
          </cell>
          <cell r="CC156" t="b">
            <v>0</v>
          </cell>
          <cell r="CD156">
            <v>510962742</v>
          </cell>
          <cell r="CE156">
            <v>9</v>
          </cell>
          <cell r="CF156">
            <v>5</v>
          </cell>
          <cell r="CG156">
            <v>96</v>
          </cell>
          <cell r="CH156" t="b">
            <v>0</v>
          </cell>
          <cell r="CI156">
            <v>-27.313159722223645</v>
          </cell>
          <cell r="CJ156"/>
          <cell r="CK156" t="e">
            <v>#REF!</v>
          </cell>
          <cell r="CL156" t="e">
            <v>#REF!</v>
          </cell>
        </row>
        <row r="157">
          <cell r="B157">
            <v>53846</v>
          </cell>
          <cell r="C157" t="str">
            <v xml:space="preserve"> BEACHY,KAYLA A.</v>
          </cell>
          <cell r="D157">
            <v>4527.5</v>
          </cell>
          <cell r="E157">
            <v>3488.68</v>
          </cell>
          <cell r="F157">
            <v>42864</v>
          </cell>
          <cell r="G157">
            <v>43594</v>
          </cell>
          <cell r="H157" t="str">
            <v xml:space="preserve"> PURCHASE VEHICLE</v>
          </cell>
          <cell r="I157" t="str">
            <v xml:space="preserve"> SA</v>
          </cell>
          <cell r="J157">
            <v>34</v>
          </cell>
          <cell r="K157" t="str">
            <v xml:space="preserve"> A</v>
          </cell>
          <cell r="L157" t="str">
            <v xml:space="preserve"> N</v>
          </cell>
          <cell r="M157">
            <v>0</v>
          </cell>
          <cell r="N157">
            <v>2950</v>
          </cell>
          <cell r="O157">
            <v>53846</v>
          </cell>
          <cell r="P157">
            <v>0</v>
          </cell>
          <cell r="Q157" t="str">
            <v xml:space="preserve"> LF</v>
          </cell>
          <cell r="R157">
            <v>43078</v>
          </cell>
          <cell r="S157">
            <v>204.81</v>
          </cell>
          <cell r="T157">
            <v>33.64</v>
          </cell>
          <cell r="U157" t="str">
            <v xml:space="preserve"> N</v>
          </cell>
          <cell r="V157">
            <v>11</v>
          </cell>
          <cell r="W157">
            <v>515044242</v>
          </cell>
          <cell r="X157" t="str">
            <v xml:space="preserve"> S</v>
          </cell>
          <cell r="Y157">
            <v>2950</v>
          </cell>
          <cell r="Z157">
            <v>53846</v>
          </cell>
          <cell r="AA157">
            <v>0</v>
          </cell>
          <cell r="AB157">
            <v>24</v>
          </cell>
          <cell r="AC157">
            <v>5</v>
          </cell>
          <cell r="AD157">
            <v>12</v>
          </cell>
          <cell r="AE157">
            <v>0</v>
          </cell>
          <cell r="AF157">
            <v>0</v>
          </cell>
          <cell r="AG157" t="str">
            <v xml:space="preserve"> ST</v>
          </cell>
          <cell r="AH157" t="str">
            <v xml:space="preserve"> 2001 DODGE RAM 2500 SLT TRUCK</v>
          </cell>
          <cell r="AI157" t="str">
            <v xml:space="preserve"> N</v>
          </cell>
          <cell r="AJ157">
            <v>8</v>
          </cell>
          <cell r="AK157">
            <v>3</v>
          </cell>
          <cell r="AL157">
            <v>2950</v>
          </cell>
          <cell r="AM157">
            <v>53846</v>
          </cell>
          <cell r="AN157" t="str">
            <v xml:space="preserve">  0/00/0000</v>
          </cell>
          <cell r="AO157">
            <v>386.3</v>
          </cell>
          <cell r="AP157">
            <v>22.18</v>
          </cell>
          <cell r="AQ157">
            <v>204.81</v>
          </cell>
          <cell r="AR157">
            <v>203.67</v>
          </cell>
          <cell r="AS157">
            <v>0</v>
          </cell>
          <cell r="AT157">
            <v>0</v>
          </cell>
          <cell r="AU157">
            <v>0</v>
          </cell>
          <cell r="AV157">
            <v>2</v>
          </cell>
          <cell r="AW157">
            <v>0</v>
          </cell>
          <cell r="AX157">
            <v>0</v>
          </cell>
          <cell r="AY157">
            <v>2950</v>
          </cell>
          <cell r="AZ157">
            <v>53846</v>
          </cell>
          <cell r="BA157" t="str">
            <v xml:space="preserve"> ST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 t="str">
            <v>Pass</v>
          </cell>
          <cell r="BH157" t="str">
            <v>Pass</v>
          </cell>
          <cell r="BI157" t="str">
            <v>***-**-4242</v>
          </cell>
          <cell r="BJ157">
            <v>3488.68</v>
          </cell>
          <cell r="BK157">
            <v>3522.3199999999997</v>
          </cell>
          <cell r="BL157">
            <v>3522.3199999999997</v>
          </cell>
          <cell r="BM157"/>
          <cell r="BN157"/>
          <cell r="BO157"/>
          <cell r="BP157"/>
          <cell r="BQ157">
            <v>3.8326962626223752E-6</v>
          </cell>
          <cell r="BR157">
            <v>3488.68</v>
          </cell>
          <cell r="BS157">
            <v>33.64</v>
          </cell>
          <cell r="BT157">
            <v>3522.3199999999997</v>
          </cell>
          <cell r="BU157">
            <v>0</v>
          </cell>
          <cell r="BV157">
            <v>3522.3199999999997</v>
          </cell>
          <cell r="BW157">
            <v>0</v>
          </cell>
          <cell r="BX157">
            <v>0</v>
          </cell>
          <cell r="BY157" t="str">
            <v>30-59</v>
          </cell>
          <cell r="BZ157">
            <v>408.48</v>
          </cell>
          <cell r="CA157" t="e">
            <v>#REF!</v>
          </cell>
          <cell r="CB157" t="str">
            <v>Match</v>
          </cell>
          <cell r="CC157" t="b">
            <v>0</v>
          </cell>
          <cell r="CD157">
            <v>515044242</v>
          </cell>
          <cell r="CE157">
            <v>9</v>
          </cell>
          <cell r="CF157">
            <v>5</v>
          </cell>
          <cell r="CG157">
            <v>4</v>
          </cell>
          <cell r="CH157" t="b">
            <v>0</v>
          </cell>
          <cell r="CI157">
            <v>45.686840277776355</v>
          </cell>
          <cell r="CJ157" t="str">
            <v>31 +</v>
          </cell>
          <cell r="CK157" t="e">
            <v>#REF!</v>
          </cell>
          <cell r="CL157" t="e">
            <v>#REF!</v>
          </cell>
        </row>
        <row r="158">
          <cell r="B158">
            <v>54215</v>
          </cell>
          <cell r="C158" t="str">
            <v xml:space="preserve"> CHENEY,JULIA L.</v>
          </cell>
          <cell r="D158">
            <v>625</v>
          </cell>
          <cell r="E158">
            <v>210.85</v>
          </cell>
          <cell r="F158">
            <v>43007</v>
          </cell>
          <cell r="G158">
            <v>43172</v>
          </cell>
          <cell r="H158" t="str">
            <v xml:space="preserve"> PERSONAL</v>
          </cell>
          <cell r="I158" t="str">
            <v xml:space="preserve"> SA</v>
          </cell>
          <cell r="J158">
            <v>31</v>
          </cell>
          <cell r="K158" t="str">
            <v xml:space="preserve"> A</v>
          </cell>
          <cell r="L158" t="str">
            <v xml:space="preserve"> N</v>
          </cell>
          <cell r="M158">
            <v>0</v>
          </cell>
          <cell r="N158">
            <v>3700</v>
          </cell>
          <cell r="O158">
            <v>54215</v>
          </cell>
          <cell r="P158">
            <v>0</v>
          </cell>
          <cell r="Q158" t="str">
            <v xml:space="preserve"> MN</v>
          </cell>
          <cell r="R158">
            <v>43144</v>
          </cell>
          <cell r="S158">
            <v>106.76</v>
          </cell>
          <cell r="T158">
            <v>0.69</v>
          </cell>
          <cell r="U158" t="str">
            <v xml:space="preserve"> N</v>
          </cell>
          <cell r="V158">
            <v>1</v>
          </cell>
          <cell r="W158">
            <v>509743347</v>
          </cell>
          <cell r="X158" t="str">
            <v xml:space="preserve"> S</v>
          </cell>
          <cell r="Y158">
            <v>3700</v>
          </cell>
          <cell r="Z158">
            <v>54215</v>
          </cell>
          <cell r="AA158">
            <v>0</v>
          </cell>
          <cell r="AB158">
            <v>2</v>
          </cell>
          <cell r="AC158">
            <v>10</v>
          </cell>
          <cell r="AD158">
            <v>4</v>
          </cell>
          <cell r="AE158">
            <v>0</v>
          </cell>
          <cell r="AF158">
            <v>0</v>
          </cell>
          <cell r="AG158" t="str">
            <v xml:space="preserve"> ST</v>
          </cell>
          <cell r="AH158" t="str">
            <v xml:space="preserve"> UNSECURED</v>
          </cell>
          <cell r="AI158" t="str">
            <v xml:space="preserve"> N</v>
          </cell>
          <cell r="AJ158">
            <v>10</v>
          </cell>
          <cell r="AK158">
            <v>0</v>
          </cell>
          <cell r="AL158">
            <v>3700</v>
          </cell>
          <cell r="AM158">
            <v>54215</v>
          </cell>
          <cell r="AN158" t="str">
            <v xml:space="preserve">  0/00/0000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3700</v>
          </cell>
          <cell r="AZ158">
            <v>54215</v>
          </cell>
          <cell r="BA158" t="str">
            <v xml:space="preserve"> ST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 t="str">
            <v>Pass</v>
          </cell>
          <cell r="BH158" t="str">
            <v>Pass</v>
          </cell>
          <cell r="BI158" t="str">
            <v>***-**-3347</v>
          </cell>
          <cell r="BJ158">
            <v>210.85</v>
          </cell>
          <cell r="BK158">
            <v>211.54</v>
          </cell>
          <cell r="BL158">
            <v>211.54</v>
          </cell>
          <cell r="BM158"/>
          <cell r="BN158"/>
          <cell r="BO158"/>
          <cell r="BP158"/>
          <cell r="BQ158">
            <v>2.89552211357135E-7</v>
          </cell>
          <cell r="BR158">
            <v>210.85</v>
          </cell>
          <cell r="BS158">
            <v>0.69</v>
          </cell>
          <cell r="BT158">
            <v>211.54</v>
          </cell>
          <cell r="BU158">
            <v>0</v>
          </cell>
          <cell r="BV158">
            <v>211.54</v>
          </cell>
          <cell r="BW158">
            <v>0</v>
          </cell>
          <cell r="BX158">
            <v>0</v>
          </cell>
          <cell r="BY158"/>
          <cell r="BZ158">
            <v>0</v>
          </cell>
          <cell r="CA158" t="e">
            <v>#REF!</v>
          </cell>
          <cell r="CB158" t="str">
            <v>Match</v>
          </cell>
          <cell r="CC158" t="b">
            <v>0</v>
          </cell>
          <cell r="CD158">
            <v>509743347</v>
          </cell>
          <cell r="CE158">
            <v>9</v>
          </cell>
          <cell r="CF158">
            <v>5</v>
          </cell>
          <cell r="CG158">
            <v>74</v>
          </cell>
          <cell r="CH158" t="b">
            <v>0</v>
          </cell>
          <cell r="CI158">
            <v>-20.313159722223645</v>
          </cell>
          <cell r="CJ158"/>
          <cell r="CK158" t="e">
            <v>#REF!</v>
          </cell>
          <cell r="CL158" t="e">
            <v>#REF!</v>
          </cell>
        </row>
        <row r="159">
          <cell r="B159">
            <v>52042</v>
          </cell>
          <cell r="C159" t="str">
            <v xml:space="preserve"> BEAT,MARK A.</v>
          </cell>
          <cell r="D159">
            <v>14578.14</v>
          </cell>
          <cell r="E159">
            <v>11367.61</v>
          </cell>
          <cell r="F159">
            <v>42244</v>
          </cell>
          <cell r="G159">
            <v>43819</v>
          </cell>
          <cell r="H159" t="str">
            <v xml:space="preserve"> CONSOLIDATE DEBT</v>
          </cell>
          <cell r="I159" t="str">
            <v xml:space="preserve"> SA</v>
          </cell>
          <cell r="J159">
            <v>31</v>
          </cell>
          <cell r="K159" t="str">
            <v xml:space="preserve"> A</v>
          </cell>
          <cell r="L159" t="str">
            <v xml:space="preserve"> N</v>
          </cell>
          <cell r="M159">
            <v>0</v>
          </cell>
          <cell r="N159">
            <v>3755</v>
          </cell>
          <cell r="O159">
            <v>52042</v>
          </cell>
          <cell r="P159">
            <v>11767.61</v>
          </cell>
          <cell r="Q159" t="str">
            <v xml:space="preserve"> JD</v>
          </cell>
          <cell r="R159">
            <v>42814</v>
          </cell>
          <cell r="S159">
            <v>371.39</v>
          </cell>
          <cell r="T159">
            <v>0</v>
          </cell>
          <cell r="U159" t="str">
            <v xml:space="preserve"> N</v>
          </cell>
          <cell r="V159">
            <v>1</v>
          </cell>
          <cell r="W159">
            <v>513767681</v>
          </cell>
          <cell r="X159" t="str">
            <v xml:space="preserve"> S</v>
          </cell>
          <cell r="Y159">
            <v>3755</v>
          </cell>
          <cell r="Z159">
            <v>52042</v>
          </cell>
          <cell r="AA159">
            <v>0</v>
          </cell>
          <cell r="AB159">
            <v>14</v>
          </cell>
          <cell r="AC159">
            <v>10</v>
          </cell>
          <cell r="AD159">
            <v>4</v>
          </cell>
          <cell r="AE159">
            <v>0</v>
          </cell>
          <cell r="AF159">
            <v>0</v>
          </cell>
          <cell r="AG159" t="str">
            <v xml:space="preserve"> CO</v>
          </cell>
          <cell r="AH159" t="str">
            <v xml:space="preserve"> UNSECURED</v>
          </cell>
          <cell r="AI159" t="str">
            <v xml:space="preserve"> N</v>
          </cell>
          <cell r="AJ159">
            <v>10</v>
          </cell>
          <cell r="AK159">
            <v>19</v>
          </cell>
          <cell r="AL159">
            <v>3755</v>
          </cell>
          <cell r="AM159">
            <v>52042</v>
          </cell>
          <cell r="AN159" t="str">
            <v xml:space="preserve">  0/00/0000</v>
          </cell>
          <cell r="AO159">
            <v>3044.49</v>
          </cell>
          <cell r="AP159">
            <v>725.61</v>
          </cell>
          <cell r="AQ159">
            <v>0</v>
          </cell>
          <cell r="AR159">
            <v>371.39</v>
          </cell>
          <cell r="AS159">
            <v>371.39</v>
          </cell>
          <cell r="AT159">
            <v>371.39</v>
          </cell>
          <cell r="AU159">
            <v>2284.54</v>
          </cell>
          <cell r="AV159">
            <v>15</v>
          </cell>
          <cell r="AW159">
            <v>12</v>
          </cell>
          <cell r="AX159">
            <v>10</v>
          </cell>
          <cell r="AY159">
            <v>3755</v>
          </cell>
          <cell r="AZ159">
            <v>52042</v>
          </cell>
          <cell r="BA159" t="str">
            <v xml:space="preserve"> CO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 t="str">
            <v>Substandard</v>
          </cell>
          <cell r="BH159" t="str">
            <v>Pass</v>
          </cell>
          <cell r="BI159" t="str">
            <v>***-**-7681</v>
          </cell>
          <cell r="BJ159">
            <v>11367.61</v>
          </cell>
          <cell r="BK159">
            <v>-400</v>
          </cell>
          <cell r="BL159"/>
          <cell r="BM159"/>
          <cell r="BN159">
            <v>-400</v>
          </cell>
          <cell r="BO159"/>
          <cell r="BP159"/>
          <cell r="BQ159">
            <v>1.5610702458361307E-5</v>
          </cell>
          <cell r="BR159">
            <v>-400</v>
          </cell>
          <cell r="BS159">
            <v>0</v>
          </cell>
          <cell r="BT159">
            <v>-400</v>
          </cell>
          <cell r="BU159">
            <v>0</v>
          </cell>
          <cell r="BV159">
            <v>-400</v>
          </cell>
          <cell r="BW159">
            <v>0</v>
          </cell>
          <cell r="BX159">
            <v>0</v>
          </cell>
          <cell r="BY159" t="str">
            <v>120 +</v>
          </cell>
          <cell r="BZ159">
            <v>3770.1</v>
          </cell>
          <cell r="CA159" t="e">
            <v>#REF!</v>
          </cell>
          <cell r="CB159" t="str">
            <v>Match</v>
          </cell>
          <cell r="CC159" t="b">
            <v>0</v>
          </cell>
          <cell r="CD159">
            <v>513767681</v>
          </cell>
          <cell r="CE159">
            <v>9</v>
          </cell>
          <cell r="CF159">
            <v>5</v>
          </cell>
          <cell r="CG159">
            <v>76</v>
          </cell>
          <cell r="CH159" t="b">
            <v>0</v>
          </cell>
          <cell r="CI159">
            <v>309.68684027777635</v>
          </cell>
          <cell r="CJ159" t="str">
            <v>31 +</v>
          </cell>
          <cell r="CK159" t="e">
            <v>#REF!</v>
          </cell>
          <cell r="CL159" t="e">
            <v>#REF!</v>
          </cell>
        </row>
        <row r="160">
          <cell r="B160">
            <v>49894</v>
          </cell>
          <cell r="C160" t="str">
            <v xml:space="preserve"> BEATON FARMS, INC.</v>
          </cell>
          <cell r="D160">
            <v>42701.1</v>
          </cell>
          <cell r="E160">
            <v>18094.650000000001</v>
          </cell>
          <cell r="F160">
            <v>41641</v>
          </cell>
          <cell r="G160">
            <v>43753</v>
          </cell>
          <cell r="H160" t="str">
            <v xml:space="preserve"> REAL ESTATE RENEWAL NW 32</v>
          </cell>
          <cell r="I160" t="str">
            <v xml:space="preserve"> SA</v>
          </cell>
          <cell r="J160">
            <v>12</v>
          </cell>
          <cell r="K160" t="str">
            <v xml:space="preserve"> A</v>
          </cell>
          <cell r="L160" t="str">
            <v xml:space="preserve"> N</v>
          </cell>
          <cell r="M160">
            <v>0</v>
          </cell>
          <cell r="N160">
            <v>3800</v>
          </cell>
          <cell r="O160">
            <v>49894</v>
          </cell>
          <cell r="P160">
            <v>0</v>
          </cell>
          <cell r="Q160" t="str">
            <v xml:space="preserve"> LF</v>
          </cell>
          <cell r="R160">
            <v>43388</v>
          </cell>
          <cell r="S160">
            <v>10214.280000000001</v>
          </cell>
          <cell r="T160">
            <v>517.77</v>
          </cell>
          <cell r="U160" t="str">
            <v xml:space="preserve"> N</v>
          </cell>
          <cell r="V160">
            <v>2</v>
          </cell>
          <cell r="W160">
            <v>481029762</v>
          </cell>
          <cell r="X160" t="str">
            <v xml:space="preserve"> F</v>
          </cell>
          <cell r="Y160">
            <v>3800</v>
          </cell>
          <cell r="Z160">
            <v>49894</v>
          </cell>
          <cell r="AA160">
            <v>0</v>
          </cell>
          <cell r="AB160">
            <v>12</v>
          </cell>
          <cell r="AC160">
            <v>6</v>
          </cell>
          <cell r="AD160">
            <v>2</v>
          </cell>
          <cell r="AE160">
            <v>0</v>
          </cell>
          <cell r="AF160">
            <v>0</v>
          </cell>
          <cell r="AG160" t="str">
            <v xml:space="preserve"> ST</v>
          </cell>
          <cell r="AH160" t="str">
            <v xml:space="preserve"> REM DATED 1-29-04 REM 10-2-98</v>
          </cell>
          <cell r="AI160" t="str">
            <v xml:space="preserve"> N</v>
          </cell>
          <cell r="AJ160">
            <v>4.95</v>
          </cell>
          <cell r="AK160">
            <v>0</v>
          </cell>
          <cell r="AL160">
            <v>3800</v>
          </cell>
          <cell r="AM160">
            <v>49894</v>
          </cell>
          <cell r="AN160" t="str">
            <v xml:space="preserve">  0/00/0000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3800</v>
          </cell>
          <cell r="AZ160">
            <v>49894</v>
          </cell>
          <cell r="BA160" t="str">
            <v xml:space="preserve"> ST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str">
            <v>Pass</v>
          </cell>
          <cell r="BH160" t="str">
            <v>Pass</v>
          </cell>
          <cell r="BI160" t="str">
            <v>**-***9762</v>
          </cell>
          <cell r="BJ160">
            <v>18094.650000000001</v>
          </cell>
          <cell r="BK160">
            <v>18612.420000000002</v>
          </cell>
          <cell r="BL160">
            <v>18612.420000000002</v>
          </cell>
          <cell r="BM160"/>
          <cell r="BN160"/>
          <cell r="BO160"/>
          <cell r="BP160"/>
          <cell r="BQ160">
            <v>1.2300100692485295E-5</v>
          </cell>
          <cell r="BR160">
            <v>18094.650000000001</v>
          </cell>
          <cell r="BS160">
            <v>517.77</v>
          </cell>
          <cell r="BT160">
            <v>18612.420000000002</v>
          </cell>
          <cell r="BU160">
            <v>0</v>
          </cell>
          <cell r="BV160">
            <v>18612.420000000002</v>
          </cell>
          <cell r="BW160">
            <v>0</v>
          </cell>
          <cell r="BX160">
            <v>0</v>
          </cell>
          <cell r="BY160"/>
          <cell r="BZ160">
            <v>0</v>
          </cell>
          <cell r="CA160" t="e">
            <v>#REF!</v>
          </cell>
          <cell r="CB160" t="str">
            <v>Match</v>
          </cell>
          <cell r="CC160" t="b">
            <v>0</v>
          </cell>
          <cell r="CD160">
            <v>481029762</v>
          </cell>
          <cell r="CE160">
            <v>9</v>
          </cell>
          <cell r="CF160">
            <v>4</v>
          </cell>
          <cell r="CG160">
            <v>2</v>
          </cell>
          <cell r="CH160" t="b">
            <v>0</v>
          </cell>
          <cell r="CI160">
            <v>-264.31315972222365</v>
          </cell>
          <cell r="CJ160"/>
          <cell r="CK160" t="e">
            <v>#REF!</v>
          </cell>
          <cell r="CL160" t="e">
            <v>#REF!</v>
          </cell>
        </row>
        <row r="161">
          <cell r="B161">
            <v>51732</v>
          </cell>
          <cell r="C161" t="str">
            <v xml:space="preserve"> BEATON FARMS, INC.</v>
          </cell>
          <cell r="D161">
            <v>220000</v>
          </cell>
          <cell r="E161">
            <v>88867.91</v>
          </cell>
          <cell r="F161">
            <v>42165</v>
          </cell>
          <cell r="G161">
            <v>43713</v>
          </cell>
          <cell r="H161" t="str">
            <v xml:space="preserve"> PURCHASE TRACTOR AND PLANTER</v>
          </cell>
          <cell r="I161" t="str">
            <v xml:space="preserve"> SA</v>
          </cell>
          <cell r="J161">
            <v>92</v>
          </cell>
          <cell r="K161" t="str">
            <v xml:space="preserve"> A</v>
          </cell>
          <cell r="L161" t="str">
            <v xml:space="preserve"> N</v>
          </cell>
          <cell r="M161">
            <v>0</v>
          </cell>
          <cell r="N161">
            <v>3800</v>
          </cell>
          <cell r="O161">
            <v>51732</v>
          </cell>
          <cell r="P161">
            <v>0</v>
          </cell>
          <cell r="Q161" t="str">
            <v xml:space="preserve"> LF</v>
          </cell>
          <cell r="R161">
            <v>43348</v>
          </cell>
          <cell r="S161">
            <v>47075.040000000001</v>
          </cell>
          <cell r="T161">
            <v>1585.01</v>
          </cell>
          <cell r="U161" t="str">
            <v xml:space="preserve"> N</v>
          </cell>
          <cell r="V161">
            <v>3</v>
          </cell>
          <cell r="W161">
            <v>481029762</v>
          </cell>
          <cell r="X161" t="str">
            <v xml:space="preserve"> F</v>
          </cell>
          <cell r="Y161">
            <v>3800</v>
          </cell>
          <cell r="Z161">
            <v>51732</v>
          </cell>
          <cell r="AA161">
            <v>0</v>
          </cell>
          <cell r="AB161">
            <v>12</v>
          </cell>
          <cell r="AC161">
            <v>2</v>
          </cell>
          <cell r="AD161">
            <v>11</v>
          </cell>
          <cell r="AE161">
            <v>0</v>
          </cell>
          <cell r="AF161">
            <v>0</v>
          </cell>
          <cell r="AG161" t="str">
            <v xml:space="preserve"> ST</v>
          </cell>
          <cell r="AH161" t="str">
            <v xml:space="preserve"> 2014 CASH IH 340/2014 CASE IH</v>
          </cell>
          <cell r="AI161" t="str">
            <v xml:space="preserve"> N</v>
          </cell>
          <cell r="AJ161">
            <v>3.1</v>
          </cell>
          <cell r="AK161">
            <v>0</v>
          </cell>
          <cell r="AL161">
            <v>3800</v>
          </cell>
          <cell r="AM161">
            <v>51732</v>
          </cell>
          <cell r="AN161" t="str">
            <v xml:space="preserve">  0/00/0000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3800</v>
          </cell>
          <cell r="AZ161">
            <v>51732</v>
          </cell>
          <cell r="BA161" t="str">
            <v xml:space="preserve"> ST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 t="str">
            <v>Pass</v>
          </cell>
          <cell r="BH161" t="str">
            <v>Pass</v>
          </cell>
          <cell r="BI161" t="str">
            <v>**-***9762</v>
          </cell>
          <cell r="BJ161">
            <v>88867.91</v>
          </cell>
          <cell r="BK161">
            <v>90452.92</v>
          </cell>
          <cell r="BL161">
            <v>90452.92</v>
          </cell>
          <cell r="BM161"/>
          <cell r="BN161"/>
          <cell r="BO161"/>
          <cell r="BP161"/>
          <cell r="BQ161">
            <v>3.7832055756926358E-5</v>
          </cell>
          <cell r="BR161">
            <v>88867.91</v>
          </cell>
          <cell r="BS161">
            <v>1585.01</v>
          </cell>
          <cell r="BT161">
            <v>90452.92</v>
          </cell>
          <cell r="BU161">
            <v>0</v>
          </cell>
          <cell r="BV161">
            <v>90452.92</v>
          </cell>
          <cell r="BW161">
            <v>0</v>
          </cell>
          <cell r="BX161">
            <v>0</v>
          </cell>
          <cell r="BY161"/>
          <cell r="BZ161">
            <v>0</v>
          </cell>
          <cell r="CA161" t="e">
            <v>#REF!</v>
          </cell>
          <cell r="CB161" t="str">
            <v>Match</v>
          </cell>
          <cell r="CC161" t="b">
            <v>0</v>
          </cell>
          <cell r="CD161">
            <v>481029762</v>
          </cell>
          <cell r="CE161">
            <v>9</v>
          </cell>
          <cell r="CF161">
            <v>4</v>
          </cell>
          <cell r="CG161">
            <v>2</v>
          </cell>
          <cell r="CH161" t="b">
            <v>0</v>
          </cell>
          <cell r="CI161">
            <v>-224.31315972222365</v>
          </cell>
          <cell r="CJ161"/>
          <cell r="CK161" t="e">
            <v>#REF!</v>
          </cell>
          <cell r="CL161" t="e">
            <v>#REF!</v>
          </cell>
        </row>
        <row r="162">
          <cell r="B162">
            <v>51353</v>
          </cell>
          <cell r="C162" t="str">
            <v xml:space="preserve"> BEATON,AARON J</v>
          </cell>
          <cell r="D162">
            <v>240000</v>
          </cell>
          <cell r="E162">
            <v>131401.65</v>
          </cell>
          <cell r="F162">
            <v>42067</v>
          </cell>
          <cell r="G162">
            <v>44958</v>
          </cell>
          <cell r="H162" t="str">
            <v xml:space="preserve"> PURCHASE REAL ESTATE</v>
          </cell>
          <cell r="I162" t="str">
            <v xml:space="preserve"> SA</v>
          </cell>
          <cell r="J162">
            <v>12</v>
          </cell>
          <cell r="K162" t="str">
            <v xml:space="preserve"> A</v>
          </cell>
          <cell r="L162" t="str">
            <v xml:space="preserve"> N</v>
          </cell>
          <cell r="M162">
            <v>0</v>
          </cell>
          <cell r="N162">
            <v>3840</v>
          </cell>
          <cell r="O162">
            <v>51353</v>
          </cell>
          <cell r="P162">
            <v>0</v>
          </cell>
          <cell r="Q162" t="str">
            <v xml:space="preserve"> LF</v>
          </cell>
          <cell r="R162">
            <v>44593</v>
          </cell>
          <cell r="S162">
            <v>22270.639999999999</v>
          </cell>
          <cell r="T162">
            <v>243.01</v>
          </cell>
          <cell r="U162" t="str">
            <v xml:space="preserve"> N</v>
          </cell>
          <cell r="V162">
            <v>2</v>
          </cell>
          <cell r="W162">
            <v>512827904</v>
          </cell>
          <cell r="X162" t="str">
            <v xml:space="preserve"> S</v>
          </cell>
          <cell r="Y162">
            <v>3840</v>
          </cell>
          <cell r="Z162">
            <v>51353</v>
          </cell>
          <cell r="AA162">
            <v>0</v>
          </cell>
          <cell r="AB162">
            <v>12</v>
          </cell>
          <cell r="AC162">
            <v>6</v>
          </cell>
          <cell r="AD162">
            <v>2</v>
          </cell>
          <cell r="AE162">
            <v>0</v>
          </cell>
          <cell r="AF162">
            <v>0</v>
          </cell>
          <cell r="AG162" t="str">
            <v xml:space="preserve"> ST</v>
          </cell>
          <cell r="AH162" t="str">
            <v xml:space="preserve"> REM 3/4/2015</v>
          </cell>
          <cell r="AI162" t="str">
            <v xml:space="preserve"> N</v>
          </cell>
          <cell r="AJ162">
            <v>4.5</v>
          </cell>
          <cell r="AK162">
            <v>0</v>
          </cell>
          <cell r="AL162">
            <v>3840</v>
          </cell>
          <cell r="AM162">
            <v>51353</v>
          </cell>
          <cell r="AN162" t="str">
            <v xml:space="preserve">  0/00/0000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3840</v>
          </cell>
          <cell r="AZ162">
            <v>51353</v>
          </cell>
          <cell r="BA162" t="str">
            <v xml:space="preserve"> ST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 t="str">
            <v>Pass</v>
          </cell>
          <cell r="BH162" t="str">
            <v>Pass</v>
          </cell>
          <cell r="BI162" t="str">
            <v>***-**-7904</v>
          </cell>
          <cell r="BJ162">
            <v>131401.65</v>
          </cell>
          <cell r="BK162">
            <v>131644.66</v>
          </cell>
          <cell r="BL162">
            <v>131644.66</v>
          </cell>
          <cell r="BM162"/>
          <cell r="BN162"/>
          <cell r="BO162"/>
          <cell r="BP162"/>
          <cell r="BQ162">
            <v>8.1201978895254078E-5</v>
          </cell>
          <cell r="BR162">
            <v>131401.65</v>
          </cell>
          <cell r="BS162">
            <v>243.01</v>
          </cell>
          <cell r="BT162">
            <v>131644.66</v>
          </cell>
          <cell r="BU162">
            <v>0</v>
          </cell>
          <cell r="BV162">
            <v>131644.66</v>
          </cell>
          <cell r="BW162">
            <v>0</v>
          </cell>
          <cell r="BX162">
            <v>0</v>
          </cell>
          <cell r="BY162"/>
          <cell r="BZ162">
            <v>0</v>
          </cell>
          <cell r="CA162" t="e">
            <v>#REF!</v>
          </cell>
          <cell r="CB162" t="str">
            <v>Match</v>
          </cell>
          <cell r="CC162" t="b">
            <v>0</v>
          </cell>
          <cell r="CD162">
            <v>512827904</v>
          </cell>
          <cell r="CE162">
            <v>9</v>
          </cell>
          <cell r="CF162">
            <v>5</v>
          </cell>
          <cell r="CG162">
            <v>82</v>
          </cell>
          <cell r="CH162" t="b">
            <v>0</v>
          </cell>
          <cell r="CI162">
            <v>-1469.3131597222236</v>
          </cell>
          <cell r="CJ162"/>
          <cell r="CK162" t="e">
            <v>#REF!</v>
          </cell>
          <cell r="CL162" t="e">
            <v>#REF!</v>
          </cell>
        </row>
        <row r="163">
          <cell r="B163">
            <v>52412</v>
          </cell>
          <cell r="C163" t="str">
            <v xml:space="preserve"> BEATON,AARON J</v>
          </cell>
          <cell r="D163">
            <v>156000</v>
          </cell>
          <cell r="E163">
            <v>108462.53</v>
          </cell>
          <cell r="F163">
            <v>42360</v>
          </cell>
          <cell r="G163">
            <v>45323</v>
          </cell>
          <cell r="H163" t="str">
            <v xml:space="preserve"> PURCHASE REAL ESTATE</v>
          </cell>
          <cell r="I163" t="str">
            <v xml:space="preserve"> SA</v>
          </cell>
          <cell r="J163">
            <v>12</v>
          </cell>
          <cell r="K163" t="str">
            <v xml:space="preserve"> A</v>
          </cell>
          <cell r="L163" t="str">
            <v xml:space="preserve"> N</v>
          </cell>
          <cell r="M163">
            <v>0</v>
          </cell>
          <cell r="N163">
            <v>3840</v>
          </cell>
          <cell r="O163">
            <v>52412</v>
          </cell>
          <cell r="P163">
            <v>0</v>
          </cell>
          <cell r="Q163" t="str">
            <v xml:space="preserve"> LF</v>
          </cell>
          <cell r="R163">
            <v>44593</v>
          </cell>
          <cell r="S163">
            <v>12060.11</v>
          </cell>
          <cell r="T163">
            <v>200.59</v>
          </cell>
          <cell r="U163" t="str">
            <v xml:space="preserve"> N</v>
          </cell>
          <cell r="V163">
            <v>2</v>
          </cell>
          <cell r="W163">
            <v>512827904</v>
          </cell>
          <cell r="X163" t="str">
            <v xml:space="preserve"> S</v>
          </cell>
          <cell r="Y163">
            <v>3840</v>
          </cell>
          <cell r="Z163">
            <v>52412</v>
          </cell>
          <cell r="AA163">
            <v>0</v>
          </cell>
          <cell r="AB163">
            <v>12</v>
          </cell>
          <cell r="AC163">
            <v>6</v>
          </cell>
          <cell r="AD163">
            <v>2</v>
          </cell>
          <cell r="AE163">
            <v>0</v>
          </cell>
          <cell r="AF163">
            <v>0</v>
          </cell>
          <cell r="AG163" t="str">
            <v xml:space="preserve"> ST</v>
          </cell>
          <cell r="AH163" t="str">
            <v xml:space="preserve"> REM DATED 3-4-15</v>
          </cell>
          <cell r="AI163" t="str">
            <v xml:space="preserve"> N</v>
          </cell>
          <cell r="AJ163">
            <v>4.5</v>
          </cell>
          <cell r="AK163">
            <v>0</v>
          </cell>
          <cell r="AL163">
            <v>3840</v>
          </cell>
          <cell r="AM163">
            <v>52412</v>
          </cell>
          <cell r="AN163" t="str">
            <v xml:space="preserve">  0/00/0000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3840</v>
          </cell>
          <cell r="AZ163">
            <v>52412</v>
          </cell>
          <cell r="BA163" t="str">
            <v xml:space="preserve"> ST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 t="str">
            <v>Pass</v>
          </cell>
          <cell r="BH163" t="str">
            <v>Pass</v>
          </cell>
          <cell r="BI163" t="str">
            <v>***-**-7904</v>
          </cell>
          <cell r="BJ163">
            <v>108462.53</v>
          </cell>
          <cell r="BK163">
            <v>108663.12</v>
          </cell>
          <cell r="BL163">
            <v>108663.12</v>
          </cell>
          <cell r="BM163"/>
          <cell r="BN163"/>
          <cell r="BO163"/>
          <cell r="BP163"/>
          <cell r="BQ163">
            <v>6.7026343063316651E-5</v>
          </cell>
          <cell r="BR163">
            <v>108462.53</v>
          </cell>
          <cell r="BS163">
            <v>200.59</v>
          </cell>
          <cell r="BT163">
            <v>108663.12</v>
          </cell>
          <cell r="BU163">
            <v>0</v>
          </cell>
          <cell r="BV163">
            <v>108663.12</v>
          </cell>
          <cell r="BW163">
            <v>0</v>
          </cell>
          <cell r="BX163">
            <v>0</v>
          </cell>
          <cell r="BY163"/>
          <cell r="BZ163">
            <v>0</v>
          </cell>
          <cell r="CA163" t="e">
            <v>#REF!</v>
          </cell>
          <cell r="CB163" t="str">
            <v>Match</v>
          </cell>
          <cell r="CC163" t="b">
            <v>0</v>
          </cell>
          <cell r="CD163">
            <v>512827904</v>
          </cell>
          <cell r="CE163">
            <v>9</v>
          </cell>
          <cell r="CF163">
            <v>5</v>
          </cell>
          <cell r="CG163">
            <v>82</v>
          </cell>
          <cell r="CH163" t="b">
            <v>0</v>
          </cell>
          <cell r="CI163">
            <v>-1469.3131597222236</v>
          </cell>
          <cell r="CJ163"/>
          <cell r="CK163" t="e">
            <v>#REF!</v>
          </cell>
          <cell r="CL163" t="e">
            <v>#REF!</v>
          </cell>
        </row>
        <row r="164">
          <cell r="B164">
            <v>52470</v>
          </cell>
          <cell r="C164" t="str">
            <v xml:space="preserve"> BEATON,JOHN C.</v>
          </cell>
          <cell r="D164">
            <v>696000</v>
          </cell>
          <cell r="E164">
            <v>520000</v>
          </cell>
          <cell r="F164">
            <v>42373</v>
          </cell>
          <cell r="G164">
            <v>49689</v>
          </cell>
          <cell r="H164" t="str">
            <v xml:space="preserve"> PURCHASE REAL ESTATE</v>
          </cell>
          <cell r="I164" t="str">
            <v xml:space="preserve"> SA</v>
          </cell>
          <cell r="J164">
            <v>12</v>
          </cell>
          <cell r="K164" t="str">
            <v xml:space="preserve"> A</v>
          </cell>
          <cell r="L164" t="str">
            <v xml:space="preserve"> N</v>
          </cell>
          <cell r="M164">
            <v>0</v>
          </cell>
          <cell r="N164">
            <v>3860</v>
          </cell>
          <cell r="O164">
            <v>52470</v>
          </cell>
          <cell r="P164">
            <v>0</v>
          </cell>
          <cell r="Q164" t="str">
            <v xml:space="preserve"> LF</v>
          </cell>
          <cell r="R164">
            <v>44211</v>
          </cell>
          <cell r="S164">
            <v>55948.07</v>
          </cell>
          <cell r="T164">
            <v>1495.89</v>
          </cell>
          <cell r="U164" t="str">
            <v xml:space="preserve"> N</v>
          </cell>
          <cell r="V164">
            <v>2</v>
          </cell>
          <cell r="W164">
            <v>514589621</v>
          </cell>
          <cell r="X164" t="str">
            <v xml:space="preserve"> S</v>
          </cell>
          <cell r="Y164">
            <v>3860</v>
          </cell>
          <cell r="Z164">
            <v>52470</v>
          </cell>
          <cell r="AA164">
            <v>0</v>
          </cell>
          <cell r="AB164">
            <v>12</v>
          </cell>
          <cell r="AC164">
            <v>6</v>
          </cell>
          <cell r="AD164">
            <v>2</v>
          </cell>
          <cell r="AE164">
            <v>0</v>
          </cell>
          <cell r="AF164">
            <v>0</v>
          </cell>
          <cell r="AG164" t="str">
            <v xml:space="preserve"> ST</v>
          </cell>
          <cell r="AH164" t="str">
            <v xml:space="preserve"> REAL PROPERTY LOCATED IN SCOTT</v>
          </cell>
          <cell r="AI164" t="str">
            <v xml:space="preserve"> N</v>
          </cell>
          <cell r="AJ164">
            <v>5</v>
          </cell>
          <cell r="AK164">
            <v>0</v>
          </cell>
          <cell r="AL164">
            <v>3860</v>
          </cell>
          <cell r="AM164">
            <v>52470</v>
          </cell>
          <cell r="AN164" t="str">
            <v xml:space="preserve">  0/00/0000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3860</v>
          </cell>
          <cell r="AZ164">
            <v>52470</v>
          </cell>
          <cell r="BA164" t="str">
            <v xml:space="preserve"> ST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str">
            <v>Pass</v>
          </cell>
          <cell r="BH164" t="str">
            <v>Pass</v>
          </cell>
          <cell r="BI164" t="str">
            <v>***-**-9621</v>
          </cell>
          <cell r="BJ164">
            <v>520000</v>
          </cell>
          <cell r="BK164">
            <v>521495.89</v>
          </cell>
          <cell r="BL164">
            <v>521495.89</v>
          </cell>
          <cell r="BM164"/>
          <cell r="BN164"/>
          <cell r="BO164"/>
          <cell r="BP164"/>
          <cell r="BQ164">
            <v>3.570480196957794E-4</v>
          </cell>
          <cell r="BR164">
            <v>520000</v>
          </cell>
          <cell r="BS164">
            <v>1495.89</v>
          </cell>
          <cell r="BT164">
            <v>521495.89</v>
          </cell>
          <cell r="BU164">
            <v>0</v>
          </cell>
          <cell r="BV164">
            <v>521495.89</v>
          </cell>
          <cell r="BW164">
            <v>0</v>
          </cell>
          <cell r="BX164">
            <v>0</v>
          </cell>
          <cell r="BY164"/>
          <cell r="BZ164">
            <v>0</v>
          </cell>
          <cell r="CA164" t="e">
            <v>#REF!</v>
          </cell>
          <cell r="CB164" t="str">
            <v>Match</v>
          </cell>
          <cell r="CC164" t="b">
            <v>0</v>
          </cell>
          <cell r="CD164">
            <v>514589621</v>
          </cell>
          <cell r="CE164">
            <v>9</v>
          </cell>
          <cell r="CF164">
            <v>5</v>
          </cell>
          <cell r="CG164">
            <v>58</v>
          </cell>
          <cell r="CH164" t="b">
            <v>0</v>
          </cell>
          <cell r="CI164">
            <v>-1087.3131597222236</v>
          </cell>
          <cell r="CJ164"/>
          <cell r="CK164" t="e">
            <v>#REF!</v>
          </cell>
          <cell r="CL164" t="e">
            <v>#REF!</v>
          </cell>
        </row>
        <row r="165">
          <cell r="B165">
            <v>52344</v>
          </cell>
          <cell r="C165" t="str">
            <v xml:space="preserve"> BEATON,JOSHUA E.</v>
          </cell>
          <cell r="D165">
            <v>90000</v>
          </cell>
          <cell r="E165">
            <v>14890.12</v>
          </cell>
          <cell r="F165">
            <v>42340</v>
          </cell>
          <cell r="G165">
            <v>43132</v>
          </cell>
          <cell r="H165" t="str">
            <v xml:space="preserve"> OPERATE RENEWAL</v>
          </cell>
          <cell r="I165" t="str">
            <v xml:space="preserve"> SI</v>
          </cell>
          <cell r="J165">
            <v>91</v>
          </cell>
          <cell r="K165" t="str">
            <v xml:space="preserve"> A</v>
          </cell>
          <cell r="L165" t="str">
            <v xml:space="preserve"> O</v>
          </cell>
          <cell r="M165">
            <v>90000</v>
          </cell>
          <cell r="N165">
            <v>3865</v>
          </cell>
          <cell r="O165">
            <v>52344</v>
          </cell>
          <cell r="P165">
            <v>0</v>
          </cell>
          <cell r="Q165" t="str">
            <v xml:space="preserve"> LF</v>
          </cell>
          <cell r="R165">
            <v>43132</v>
          </cell>
          <cell r="S165">
            <v>0</v>
          </cell>
          <cell r="T165">
            <v>2.4500000000000002</v>
          </cell>
          <cell r="U165" t="str">
            <v xml:space="preserve"> N</v>
          </cell>
          <cell r="V165">
            <v>7</v>
          </cell>
          <cell r="W165">
            <v>512829621</v>
          </cell>
          <cell r="X165" t="str">
            <v xml:space="preserve"> S</v>
          </cell>
          <cell r="Y165">
            <v>3865</v>
          </cell>
          <cell r="Z165">
            <v>52344</v>
          </cell>
          <cell r="AA165">
            <v>0</v>
          </cell>
          <cell r="AB165">
            <v>1</v>
          </cell>
          <cell r="AC165">
            <v>4</v>
          </cell>
          <cell r="AD165">
            <v>11</v>
          </cell>
          <cell r="AE165">
            <v>0</v>
          </cell>
          <cell r="AF165">
            <v>0</v>
          </cell>
          <cell r="AG165" t="str">
            <v xml:space="preserve"> ST</v>
          </cell>
          <cell r="AH165" t="str">
            <v xml:space="preserve"> IN AC GI CR</v>
          </cell>
          <cell r="AI165" t="str">
            <v xml:space="preserve"> N</v>
          </cell>
          <cell r="AJ165">
            <v>6</v>
          </cell>
          <cell r="AK165">
            <v>1</v>
          </cell>
          <cell r="AL165">
            <v>3865</v>
          </cell>
          <cell r="AM165">
            <v>52344</v>
          </cell>
          <cell r="AN165" t="str">
            <v xml:space="preserve">  0/00/0000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3865</v>
          </cell>
          <cell r="AZ165">
            <v>52344</v>
          </cell>
          <cell r="BA165" t="str">
            <v xml:space="preserve"> ST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 t="str">
            <v>Pass</v>
          </cell>
          <cell r="BH165" t="str">
            <v>Pass</v>
          </cell>
          <cell r="BI165" t="str">
            <v>***-**-9621</v>
          </cell>
          <cell r="BJ165">
            <v>90000</v>
          </cell>
          <cell r="BK165">
            <v>14892.570000000002</v>
          </cell>
          <cell r="BL165">
            <v>14892.570000000002</v>
          </cell>
          <cell r="BM165"/>
          <cell r="BN165"/>
          <cell r="BO165"/>
          <cell r="BP165"/>
          <cell r="BQ165">
            <v>1.2268818136228891E-5</v>
          </cell>
          <cell r="BR165">
            <v>14890.12</v>
          </cell>
          <cell r="BS165">
            <v>2.4500000000000002</v>
          </cell>
          <cell r="BT165">
            <v>14892.570000000002</v>
          </cell>
          <cell r="BU165">
            <v>75109.88</v>
          </cell>
          <cell r="BV165">
            <v>90002.45</v>
          </cell>
          <cell r="BW165">
            <v>0</v>
          </cell>
          <cell r="BX165">
            <v>0</v>
          </cell>
          <cell r="BY165"/>
          <cell r="BZ165">
            <v>0</v>
          </cell>
          <cell r="CA165" t="e">
            <v>#REF!</v>
          </cell>
          <cell r="CB165" t="str">
            <v>Match</v>
          </cell>
          <cell r="CC165" t="b">
            <v>0</v>
          </cell>
          <cell r="CD165">
            <v>512829621</v>
          </cell>
          <cell r="CE165">
            <v>9</v>
          </cell>
          <cell r="CF165">
            <v>5</v>
          </cell>
          <cell r="CG165">
            <v>82</v>
          </cell>
          <cell r="CH165" t="b">
            <v>0</v>
          </cell>
          <cell r="CI165">
            <v>-8.3131597222236451</v>
          </cell>
          <cell r="CJ165"/>
          <cell r="CK165" t="e">
            <v>#REF!</v>
          </cell>
          <cell r="CL165" t="e">
            <v>#REF!</v>
          </cell>
        </row>
        <row r="166">
          <cell r="B166">
            <v>54216</v>
          </cell>
          <cell r="C166" t="str">
            <v xml:space="preserve"> BEATON,JOSHUA E.</v>
          </cell>
          <cell r="D166">
            <v>12627.5</v>
          </cell>
          <cell r="E166">
            <v>11449.83</v>
          </cell>
          <cell r="F166">
            <v>43007</v>
          </cell>
          <cell r="G166">
            <v>44287</v>
          </cell>
          <cell r="H166" t="str">
            <v xml:space="preserve"> PURCHASE VEHICLE</v>
          </cell>
          <cell r="I166" t="str">
            <v xml:space="preserve"> SA</v>
          </cell>
          <cell r="J166">
            <v>34</v>
          </cell>
          <cell r="K166" t="str">
            <v xml:space="preserve"> A</v>
          </cell>
          <cell r="L166" t="str">
            <v xml:space="preserve"> N</v>
          </cell>
          <cell r="M166">
            <v>0</v>
          </cell>
          <cell r="N166">
            <v>3865</v>
          </cell>
          <cell r="O166">
            <v>54216</v>
          </cell>
          <cell r="P166">
            <v>0</v>
          </cell>
          <cell r="Q166" t="str">
            <v xml:space="preserve"> JB</v>
          </cell>
          <cell r="R166">
            <v>43160</v>
          </cell>
          <cell r="S166">
            <v>339.42</v>
          </cell>
          <cell r="T166">
            <v>43.29</v>
          </cell>
          <cell r="U166" t="str">
            <v xml:space="preserve"> N</v>
          </cell>
          <cell r="V166">
            <v>11</v>
          </cell>
          <cell r="W166">
            <v>512829621</v>
          </cell>
          <cell r="X166" t="str">
            <v xml:space="preserve"> S</v>
          </cell>
          <cell r="Y166">
            <v>3865</v>
          </cell>
          <cell r="Z166">
            <v>54216</v>
          </cell>
          <cell r="AA166">
            <v>0</v>
          </cell>
          <cell r="AB166">
            <v>1</v>
          </cell>
          <cell r="AC166">
            <v>5</v>
          </cell>
          <cell r="AD166">
            <v>12</v>
          </cell>
          <cell r="AE166">
            <v>0</v>
          </cell>
          <cell r="AF166">
            <v>0</v>
          </cell>
          <cell r="AG166" t="str">
            <v xml:space="preserve"> ST</v>
          </cell>
          <cell r="AH166" t="str">
            <v xml:space="preserve"> 2006 GMC  SIERRA 1500 (VIN 1GT</v>
          </cell>
          <cell r="AI166" t="str">
            <v xml:space="preserve"> N</v>
          </cell>
          <cell r="AJ166">
            <v>6.9</v>
          </cell>
          <cell r="AK166">
            <v>0</v>
          </cell>
          <cell r="AL166">
            <v>3865</v>
          </cell>
          <cell r="AM166">
            <v>54216</v>
          </cell>
          <cell r="AN166" t="str">
            <v xml:space="preserve">  0/00/0000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3865</v>
          </cell>
          <cell r="AZ166">
            <v>54216</v>
          </cell>
          <cell r="BA166" t="str">
            <v xml:space="preserve"> ST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str">
            <v>Pass</v>
          </cell>
          <cell r="BH166" t="str">
            <v>Pass</v>
          </cell>
          <cell r="BI166" t="str">
            <v>***-**-9621</v>
          </cell>
          <cell r="BJ166">
            <v>11449.83</v>
          </cell>
          <cell r="BK166">
            <v>11493.12</v>
          </cell>
          <cell r="BL166">
            <v>11493.12</v>
          </cell>
          <cell r="BM166"/>
          <cell r="BN166"/>
          <cell r="BO166"/>
          <cell r="BP166"/>
          <cell r="BQ166">
            <v>1.0849292299514597E-5</v>
          </cell>
          <cell r="BR166">
            <v>11449.83</v>
          </cell>
          <cell r="BS166">
            <v>43.29</v>
          </cell>
          <cell r="BT166">
            <v>11493.12</v>
          </cell>
          <cell r="BU166">
            <v>0</v>
          </cell>
          <cell r="BV166">
            <v>11493.12</v>
          </cell>
          <cell r="BW166">
            <v>0</v>
          </cell>
          <cell r="BX166">
            <v>0</v>
          </cell>
          <cell r="BY166"/>
          <cell r="BZ166">
            <v>0</v>
          </cell>
          <cell r="CA166" t="e">
            <v>#REF!</v>
          </cell>
          <cell r="CB166" t="str">
            <v>Match</v>
          </cell>
          <cell r="CC166" t="b">
            <v>0</v>
          </cell>
          <cell r="CD166">
            <v>512829621</v>
          </cell>
          <cell r="CE166">
            <v>9</v>
          </cell>
          <cell r="CF166">
            <v>5</v>
          </cell>
          <cell r="CG166">
            <v>82</v>
          </cell>
          <cell r="CH166" t="b">
            <v>0</v>
          </cell>
          <cell r="CI166">
            <v>-36.313159722223645</v>
          </cell>
          <cell r="CJ166"/>
          <cell r="CK166" t="e">
            <v>#REF!</v>
          </cell>
          <cell r="CL166" t="e">
            <v>#REF!</v>
          </cell>
        </row>
        <row r="167">
          <cell r="B167">
            <v>310239</v>
          </cell>
          <cell r="C167" t="str">
            <v xml:space="preserve"> BEATON, PHILIP M.</v>
          </cell>
          <cell r="D167">
            <v>110400</v>
          </cell>
          <cell r="E167">
            <v>64961.7</v>
          </cell>
          <cell r="F167">
            <v>40816</v>
          </cell>
          <cell r="G167">
            <v>46296</v>
          </cell>
          <cell r="H167" t="str">
            <v xml:space="preserve"> PURCHASE HOME</v>
          </cell>
          <cell r="I167" t="str">
            <v xml:space="preserve"> PA</v>
          </cell>
          <cell r="J167">
            <v>19</v>
          </cell>
          <cell r="K167" t="str">
            <v xml:space="preserve"> A</v>
          </cell>
          <cell r="L167" t="str">
            <v xml:space="preserve"> N</v>
          </cell>
          <cell r="M167">
            <v>0</v>
          </cell>
          <cell r="N167">
            <v>3870</v>
          </cell>
          <cell r="O167">
            <v>310239</v>
          </cell>
          <cell r="P167">
            <v>0</v>
          </cell>
          <cell r="Q167" t="str">
            <v xml:space="preserve"> KM</v>
          </cell>
          <cell r="R167">
            <v>43132</v>
          </cell>
          <cell r="S167">
            <v>796.02</v>
          </cell>
          <cell r="T167">
            <v>140.1</v>
          </cell>
          <cell r="U167" t="str">
            <v xml:space="preserve"> N</v>
          </cell>
          <cell r="V167">
            <v>2</v>
          </cell>
          <cell r="W167">
            <v>510942265</v>
          </cell>
          <cell r="X167" t="str">
            <v xml:space="preserve"> S</v>
          </cell>
          <cell r="Y167">
            <v>3870</v>
          </cell>
          <cell r="Z167">
            <v>310239</v>
          </cell>
          <cell r="AA167">
            <v>0</v>
          </cell>
          <cell r="AB167">
            <v>2</v>
          </cell>
          <cell r="AC167">
            <v>6</v>
          </cell>
          <cell r="AD167">
            <v>3</v>
          </cell>
          <cell r="AE167">
            <v>310239</v>
          </cell>
          <cell r="AF167">
            <v>1</v>
          </cell>
          <cell r="AG167" t="str">
            <v xml:space="preserve"> ST</v>
          </cell>
          <cell r="AH167" t="str">
            <v xml:space="preserve"> 1209 KINGSLEY, SCOTT CITY, KS</v>
          </cell>
          <cell r="AI167" t="str">
            <v xml:space="preserve"> N</v>
          </cell>
          <cell r="AJ167">
            <v>3.375</v>
          </cell>
          <cell r="AK167">
            <v>1</v>
          </cell>
          <cell r="AL167">
            <v>3870</v>
          </cell>
          <cell r="AM167">
            <v>310239</v>
          </cell>
          <cell r="AN167" t="str">
            <v xml:space="preserve">  0/00/0000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3870</v>
          </cell>
          <cell r="AZ167">
            <v>310239</v>
          </cell>
          <cell r="BA167" t="str">
            <v xml:space="preserve"> ST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str">
            <v>Pass</v>
          </cell>
          <cell r="BH167" t="str">
            <v>Pass</v>
          </cell>
          <cell r="BI167" t="str">
            <v>***-**-2265</v>
          </cell>
          <cell r="BJ167">
            <v>64961.7</v>
          </cell>
          <cell r="BK167">
            <v>65101.799999999996</v>
          </cell>
          <cell r="BL167">
            <v>65101.799999999996</v>
          </cell>
          <cell r="BM167"/>
          <cell r="BN167"/>
          <cell r="BO167"/>
          <cell r="BP167"/>
          <cell r="BQ167">
            <v>3.0108175538890648E-5</v>
          </cell>
          <cell r="BR167">
            <v>64961.7</v>
          </cell>
          <cell r="BS167">
            <v>140.1</v>
          </cell>
          <cell r="BT167">
            <v>65101.799999999996</v>
          </cell>
          <cell r="BU167">
            <v>0</v>
          </cell>
          <cell r="BV167">
            <v>65101.799999999996</v>
          </cell>
          <cell r="BW167">
            <v>0</v>
          </cell>
          <cell r="BX167">
            <v>0</v>
          </cell>
          <cell r="BY167"/>
          <cell r="BZ167">
            <v>0</v>
          </cell>
          <cell r="CA167" t="e">
            <v>#REF!</v>
          </cell>
          <cell r="CB167" t="str">
            <v>Match</v>
          </cell>
          <cell r="CC167" t="b">
            <v>0</v>
          </cell>
          <cell r="CD167">
            <v>510942265</v>
          </cell>
          <cell r="CE167">
            <v>9</v>
          </cell>
          <cell r="CF167">
            <v>5</v>
          </cell>
          <cell r="CG167">
            <v>94</v>
          </cell>
          <cell r="CH167" t="b">
            <v>0</v>
          </cell>
          <cell r="CI167">
            <v>-8.3131597222236451</v>
          </cell>
          <cell r="CJ167"/>
          <cell r="CK167" t="e">
            <v>#REF!</v>
          </cell>
          <cell r="CL167" t="e">
            <v>#REF!</v>
          </cell>
        </row>
        <row r="168">
          <cell r="B168">
            <v>9310239</v>
          </cell>
          <cell r="C168" t="str">
            <v xml:space="preserve"> BEATON,PHILIP</v>
          </cell>
          <cell r="D168">
            <v>-110400</v>
          </cell>
          <cell r="E168">
            <v>-64961.7</v>
          </cell>
          <cell r="F168">
            <v>40816</v>
          </cell>
          <cell r="G168">
            <v>46296</v>
          </cell>
          <cell r="H168" t="str">
            <v xml:space="preserve"> FHLB SOLD LOAN</v>
          </cell>
          <cell r="I168" t="str">
            <v xml:space="preserve"> PT</v>
          </cell>
          <cell r="J168">
            <v>20</v>
          </cell>
          <cell r="K168" t="str">
            <v xml:space="preserve"> A</v>
          </cell>
          <cell r="L168" t="str">
            <v xml:space="preserve"> N</v>
          </cell>
          <cell r="M168">
            <v>0</v>
          </cell>
          <cell r="N168">
            <v>3870</v>
          </cell>
          <cell r="O168">
            <v>9310239</v>
          </cell>
          <cell r="P168">
            <v>0</v>
          </cell>
          <cell r="Q168" t="str">
            <v xml:space="preserve"> KM</v>
          </cell>
          <cell r="R168">
            <v>43132</v>
          </cell>
          <cell r="S168">
            <v>796.02</v>
          </cell>
          <cell r="T168">
            <v>-140.1</v>
          </cell>
          <cell r="U168" t="str">
            <v xml:space="preserve"> N</v>
          </cell>
          <cell r="V168">
            <v>2</v>
          </cell>
          <cell r="W168">
            <v>510942265</v>
          </cell>
          <cell r="X168" t="str">
            <v xml:space="preserve"> S</v>
          </cell>
          <cell r="Y168">
            <v>3870</v>
          </cell>
          <cell r="Z168">
            <v>9310239</v>
          </cell>
          <cell r="AA168">
            <v>0</v>
          </cell>
          <cell r="AB168">
            <v>2</v>
          </cell>
          <cell r="AC168">
            <v>6</v>
          </cell>
          <cell r="AD168">
            <v>3</v>
          </cell>
          <cell r="AE168">
            <v>310239</v>
          </cell>
          <cell r="AF168">
            <v>1</v>
          </cell>
          <cell r="AG168" t="str">
            <v xml:space="preserve"> ST</v>
          </cell>
          <cell r="AH168" t="str">
            <v xml:space="preserve"> 1209 KINGSLEY, SCOTT CITY, KS</v>
          </cell>
          <cell r="AI168" t="str">
            <v xml:space="preserve"> N</v>
          </cell>
          <cell r="AJ168">
            <v>3.375</v>
          </cell>
          <cell r="AK168">
            <v>1</v>
          </cell>
          <cell r="AL168">
            <v>3870</v>
          </cell>
          <cell r="AM168">
            <v>9310239</v>
          </cell>
          <cell r="AN168" t="str">
            <v xml:space="preserve">  0/00/0000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3870</v>
          </cell>
          <cell r="AZ168">
            <v>9310239</v>
          </cell>
          <cell r="BA168" t="str">
            <v xml:space="preserve"> ST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 t="str">
            <v>Pass</v>
          </cell>
          <cell r="BH168" t="str">
            <v>Pass</v>
          </cell>
          <cell r="BI168" t="str">
            <v>***-**-2265</v>
          </cell>
          <cell r="BJ168">
            <v>-64961.7</v>
          </cell>
          <cell r="BK168">
            <v>-65101.799999999996</v>
          </cell>
          <cell r="BL168">
            <v>-65101.799999999996</v>
          </cell>
          <cell r="BM168"/>
          <cell r="BN168"/>
          <cell r="BO168"/>
          <cell r="BP168"/>
          <cell r="BQ168">
            <v>-3.0108175538890648E-5</v>
          </cell>
          <cell r="BR168">
            <v>-64961.7</v>
          </cell>
          <cell r="BS168">
            <v>-140.1</v>
          </cell>
          <cell r="BT168">
            <v>-65101.799999999996</v>
          </cell>
          <cell r="BU168">
            <v>0</v>
          </cell>
          <cell r="BV168">
            <v>-65101.799999999996</v>
          </cell>
          <cell r="BW168">
            <v>0</v>
          </cell>
          <cell r="BX168">
            <v>0</v>
          </cell>
          <cell r="BY168"/>
          <cell r="BZ168">
            <v>0</v>
          </cell>
          <cell r="CA168" t="e">
            <v>#REF!</v>
          </cell>
          <cell r="CB168" t="str">
            <v>Match</v>
          </cell>
          <cell r="CC168" t="b">
            <v>0</v>
          </cell>
          <cell r="CD168">
            <v>510942265</v>
          </cell>
          <cell r="CE168">
            <v>9</v>
          </cell>
          <cell r="CF168">
            <v>5</v>
          </cell>
          <cell r="CG168">
            <v>94</v>
          </cell>
          <cell r="CH168" t="b">
            <v>0</v>
          </cell>
          <cell r="CI168">
            <v>-8.3131597222236451</v>
          </cell>
          <cell r="CJ168"/>
          <cell r="CK168" t="e">
            <v>#REF!</v>
          </cell>
          <cell r="CL168" t="e">
            <v>#REF!</v>
          </cell>
        </row>
        <row r="169">
          <cell r="B169">
            <v>54202</v>
          </cell>
          <cell r="C169" t="str">
            <v xml:space="preserve"> BEATON,WILLIAM L.</v>
          </cell>
          <cell r="D169">
            <v>40000</v>
          </cell>
          <cell r="E169">
            <v>30000</v>
          </cell>
          <cell r="F169">
            <v>43004</v>
          </cell>
          <cell r="G169">
            <v>43374</v>
          </cell>
          <cell r="H169" t="str">
            <v xml:space="preserve"> OPERATING LOC</v>
          </cell>
          <cell r="I169" t="str">
            <v xml:space="preserve"> SI</v>
          </cell>
          <cell r="J169">
            <v>61</v>
          </cell>
          <cell r="K169" t="str">
            <v xml:space="preserve"> A</v>
          </cell>
          <cell r="L169" t="str">
            <v xml:space="preserve"> O</v>
          </cell>
          <cell r="M169">
            <v>40000</v>
          </cell>
          <cell r="N169">
            <v>3900</v>
          </cell>
          <cell r="O169">
            <v>54202</v>
          </cell>
          <cell r="P169">
            <v>0</v>
          </cell>
          <cell r="Q169" t="str">
            <v xml:space="preserve"> MN</v>
          </cell>
          <cell r="R169">
            <v>43374</v>
          </cell>
          <cell r="S169">
            <v>0</v>
          </cell>
          <cell r="T169">
            <v>411.9</v>
          </cell>
          <cell r="U169" t="str">
            <v xml:space="preserve"> N</v>
          </cell>
          <cell r="V169">
            <v>5</v>
          </cell>
          <cell r="W169">
            <v>513567085</v>
          </cell>
          <cell r="X169" t="str">
            <v xml:space="preserve"> S</v>
          </cell>
          <cell r="Y169">
            <v>3900</v>
          </cell>
          <cell r="Z169">
            <v>54202</v>
          </cell>
          <cell r="AA169">
            <v>0</v>
          </cell>
          <cell r="AB169">
            <v>1</v>
          </cell>
          <cell r="AC169">
            <v>4</v>
          </cell>
          <cell r="AD169">
            <v>5</v>
          </cell>
          <cell r="AE169">
            <v>0</v>
          </cell>
          <cell r="AF169">
            <v>0</v>
          </cell>
          <cell r="AG169" t="str">
            <v xml:space="preserve"> ST</v>
          </cell>
          <cell r="AH169" t="str">
            <v xml:space="preserve"> ALL ACCOUNTS</v>
          </cell>
          <cell r="AI169" t="str">
            <v xml:space="preserve"> N</v>
          </cell>
          <cell r="AJ169">
            <v>6</v>
          </cell>
          <cell r="AK169">
            <v>0</v>
          </cell>
          <cell r="AL169">
            <v>3900</v>
          </cell>
          <cell r="AM169">
            <v>54202</v>
          </cell>
          <cell r="AN169" t="str">
            <v xml:space="preserve">  0/00/0000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3900</v>
          </cell>
          <cell r="AZ169">
            <v>54202</v>
          </cell>
          <cell r="BA169" t="str">
            <v xml:space="preserve"> ST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str">
            <v>Pass</v>
          </cell>
          <cell r="BH169" t="str">
            <v>Pass</v>
          </cell>
          <cell r="BI169" t="str">
            <v>***-**-7085</v>
          </cell>
          <cell r="BJ169">
            <v>40000</v>
          </cell>
          <cell r="BK169">
            <v>30411.9</v>
          </cell>
          <cell r="BL169">
            <v>30411.9</v>
          </cell>
          <cell r="BM169"/>
          <cell r="BN169"/>
          <cell r="BO169"/>
          <cell r="BP169"/>
          <cell r="BQ169">
            <v>2.4718709055861652E-5</v>
          </cell>
          <cell r="BR169">
            <v>30000</v>
          </cell>
          <cell r="BS169">
            <v>411.9</v>
          </cell>
          <cell r="BT169">
            <v>30411.9</v>
          </cell>
          <cell r="BU169">
            <v>10000</v>
          </cell>
          <cell r="BV169">
            <v>40411.9</v>
          </cell>
          <cell r="BW169">
            <v>0</v>
          </cell>
          <cell r="BX169">
            <v>0</v>
          </cell>
          <cell r="BY169"/>
          <cell r="BZ169">
            <v>0</v>
          </cell>
          <cell r="CA169" t="e">
            <v>#REF!</v>
          </cell>
          <cell r="CB169" t="str">
            <v>Match</v>
          </cell>
          <cell r="CC169" t="b">
            <v>0</v>
          </cell>
          <cell r="CD169">
            <v>513567085</v>
          </cell>
          <cell r="CE169">
            <v>9</v>
          </cell>
          <cell r="CF169">
            <v>5</v>
          </cell>
          <cell r="CG169">
            <v>56</v>
          </cell>
          <cell r="CH169" t="b">
            <v>0</v>
          </cell>
          <cell r="CI169">
            <v>-250.31315972222365</v>
          </cell>
          <cell r="CJ169"/>
          <cell r="CK169" t="e">
            <v>#REF!</v>
          </cell>
          <cell r="CL169" t="e">
            <v>#REF!</v>
          </cell>
        </row>
        <row r="170">
          <cell r="B170">
            <v>310332</v>
          </cell>
          <cell r="C170" t="str">
            <v xml:space="preserve"> BEATON,WILLIAM L.</v>
          </cell>
          <cell r="D170">
            <v>70000</v>
          </cell>
          <cell r="E170">
            <v>65398.080000000002</v>
          </cell>
          <cell r="F170">
            <v>41710</v>
          </cell>
          <cell r="G170">
            <v>52688</v>
          </cell>
          <cell r="H170" t="str">
            <v xml:space="preserve"> CASH OUT REFINANCE</v>
          </cell>
          <cell r="I170" t="str">
            <v xml:space="preserve"> PA</v>
          </cell>
          <cell r="J170">
            <v>19</v>
          </cell>
          <cell r="K170" t="str">
            <v xml:space="preserve"> A</v>
          </cell>
          <cell r="L170" t="str">
            <v xml:space="preserve"> N</v>
          </cell>
          <cell r="M170">
            <v>0</v>
          </cell>
          <cell r="N170">
            <v>3900</v>
          </cell>
          <cell r="O170">
            <v>310332</v>
          </cell>
          <cell r="P170">
            <v>0</v>
          </cell>
          <cell r="Q170" t="str">
            <v xml:space="preserve"> AT</v>
          </cell>
          <cell r="R170">
            <v>43132</v>
          </cell>
          <cell r="S170">
            <v>349.5</v>
          </cell>
          <cell r="T170">
            <v>172.41</v>
          </cell>
          <cell r="U170" t="str">
            <v xml:space="preserve"> N</v>
          </cell>
          <cell r="V170">
            <v>2</v>
          </cell>
          <cell r="W170">
            <v>513567085</v>
          </cell>
          <cell r="X170" t="str">
            <v xml:space="preserve"> S</v>
          </cell>
          <cell r="Y170">
            <v>3900</v>
          </cell>
          <cell r="Z170">
            <v>310332</v>
          </cell>
          <cell r="AA170">
            <v>0</v>
          </cell>
          <cell r="AB170">
            <v>2</v>
          </cell>
          <cell r="AC170">
            <v>6</v>
          </cell>
          <cell r="AD170">
            <v>3</v>
          </cell>
          <cell r="AE170">
            <v>310332</v>
          </cell>
          <cell r="AF170">
            <v>1</v>
          </cell>
          <cell r="AG170" t="str">
            <v xml:space="preserve"> ST</v>
          </cell>
          <cell r="AH170" t="str">
            <v xml:space="preserve"> 1017 SANTA FE, SCOTT CITY</v>
          </cell>
          <cell r="AI170" t="str">
            <v xml:space="preserve"> N</v>
          </cell>
          <cell r="AJ170">
            <v>4.125</v>
          </cell>
          <cell r="AK170">
            <v>0</v>
          </cell>
          <cell r="AL170">
            <v>3900</v>
          </cell>
          <cell r="AM170">
            <v>310332</v>
          </cell>
          <cell r="AN170" t="str">
            <v xml:space="preserve">  0/00/0000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3900</v>
          </cell>
          <cell r="AZ170">
            <v>310332</v>
          </cell>
          <cell r="BA170" t="str">
            <v xml:space="preserve"> ST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 t="str">
            <v>Pass</v>
          </cell>
          <cell r="BH170" t="str">
            <v>Pass</v>
          </cell>
          <cell r="BI170" t="str">
            <v>***-**-7085</v>
          </cell>
          <cell r="BJ170">
            <v>65398.080000000002</v>
          </cell>
          <cell r="BK170">
            <v>65570.490000000005</v>
          </cell>
          <cell r="BL170">
            <v>65570.490000000005</v>
          </cell>
          <cell r="BM170"/>
          <cell r="BN170"/>
          <cell r="BO170"/>
          <cell r="BP170"/>
          <cell r="BQ170">
            <v>3.7046077574274198E-5</v>
          </cell>
          <cell r="BR170">
            <v>65398.080000000002</v>
          </cell>
          <cell r="BS170">
            <v>172.41</v>
          </cell>
          <cell r="BT170">
            <v>65570.490000000005</v>
          </cell>
          <cell r="BU170">
            <v>0</v>
          </cell>
          <cell r="BV170">
            <v>65570.490000000005</v>
          </cell>
          <cell r="BW170">
            <v>0</v>
          </cell>
          <cell r="BX170">
            <v>0</v>
          </cell>
          <cell r="BY170"/>
          <cell r="BZ170">
            <v>0</v>
          </cell>
          <cell r="CA170" t="e">
            <v>#REF!</v>
          </cell>
          <cell r="CB170" t="str">
            <v>Match</v>
          </cell>
          <cell r="CC170" t="b">
            <v>0</v>
          </cell>
          <cell r="CD170">
            <v>513567085</v>
          </cell>
          <cell r="CE170">
            <v>9</v>
          </cell>
          <cell r="CF170">
            <v>5</v>
          </cell>
          <cell r="CG170">
            <v>56</v>
          </cell>
          <cell r="CH170" t="b">
            <v>0</v>
          </cell>
          <cell r="CI170">
            <v>-8.3131597222236451</v>
          </cell>
          <cell r="CJ170"/>
          <cell r="CK170" t="e">
            <v>#REF!</v>
          </cell>
          <cell r="CL170" t="e">
            <v>#REF!</v>
          </cell>
        </row>
        <row r="171">
          <cell r="B171">
            <v>9310332</v>
          </cell>
          <cell r="C171" t="str">
            <v xml:space="preserve"> BEATON,WILLIA</v>
          </cell>
          <cell r="D171">
            <v>-70000</v>
          </cell>
          <cell r="E171">
            <v>-65398.080000000002</v>
          </cell>
          <cell r="F171">
            <v>41710</v>
          </cell>
          <cell r="G171">
            <v>52688</v>
          </cell>
          <cell r="H171" t="str">
            <v xml:space="preserve"> FHLB SOLD LOAN</v>
          </cell>
          <cell r="I171" t="str">
            <v xml:space="preserve"> PT</v>
          </cell>
          <cell r="J171">
            <v>20</v>
          </cell>
          <cell r="K171" t="str">
            <v xml:space="preserve"> A</v>
          </cell>
          <cell r="L171" t="str">
            <v xml:space="preserve"> N</v>
          </cell>
          <cell r="M171">
            <v>0</v>
          </cell>
          <cell r="N171">
            <v>3900</v>
          </cell>
          <cell r="O171">
            <v>9310332</v>
          </cell>
          <cell r="P171">
            <v>0</v>
          </cell>
          <cell r="Q171" t="str">
            <v xml:space="preserve"> AT</v>
          </cell>
          <cell r="R171">
            <v>43132</v>
          </cell>
          <cell r="S171">
            <v>349.5</v>
          </cell>
          <cell r="T171">
            <v>-172.41</v>
          </cell>
          <cell r="U171" t="str">
            <v xml:space="preserve"> N</v>
          </cell>
          <cell r="V171">
            <v>2</v>
          </cell>
          <cell r="W171">
            <v>513567085</v>
          </cell>
          <cell r="X171" t="str">
            <v xml:space="preserve"> S</v>
          </cell>
          <cell r="Y171">
            <v>3900</v>
          </cell>
          <cell r="Z171">
            <v>9310332</v>
          </cell>
          <cell r="AA171">
            <v>0</v>
          </cell>
          <cell r="AB171">
            <v>2</v>
          </cell>
          <cell r="AC171">
            <v>6</v>
          </cell>
          <cell r="AD171">
            <v>3</v>
          </cell>
          <cell r="AE171">
            <v>310332</v>
          </cell>
          <cell r="AF171">
            <v>1</v>
          </cell>
          <cell r="AG171" t="str">
            <v xml:space="preserve"> ST</v>
          </cell>
          <cell r="AH171" t="str">
            <v xml:space="preserve"> 1017 SANTA FE, SCOTT CITY</v>
          </cell>
          <cell r="AI171" t="str">
            <v xml:space="preserve"> N</v>
          </cell>
          <cell r="AJ171">
            <v>4.125</v>
          </cell>
          <cell r="AK171">
            <v>0</v>
          </cell>
          <cell r="AL171">
            <v>3900</v>
          </cell>
          <cell r="AM171">
            <v>9310332</v>
          </cell>
          <cell r="AN171" t="str">
            <v xml:space="preserve">  0/00/0000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3900</v>
          </cell>
          <cell r="AZ171">
            <v>9310332</v>
          </cell>
          <cell r="BA171" t="str">
            <v xml:space="preserve"> ST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 t="str">
            <v>Pass</v>
          </cell>
          <cell r="BH171" t="str">
            <v>Pass</v>
          </cell>
          <cell r="BI171" t="str">
            <v>***-**-7085</v>
          </cell>
          <cell r="BJ171">
            <v>-65398.080000000002</v>
          </cell>
          <cell r="BK171">
            <v>-65570.490000000005</v>
          </cell>
          <cell r="BL171">
            <v>-65570.490000000005</v>
          </cell>
          <cell r="BM171"/>
          <cell r="BN171"/>
          <cell r="BO171"/>
          <cell r="BP171"/>
          <cell r="BQ171">
            <v>-3.7046077574274198E-5</v>
          </cell>
          <cell r="BR171">
            <v>-65398.080000000002</v>
          </cell>
          <cell r="BS171">
            <v>-172.41</v>
          </cell>
          <cell r="BT171">
            <v>-65570.490000000005</v>
          </cell>
          <cell r="BU171">
            <v>0</v>
          </cell>
          <cell r="BV171">
            <v>-65570.490000000005</v>
          </cell>
          <cell r="BW171">
            <v>0</v>
          </cell>
          <cell r="BX171">
            <v>0</v>
          </cell>
          <cell r="BY171"/>
          <cell r="BZ171">
            <v>0</v>
          </cell>
          <cell r="CA171" t="e">
            <v>#REF!</v>
          </cell>
          <cell r="CB171" t="str">
            <v>Match</v>
          </cell>
          <cell r="CC171" t="b">
            <v>0</v>
          </cell>
          <cell r="CD171">
            <v>513567085</v>
          </cell>
          <cell r="CE171">
            <v>9</v>
          </cell>
          <cell r="CF171">
            <v>5</v>
          </cell>
          <cell r="CG171">
            <v>56</v>
          </cell>
          <cell r="CH171" t="b">
            <v>0</v>
          </cell>
          <cell r="CI171">
            <v>-8.3131597222236451</v>
          </cell>
          <cell r="CJ171"/>
          <cell r="CK171" t="e">
            <v>#REF!</v>
          </cell>
          <cell r="CL171" t="e">
            <v>#REF!</v>
          </cell>
        </row>
        <row r="172">
          <cell r="B172">
            <v>54413</v>
          </cell>
          <cell r="C172" t="str">
            <v xml:space="preserve"> BEAVER CREEK PROPERT</v>
          </cell>
          <cell r="D172">
            <v>332552.77</v>
          </cell>
          <cell r="E172">
            <v>332552.77</v>
          </cell>
          <cell r="F172">
            <v>43096</v>
          </cell>
          <cell r="G172">
            <v>47472</v>
          </cell>
          <cell r="H172" t="str">
            <v xml:space="preserve"> REFINANCE DEBT</v>
          </cell>
          <cell r="I172" t="str">
            <v xml:space="preserve"> SA</v>
          </cell>
          <cell r="J172">
            <v>32</v>
          </cell>
          <cell r="K172" t="str">
            <v xml:space="preserve"> A</v>
          </cell>
          <cell r="L172" t="str">
            <v xml:space="preserve"> N</v>
          </cell>
          <cell r="M172">
            <v>0</v>
          </cell>
          <cell r="N172">
            <v>3950</v>
          </cell>
          <cell r="O172">
            <v>54413</v>
          </cell>
          <cell r="P172">
            <v>0</v>
          </cell>
          <cell r="Q172" t="str">
            <v xml:space="preserve"> LF</v>
          </cell>
          <cell r="R172">
            <v>43120</v>
          </cell>
          <cell r="S172">
            <v>3242.06</v>
          </cell>
          <cell r="T172">
            <v>1530.65</v>
          </cell>
          <cell r="U172" t="str">
            <v xml:space="preserve"> N</v>
          </cell>
          <cell r="V172">
            <v>2</v>
          </cell>
          <cell r="W172">
            <v>274494186</v>
          </cell>
          <cell r="X172" t="str">
            <v xml:space="preserve"> F</v>
          </cell>
          <cell r="Y172">
            <v>3950</v>
          </cell>
          <cell r="Z172">
            <v>54413</v>
          </cell>
          <cell r="AA172">
            <v>0</v>
          </cell>
          <cell r="AB172">
            <v>4</v>
          </cell>
          <cell r="AC172">
            <v>6</v>
          </cell>
          <cell r="AD172">
            <v>5</v>
          </cell>
          <cell r="AE172">
            <v>0</v>
          </cell>
          <cell r="AF172">
            <v>0</v>
          </cell>
          <cell r="AG172" t="str">
            <v xml:space="preserve"> ST</v>
          </cell>
          <cell r="AH172" t="str">
            <v xml:space="preserve"> ALL IN CP AC AND GI</v>
          </cell>
          <cell r="AI172" t="str">
            <v xml:space="preserve"> N</v>
          </cell>
          <cell r="AJ172">
            <v>6</v>
          </cell>
          <cell r="AK172">
            <v>0</v>
          </cell>
          <cell r="AL172">
            <v>3950</v>
          </cell>
          <cell r="AM172">
            <v>54413</v>
          </cell>
          <cell r="AN172" t="str">
            <v xml:space="preserve">  0/00/0000</v>
          </cell>
          <cell r="AO172">
            <v>1930.07</v>
          </cell>
          <cell r="AP172">
            <v>1311.99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3950</v>
          </cell>
          <cell r="AZ172">
            <v>54413</v>
          </cell>
          <cell r="BA172" t="str">
            <v xml:space="preserve"> ST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str">
            <v>Pass</v>
          </cell>
          <cell r="BH172" t="str">
            <v>Pass</v>
          </cell>
          <cell r="BI172" t="str">
            <v>**-***4186</v>
          </cell>
          <cell r="BJ172">
            <v>332552.77</v>
          </cell>
          <cell r="BK172">
            <v>334083.42000000004</v>
          </cell>
          <cell r="BL172">
            <v>334083.42000000004</v>
          </cell>
          <cell r="BM172"/>
          <cell r="BN172"/>
          <cell r="BO172"/>
          <cell r="BP172"/>
          <cell r="BQ172">
            <v>2.7400917224502925E-4</v>
          </cell>
          <cell r="BR172">
            <v>332552.77</v>
          </cell>
          <cell r="BS172">
            <v>1530.65</v>
          </cell>
          <cell r="BT172">
            <v>334083.42000000004</v>
          </cell>
          <cell r="BU172">
            <v>0</v>
          </cell>
          <cell r="BV172">
            <v>334083.42000000004</v>
          </cell>
          <cell r="BW172">
            <v>0</v>
          </cell>
          <cell r="BX172">
            <v>0</v>
          </cell>
          <cell r="BY172"/>
          <cell r="BZ172">
            <v>3242.06</v>
          </cell>
          <cell r="CA172" t="e">
            <v>#REF!</v>
          </cell>
          <cell r="CB172" t="str">
            <v>Match</v>
          </cell>
          <cell r="CC172" t="b">
            <v>0</v>
          </cell>
          <cell r="CD172">
            <v>274494186</v>
          </cell>
          <cell r="CE172">
            <v>9</v>
          </cell>
          <cell r="CF172">
            <v>2</v>
          </cell>
          <cell r="CG172">
            <v>49</v>
          </cell>
          <cell r="CH172" t="b">
            <v>0</v>
          </cell>
          <cell r="CI172">
            <v>3.6868402777763549</v>
          </cell>
          <cell r="CJ172"/>
          <cell r="CK172" t="e">
            <v>#REF!</v>
          </cell>
          <cell r="CL172" t="e">
            <v>#REF!</v>
          </cell>
        </row>
        <row r="173">
          <cell r="B173">
            <v>53823</v>
          </cell>
          <cell r="C173" t="str">
            <v xml:space="preserve"> BEAVER,AUSTIN LEN</v>
          </cell>
          <cell r="D173">
            <v>56500</v>
          </cell>
          <cell r="E173">
            <v>55246.65</v>
          </cell>
          <cell r="F173">
            <v>42902</v>
          </cell>
          <cell r="G173">
            <v>48396</v>
          </cell>
          <cell r="H173" t="str">
            <v xml:space="preserve"> PURCHASE HOME</v>
          </cell>
          <cell r="I173" t="str">
            <v xml:space="preserve"> SA</v>
          </cell>
          <cell r="J173">
            <v>13</v>
          </cell>
          <cell r="K173" t="str">
            <v xml:space="preserve"> A</v>
          </cell>
          <cell r="L173" t="str">
            <v xml:space="preserve"> N</v>
          </cell>
          <cell r="M173">
            <v>0</v>
          </cell>
          <cell r="N173">
            <v>3953</v>
          </cell>
          <cell r="O173">
            <v>53823</v>
          </cell>
          <cell r="P173">
            <v>0</v>
          </cell>
          <cell r="Q173" t="str">
            <v xml:space="preserve"> BR</v>
          </cell>
          <cell r="R173">
            <v>43132</v>
          </cell>
          <cell r="S173">
            <v>432.34</v>
          </cell>
          <cell r="T173">
            <v>87.85</v>
          </cell>
          <cell r="U173" t="str">
            <v xml:space="preserve"> N</v>
          </cell>
          <cell r="V173">
            <v>2</v>
          </cell>
          <cell r="W173">
            <v>510135850</v>
          </cell>
          <cell r="X173" t="str">
            <v xml:space="preserve"> S</v>
          </cell>
          <cell r="Y173">
            <v>3953</v>
          </cell>
          <cell r="Z173">
            <v>53823</v>
          </cell>
          <cell r="AA173">
            <v>0</v>
          </cell>
          <cell r="AB173">
            <v>4</v>
          </cell>
          <cell r="AC173">
            <v>6</v>
          </cell>
          <cell r="AD173">
            <v>1</v>
          </cell>
          <cell r="AE173">
            <v>0</v>
          </cell>
          <cell r="AF173">
            <v>0</v>
          </cell>
          <cell r="AG173" t="str">
            <v xml:space="preserve"> ST</v>
          </cell>
          <cell r="AH173" t="str">
            <v xml:space="preserve"> 1106 ANTELOPE ST</v>
          </cell>
          <cell r="AI173" t="str">
            <v xml:space="preserve"> N</v>
          </cell>
          <cell r="AJ173">
            <v>4.5</v>
          </cell>
          <cell r="AK173">
            <v>2</v>
          </cell>
          <cell r="AL173">
            <v>3953</v>
          </cell>
          <cell r="AM173">
            <v>53823</v>
          </cell>
          <cell r="AN173" t="str">
            <v xml:space="preserve">  0/00/0000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3953</v>
          </cell>
          <cell r="AZ173">
            <v>53823</v>
          </cell>
          <cell r="BA173" t="str">
            <v xml:space="preserve"> ST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str">
            <v>Pass</v>
          </cell>
          <cell r="BH173" t="str">
            <v>Pass</v>
          </cell>
          <cell r="BI173" t="str">
            <v>***-**-5850</v>
          </cell>
          <cell r="BJ173">
            <v>55246.65</v>
          </cell>
          <cell r="BK173">
            <v>55334.5</v>
          </cell>
          <cell r="BL173">
            <v>55334.5</v>
          </cell>
          <cell r="BM173"/>
          <cell r="BN173"/>
          <cell r="BO173"/>
          <cell r="BP173"/>
          <cell r="BQ173">
            <v>3.4140646691525473E-5</v>
          </cell>
          <cell r="BR173">
            <v>55246.65</v>
          </cell>
          <cell r="BS173">
            <v>87.85</v>
          </cell>
          <cell r="BT173">
            <v>55334.5</v>
          </cell>
          <cell r="BU173">
            <v>0</v>
          </cell>
          <cell r="BV173">
            <v>55334.5</v>
          </cell>
          <cell r="BW173">
            <v>0</v>
          </cell>
          <cell r="BX173">
            <v>0</v>
          </cell>
          <cell r="BY173"/>
          <cell r="BZ173">
            <v>0</v>
          </cell>
          <cell r="CA173" t="e">
            <v>#REF!</v>
          </cell>
          <cell r="CB173" t="str">
            <v>Match</v>
          </cell>
          <cell r="CC173" t="b">
            <v>0</v>
          </cell>
          <cell r="CD173">
            <v>510135850</v>
          </cell>
          <cell r="CE173">
            <v>9</v>
          </cell>
          <cell r="CF173">
            <v>5</v>
          </cell>
          <cell r="CG173">
            <v>13</v>
          </cell>
          <cell r="CH173" t="b">
            <v>0</v>
          </cell>
          <cell r="CI173">
            <v>-8.3131597222236451</v>
          </cell>
          <cell r="CJ173"/>
          <cell r="CK173" t="e">
            <v>#REF!</v>
          </cell>
          <cell r="CL173" t="e">
            <v>#REF!</v>
          </cell>
        </row>
        <row r="174">
          <cell r="B174">
            <v>52095</v>
          </cell>
          <cell r="C174" t="str">
            <v xml:space="preserve"> BECHARD,DAYNA ANN</v>
          </cell>
          <cell r="D174">
            <v>24021.200000000001</v>
          </cell>
          <cell r="E174">
            <v>13067.75</v>
          </cell>
          <cell r="F174">
            <v>42261</v>
          </cell>
          <cell r="G174">
            <v>44079</v>
          </cell>
          <cell r="H174" t="str">
            <v xml:space="preserve"> PURCHASE VEHICLE</v>
          </cell>
          <cell r="I174" t="str">
            <v xml:space="preserve"> SA</v>
          </cell>
          <cell r="J174">
            <v>34</v>
          </cell>
          <cell r="K174" t="str">
            <v xml:space="preserve"> A</v>
          </cell>
          <cell r="L174" t="str">
            <v xml:space="preserve"> N</v>
          </cell>
          <cell r="M174">
            <v>0</v>
          </cell>
          <cell r="N174">
            <v>4075</v>
          </cell>
          <cell r="O174">
            <v>52095</v>
          </cell>
          <cell r="P174">
            <v>0</v>
          </cell>
          <cell r="Q174" t="str">
            <v xml:space="preserve"> LF</v>
          </cell>
          <cell r="R174">
            <v>43164</v>
          </cell>
          <cell r="S174">
            <v>474.88</v>
          </cell>
          <cell r="T174">
            <v>47.62</v>
          </cell>
          <cell r="U174" t="str">
            <v xml:space="preserve"> N</v>
          </cell>
          <cell r="V174">
            <v>11</v>
          </cell>
          <cell r="W174">
            <v>514949654</v>
          </cell>
          <cell r="X174" t="str">
            <v xml:space="preserve"> S</v>
          </cell>
          <cell r="Y174">
            <v>4075</v>
          </cell>
          <cell r="Z174">
            <v>52095</v>
          </cell>
          <cell r="AA174">
            <v>0</v>
          </cell>
          <cell r="AB174">
            <v>25</v>
          </cell>
          <cell r="AC174">
            <v>5</v>
          </cell>
          <cell r="AD174">
            <v>12</v>
          </cell>
          <cell r="AE174">
            <v>0</v>
          </cell>
          <cell r="AF174">
            <v>0</v>
          </cell>
          <cell r="AG174" t="str">
            <v xml:space="preserve"> ST</v>
          </cell>
          <cell r="AH174" t="str">
            <v xml:space="preserve"> 2008 CHEVROLET SUBURBAN (VIN 1</v>
          </cell>
          <cell r="AI174" t="str">
            <v xml:space="preserve"> N</v>
          </cell>
          <cell r="AJ174">
            <v>7</v>
          </cell>
          <cell r="AK174">
            <v>0</v>
          </cell>
          <cell r="AL174">
            <v>4075</v>
          </cell>
          <cell r="AM174">
            <v>52095</v>
          </cell>
          <cell r="AN174" t="str">
            <v xml:space="preserve">  0/00/0000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4075</v>
          </cell>
          <cell r="AZ174">
            <v>52095</v>
          </cell>
          <cell r="BA174" t="str">
            <v xml:space="preserve"> ST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str">
            <v>Pass</v>
          </cell>
          <cell r="BH174" t="str">
            <v>Pass</v>
          </cell>
          <cell r="BI174" t="str">
            <v>***-**-9654</v>
          </cell>
          <cell r="BJ174">
            <v>13067.75</v>
          </cell>
          <cell r="BK174">
            <v>13115.37</v>
          </cell>
          <cell r="BL174">
            <v>13115.37</v>
          </cell>
          <cell r="BM174"/>
          <cell r="BN174"/>
          <cell r="BO174"/>
          <cell r="BP174"/>
          <cell r="BQ174">
            <v>1.2561807621406406E-5</v>
          </cell>
          <cell r="BR174">
            <v>13067.75</v>
          </cell>
          <cell r="BS174">
            <v>47.62</v>
          </cell>
          <cell r="BT174">
            <v>13115.37</v>
          </cell>
          <cell r="BU174">
            <v>0</v>
          </cell>
          <cell r="BV174">
            <v>13115.37</v>
          </cell>
          <cell r="BW174">
            <v>0</v>
          </cell>
          <cell r="BX174">
            <v>0</v>
          </cell>
          <cell r="BY174"/>
          <cell r="BZ174">
            <v>0</v>
          </cell>
          <cell r="CA174" t="e">
            <v>#REF!</v>
          </cell>
          <cell r="CB174" t="str">
            <v>Match</v>
          </cell>
          <cell r="CC174" t="b">
            <v>0</v>
          </cell>
          <cell r="CD174">
            <v>514949654</v>
          </cell>
          <cell r="CE174">
            <v>9</v>
          </cell>
          <cell r="CF174">
            <v>5</v>
          </cell>
          <cell r="CG174">
            <v>94</v>
          </cell>
          <cell r="CH174" t="b">
            <v>0</v>
          </cell>
          <cell r="CI174">
            <v>-40.313159722223645</v>
          </cell>
          <cell r="CJ174"/>
          <cell r="CK174" t="e">
            <v>#REF!</v>
          </cell>
          <cell r="CL174" t="e">
            <v>#REF!</v>
          </cell>
        </row>
        <row r="175">
          <cell r="B175">
            <v>54180</v>
          </cell>
          <cell r="C175" t="str">
            <v xml:space="preserve"> BEESON,JAMIE C.</v>
          </cell>
          <cell r="D175">
            <v>3540.24</v>
          </cell>
          <cell r="E175">
            <v>2860.63</v>
          </cell>
          <cell r="F175">
            <v>42993</v>
          </cell>
          <cell r="G175">
            <v>43459</v>
          </cell>
          <cell r="H175" t="str">
            <v xml:space="preserve"> REFINANCE VEHICLE</v>
          </cell>
          <cell r="I175" t="str">
            <v xml:space="preserve"> SA</v>
          </cell>
          <cell r="J175">
            <v>31</v>
          </cell>
          <cell r="K175" t="str">
            <v xml:space="preserve"> A</v>
          </cell>
          <cell r="L175" t="str">
            <v xml:space="preserve"> N</v>
          </cell>
          <cell r="M175">
            <v>0</v>
          </cell>
          <cell r="N175">
            <v>4400</v>
          </cell>
          <cell r="O175">
            <v>54180</v>
          </cell>
          <cell r="P175">
            <v>0</v>
          </cell>
          <cell r="Q175" t="str">
            <v xml:space="preserve"> MN</v>
          </cell>
          <cell r="R175">
            <v>43125</v>
          </cell>
          <cell r="S175">
            <v>247.49</v>
          </cell>
          <cell r="T175">
            <v>18.100000000000001</v>
          </cell>
          <cell r="U175" t="str">
            <v xml:space="preserve"> N</v>
          </cell>
          <cell r="V175">
            <v>11</v>
          </cell>
          <cell r="W175">
            <v>512823593</v>
          </cell>
          <cell r="X175" t="str">
            <v xml:space="preserve"> S</v>
          </cell>
          <cell r="Y175">
            <v>4400</v>
          </cell>
          <cell r="Z175">
            <v>54180</v>
          </cell>
          <cell r="AA175">
            <v>0</v>
          </cell>
          <cell r="AB175">
            <v>3</v>
          </cell>
          <cell r="AC175">
            <v>10</v>
          </cell>
          <cell r="AD175">
            <v>4</v>
          </cell>
          <cell r="AE175">
            <v>0</v>
          </cell>
          <cell r="AF175">
            <v>0</v>
          </cell>
          <cell r="AG175" t="str">
            <v xml:space="preserve"> ST</v>
          </cell>
          <cell r="AH175" t="str">
            <v xml:space="preserve"> 2006 FORD F150 (VIN 1FTRF12236</v>
          </cell>
          <cell r="AI175" t="str">
            <v xml:space="preserve"> N</v>
          </cell>
          <cell r="AJ175">
            <v>7</v>
          </cell>
          <cell r="AK175">
            <v>0</v>
          </cell>
          <cell r="AL175">
            <v>4400</v>
          </cell>
          <cell r="AM175">
            <v>54180</v>
          </cell>
          <cell r="AN175" t="str">
            <v xml:space="preserve">  0/00/0000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4400</v>
          </cell>
          <cell r="AZ175">
            <v>54180</v>
          </cell>
          <cell r="BA175" t="str">
            <v xml:space="preserve"> ST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 t="str">
            <v>Pass</v>
          </cell>
          <cell r="BH175" t="str">
            <v>Pass</v>
          </cell>
          <cell r="BI175" t="str">
            <v>***-**-3593</v>
          </cell>
          <cell r="BJ175">
            <v>2860.63</v>
          </cell>
          <cell r="BK175">
            <v>2878.73</v>
          </cell>
          <cell r="BL175">
            <v>2878.73</v>
          </cell>
          <cell r="BM175"/>
          <cell r="BN175"/>
          <cell r="BO175"/>
          <cell r="BP175"/>
          <cell r="BQ175">
            <v>2.7498753600293706E-6</v>
          </cell>
          <cell r="BR175">
            <v>2860.63</v>
          </cell>
          <cell r="BS175">
            <v>18.100000000000001</v>
          </cell>
          <cell r="BT175">
            <v>2878.73</v>
          </cell>
          <cell r="BU175">
            <v>0</v>
          </cell>
          <cell r="BV175">
            <v>2878.73</v>
          </cell>
          <cell r="BW175">
            <v>0</v>
          </cell>
          <cell r="BX175">
            <v>0</v>
          </cell>
          <cell r="BY175"/>
          <cell r="BZ175">
            <v>0</v>
          </cell>
          <cell r="CA175" t="e">
            <v>#REF!</v>
          </cell>
          <cell r="CB175" t="str">
            <v>Match</v>
          </cell>
          <cell r="CC175" t="b">
            <v>0</v>
          </cell>
          <cell r="CD175">
            <v>512823593</v>
          </cell>
          <cell r="CE175">
            <v>9</v>
          </cell>
          <cell r="CF175">
            <v>5</v>
          </cell>
          <cell r="CG175">
            <v>82</v>
          </cell>
          <cell r="CH175" t="b">
            <v>0</v>
          </cell>
          <cell r="CI175">
            <v>-1.3131597222236451</v>
          </cell>
          <cell r="CJ175"/>
          <cell r="CK175" t="e">
            <v>#REF!</v>
          </cell>
          <cell r="CL175" t="e">
            <v>#REF!</v>
          </cell>
        </row>
        <row r="176">
          <cell r="B176">
            <v>52738</v>
          </cell>
          <cell r="C176" t="str">
            <v xml:space="preserve"> BEESON,MONICA RAE</v>
          </cell>
          <cell r="D176">
            <v>15797.49</v>
          </cell>
          <cell r="E176">
            <v>12396.12</v>
          </cell>
          <cell r="F176">
            <v>42467</v>
          </cell>
          <cell r="G176">
            <v>44713</v>
          </cell>
          <cell r="H176" t="str">
            <v xml:space="preserve"> PURCHASE VEHICLE</v>
          </cell>
          <cell r="I176" t="str">
            <v xml:space="preserve"> SA</v>
          </cell>
          <cell r="J176">
            <v>34</v>
          </cell>
          <cell r="K176" t="str">
            <v xml:space="preserve"> A</v>
          </cell>
          <cell r="L176" t="str">
            <v xml:space="preserve"> N</v>
          </cell>
          <cell r="M176">
            <v>0</v>
          </cell>
          <cell r="N176">
            <v>4408</v>
          </cell>
          <cell r="O176">
            <v>52738</v>
          </cell>
          <cell r="P176">
            <v>0</v>
          </cell>
          <cell r="Q176" t="str">
            <v xml:space="preserve"> LF</v>
          </cell>
          <cell r="R176">
            <v>43132</v>
          </cell>
          <cell r="S176">
            <v>265.31</v>
          </cell>
          <cell r="T176">
            <v>4.42</v>
          </cell>
          <cell r="U176" t="str">
            <v xml:space="preserve"> N</v>
          </cell>
          <cell r="V176">
            <v>11</v>
          </cell>
          <cell r="W176">
            <v>481190091</v>
          </cell>
          <cell r="X176" t="str">
            <v xml:space="preserve"> S</v>
          </cell>
          <cell r="Y176">
            <v>4408</v>
          </cell>
          <cell r="Z176">
            <v>52738</v>
          </cell>
          <cell r="AA176">
            <v>0</v>
          </cell>
          <cell r="AB176">
            <v>1</v>
          </cell>
          <cell r="AC176">
            <v>5</v>
          </cell>
          <cell r="AD176">
            <v>12</v>
          </cell>
          <cell r="AE176">
            <v>0</v>
          </cell>
          <cell r="AF176">
            <v>0</v>
          </cell>
          <cell r="AG176" t="str">
            <v xml:space="preserve"> ST</v>
          </cell>
          <cell r="AH176" t="str">
            <v xml:space="preserve"> 2010 JEEP  GRAND CHEROKEE</v>
          </cell>
          <cell r="AI176" t="str">
            <v xml:space="preserve"> N</v>
          </cell>
          <cell r="AJ176">
            <v>6.5</v>
          </cell>
          <cell r="AK176">
            <v>9</v>
          </cell>
          <cell r="AL176">
            <v>4408</v>
          </cell>
          <cell r="AM176">
            <v>52738</v>
          </cell>
          <cell r="AN176" t="str">
            <v xml:space="preserve">  0/00/0000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</v>
          </cell>
          <cell r="AW176">
            <v>0</v>
          </cell>
          <cell r="AX176">
            <v>0</v>
          </cell>
          <cell r="AY176">
            <v>4408</v>
          </cell>
          <cell r="AZ176">
            <v>52738</v>
          </cell>
          <cell r="BA176" t="str">
            <v xml:space="preserve"> ST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str">
            <v>Pass</v>
          </cell>
          <cell r="BH176" t="str">
            <v>Pass</v>
          </cell>
          <cell r="BI176" t="str">
            <v>***-**-0091</v>
          </cell>
          <cell r="BJ176">
            <v>12396.12</v>
          </cell>
          <cell r="BK176">
            <v>12400.54</v>
          </cell>
          <cell r="BL176">
            <v>12400.54</v>
          </cell>
          <cell r="BM176"/>
          <cell r="BN176"/>
          <cell r="BO176"/>
          <cell r="BP176"/>
          <cell r="BQ176">
            <v>1.1065025244778114E-5</v>
          </cell>
          <cell r="BR176">
            <v>12396.12</v>
          </cell>
          <cell r="BS176">
            <v>4.42</v>
          </cell>
          <cell r="BT176">
            <v>12400.54</v>
          </cell>
          <cell r="BU176">
            <v>0</v>
          </cell>
          <cell r="BV176">
            <v>12400.54</v>
          </cell>
          <cell r="BW176">
            <v>0</v>
          </cell>
          <cell r="BX176">
            <v>0</v>
          </cell>
          <cell r="BY176"/>
          <cell r="BZ176">
            <v>0</v>
          </cell>
          <cell r="CA176" t="e">
            <v>#REF!</v>
          </cell>
          <cell r="CB176" t="str">
            <v>Match</v>
          </cell>
          <cell r="CC176" t="b">
            <v>0</v>
          </cell>
          <cell r="CD176">
            <v>481190091</v>
          </cell>
          <cell r="CE176">
            <v>9</v>
          </cell>
          <cell r="CF176">
            <v>4</v>
          </cell>
          <cell r="CG176">
            <v>19</v>
          </cell>
          <cell r="CH176" t="b">
            <v>0</v>
          </cell>
          <cell r="CI176">
            <v>-8.3131597222236451</v>
          </cell>
          <cell r="CJ176"/>
          <cell r="CK176" t="e">
            <v>#REF!</v>
          </cell>
          <cell r="CL176" t="e">
            <v>#REF!</v>
          </cell>
        </row>
        <row r="177">
          <cell r="B177">
            <v>51510</v>
          </cell>
          <cell r="C177" t="str">
            <v xml:space="preserve"> BEJARANO,JESUS ALFRE</v>
          </cell>
          <cell r="D177">
            <v>15618.31</v>
          </cell>
          <cell r="E177">
            <v>2772.86</v>
          </cell>
          <cell r="F177">
            <v>42104</v>
          </cell>
          <cell r="G177">
            <v>43936</v>
          </cell>
          <cell r="H177" t="str">
            <v xml:space="preserve"> FINANCE RENTAL</v>
          </cell>
          <cell r="I177" t="str">
            <v xml:space="preserve"> SA</v>
          </cell>
          <cell r="J177">
            <v>13</v>
          </cell>
          <cell r="K177" t="str">
            <v xml:space="preserve"> A</v>
          </cell>
          <cell r="L177" t="str">
            <v xml:space="preserve"> N</v>
          </cell>
          <cell r="M177">
            <v>0</v>
          </cell>
          <cell r="N177">
            <v>4500</v>
          </cell>
          <cell r="O177">
            <v>51510</v>
          </cell>
          <cell r="P177">
            <v>0</v>
          </cell>
          <cell r="Q177" t="str">
            <v xml:space="preserve"> LF</v>
          </cell>
          <cell r="R177">
            <v>43600</v>
          </cell>
          <cell r="S177">
            <v>302.26</v>
          </cell>
          <cell r="T177">
            <v>12.31</v>
          </cell>
          <cell r="U177" t="str">
            <v xml:space="preserve"> N</v>
          </cell>
          <cell r="V177">
            <v>2</v>
          </cell>
          <cell r="W177">
            <v>379045695</v>
          </cell>
          <cell r="X177" t="str">
            <v xml:space="preserve"> S</v>
          </cell>
          <cell r="Y177">
            <v>4500</v>
          </cell>
          <cell r="Z177">
            <v>51510</v>
          </cell>
          <cell r="AA177">
            <v>0</v>
          </cell>
          <cell r="AB177">
            <v>1</v>
          </cell>
          <cell r="AC177">
            <v>6</v>
          </cell>
          <cell r="AD177">
            <v>1</v>
          </cell>
          <cell r="AE177">
            <v>0</v>
          </cell>
          <cell r="AF177">
            <v>0</v>
          </cell>
          <cell r="AG177" t="str">
            <v xml:space="preserve"> ST</v>
          </cell>
          <cell r="AH177" t="str">
            <v xml:space="preserve"> 1972 FLEETWOOD (VIN S0744)</v>
          </cell>
          <cell r="AI177" t="str">
            <v xml:space="preserve"> N</v>
          </cell>
          <cell r="AJ177">
            <v>6</v>
          </cell>
          <cell r="AK177">
            <v>5</v>
          </cell>
          <cell r="AL177">
            <v>4500</v>
          </cell>
          <cell r="AM177">
            <v>51510</v>
          </cell>
          <cell r="AN177" t="str">
            <v xml:space="preserve">  0/00/0000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4500</v>
          </cell>
          <cell r="AZ177">
            <v>51510</v>
          </cell>
          <cell r="BA177" t="str">
            <v xml:space="preserve"> ST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 t="str">
            <v>Pass</v>
          </cell>
          <cell r="BH177" t="str">
            <v>Pass</v>
          </cell>
          <cell r="BI177" t="str">
            <v>***-**-5695</v>
          </cell>
          <cell r="BJ177">
            <v>2772.86</v>
          </cell>
          <cell r="BK177">
            <v>2785.17</v>
          </cell>
          <cell r="BL177">
            <v>2785.17</v>
          </cell>
          <cell r="BM177"/>
          <cell r="BN177"/>
          <cell r="BO177"/>
          <cell r="BP177"/>
          <cell r="BQ177">
            <v>2.2847173197545515E-6</v>
          </cell>
          <cell r="BR177">
            <v>2772.86</v>
          </cell>
          <cell r="BS177">
            <v>12.31</v>
          </cell>
          <cell r="BT177">
            <v>2785.17</v>
          </cell>
          <cell r="BU177">
            <v>0</v>
          </cell>
          <cell r="BV177">
            <v>2785.17</v>
          </cell>
          <cell r="BW177">
            <v>0</v>
          </cell>
          <cell r="BX177">
            <v>0</v>
          </cell>
          <cell r="BY177"/>
          <cell r="BZ177">
            <v>0</v>
          </cell>
          <cell r="CA177" t="e">
            <v>#REF!</v>
          </cell>
          <cell r="CB177" t="str">
            <v>Match</v>
          </cell>
          <cell r="CC177" t="b">
            <v>0</v>
          </cell>
          <cell r="CD177">
            <v>379045695</v>
          </cell>
          <cell r="CE177">
            <v>9</v>
          </cell>
          <cell r="CF177">
            <v>3</v>
          </cell>
          <cell r="CG177">
            <v>4</v>
          </cell>
          <cell r="CH177" t="b">
            <v>0</v>
          </cell>
          <cell r="CI177">
            <v>-476.31315972222365</v>
          </cell>
          <cell r="CJ177"/>
          <cell r="CK177" t="e">
            <v>#REF!</v>
          </cell>
          <cell r="CL177" t="e">
            <v>#REF!</v>
          </cell>
        </row>
        <row r="178">
          <cell r="B178">
            <v>53454</v>
          </cell>
          <cell r="C178" t="str">
            <v xml:space="preserve"> BEJARANO,JESUS ALFRE</v>
          </cell>
          <cell r="D178">
            <v>9722.58</v>
          </cell>
          <cell r="E178">
            <v>6674.61</v>
          </cell>
          <cell r="F178">
            <v>42706</v>
          </cell>
          <cell r="G178">
            <v>43804</v>
          </cell>
          <cell r="H178" t="str">
            <v xml:space="preserve"> PURCHASE VEHICLE</v>
          </cell>
          <cell r="I178" t="str">
            <v xml:space="preserve"> SA</v>
          </cell>
          <cell r="J178">
            <v>34</v>
          </cell>
          <cell r="K178" t="str">
            <v xml:space="preserve"> A</v>
          </cell>
          <cell r="L178" t="str">
            <v xml:space="preserve"> N</v>
          </cell>
          <cell r="M178">
            <v>0</v>
          </cell>
          <cell r="N178">
            <v>4500</v>
          </cell>
          <cell r="O178">
            <v>53454</v>
          </cell>
          <cell r="P178">
            <v>0</v>
          </cell>
          <cell r="Q178" t="str">
            <v xml:space="preserve"> BR</v>
          </cell>
          <cell r="R178">
            <v>43105</v>
          </cell>
          <cell r="S178">
            <v>295.91000000000003</v>
          </cell>
          <cell r="T178">
            <v>36.21</v>
          </cell>
          <cell r="U178" t="str">
            <v xml:space="preserve"> N</v>
          </cell>
          <cell r="V178">
            <v>11</v>
          </cell>
          <cell r="W178">
            <v>379045695</v>
          </cell>
          <cell r="X178" t="str">
            <v xml:space="preserve"> S</v>
          </cell>
          <cell r="Y178">
            <v>4500</v>
          </cell>
          <cell r="Z178">
            <v>53454</v>
          </cell>
          <cell r="AA178">
            <v>0</v>
          </cell>
          <cell r="AB178">
            <v>1</v>
          </cell>
          <cell r="AC178">
            <v>5</v>
          </cell>
          <cell r="AD178">
            <v>4</v>
          </cell>
          <cell r="AE178">
            <v>0</v>
          </cell>
          <cell r="AF178">
            <v>0</v>
          </cell>
          <cell r="AG178" t="str">
            <v xml:space="preserve"> ST</v>
          </cell>
          <cell r="AH178" t="str">
            <v xml:space="preserve"> 2010 GMC ACADIA SLT-1</v>
          </cell>
          <cell r="AI178" t="str">
            <v xml:space="preserve"> N</v>
          </cell>
          <cell r="AJ178">
            <v>6</v>
          </cell>
          <cell r="AK178">
            <v>4</v>
          </cell>
          <cell r="AL178">
            <v>4500</v>
          </cell>
          <cell r="AM178">
            <v>53454</v>
          </cell>
          <cell r="AN178" t="str">
            <v xml:space="preserve">  0/00/0000</v>
          </cell>
          <cell r="AO178">
            <v>256.45</v>
          </cell>
          <cell r="AP178">
            <v>15.37</v>
          </cell>
          <cell r="AQ178">
            <v>271.82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4500</v>
          </cell>
          <cell r="AZ178">
            <v>53454</v>
          </cell>
          <cell r="BA178" t="str">
            <v xml:space="preserve"> ST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str">
            <v>Pass</v>
          </cell>
          <cell r="BH178" t="str">
            <v>Pass</v>
          </cell>
          <cell r="BI178" t="str">
            <v>***-**-5695</v>
          </cell>
          <cell r="BJ178">
            <v>6674.61</v>
          </cell>
          <cell r="BK178">
            <v>6710.82</v>
          </cell>
          <cell r="BL178">
            <v>6710.82</v>
          </cell>
          <cell r="BM178"/>
          <cell r="BN178"/>
          <cell r="BO178"/>
          <cell r="BP178"/>
          <cell r="BQ178">
            <v>5.4995914217114907E-6</v>
          </cell>
          <cell r="BR178">
            <v>6674.61</v>
          </cell>
          <cell r="BS178">
            <v>36.21</v>
          </cell>
          <cell r="BT178">
            <v>6710.82</v>
          </cell>
          <cell r="BU178">
            <v>0</v>
          </cell>
          <cell r="BV178">
            <v>6710.82</v>
          </cell>
          <cell r="BW178">
            <v>0</v>
          </cell>
          <cell r="BX178">
            <v>0</v>
          </cell>
          <cell r="BY178" t="str">
            <v>1-29</v>
          </cell>
          <cell r="BZ178">
            <v>271.82</v>
          </cell>
          <cell r="CA178" t="e">
            <v>#REF!</v>
          </cell>
          <cell r="CB178" t="str">
            <v>Match</v>
          </cell>
          <cell r="CC178" t="b">
            <v>0</v>
          </cell>
          <cell r="CD178">
            <v>379045695</v>
          </cell>
          <cell r="CE178">
            <v>9</v>
          </cell>
          <cell r="CF178">
            <v>3</v>
          </cell>
          <cell r="CG178">
            <v>4</v>
          </cell>
          <cell r="CH178" t="b">
            <v>0</v>
          </cell>
          <cell r="CI178">
            <v>18.686840277776355</v>
          </cell>
          <cell r="CJ178"/>
          <cell r="CK178" t="e">
            <v>#REF!</v>
          </cell>
          <cell r="CL178" t="e">
            <v>#REF!</v>
          </cell>
        </row>
        <row r="179">
          <cell r="B179">
            <v>54054</v>
          </cell>
          <cell r="C179" t="str">
            <v xml:space="preserve"> BEJARANO,JESUS ALFRE</v>
          </cell>
          <cell r="D179">
            <v>1639.26</v>
          </cell>
          <cell r="E179">
            <v>812.45</v>
          </cell>
          <cell r="F179">
            <v>42951</v>
          </cell>
          <cell r="G179">
            <v>43235</v>
          </cell>
          <cell r="H179" t="str">
            <v xml:space="preserve"> REFINANCE DEBT</v>
          </cell>
          <cell r="I179" t="str">
            <v xml:space="preserve"> SA</v>
          </cell>
          <cell r="J179">
            <v>31</v>
          </cell>
          <cell r="K179" t="str">
            <v xml:space="preserve"> A</v>
          </cell>
          <cell r="L179" t="str">
            <v xml:space="preserve"> N</v>
          </cell>
          <cell r="M179">
            <v>0</v>
          </cell>
          <cell r="N179">
            <v>4500</v>
          </cell>
          <cell r="O179">
            <v>54054</v>
          </cell>
          <cell r="P179">
            <v>0</v>
          </cell>
          <cell r="Q179" t="str">
            <v xml:space="preserve"> BR</v>
          </cell>
          <cell r="R179">
            <v>43115</v>
          </cell>
          <cell r="S179">
            <v>188.73</v>
          </cell>
          <cell r="T179">
            <v>3.74</v>
          </cell>
          <cell r="U179" t="str">
            <v xml:space="preserve"> N</v>
          </cell>
          <cell r="V179">
            <v>11</v>
          </cell>
          <cell r="W179">
            <v>379045695</v>
          </cell>
          <cell r="X179" t="str">
            <v xml:space="preserve"> S</v>
          </cell>
          <cell r="Y179">
            <v>4500</v>
          </cell>
          <cell r="Z179">
            <v>54054</v>
          </cell>
          <cell r="AA179">
            <v>0</v>
          </cell>
          <cell r="AB179">
            <v>1</v>
          </cell>
          <cell r="AC179">
            <v>10</v>
          </cell>
          <cell r="AD179">
            <v>4</v>
          </cell>
          <cell r="AE179">
            <v>0</v>
          </cell>
          <cell r="AF179">
            <v>0</v>
          </cell>
          <cell r="AG179" t="str">
            <v xml:space="preserve"> ST</v>
          </cell>
          <cell r="AH179" t="str">
            <v xml:space="preserve"> 2002 OLDSMOBILE SILHOUETTE (VI</v>
          </cell>
          <cell r="AI179" t="str">
            <v xml:space="preserve"> N</v>
          </cell>
          <cell r="AJ179">
            <v>8</v>
          </cell>
          <cell r="AK179">
            <v>2</v>
          </cell>
          <cell r="AL179">
            <v>4500</v>
          </cell>
          <cell r="AM179">
            <v>54054</v>
          </cell>
          <cell r="AN179" t="str">
            <v xml:space="preserve">  0/00/0000</v>
          </cell>
          <cell r="AO179">
            <v>72.78</v>
          </cell>
          <cell r="AP179">
            <v>2.14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4500</v>
          </cell>
          <cell r="AZ179">
            <v>54054</v>
          </cell>
          <cell r="BA179" t="str">
            <v xml:space="preserve"> ST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str">
            <v>Pass</v>
          </cell>
          <cell r="BH179" t="str">
            <v>Pass</v>
          </cell>
          <cell r="BI179" t="str">
            <v>***-**-5695</v>
          </cell>
          <cell r="BJ179">
            <v>812.45</v>
          </cell>
          <cell r="BK179">
            <v>816.19</v>
          </cell>
          <cell r="BL179">
            <v>816.19</v>
          </cell>
          <cell r="BM179"/>
          <cell r="BN179"/>
          <cell r="BO179"/>
          <cell r="BP179"/>
          <cell r="BQ179">
            <v>8.9256511877488017E-7</v>
          </cell>
          <cell r="BR179">
            <v>812.45</v>
          </cell>
          <cell r="BS179">
            <v>3.74</v>
          </cell>
          <cell r="BT179">
            <v>816.19</v>
          </cell>
          <cell r="BU179">
            <v>0</v>
          </cell>
          <cell r="BV179">
            <v>816.19</v>
          </cell>
          <cell r="BW179">
            <v>0</v>
          </cell>
          <cell r="BX179">
            <v>0</v>
          </cell>
          <cell r="BY179"/>
          <cell r="BZ179">
            <v>74.92</v>
          </cell>
          <cell r="CA179" t="e">
            <v>#REF!</v>
          </cell>
          <cell r="CB179" t="str">
            <v>Match</v>
          </cell>
          <cell r="CC179" t="b">
            <v>0</v>
          </cell>
          <cell r="CD179">
            <v>379045695</v>
          </cell>
          <cell r="CE179">
            <v>9</v>
          </cell>
          <cell r="CF179">
            <v>3</v>
          </cell>
          <cell r="CG179">
            <v>4</v>
          </cell>
          <cell r="CH179" t="b">
            <v>0</v>
          </cell>
          <cell r="CI179">
            <v>8.6868402777763549</v>
          </cell>
          <cell r="CJ179"/>
          <cell r="CK179" t="e">
            <v>#REF!</v>
          </cell>
          <cell r="CL179" t="e">
            <v>#REF!</v>
          </cell>
        </row>
        <row r="180">
          <cell r="B180">
            <v>52622</v>
          </cell>
          <cell r="C180" t="str">
            <v xml:space="preserve"> BEJARANO,LUIS</v>
          </cell>
          <cell r="D180">
            <v>14613.7</v>
          </cell>
          <cell r="E180">
            <v>2665.03</v>
          </cell>
          <cell r="F180">
            <v>42425</v>
          </cell>
          <cell r="G180">
            <v>43160</v>
          </cell>
          <cell r="H180" t="str">
            <v xml:space="preserve"> REFINANCE VEHICLES</v>
          </cell>
          <cell r="I180" t="str">
            <v xml:space="preserve"> SA</v>
          </cell>
          <cell r="J180">
            <v>31</v>
          </cell>
          <cell r="K180" t="str">
            <v xml:space="preserve"> A</v>
          </cell>
          <cell r="L180" t="str">
            <v xml:space="preserve"> N</v>
          </cell>
          <cell r="M180">
            <v>0</v>
          </cell>
          <cell r="N180">
            <v>4525</v>
          </cell>
          <cell r="O180">
            <v>52622</v>
          </cell>
          <cell r="P180">
            <v>0</v>
          </cell>
          <cell r="Q180" t="str">
            <v xml:space="preserve"> LF</v>
          </cell>
          <cell r="R180">
            <v>43070</v>
          </cell>
          <cell r="S180">
            <v>655.04999999999995</v>
          </cell>
          <cell r="T180">
            <v>36.29</v>
          </cell>
          <cell r="U180" t="str">
            <v xml:space="preserve"> N</v>
          </cell>
          <cell r="V180">
            <v>11</v>
          </cell>
          <cell r="W180">
            <v>909865852</v>
          </cell>
          <cell r="X180" t="str">
            <v xml:space="preserve"> S</v>
          </cell>
          <cell r="Y180">
            <v>4525</v>
          </cell>
          <cell r="Z180">
            <v>52622</v>
          </cell>
          <cell r="AA180">
            <v>0</v>
          </cell>
          <cell r="AB180">
            <v>4</v>
          </cell>
          <cell r="AC180">
            <v>10</v>
          </cell>
          <cell r="AD180">
            <v>4</v>
          </cell>
          <cell r="AE180">
            <v>0</v>
          </cell>
          <cell r="AF180">
            <v>0</v>
          </cell>
          <cell r="AG180" t="str">
            <v xml:space="preserve"> ST</v>
          </cell>
          <cell r="AH180" t="str">
            <v xml:space="preserve"> 98 F-350/06 EXPEDITION/04 GMC</v>
          </cell>
          <cell r="AI180" t="str">
            <v xml:space="preserve"> N</v>
          </cell>
          <cell r="AJ180">
            <v>7</v>
          </cell>
          <cell r="AK180">
            <v>19</v>
          </cell>
          <cell r="AL180">
            <v>4525</v>
          </cell>
          <cell r="AM180">
            <v>52622</v>
          </cell>
          <cell r="AN180" t="str">
            <v xml:space="preserve">  0/00/0000</v>
          </cell>
          <cell r="AO180">
            <v>1280.71</v>
          </cell>
          <cell r="AP180">
            <v>24.54</v>
          </cell>
          <cell r="AQ180">
            <v>655.04999999999995</v>
          </cell>
          <cell r="AR180">
            <v>650.20000000000005</v>
          </cell>
          <cell r="AS180">
            <v>0</v>
          </cell>
          <cell r="AT180">
            <v>0</v>
          </cell>
          <cell r="AU180">
            <v>0</v>
          </cell>
          <cell r="AV180">
            <v>12</v>
          </cell>
          <cell r="AW180">
            <v>5</v>
          </cell>
          <cell r="AX180">
            <v>0</v>
          </cell>
          <cell r="AY180">
            <v>4525</v>
          </cell>
          <cell r="AZ180">
            <v>52622</v>
          </cell>
          <cell r="BA180" t="str">
            <v xml:space="preserve"> ST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str">
            <v>Pass</v>
          </cell>
          <cell r="BH180" t="str">
            <v>Pass</v>
          </cell>
          <cell r="BI180" t="str">
            <v>***-**-5852</v>
          </cell>
          <cell r="BJ180">
            <v>2665.03</v>
          </cell>
          <cell r="BK180">
            <v>2701.32</v>
          </cell>
          <cell r="BL180">
            <v>2701.32</v>
          </cell>
          <cell r="BM180"/>
          <cell r="BN180"/>
          <cell r="BO180"/>
          <cell r="BP180"/>
          <cell r="BQ180">
            <v>2.5618483798111162E-6</v>
          </cell>
          <cell r="BR180">
            <v>2665.03</v>
          </cell>
          <cell r="BS180">
            <v>36.29</v>
          </cell>
          <cell r="BT180">
            <v>2701.32</v>
          </cell>
          <cell r="BU180">
            <v>0</v>
          </cell>
          <cell r="BV180">
            <v>2701.32</v>
          </cell>
          <cell r="BW180">
            <v>0</v>
          </cell>
          <cell r="BX180">
            <v>0</v>
          </cell>
          <cell r="BY180" t="str">
            <v>30-59</v>
          </cell>
          <cell r="BZ180">
            <v>1305.25</v>
          </cell>
          <cell r="CA180" t="e">
            <v>#REF!</v>
          </cell>
          <cell r="CB180" t="str">
            <v>Match</v>
          </cell>
          <cell r="CC180" t="b">
            <v>0</v>
          </cell>
          <cell r="CD180">
            <v>909865852</v>
          </cell>
          <cell r="CE180">
            <v>9</v>
          </cell>
          <cell r="CF180">
            <v>9</v>
          </cell>
          <cell r="CG180">
            <v>86</v>
          </cell>
          <cell r="CH180" t="str">
            <v>Z</v>
          </cell>
          <cell r="CI180">
            <v>53.686840277776355</v>
          </cell>
          <cell r="CJ180" t="str">
            <v>31 +</v>
          </cell>
          <cell r="CK180" t="e">
            <v>#REF!</v>
          </cell>
          <cell r="CL180" t="e">
            <v>#REF!</v>
          </cell>
        </row>
        <row r="181">
          <cell r="B181">
            <v>53538</v>
          </cell>
          <cell r="C181" t="str">
            <v xml:space="preserve"> BEJARANO,LUIS</v>
          </cell>
          <cell r="D181">
            <v>6027.5</v>
          </cell>
          <cell r="E181">
            <v>4718.8500000000004</v>
          </cell>
          <cell r="F181">
            <v>42738</v>
          </cell>
          <cell r="G181">
            <v>43845</v>
          </cell>
          <cell r="H181" t="str">
            <v xml:space="preserve"> 2008 ACADIA</v>
          </cell>
          <cell r="I181" t="str">
            <v xml:space="preserve"> SA</v>
          </cell>
          <cell r="J181">
            <v>34</v>
          </cell>
          <cell r="K181" t="str">
            <v xml:space="preserve"> A</v>
          </cell>
          <cell r="L181" t="str">
            <v xml:space="preserve"> N</v>
          </cell>
          <cell r="M181">
            <v>0</v>
          </cell>
          <cell r="N181">
            <v>4525</v>
          </cell>
          <cell r="O181">
            <v>53538</v>
          </cell>
          <cell r="P181">
            <v>0</v>
          </cell>
          <cell r="Q181" t="str">
            <v xml:space="preserve"> AR</v>
          </cell>
          <cell r="R181">
            <v>43054</v>
          </cell>
          <cell r="S181">
            <v>190.77</v>
          </cell>
          <cell r="T181">
            <v>76.930000000000007</v>
          </cell>
          <cell r="U181" t="str">
            <v xml:space="preserve"> N</v>
          </cell>
          <cell r="V181">
            <v>11</v>
          </cell>
          <cell r="W181">
            <v>909865852</v>
          </cell>
          <cell r="X181" t="str">
            <v xml:space="preserve"> S</v>
          </cell>
          <cell r="Y181">
            <v>4525</v>
          </cell>
          <cell r="Z181">
            <v>53538</v>
          </cell>
          <cell r="AA181">
            <v>0</v>
          </cell>
          <cell r="AB181">
            <v>4</v>
          </cell>
          <cell r="AC181">
            <v>5</v>
          </cell>
          <cell r="AD181">
            <v>12</v>
          </cell>
          <cell r="AE181">
            <v>0</v>
          </cell>
          <cell r="AF181">
            <v>0</v>
          </cell>
          <cell r="AG181" t="str">
            <v xml:space="preserve"> ST</v>
          </cell>
          <cell r="AH181" t="str">
            <v xml:space="preserve"> 2008 GMC ACADIA SLT</v>
          </cell>
          <cell r="AI181" t="str">
            <v xml:space="preserve"> N</v>
          </cell>
          <cell r="AJ181">
            <v>8.5</v>
          </cell>
          <cell r="AK181">
            <v>9</v>
          </cell>
          <cell r="AL181">
            <v>4525</v>
          </cell>
          <cell r="AM181">
            <v>53538</v>
          </cell>
          <cell r="AN181" t="str">
            <v xml:space="preserve">  0/00/0000</v>
          </cell>
          <cell r="AO181">
            <v>505.27</v>
          </cell>
          <cell r="AP181">
            <v>67.040000000000006</v>
          </cell>
          <cell r="AQ181">
            <v>0</v>
          </cell>
          <cell r="AR181">
            <v>190.77</v>
          </cell>
          <cell r="AS181">
            <v>190.77</v>
          </cell>
          <cell r="AT181">
            <v>0</v>
          </cell>
          <cell r="AU181">
            <v>0</v>
          </cell>
          <cell r="AV181">
            <v>7</v>
          </cell>
          <cell r="AW181">
            <v>3</v>
          </cell>
          <cell r="AX181">
            <v>0</v>
          </cell>
          <cell r="AY181">
            <v>4525</v>
          </cell>
          <cell r="AZ181">
            <v>53538</v>
          </cell>
          <cell r="BA181" t="str">
            <v xml:space="preserve"> ST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 t="str">
            <v>Pass</v>
          </cell>
          <cell r="BH181" t="str">
            <v>Pass</v>
          </cell>
          <cell r="BI181" t="str">
            <v>***-**-5852</v>
          </cell>
          <cell r="BJ181">
            <v>4718.8500000000004</v>
          </cell>
          <cell r="BK181">
            <v>4795.7800000000007</v>
          </cell>
          <cell r="BL181">
            <v>4795.7800000000007</v>
          </cell>
          <cell r="BM181"/>
          <cell r="BN181"/>
          <cell r="BO181"/>
          <cell r="BP181"/>
          <cell r="BQ181">
            <v>5.5081832330008255E-6</v>
          </cell>
          <cell r="BR181">
            <v>4718.8500000000004</v>
          </cell>
          <cell r="BS181">
            <v>76.930000000000007</v>
          </cell>
          <cell r="BT181">
            <v>4795.7800000000007</v>
          </cell>
          <cell r="BU181">
            <v>0</v>
          </cell>
          <cell r="BV181">
            <v>4795.7800000000007</v>
          </cell>
          <cell r="BW181">
            <v>0</v>
          </cell>
          <cell r="BX181">
            <v>0</v>
          </cell>
          <cell r="BY181" t="str">
            <v>60-89</v>
          </cell>
          <cell r="BZ181">
            <v>572.30999999999995</v>
          </cell>
          <cell r="CA181" t="e">
            <v>#REF!</v>
          </cell>
          <cell r="CB181" t="str">
            <v>Match</v>
          </cell>
          <cell r="CC181" t="b">
            <v>0</v>
          </cell>
          <cell r="CD181">
            <v>909865852</v>
          </cell>
          <cell r="CE181">
            <v>9</v>
          </cell>
          <cell r="CF181">
            <v>9</v>
          </cell>
          <cell r="CG181">
            <v>86</v>
          </cell>
          <cell r="CH181" t="str">
            <v>Z</v>
          </cell>
          <cell r="CI181">
            <v>69.686840277776355</v>
          </cell>
          <cell r="CJ181" t="str">
            <v>31 +</v>
          </cell>
          <cell r="CK181" t="e">
            <v>#REF!</v>
          </cell>
          <cell r="CL181" t="e">
            <v>#REF!</v>
          </cell>
        </row>
        <row r="182">
          <cell r="B182">
            <v>53615</v>
          </cell>
          <cell r="C182" t="str">
            <v xml:space="preserve"> BEJARANO,LUIS</v>
          </cell>
          <cell r="D182">
            <v>15384.67</v>
          </cell>
          <cell r="E182">
            <v>13696.21</v>
          </cell>
          <cell r="F182">
            <v>42776</v>
          </cell>
          <cell r="G182">
            <v>44607</v>
          </cell>
          <cell r="H182" t="str">
            <v xml:space="preserve"> REFINANCE EXISTING NOTE</v>
          </cell>
          <cell r="I182" t="str">
            <v xml:space="preserve"> SA</v>
          </cell>
          <cell r="J182">
            <v>32</v>
          </cell>
          <cell r="K182" t="str">
            <v xml:space="preserve"> A</v>
          </cell>
          <cell r="L182" t="str">
            <v xml:space="preserve"> N</v>
          </cell>
          <cell r="M182">
            <v>0</v>
          </cell>
          <cell r="N182">
            <v>4525</v>
          </cell>
          <cell r="O182">
            <v>53615</v>
          </cell>
          <cell r="P182">
            <v>0</v>
          </cell>
          <cell r="Q182" t="str">
            <v xml:space="preserve"> LF</v>
          </cell>
          <cell r="R182">
            <v>43054</v>
          </cell>
          <cell r="S182">
            <v>301.23</v>
          </cell>
          <cell r="T182">
            <v>173.18</v>
          </cell>
          <cell r="U182" t="str">
            <v xml:space="preserve"> N</v>
          </cell>
          <cell r="V182">
            <v>7</v>
          </cell>
          <cell r="W182">
            <v>909865852</v>
          </cell>
          <cell r="X182" t="str">
            <v xml:space="preserve"> S</v>
          </cell>
          <cell r="Y182">
            <v>4525</v>
          </cell>
          <cell r="Z182">
            <v>53615</v>
          </cell>
          <cell r="AA182">
            <v>0</v>
          </cell>
          <cell r="AB182">
            <v>4</v>
          </cell>
          <cell r="AC182">
            <v>4</v>
          </cell>
          <cell r="AD182">
            <v>5</v>
          </cell>
          <cell r="AE182">
            <v>0</v>
          </cell>
          <cell r="AF182">
            <v>0</v>
          </cell>
          <cell r="AG182" t="str">
            <v xml:space="preserve"> ST</v>
          </cell>
          <cell r="AH182" t="str">
            <v xml:space="preserve"> ALL IN AC EQ AND GI</v>
          </cell>
          <cell r="AI182" t="str">
            <v xml:space="preserve"> N</v>
          </cell>
          <cell r="AJ182">
            <v>6.5</v>
          </cell>
          <cell r="AK182">
            <v>8</v>
          </cell>
          <cell r="AL182">
            <v>4525</v>
          </cell>
          <cell r="AM182">
            <v>53615</v>
          </cell>
          <cell r="AN182" t="str">
            <v xml:space="preserve">  0/00/0000</v>
          </cell>
          <cell r="AO182">
            <v>752.46</v>
          </cell>
          <cell r="AP182">
            <v>151.22999999999999</v>
          </cell>
          <cell r="AQ182">
            <v>0</v>
          </cell>
          <cell r="AR182">
            <v>301.23</v>
          </cell>
          <cell r="AS182">
            <v>301.23</v>
          </cell>
          <cell r="AT182">
            <v>0</v>
          </cell>
          <cell r="AU182">
            <v>0</v>
          </cell>
          <cell r="AV182">
            <v>6</v>
          </cell>
          <cell r="AW182">
            <v>2</v>
          </cell>
          <cell r="AX182">
            <v>0</v>
          </cell>
          <cell r="AY182">
            <v>4525</v>
          </cell>
          <cell r="AZ182">
            <v>53615</v>
          </cell>
          <cell r="BA182" t="str">
            <v xml:space="preserve"> ST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 t="str">
            <v>Pass</v>
          </cell>
          <cell r="BH182" t="str">
            <v>Pass</v>
          </cell>
          <cell r="BI182" t="str">
            <v>***-**-5852</v>
          </cell>
          <cell r="BJ182">
            <v>13696.21</v>
          </cell>
          <cell r="BK182">
            <v>13869.39</v>
          </cell>
          <cell r="BL182">
            <v>13869.39</v>
          </cell>
          <cell r="BM182"/>
          <cell r="BN182"/>
          <cell r="BO182"/>
          <cell r="BP182"/>
          <cell r="BQ182">
            <v>1.2225511644593828E-5</v>
          </cell>
          <cell r="BR182">
            <v>13696.21</v>
          </cell>
          <cell r="BS182">
            <v>173.18</v>
          </cell>
          <cell r="BT182">
            <v>13869.39</v>
          </cell>
          <cell r="BU182">
            <v>0</v>
          </cell>
          <cell r="BV182">
            <v>13869.39</v>
          </cell>
          <cell r="BW182">
            <v>0</v>
          </cell>
          <cell r="BX182">
            <v>0</v>
          </cell>
          <cell r="BY182" t="str">
            <v>60-89</v>
          </cell>
          <cell r="BZ182">
            <v>903.69</v>
          </cell>
          <cell r="CA182" t="e">
            <v>#REF!</v>
          </cell>
          <cell r="CB182" t="str">
            <v>Match</v>
          </cell>
          <cell r="CC182" t="b">
            <v>0</v>
          </cell>
          <cell r="CD182">
            <v>909865852</v>
          </cell>
          <cell r="CE182">
            <v>9</v>
          </cell>
          <cell r="CF182">
            <v>9</v>
          </cell>
          <cell r="CG182">
            <v>86</v>
          </cell>
          <cell r="CH182" t="str">
            <v>Z</v>
          </cell>
          <cell r="CI182">
            <v>69.686840277776355</v>
          </cell>
          <cell r="CJ182" t="str">
            <v>31 +</v>
          </cell>
          <cell r="CK182" t="e">
            <v>#REF!</v>
          </cell>
          <cell r="CL182" t="e">
            <v>#REF!</v>
          </cell>
        </row>
        <row r="183">
          <cell r="B183">
            <v>54194</v>
          </cell>
          <cell r="C183" t="str">
            <v xml:space="preserve"> CHAVEZ,LAURIE E.</v>
          </cell>
          <cell r="D183">
            <v>2536.5</v>
          </cell>
          <cell r="E183">
            <v>2121.92</v>
          </cell>
          <cell r="F183">
            <v>43000</v>
          </cell>
          <cell r="G183">
            <v>43730</v>
          </cell>
          <cell r="H183" t="str">
            <v xml:space="preserve"> PERSONAL</v>
          </cell>
          <cell r="I183" t="str">
            <v xml:space="preserve"> SA</v>
          </cell>
          <cell r="J183">
            <v>31</v>
          </cell>
          <cell r="K183" t="str">
            <v xml:space="preserve"> A</v>
          </cell>
          <cell r="L183" t="str">
            <v xml:space="preserve"> N</v>
          </cell>
          <cell r="M183">
            <v>0</v>
          </cell>
          <cell r="N183">
            <v>4742</v>
          </cell>
          <cell r="O183">
            <v>54194</v>
          </cell>
          <cell r="P183">
            <v>0</v>
          </cell>
          <cell r="Q183" t="str">
            <v xml:space="preserve"> J</v>
          </cell>
          <cell r="R183">
            <v>43153</v>
          </cell>
          <cell r="S183">
            <v>115.29</v>
          </cell>
          <cell r="T183">
            <v>2.4700000000000002</v>
          </cell>
          <cell r="U183" t="str">
            <v xml:space="preserve"> N</v>
          </cell>
          <cell r="V183">
            <v>11</v>
          </cell>
          <cell r="W183">
            <v>511889449</v>
          </cell>
          <cell r="X183" t="str">
            <v xml:space="preserve"> S</v>
          </cell>
          <cell r="Y183">
            <v>4742</v>
          </cell>
          <cell r="Z183">
            <v>54194</v>
          </cell>
          <cell r="AA183">
            <v>0</v>
          </cell>
          <cell r="AB183">
            <v>4</v>
          </cell>
          <cell r="AC183">
            <v>10</v>
          </cell>
          <cell r="AD183">
            <v>4</v>
          </cell>
          <cell r="AE183">
            <v>0</v>
          </cell>
          <cell r="AF183">
            <v>0</v>
          </cell>
          <cell r="AG183" t="str">
            <v xml:space="preserve"> ST</v>
          </cell>
          <cell r="AH183" t="str">
            <v xml:space="preserve"> 2003 CHEVROLET BLAZER (VIN 1GN</v>
          </cell>
          <cell r="AI183" t="str">
            <v xml:space="preserve"> N</v>
          </cell>
          <cell r="AJ183">
            <v>8.5</v>
          </cell>
          <cell r="AK183">
            <v>0</v>
          </cell>
          <cell r="AL183">
            <v>4742</v>
          </cell>
          <cell r="AM183">
            <v>54194</v>
          </cell>
          <cell r="AN183" t="str">
            <v xml:space="preserve">  0/00/0000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4742</v>
          </cell>
          <cell r="AZ183">
            <v>54194</v>
          </cell>
          <cell r="BA183" t="str">
            <v xml:space="preserve"> ST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 t="str">
            <v>Pass</v>
          </cell>
          <cell r="BH183" t="str">
            <v>Pass</v>
          </cell>
          <cell r="BI183" t="str">
            <v>***-**-9449</v>
          </cell>
          <cell r="BJ183">
            <v>2121.92</v>
          </cell>
          <cell r="BK183">
            <v>2124.39</v>
          </cell>
          <cell r="BL183">
            <v>2124.39</v>
          </cell>
          <cell r="BM183"/>
          <cell r="BN183"/>
          <cell r="BO183"/>
          <cell r="BP183"/>
          <cell r="BQ183">
            <v>2.4768585917689926E-6</v>
          </cell>
          <cell r="BR183">
            <v>2121.92</v>
          </cell>
          <cell r="BS183">
            <v>2.4700000000000002</v>
          </cell>
          <cell r="BT183">
            <v>2124.39</v>
          </cell>
          <cell r="BU183">
            <v>0</v>
          </cell>
          <cell r="BV183">
            <v>2124.39</v>
          </cell>
          <cell r="BW183">
            <v>0</v>
          </cell>
          <cell r="BX183">
            <v>0</v>
          </cell>
          <cell r="BY183"/>
          <cell r="BZ183">
            <v>0</v>
          </cell>
          <cell r="CA183" t="e">
            <v>#REF!</v>
          </cell>
          <cell r="CB183" t="str">
            <v>Match</v>
          </cell>
          <cell r="CC183" t="b">
            <v>0</v>
          </cell>
          <cell r="CD183">
            <v>511889449</v>
          </cell>
          <cell r="CE183">
            <v>9</v>
          </cell>
          <cell r="CF183">
            <v>5</v>
          </cell>
          <cell r="CG183">
            <v>88</v>
          </cell>
          <cell r="CH183" t="b">
            <v>0</v>
          </cell>
          <cell r="CI183">
            <v>-29.313159722223645</v>
          </cell>
          <cell r="CJ183"/>
          <cell r="CK183" t="e">
            <v>#REF!</v>
          </cell>
          <cell r="CL183" t="e">
            <v>#REF!</v>
          </cell>
        </row>
        <row r="184">
          <cell r="B184">
            <v>52678</v>
          </cell>
          <cell r="C184" t="str">
            <v xml:space="preserve"> BENNETT,MARK L.</v>
          </cell>
          <cell r="D184">
            <v>178790.57</v>
          </cell>
          <cell r="E184">
            <v>141190.37</v>
          </cell>
          <cell r="F184">
            <v>42450</v>
          </cell>
          <cell r="G184">
            <v>44464</v>
          </cell>
          <cell r="H184" t="str">
            <v xml:space="preserve"> REFINANCE TRUCK</v>
          </cell>
          <cell r="I184" t="str">
            <v xml:space="preserve"> SA</v>
          </cell>
          <cell r="J184">
            <v>32</v>
          </cell>
          <cell r="K184" t="str">
            <v xml:space="preserve"> A</v>
          </cell>
          <cell r="L184" t="str">
            <v xml:space="preserve"> N</v>
          </cell>
          <cell r="M184">
            <v>0</v>
          </cell>
          <cell r="N184">
            <v>4747</v>
          </cell>
          <cell r="O184">
            <v>52678</v>
          </cell>
          <cell r="P184">
            <v>0</v>
          </cell>
          <cell r="Q184" t="str">
            <v xml:space="preserve"> LF</v>
          </cell>
          <cell r="R184">
            <v>43003</v>
          </cell>
          <cell r="S184">
            <v>3215.27</v>
          </cell>
          <cell r="T184">
            <v>458.2</v>
          </cell>
          <cell r="U184" t="str">
            <v xml:space="preserve"> N</v>
          </cell>
          <cell r="V184">
            <v>7</v>
          </cell>
          <cell r="W184">
            <v>512545670</v>
          </cell>
          <cell r="X184" t="str">
            <v xml:space="preserve"> S</v>
          </cell>
          <cell r="Y184">
            <v>4747</v>
          </cell>
          <cell r="Z184">
            <v>52678</v>
          </cell>
          <cell r="AA184">
            <v>0</v>
          </cell>
          <cell r="AB184">
            <v>22</v>
          </cell>
          <cell r="AC184">
            <v>2</v>
          </cell>
          <cell r="AD184">
            <v>5</v>
          </cell>
          <cell r="AE184">
            <v>0</v>
          </cell>
          <cell r="AF184">
            <v>0</v>
          </cell>
          <cell r="AG184" t="str">
            <v xml:space="preserve"> ST</v>
          </cell>
          <cell r="AH184" t="str">
            <v xml:space="preserve"> 2014 PETERBILT 389</v>
          </cell>
          <cell r="AI184" t="str">
            <v xml:space="preserve"> N</v>
          </cell>
          <cell r="AJ184">
            <v>6</v>
          </cell>
          <cell r="AK184">
            <v>9</v>
          </cell>
          <cell r="AL184">
            <v>4747</v>
          </cell>
          <cell r="AM184">
            <v>52678</v>
          </cell>
          <cell r="AN184" t="str">
            <v xml:space="preserve">  0/00/0000</v>
          </cell>
          <cell r="AO184">
            <v>9861.08</v>
          </cell>
          <cell r="AP184">
            <v>0</v>
          </cell>
          <cell r="AQ184">
            <v>0</v>
          </cell>
          <cell r="AR184">
            <v>3215.27</v>
          </cell>
          <cell r="AS184">
            <v>3215.27</v>
          </cell>
          <cell r="AT184">
            <v>3215.27</v>
          </cell>
          <cell r="AU184">
            <v>215.27</v>
          </cell>
          <cell r="AV184">
            <v>4</v>
          </cell>
          <cell r="AW184">
            <v>3</v>
          </cell>
          <cell r="AX184">
            <v>2</v>
          </cell>
          <cell r="AY184">
            <v>4747</v>
          </cell>
          <cell r="AZ184">
            <v>52678</v>
          </cell>
          <cell r="BA184" t="str">
            <v xml:space="preserve"> ST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str">
            <v>Pass</v>
          </cell>
          <cell r="BH184" t="str">
            <v>Pass</v>
          </cell>
          <cell r="BI184" t="str">
            <v>***-**-5670</v>
          </cell>
          <cell r="BJ184">
            <v>141190.37</v>
          </cell>
          <cell r="BK184">
            <v>141648.57</v>
          </cell>
          <cell r="BL184">
            <v>141648.57</v>
          </cell>
          <cell r="BM184"/>
          <cell r="BN184"/>
          <cell r="BO184"/>
          <cell r="BP184"/>
          <cell r="BQ184">
            <v>1.1633478925064856E-4</v>
          </cell>
          <cell r="BR184">
            <v>141190.37</v>
          </cell>
          <cell r="BS184">
            <v>458.2</v>
          </cell>
          <cell r="BT184">
            <v>141648.57</v>
          </cell>
          <cell r="BU184">
            <v>0</v>
          </cell>
          <cell r="BV184">
            <v>141648.57</v>
          </cell>
          <cell r="BW184">
            <v>0</v>
          </cell>
          <cell r="BX184">
            <v>0</v>
          </cell>
          <cell r="BY184" t="str">
            <v>120 +</v>
          </cell>
          <cell r="BZ184">
            <v>9861.08</v>
          </cell>
          <cell r="CA184" t="e">
            <v>#REF!</v>
          </cell>
          <cell r="CB184" t="str">
            <v>Match</v>
          </cell>
          <cell r="CC184" t="b">
            <v>0</v>
          </cell>
          <cell r="CD184">
            <v>512545670</v>
          </cell>
          <cell r="CE184">
            <v>9</v>
          </cell>
          <cell r="CF184">
            <v>5</v>
          </cell>
          <cell r="CG184">
            <v>54</v>
          </cell>
          <cell r="CH184" t="b">
            <v>0</v>
          </cell>
          <cell r="CI184">
            <v>120.68684027777635</v>
          </cell>
          <cell r="CJ184" t="str">
            <v>31 +</v>
          </cell>
          <cell r="CK184" t="e">
            <v>#REF!</v>
          </cell>
          <cell r="CL184" t="e">
            <v>#REF!</v>
          </cell>
        </row>
        <row r="185">
          <cell r="B185">
            <v>93339</v>
          </cell>
          <cell r="C185" t="str">
            <v xml:space="preserve"> BENNETT,SCOTT</v>
          </cell>
          <cell r="D185">
            <v>1000</v>
          </cell>
          <cell r="E185">
            <v>216.85</v>
          </cell>
          <cell r="F185">
            <v>36633</v>
          </cell>
          <cell r="G185">
            <v>36996</v>
          </cell>
          <cell r="H185" t="str">
            <v xml:space="preserve"> PERSONAL</v>
          </cell>
          <cell r="I185" t="str">
            <v xml:space="preserve"> CO</v>
          </cell>
          <cell r="J185">
            <v>31</v>
          </cell>
          <cell r="K185" t="str">
            <v xml:space="preserve"> A</v>
          </cell>
          <cell r="L185" t="str">
            <v xml:space="preserve"> N</v>
          </cell>
          <cell r="M185">
            <v>0</v>
          </cell>
          <cell r="N185">
            <v>4762</v>
          </cell>
          <cell r="O185">
            <v>93339</v>
          </cell>
          <cell r="P185">
            <v>0</v>
          </cell>
          <cell r="Q185" t="str">
            <v xml:space="preserve"> DH</v>
          </cell>
          <cell r="R185">
            <v>36965</v>
          </cell>
          <cell r="S185">
            <v>89.62</v>
          </cell>
          <cell r="T185">
            <v>0</v>
          </cell>
          <cell r="U185" t="str">
            <v xml:space="preserve"> N</v>
          </cell>
          <cell r="V185">
            <v>1</v>
          </cell>
          <cell r="W185">
            <v>512965347</v>
          </cell>
          <cell r="X185" t="str">
            <v xml:space="preserve"> S</v>
          </cell>
          <cell r="Y185">
            <v>4762</v>
          </cell>
          <cell r="Z185">
            <v>93339</v>
          </cell>
          <cell r="AA185">
            <v>0</v>
          </cell>
          <cell r="AB185">
            <v>1</v>
          </cell>
          <cell r="AC185">
            <v>10</v>
          </cell>
          <cell r="AD185">
            <v>4</v>
          </cell>
          <cell r="AE185">
            <v>0</v>
          </cell>
          <cell r="AF185">
            <v>0</v>
          </cell>
          <cell r="AG185" t="str">
            <v xml:space="preserve"> ST</v>
          </cell>
          <cell r="AH185" t="str">
            <v xml:space="preserve"> UNSECURED</v>
          </cell>
          <cell r="AI185" t="str">
            <v xml:space="preserve"> N</v>
          </cell>
          <cell r="AJ185">
            <v>13.75</v>
          </cell>
          <cell r="AK185">
            <v>9</v>
          </cell>
          <cell r="AL185">
            <v>4762</v>
          </cell>
          <cell r="AM185">
            <v>93339</v>
          </cell>
          <cell r="AN185" t="str">
            <v xml:space="preserve">  0/00/0000</v>
          </cell>
          <cell r="AO185">
            <v>216.85</v>
          </cell>
          <cell r="AP185">
            <v>504.42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721.27</v>
          </cell>
          <cell r="AV185">
            <v>5</v>
          </cell>
          <cell r="AW185">
            <v>2</v>
          </cell>
          <cell r="AX185">
            <v>46</v>
          </cell>
          <cell r="AY185">
            <v>4762</v>
          </cell>
          <cell r="AZ185">
            <v>93339</v>
          </cell>
          <cell r="BA185" t="str">
            <v xml:space="preserve"> ST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 t="str">
            <v>Substandard</v>
          </cell>
          <cell r="BH185" t="str">
            <v>Pass</v>
          </cell>
          <cell r="BI185" t="str">
            <v>***-**-5347</v>
          </cell>
          <cell r="BJ185">
            <v>216.85</v>
          </cell>
          <cell r="BK185">
            <v>0</v>
          </cell>
          <cell r="BL185"/>
          <cell r="BM185"/>
          <cell r="BN185">
            <v>0</v>
          </cell>
          <cell r="BO185"/>
          <cell r="BP185"/>
          <cell r="BQ185">
            <v>4.0946369893333055E-7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216.85</v>
          </cell>
          <cell r="BY185" t="str">
            <v>120 +</v>
          </cell>
          <cell r="BZ185">
            <v>721.27</v>
          </cell>
          <cell r="CA185" t="e">
            <v>#REF!</v>
          </cell>
          <cell r="CB185" t="str">
            <v>Match</v>
          </cell>
          <cell r="CC185" t="b">
            <v>0</v>
          </cell>
          <cell r="CD185">
            <v>512965347</v>
          </cell>
          <cell r="CE185">
            <v>9</v>
          </cell>
          <cell r="CF185">
            <v>5</v>
          </cell>
          <cell r="CG185">
            <v>96</v>
          </cell>
          <cell r="CH185" t="b">
            <v>0</v>
          </cell>
          <cell r="CI185">
            <v>6158.6868402777764</v>
          </cell>
          <cell r="CJ185" t="str">
            <v>31 +</v>
          </cell>
          <cell r="CK185">
            <v>0</v>
          </cell>
          <cell r="CL185">
            <v>0</v>
          </cell>
        </row>
        <row r="186">
          <cell r="B186">
            <v>93991</v>
          </cell>
          <cell r="C186" t="str">
            <v xml:space="preserve"> BENNETT,SCOTT</v>
          </cell>
          <cell r="D186">
            <v>8200</v>
          </cell>
          <cell r="E186">
            <v>4962.58</v>
          </cell>
          <cell r="F186">
            <v>36810</v>
          </cell>
          <cell r="G186">
            <v>37905</v>
          </cell>
          <cell r="H186" t="str">
            <v xml:space="preserve"> PURCHASE VEHICLE</v>
          </cell>
          <cell r="I186" t="str">
            <v xml:space="preserve"> CO</v>
          </cell>
          <cell r="J186">
            <v>34</v>
          </cell>
          <cell r="K186" t="str">
            <v xml:space="preserve"> A</v>
          </cell>
          <cell r="L186" t="str">
            <v xml:space="preserve"> N</v>
          </cell>
          <cell r="M186">
            <v>0</v>
          </cell>
          <cell r="N186">
            <v>4762</v>
          </cell>
          <cell r="O186">
            <v>93991</v>
          </cell>
          <cell r="P186">
            <v>0</v>
          </cell>
          <cell r="Q186" t="str">
            <v xml:space="preserve"> GT</v>
          </cell>
          <cell r="R186">
            <v>37236</v>
          </cell>
          <cell r="S186">
            <v>269.43</v>
          </cell>
          <cell r="T186">
            <v>0</v>
          </cell>
          <cell r="U186" t="str">
            <v xml:space="preserve"> N</v>
          </cell>
          <cell r="V186">
            <v>11</v>
          </cell>
          <cell r="W186">
            <v>512965347</v>
          </cell>
          <cell r="X186" t="str">
            <v xml:space="preserve"> S</v>
          </cell>
          <cell r="Y186">
            <v>4762</v>
          </cell>
          <cell r="Z186">
            <v>93991</v>
          </cell>
          <cell r="AA186">
            <v>0</v>
          </cell>
          <cell r="AB186">
            <v>3</v>
          </cell>
          <cell r="AC186">
            <v>5</v>
          </cell>
          <cell r="AD186">
            <v>12</v>
          </cell>
          <cell r="AE186">
            <v>0</v>
          </cell>
          <cell r="AF186">
            <v>0</v>
          </cell>
          <cell r="AG186" t="str">
            <v xml:space="preserve"> ST</v>
          </cell>
          <cell r="AH186" t="str">
            <v xml:space="preserve"> 1994 PONTIAC, 1999 HARLEY</v>
          </cell>
          <cell r="AI186" t="str">
            <v xml:space="preserve"> N</v>
          </cell>
          <cell r="AJ186">
            <v>11.25</v>
          </cell>
          <cell r="AK186">
            <v>28</v>
          </cell>
          <cell r="AL186">
            <v>4762</v>
          </cell>
          <cell r="AM186">
            <v>93991</v>
          </cell>
          <cell r="AN186" t="str">
            <v xml:space="preserve">  0/00/0000</v>
          </cell>
          <cell r="AO186">
            <v>4962.58</v>
          </cell>
          <cell r="AP186">
            <v>9494.48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14457.06</v>
          </cell>
          <cell r="AV186">
            <v>28</v>
          </cell>
          <cell r="AW186">
            <v>28</v>
          </cell>
          <cell r="AX186">
            <v>28</v>
          </cell>
          <cell r="AY186">
            <v>4762</v>
          </cell>
          <cell r="AZ186">
            <v>93991</v>
          </cell>
          <cell r="BA186" t="str">
            <v xml:space="preserve"> ST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 t="str">
            <v>Substandard</v>
          </cell>
          <cell r="BH186" t="str">
            <v>Pass</v>
          </cell>
          <cell r="BI186" t="str">
            <v>***-**-5347</v>
          </cell>
          <cell r="BJ186">
            <v>4962.58</v>
          </cell>
          <cell r="BK186">
            <v>0</v>
          </cell>
          <cell r="BL186"/>
          <cell r="BM186"/>
          <cell r="BN186">
            <v>0</v>
          </cell>
          <cell r="BO186"/>
          <cell r="BP186"/>
          <cell r="BQ186">
            <v>7.6667856991523701E-6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4962.58</v>
          </cell>
          <cell r="BY186" t="str">
            <v>120 +</v>
          </cell>
          <cell r="BZ186">
            <v>14457.06</v>
          </cell>
          <cell r="CA186" t="e">
            <v>#REF!</v>
          </cell>
          <cell r="CB186" t="str">
            <v>Match</v>
          </cell>
          <cell r="CC186" t="b">
            <v>0</v>
          </cell>
          <cell r="CD186">
            <v>512965347</v>
          </cell>
          <cell r="CE186">
            <v>9</v>
          </cell>
          <cell r="CF186">
            <v>5</v>
          </cell>
          <cell r="CG186">
            <v>96</v>
          </cell>
          <cell r="CH186" t="b">
            <v>0</v>
          </cell>
          <cell r="CI186">
            <v>5887.6868402777764</v>
          </cell>
          <cell r="CJ186" t="str">
            <v>31 +</v>
          </cell>
          <cell r="CK186">
            <v>0</v>
          </cell>
          <cell r="CL186">
            <v>0</v>
          </cell>
        </row>
        <row r="187">
          <cell r="B187">
            <v>53674</v>
          </cell>
          <cell r="C187" t="str">
            <v xml:space="preserve"> BERMUDEZ-DIAZ,URBANO</v>
          </cell>
          <cell r="D187">
            <v>15027.5</v>
          </cell>
          <cell r="E187">
            <v>11075.57</v>
          </cell>
          <cell r="F187">
            <v>42803</v>
          </cell>
          <cell r="G187">
            <v>43891</v>
          </cell>
          <cell r="H187" t="str">
            <v xml:space="preserve"> PURCHASE VEHICLE</v>
          </cell>
          <cell r="I187" t="str">
            <v xml:space="preserve"> SA</v>
          </cell>
          <cell r="J187">
            <v>34</v>
          </cell>
          <cell r="K187" t="str">
            <v xml:space="preserve"> A</v>
          </cell>
          <cell r="L187" t="str">
            <v xml:space="preserve"> N</v>
          </cell>
          <cell r="M187">
            <v>0</v>
          </cell>
          <cell r="N187">
            <v>4765</v>
          </cell>
          <cell r="O187">
            <v>53674</v>
          </cell>
          <cell r="P187">
            <v>0</v>
          </cell>
          <cell r="Q187" t="str">
            <v xml:space="preserve"> MN</v>
          </cell>
          <cell r="R187">
            <v>43132</v>
          </cell>
          <cell r="S187">
            <v>454.97</v>
          </cell>
          <cell r="T187">
            <v>45.37</v>
          </cell>
          <cell r="U187" t="str">
            <v xml:space="preserve"> N</v>
          </cell>
          <cell r="V187">
            <v>11</v>
          </cell>
          <cell r="W187">
            <v>947759959</v>
          </cell>
          <cell r="X187" t="str">
            <v xml:space="preserve"> S</v>
          </cell>
          <cell r="Y187">
            <v>4765</v>
          </cell>
          <cell r="Z187">
            <v>53674</v>
          </cell>
          <cell r="AA187">
            <v>0</v>
          </cell>
          <cell r="AB187">
            <v>25</v>
          </cell>
          <cell r="AC187">
            <v>5</v>
          </cell>
          <cell r="AD187">
            <v>12</v>
          </cell>
          <cell r="AE187">
            <v>0</v>
          </cell>
          <cell r="AF187">
            <v>0</v>
          </cell>
          <cell r="AG187" t="str">
            <v xml:space="preserve"> ST</v>
          </cell>
          <cell r="AH187" t="str">
            <v xml:space="preserve"> 2007 FORD F150 KING RANCH PICK</v>
          </cell>
          <cell r="AI187" t="str">
            <v xml:space="preserve"> N</v>
          </cell>
          <cell r="AJ187">
            <v>5.75</v>
          </cell>
          <cell r="AK187">
            <v>0</v>
          </cell>
          <cell r="AL187">
            <v>4765</v>
          </cell>
          <cell r="AM187">
            <v>53674</v>
          </cell>
          <cell r="AN187" t="str">
            <v xml:space="preserve">  0/00/0000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4765</v>
          </cell>
          <cell r="AZ187">
            <v>53674</v>
          </cell>
          <cell r="BA187" t="str">
            <v xml:space="preserve"> ST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 t="str">
            <v>Pass</v>
          </cell>
          <cell r="BH187" t="str">
            <v>Pass</v>
          </cell>
          <cell r="BI187" t="str">
            <v>***-**-9959</v>
          </cell>
          <cell r="BJ187">
            <v>11075.57</v>
          </cell>
          <cell r="BK187">
            <v>11120.94</v>
          </cell>
          <cell r="BL187">
            <v>11120.94</v>
          </cell>
          <cell r="BM187"/>
          <cell r="BN187"/>
          <cell r="BO187"/>
          <cell r="BP187"/>
          <cell r="BQ187">
            <v>8.7455517035140029E-6</v>
          </cell>
          <cell r="BR187">
            <v>11075.57</v>
          </cell>
          <cell r="BS187">
            <v>45.37</v>
          </cell>
          <cell r="BT187">
            <v>11120.94</v>
          </cell>
          <cell r="BU187">
            <v>0</v>
          </cell>
          <cell r="BV187">
            <v>11120.94</v>
          </cell>
          <cell r="BW187">
            <v>0</v>
          </cell>
          <cell r="BX187">
            <v>0</v>
          </cell>
          <cell r="BY187"/>
          <cell r="BZ187">
            <v>0</v>
          </cell>
          <cell r="CA187" t="e">
            <v>#REF!</v>
          </cell>
          <cell r="CB187" t="str">
            <v>Match</v>
          </cell>
          <cell r="CC187" t="b">
            <v>0</v>
          </cell>
          <cell r="CD187">
            <v>947759959</v>
          </cell>
          <cell r="CE187">
            <v>9</v>
          </cell>
          <cell r="CF187">
            <v>9</v>
          </cell>
          <cell r="CG187">
            <v>75</v>
          </cell>
          <cell r="CH187" t="str">
            <v>Z</v>
          </cell>
          <cell r="CI187">
            <v>-8.3131597222236451</v>
          </cell>
          <cell r="CJ187"/>
          <cell r="CK187" t="e">
            <v>#REF!</v>
          </cell>
          <cell r="CL187" t="e">
            <v>#REF!</v>
          </cell>
        </row>
        <row r="188">
          <cell r="B188">
            <v>310343</v>
          </cell>
          <cell r="C188" t="str">
            <v xml:space="preserve"> SMITH,SHAELEE</v>
          </cell>
          <cell r="D188">
            <v>93876.22</v>
          </cell>
          <cell r="E188">
            <v>86766.78</v>
          </cell>
          <cell r="F188">
            <v>41789</v>
          </cell>
          <cell r="G188">
            <v>52749</v>
          </cell>
          <cell r="H188" t="str">
            <v xml:space="preserve"> HOME PURCHASE</v>
          </cell>
          <cell r="I188" t="str">
            <v xml:space="preserve"> PA</v>
          </cell>
          <cell r="J188">
            <v>19</v>
          </cell>
          <cell r="K188" t="str">
            <v xml:space="preserve"> A</v>
          </cell>
          <cell r="L188" t="str">
            <v xml:space="preserve"> N</v>
          </cell>
          <cell r="M188">
            <v>0</v>
          </cell>
          <cell r="N188">
            <v>5113</v>
          </cell>
          <cell r="O188">
            <v>310343</v>
          </cell>
          <cell r="P188">
            <v>0</v>
          </cell>
          <cell r="Q188" t="str">
            <v xml:space="preserve"> AT</v>
          </cell>
          <cell r="R188">
            <v>43132</v>
          </cell>
          <cell r="S188">
            <v>448.18</v>
          </cell>
          <cell r="T188">
            <v>207.9</v>
          </cell>
          <cell r="U188" t="str">
            <v xml:space="preserve"> N</v>
          </cell>
          <cell r="V188">
            <v>2</v>
          </cell>
          <cell r="W188">
            <v>509063723</v>
          </cell>
          <cell r="X188" t="str">
            <v xml:space="preserve"> S</v>
          </cell>
          <cell r="Y188">
            <v>5113</v>
          </cell>
          <cell r="Z188">
            <v>310343</v>
          </cell>
          <cell r="AA188">
            <v>0</v>
          </cell>
          <cell r="AB188">
            <v>3</v>
          </cell>
          <cell r="AC188">
            <v>6</v>
          </cell>
          <cell r="AD188">
            <v>3</v>
          </cell>
          <cell r="AE188">
            <v>310343</v>
          </cell>
          <cell r="AF188">
            <v>1</v>
          </cell>
          <cell r="AG188" t="str">
            <v xml:space="preserve"> ST</v>
          </cell>
          <cell r="AH188" t="str">
            <v xml:space="preserve"> 1312 CHURCH, SCOTT CITY</v>
          </cell>
          <cell r="AI188" t="str">
            <v xml:space="preserve"> N</v>
          </cell>
          <cell r="AJ188">
            <v>3.75</v>
          </cell>
          <cell r="AK188">
            <v>4</v>
          </cell>
          <cell r="AL188">
            <v>5113</v>
          </cell>
          <cell r="AM188">
            <v>310343</v>
          </cell>
          <cell r="AN188" t="str">
            <v xml:space="preserve">  0/00/0000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1</v>
          </cell>
          <cell r="AW188">
            <v>0</v>
          </cell>
          <cell r="AX188">
            <v>0</v>
          </cell>
          <cell r="AY188">
            <v>5113</v>
          </cell>
          <cell r="AZ188">
            <v>310343</v>
          </cell>
          <cell r="BA188" t="str">
            <v xml:space="preserve"> ST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 t="str">
            <v>Pass</v>
          </cell>
          <cell r="BH188" t="str">
            <v>Pass</v>
          </cell>
          <cell r="BI188" t="str">
            <v>***-**-3723</v>
          </cell>
          <cell r="BJ188">
            <v>86766.78</v>
          </cell>
          <cell r="BK188">
            <v>86974.68</v>
          </cell>
          <cell r="BL188">
            <v>86974.68</v>
          </cell>
          <cell r="BM188"/>
          <cell r="BN188"/>
          <cell r="BO188"/>
          <cell r="BP188"/>
          <cell r="BQ188">
            <v>4.468255813612408E-5</v>
          </cell>
          <cell r="BR188">
            <v>86766.78</v>
          </cell>
          <cell r="BS188">
            <v>207.9</v>
          </cell>
          <cell r="BT188">
            <v>86974.68</v>
          </cell>
          <cell r="BU188">
            <v>0</v>
          </cell>
          <cell r="BV188">
            <v>86974.68</v>
          </cell>
          <cell r="BW188">
            <v>0</v>
          </cell>
          <cell r="BX188">
            <v>0</v>
          </cell>
          <cell r="BY188"/>
          <cell r="BZ188">
            <v>0</v>
          </cell>
          <cell r="CA188" t="e">
            <v>#REF!</v>
          </cell>
          <cell r="CB188" t="str">
            <v>Match</v>
          </cell>
          <cell r="CC188" t="b">
            <v>0</v>
          </cell>
          <cell r="CD188">
            <v>509063723</v>
          </cell>
          <cell r="CE188">
            <v>9</v>
          </cell>
          <cell r="CF188">
            <v>5</v>
          </cell>
          <cell r="CG188">
            <v>6</v>
          </cell>
          <cell r="CH188" t="b">
            <v>0</v>
          </cell>
          <cell r="CI188">
            <v>-8.3131597222236451</v>
          </cell>
          <cell r="CJ188"/>
          <cell r="CK188" t="e">
            <v>#REF!</v>
          </cell>
          <cell r="CL188" t="e">
            <v>#REF!</v>
          </cell>
        </row>
        <row r="189">
          <cell r="B189">
            <v>9310343</v>
          </cell>
          <cell r="C189" t="str">
            <v xml:space="preserve"> BERNING,SHAEL</v>
          </cell>
          <cell r="D189">
            <v>-93876.22</v>
          </cell>
          <cell r="E189">
            <v>-86766.78</v>
          </cell>
          <cell r="F189">
            <v>41789</v>
          </cell>
          <cell r="G189">
            <v>52749</v>
          </cell>
          <cell r="H189" t="str">
            <v xml:space="preserve"> FHLB SOLD LOAN</v>
          </cell>
          <cell r="I189" t="str">
            <v xml:space="preserve"> PT</v>
          </cell>
          <cell r="J189">
            <v>20</v>
          </cell>
          <cell r="K189" t="str">
            <v xml:space="preserve"> A</v>
          </cell>
          <cell r="L189" t="str">
            <v xml:space="preserve"> N</v>
          </cell>
          <cell r="M189">
            <v>0</v>
          </cell>
          <cell r="N189">
            <v>5113</v>
          </cell>
          <cell r="O189">
            <v>9310343</v>
          </cell>
          <cell r="P189">
            <v>0</v>
          </cell>
          <cell r="Q189" t="str">
            <v xml:space="preserve"> AT</v>
          </cell>
          <cell r="R189">
            <v>43132</v>
          </cell>
          <cell r="S189">
            <v>448.18</v>
          </cell>
          <cell r="T189">
            <v>-207.9</v>
          </cell>
          <cell r="U189" t="str">
            <v xml:space="preserve"> N</v>
          </cell>
          <cell r="V189">
            <v>2</v>
          </cell>
          <cell r="W189">
            <v>509063723</v>
          </cell>
          <cell r="X189" t="str">
            <v xml:space="preserve"> S</v>
          </cell>
          <cell r="Y189">
            <v>5113</v>
          </cell>
          <cell r="Z189">
            <v>9310343</v>
          </cell>
          <cell r="AA189">
            <v>0</v>
          </cell>
          <cell r="AB189">
            <v>3</v>
          </cell>
          <cell r="AC189">
            <v>6</v>
          </cell>
          <cell r="AD189">
            <v>3</v>
          </cell>
          <cell r="AE189">
            <v>310343</v>
          </cell>
          <cell r="AF189">
            <v>1</v>
          </cell>
          <cell r="AG189" t="str">
            <v xml:space="preserve"> ST</v>
          </cell>
          <cell r="AH189" t="str">
            <v xml:space="preserve"> 1312 CHURCH, SCOTT CITY</v>
          </cell>
          <cell r="AI189" t="str">
            <v xml:space="preserve"> N</v>
          </cell>
          <cell r="AJ189">
            <v>3.75</v>
          </cell>
          <cell r="AK189">
            <v>8</v>
          </cell>
          <cell r="AL189">
            <v>5113</v>
          </cell>
          <cell r="AM189">
            <v>9310343</v>
          </cell>
          <cell r="AN189" t="str">
            <v xml:space="preserve">  0/00/0000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1</v>
          </cell>
          <cell r="AW189">
            <v>0</v>
          </cell>
          <cell r="AX189">
            <v>0</v>
          </cell>
          <cell r="AY189">
            <v>5113</v>
          </cell>
          <cell r="AZ189">
            <v>9310343</v>
          </cell>
          <cell r="BA189" t="str">
            <v xml:space="preserve"> ST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 t="str">
            <v>Pass</v>
          </cell>
          <cell r="BH189" t="str">
            <v>Pass</v>
          </cell>
          <cell r="BI189" t="str">
            <v>***-**-3723</v>
          </cell>
          <cell r="BJ189">
            <v>-86766.78</v>
          </cell>
          <cell r="BK189">
            <v>-86974.68</v>
          </cell>
          <cell r="BL189">
            <v>-86974.68</v>
          </cell>
          <cell r="BM189"/>
          <cell r="BN189"/>
          <cell r="BO189"/>
          <cell r="BP189"/>
          <cell r="BQ189">
            <v>-4.468255813612408E-5</v>
          </cell>
          <cell r="BR189">
            <v>-86766.78</v>
          </cell>
          <cell r="BS189">
            <v>-207.9</v>
          </cell>
          <cell r="BT189">
            <v>-86974.68</v>
          </cell>
          <cell r="BU189">
            <v>0</v>
          </cell>
          <cell r="BV189">
            <v>-86974.68</v>
          </cell>
          <cell r="BW189">
            <v>0</v>
          </cell>
          <cell r="BX189">
            <v>0</v>
          </cell>
          <cell r="BY189"/>
          <cell r="BZ189">
            <v>0</v>
          </cell>
          <cell r="CA189" t="e">
            <v>#REF!</v>
          </cell>
          <cell r="CB189" t="str">
            <v>Match</v>
          </cell>
          <cell r="CC189" t="b">
            <v>0</v>
          </cell>
          <cell r="CD189">
            <v>509063723</v>
          </cell>
          <cell r="CE189">
            <v>9</v>
          </cell>
          <cell r="CF189">
            <v>5</v>
          </cell>
          <cell r="CG189">
            <v>6</v>
          </cell>
          <cell r="CH189" t="b">
            <v>0</v>
          </cell>
          <cell r="CI189">
            <v>-8.3131597222236451</v>
          </cell>
          <cell r="CJ189"/>
          <cell r="CK189" t="e">
            <v>#REF!</v>
          </cell>
          <cell r="CL189" t="e">
            <v>#REF!</v>
          </cell>
        </row>
        <row r="190">
          <cell r="B190">
            <v>54423</v>
          </cell>
          <cell r="C190" t="str">
            <v xml:space="preserve"> BERRY,CHARLES W.</v>
          </cell>
          <cell r="D190">
            <v>178831.87</v>
          </cell>
          <cell r="E190">
            <v>178831.87</v>
          </cell>
          <cell r="F190">
            <v>43102</v>
          </cell>
          <cell r="G190">
            <v>48580</v>
          </cell>
          <cell r="H190" t="str">
            <v xml:space="preserve"> AMORTIZE DEBT</v>
          </cell>
          <cell r="I190" t="str">
            <v xml:space="preserve"> SA</v>
          </cell>
          <cell r="J190">
            <v>13</v>
          </cell>
          <cell r="K190" t="str">
            <v xml:space="preserve"> A</v>
          </cell>
          <cell r="L190" t="str">
            <v xml:space="preserve"> N</v>
          </cell>
          <cell r="M190">
            <v>0</v>
          </cell>
          <cell r="N190">
            <v>5200</v>
          </cell>
          <cell r="O190">
            <v>54423</v>
          </cell>
          <cell r="P190">
            <v>0</v>
          </cell>
          <cell r="Q190" t="str">
            <v xml:space="preserve"> MN</v>
          </cell>
          <cell r="R190">
            <v>43132</v>
          </cell>
          <cell r="S190">
            <v>1437.55</v>
          </cell>
          <cell r="T190">
            <v>565.89</v>
          </cell>
          <cell r="U190" t="str">
            <v xml:space="preserve"> N</v>
          </cell>
          <cell r="V190">
            <v>2</v>
          </cell>
          <cell r="W190">
            <v>512621402</v>
          </cell>
          <cell r="X190" t="str">
            <v xml:space="preserve"> S</v>
          </cell>
          <cell r="Y190">
            <v>5200</v>
          </cell>
          <cell r="Z190">
            <v>54423</v>
          </cell>
          <cell r="AA190">
            <v>0</v>
          </cell>
          <cell r="AB190">
            <v>13</v>
          </cell>
          <cell r="AC190">
            <v>6</v>
          </cell>
          <cell r="AD190">
            <v>1</v>
          </cell>
          <cell r="AE190">
            <v>0</v>
          </cell>
          <cell r="AF190">
            <v>0</v>
          </cell>
          <cell r="AG190" t="str">
            <v xml:space="preserve"> ST</v>
          </cell>
          <cell r="AH190" t="str">
            <v xml:space="preserve"> REM 2950 N INDIAN ROAD</v>
          </cell>
          <cell r="AI190" t="str">
            <v xml:space="preserve"> N</v>
          </cell>
          <cell r="AJ190">
            <v>5.25</v>
          </cell>
          <cell r="AK190">
            <v>0</v>
          </cell>
          <cell r="AL190">
            <v>5200</v>
          </cell>
          <cell r="AM190">
            <v>54423</v>
          </cell>
          <cell r="AN190" t="str">
            <v xml:space="preserve">  0/00/0000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5200</v>
          </cell>
          <cell r="AZ190">
            <v>54423</v>
          </cell>
          <cell r="BA190" t="str">
            <v xml:space="preserve"> ST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 t="str">
            <v>Pass</v>
          </cell>
          <cell r="BH190" t="str">
            <v>Pass</v>
          </cell>
          <cell r="BI190" t="str">
            <v>***-**-1402</v>
          </cell>
          <cell r="BJ190">
            <v>178831.87</v>
          </cell>
          <cell r="BK190">
            <v>179397.76000000001</v>
          </cell>
          <cell r="BL190">
            <v>179397.76000000001</v>
          </cell>
          <cell r="BM190"/>
          <cell r="BN190"/>
          <cell r="BO190"/>
          <cell r="BP190"/>
          <cell r="BQ190">
            <v>1.2893104479633216E-4</v>
          </cell>
          <cell r="BR190">
            <v>178831.87</v>
          </cell>
          <cell r="BS190">
            <v>565.89</v>
          </cell>
          <cell r="BT190">
            <v>179397.76000000001</v>
          </cell>
          <cell r="BU190">
            <v>0</v>
          </cell>
          <cell r="BV190">
            <v>179397.76000000001</v>
          </cell>
          <cell r="BW190">
            <v>0</v>
          </cell>
          <cell r="BX190">
            <v>0</v>
          </cell>
          <cell r="BY190"/>
          <cell r="BZ190">
            <v>0</v>
          </cell>
          <cell r="CA190" t="e">
            <v>#REF!</v>
          </cell>
          <cell r="CB190" t="str">
            <v>Match</v>
          </cell>
          <cell r="CC190" t="b">
            <v>0</v>
          </cell>
          <cell r="CD190">
            <v>512621402</v>
          </cell>
          <cell r="CE190">
            <v>9</v>
          </cell>
          <cell r="CF190">
            <v>5</v>
          </cell>
          <cell r="CG190">
            <v>62</v>
          </cell>
          <cell r="CH190" t="b">
            <v>0</v>
          </cell>
          <cell r="CI190">
            <v>-8.3131597222236451</v>
          </cell>
          <cell r="CJ190"/>
          <cell r="CK190" t="e">
            <v>#REF!</v>
          </cell>
          <cell r="CL190" t="e">
            <v>#REF!</v>
          </cell>
        </row>
        <row r="191">
          <cell r="B191">
            <v>53937</v>
          </cell>
          <cell r="C191" t="str">
            <v xml:space="preserve"> BERRY,BRETT R.</v>
          </cell>
          <cell r="D191">
            <v>35000</v>
          </cell>
          <cell r="E191">
            <v>34125</v>
          </cell>
          <cell r="F191">
            <v>42905</v>
          </cell>
          <cell r="G191">
            <v>43296</v>
          </cell>
          <cell r="H191" t="str">
            <v xml:space="preserve"> HOME REMODEL LOC</v>
          </cell>
          <cell r="I191" t="str">
            <v xml:space="preserve"> SI</v>
          </cell>
          <cell r="J191">
            <v>72</v>
          </cell>
          <cell r="K191" t="str">
            <v xml:space="preserve"> A</v>
          </cell>
          <cell r="L191" t="str">
            <v xml:space="preserve"> O</v>
          </cell>
          <cell r="M191">
            <v>35000</v>
          </cell>
          <cell r="N191">
            <v>5299</v>
          </cell>
          <cell r="O191">
            <v>53937</v>
          </cell>
          <cell r="P191">
            <v>0</v>
          </cell>
          <cell r="Q191" t="str">
            <v xml:space="preserve"> BR</v>
          </cell>
          <cell r="R191">
            <v>43296</v>
          </cell>
          <cell r="S191">
            <v>0</v>
          </cell>
          <cell r="T191">
            <v>858.35</v>
          </cell>
          <cell r="U191" t="str">
            <v xml:space="preserve"> N</v>
          </cell>
          <cell r="V191">
            <v>1</v>
          </cell>
          <cell r="W191">
            <v>515927779</v>
          </cell>
          <cell r="X191" t="str">
            <v xml:space="preserve"> S</v>
          </cell>
          <cell r="Y191">
            <v>5299</v>
          </cell>
          <cell r="Z191">
            <v>53937</v>
          </cell>
          <cell r="AA191">
            <v>0</v>
          </cell>
          <cell r="AB191">
            <v>2</v>
          </cell>
          <cell r="AC191">
            <v>9</v>
          </cell>
          <cell r="AD191">
            <v>8</v>
          </cell>
          <cell r="AE191">
            <v>0</v>
          </cell>
          <cell r="AF191">
            <v>0</v>
          </cell>
          <cell r="AG191" t="str">
            <v xml:space="preserve"> ST</v>
          </cell>
          <cell r="AH191" t="str">
            <v xml:space="preserve"> UNSECURED</v>
          </cell>
          <cell r="AI191" t="str">
            <v xml:space="preserve"> N</v>
          </cell>
          <cell r="AJ191">
            <v>5</v>
          </cell>
          <cell r="AK191">
            <v>0</v>
          </cell>
          <cell r="AL191">
            <v>5299</v>
          </cell>
          <cell r="AM191">
            <v>53937</v>
          </cell>
          <cell r="AN191" t="str">
            <v xml:space="preserve">  0/00/0000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5299</v>
          </cell>
          <cell r="AZ191">
            <v>53937</v>
          </cell>
          <cell r="BA191" t="str">
            <v xml:space="preserve"> ST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 t="str">
            <v>Pass</v>
          </cell>
          <cell r="BH191" t="str">
            <v>Pass</v>
          </cell>
          <cell r="BI191" t="str">
            <v>***-**-7779</v>
          </cell>
          <cell r="BJ191">
            <v>35000</v>
          </cell>
          <cell r="BK191">
            <v>34983.35</v>
          </cell>
          <cell r="BL191">
            <v>34983.35</v>
          </cell>
          <cell r="BM191"/>
          <cell r="BN191"/>
          <cell r="BO191"/>
          <cell r="BP191"/>
          <cell r="BQ191">
            <v>2.3431276292535525E-5</v>
          </cell>
          <cell r="BR191">
            <v>34125</v>
          </cell>
          <cell r="BS191">
            <v>858.35</v>
          </cell>
          <cell r="BT191">
            <v>34983.35</v>
          </cell>
          <cell r="BU191">
            <v>875</v>
          </cell>
          <cell r="BV191">
            <v>35858.35</v>
          </cell>
          <cell r="BW191">
            <v>0</v>
          </cell>
          <cell r="BX191">
            <v>0</v>
          </cell>
          <cell r="BY191"/>
          <cell r="BZ191">
            <v>0</v>
          </cell>
          <cell r="CA191" t="e">
            <v>#REF!</v>
          </cell>
          <cell r="CB191" t="str">
            <v>Match</v>
          </cell>
          <cell r="CC191" t="b">
            <v>0</v>
          </cell>
          <cell r="CD191">
            <v>515927779</v>
          </cell>
          <cell r="CE191">
            <v>9</v>
          </cell>
          <cell r="CF191">
            <v>5</v>
          </cell>
          <cell r="CG191">
            <v>92</v>
          </cell>
          <cell r="CH191" t="b">
            <v>0</v>
          </cell>
          <cell r="CI191">
            <v>-172.31315972222365</v>
          </cell>
          <cell r="CJ191"/>
          <cell r="CK191" t="e">
            <v>#REF!</v>
          </cell>
          <cell r="CL191" t="e">
            <v>#REF!</v>
          </cell>
        </row>
        <row r="192">
          <cell r="B192">
            <v>310231</v>
          </cell>
          <cell r="C192" t="str">
            <v xml:space="preserve"> BERRY, BRETT R.</v>
          </cell>
          <cell r="D192">
            <v>120000</v>
          </cell>
          <cell r="E192">
            <v>105707.35</v>
          </cell>
          <cell r="F192">
            <v>40863</v>
          </cell>
          <cell r="G192">
            <v>51836</v>
          </cell>
          <cell r="H192" t="str">
            <v xml:space="preserve"> NO CASH OUT REFINANCE</v>
          </cell>
          <cell r="I192" t="str">
            <v xml:space="preserve"> PA</v>
          </cell>
          <cell r="J192">
            <v>19</v>
          </cell>
          <cell r="K192" t="str">
            <v xml:space="preserve"> A</v>
          </cell>
          <cell r="L192" t="str">
            <v xml:space="preserve"> N</v>
          </cell>
          <cell r="M192">
            <v>0</v>
          </cell>
          <cell r="N192">
            <v>5299</v>
          </cell>
          <cell r="O192">
            <v>310231</v>
          </cell>
          <cell r="P192">
            <v>0</v>
          </cell>
          <cell r="Q192" t="str">
            <v xml:space="preserve"> KM</v>
          </cell>
          <cell r="R192">
            <v>43132</v>
          </cell>
          <cell r="S192">
            <v>572.9</v>
          </cell>
          <cell r="T192">
            <v>253.28</v>
          </cell>
          <cell r="U192" t="str">
            <v xml:space="preserve"> N</v>
          </cell>
          <cell r="V192">
            <v>2</v>
          </cell>
          <cell r="W192">
            <v>515927779</v>
          </cell>
          <cell r="X192" t="str">
            <v xml:space="preserve"> S</v>
          </cell>
          <cell r="Y192">
            <v>5299</v>
          </cell>
          <cell r="Z192">
            <v>310231</v>
          </cell>
          <cell r="AA192">
            <v>0</v>
          </cell>
          <cell r="AB192">
            <v>2</v>
          </cell>
          <cell r="AC192">
            <v>6</v>
          </cell>
          <cell r="AD192">
            <v>3</v>
          </cell>
          <cell r="AE192">
            <v>310231</v>
          </cell>
          <cell r="AF192">
            <v>1</v>
          </cell>
          <cell r="AG192" t="str">
            <v xml:space="preserve"> ST</v>
          </cell>
          <cell r="AH192" t="str">
            <v xml:space="preserve"> 1019 JACKSON</v>
          </cell>
          <cell r="AI192" t="str">
            <v xml:space="preserve"> N</v>
          </cell>
          <cell r="AJ192">
            <v>3.75</v>
          </cell>
          <cell r="AK192">
            <v>6</v>
          </cell>
          <cell r="AL192">
            <v>5299</v>
          </cell>
          <cell r="AM192">
            <v>310231</v>
          </cell>
          <cell r="AN192" t="str">
            <v xml:space="preserve">  0/00/0000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5299</v>
          </cell>
          <cell r="AZ192">
            <v>310231</v>
          </cell>
          <cell r="BA192" t="str">
            <v xml:space="preserve"> ST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 t="str">
            <v>Pass</v>
          </cell>
          <cell r="BH192" t="str">
            <v>Pass</v>
          </cell>
          <cell r="BI192" t="str">
            <v>***-**-7779</v>
          </cell>
          <cell r="BJ192">
            <v>105707.35</v>
          </cell>
          <cell r="BK192">
            <v>105960.63</v>
          </cell>
          <cell r="BL192">
            <v>105960.63</v>
          </cell>
          <cell r="BM192"/>
          <cell r="BN192"/>
          <cell r="BO192"/>
          <cell r="BP192"/>
          <cell r="BQ192">
            <v>5.4436442285752861E-5</v>
          </cell>
          <cell r="BR192">
            <v>105707.35</v>
          </cell>
          <cell r="BS192">
            <v>253.28</v>
          </cell>
          <cell r="BT192">
            <v>105960.63</v>
          </cell>
          <cell r="BU192">
            <v>0</v>
          </cell>
          <cell r="BV192">
            <v>105960.63</v>
          </cell>
          <cell r="BW192">
            <v>0</v>
          </cell>
          <cell r="BX192">
            <v>0</v>
          </cell>
          <cell r="BY192"/>
          <cell r="BZ192">
            <v>0</v>
          </cell>
          <cell r="CA192" t="e">
            <v>#REF!</v>
          </cell>
          <cell r="CB192" t="str">
            <v>Match</v>
          </cell>
          <cell r="CC192" t="b">
            <v>0</v>
          </cell>
          <cell r="CD192">
            <v>515927779</v>
          </cell>
          <cell r="CE192">
            <v>9</v>
          </cell>
          <cell r="CF192">
            <v>5</v>
          </cell>
          <cell r="CG192">
            <v>92</v>
          </cell>
          <cell r="CH192" t="b">
            <v>0</v>
          </cell>
          <cell r="CI192">
            <v>-8.3131597222236451</v>
          </cell>
          <cell r="CJ192"/>
          <cell r="CK192" t="e">
            <v>#REF!</v>
          </cell>
          <cell r="CL192" t="e">
            <v>#REF!</v>
          </cell>
        </row>
        <row r="193">
          <cell r="B193">
            <v>9310231</v>
          </cell>
          <cell r="C193" t="str">
            <v xml:space="preserve"> BERRY,BRETT R</v>
          </cell>
          <cell r="D193">
            <v>-120000</v>
          </cell>
          <cell r="E193">
            <v>-105707.35</v>
          </cell>
          <cell r="F193">
            <v>40863</v>
          </cell>
          <cell r="G193">
            <v>51836</v>
          </cell>
          <cell r="H193" t="str">
            <v xml:space="preserve"> FHLB SOLD LOAN</v>
          </cell>
          <cell r="I193" t="str">
            <v xml:space="preserve"> PT</v>
          </cell>
          <cell r="J193">
            <v>20</v>
          </cell>
          <cell r="K193" t="str">
            <v xml:space="preserve"> A</v>
          </cell>
          <cell r="L193" t="str">
            <v xml:space="preserve"> N</v>
          </cell>
          <cell r="M193">
            <v>0</v>
          </cell>
          <cell r="N193">
            <v>5299</v>
          </cell>
          <cell r="O193">
            <v>9310231</v>
          </cell>
          <cell r="P193">
            <v>0</v>
          </cell>
          <cell r="Q193" t="str">
            <v xml:space="preserve"> KM</v>
          </cell>
          <cell r="R193">
            <v>43132</v>
          </cell>
          <cell r="S193">
            <v>572.9</v>
          </cell>
          <cell r="T193">
            <v>-253.28</v>
          </cell>
          <cell r="U193" t="str">
            <v xml:space="preserve"> N</v>
          </cell>
          <cell r="V193">
            <v>2</v>
          </cell>
          <cell r="W193">
            <v>515927779</v>
          </cell>
          <cell r="X193" t="str">
            <v xml:space="preserve"> S</v>
          </cell>
          <cell r="Y193">
            <v>5299</v>
          </cell>
          <cell r="Z193">
            <v>9310231</v>
          </cell>
          <cell r="AA193">
            <v>0</v>
          </cell>
          <cell r="AB193">
            <v>2</v>
          </cell>
          <cell r="AC193">
            <v>6</v>
          </cell>
          <cell r="AD193">
            <v>3</v>
          </cell>
          <cell r="AE193">
            <v>310231</v>
          </cell>
          <cell r="AF193">
            <v>1</v>
          </cell>
          <cell r="AG193" t="str">
            <v xml:space="preserve"> ST</v>
          </cell>
          <cell r="AH193" t="str">
            <v xml:space="preserve"> 1019 JACKSON</v>
          </cell>
          <cell r="AI193" t="str">
            <v xml:space="preserve"> N</v>
          </cell>
          <cell r="AJ193">
            <v>3.75</v>
          </cell>
          <cell r="AK193">
            <v>26</v>
          </cell>
          <cell r="AL193">
            <v>5299</v>
          </cell>
          <cell r="AM193">
            <v>9310231</v>
          </cell>
          <cell r="AN193" t="str">
            <v xml:space="preserve">  0/00/0000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5299</v>
          </cell>
          <cell r="AZ193">
            <v>9310231</v>
          </cell>
          <cell r="BA193" t="str">
            <v xml:space="preserve"> ST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str">
            <v>Pass</v>
          </cell>
          <cell r="BH193" t="str">
            <v>Pass</v>
          </cell>
          <cell r="BI193" t="str">
            <v>***-**-7779</v>
          </cell>
          <cell r="BJ193">
            <v>-105707.35</v>
          </cell>
          <cell r="BK193">
            <v>-105960.63</v>
          </cell>
          <cell r="BL193">
            <v>-105960.63</v>
          </cell>
          <cell r="BM193"/>
          <cell r="BN193"/>
          <cell r="BO193"/>
          <cell r="BP193"/>
          <cell r="BQ193">
            <v>-5.4436442285752861E-5</v>
          </cell>
          <cell r="BR193">
            <v>-105707.35</v>
          </cell>
          <cell r="BS193">
            <v>-253.28</v>
          </cell>
          <cell r="BT193">
            <v>-105960.63</v>
          </cell>
          <cell r="BU193">
            <v>0</v>
          </cell>
          <cell r="BV193">
            <v>-105960.63</v>
          </cell>
          <cell r="BW193">
            <v>0</v>
          </cell>
          <cell r="BX193">
            <v>0</v>
          </cell>
          <cell r="BY193"/>
          <cell r="BZ193">
            <v>0</v>
          </cell>
          <cell r="CA193" t="e">
            <v>#REF!</v>
          </cell>
          <cell r="CB193" t="str">
            <v>Match</v>
          </cell>
          <cell r="CC193" t="b">
            <v>0</v>
          </cell>
          <cell r="CD193">
            <v>515927779</v>
          </cell>
          <cell r="CE193">
            <v>9</v>
          </cell>
          <cell r="CF193">
            <v>5</v>
          </cell>
          <cell r="CG193">
            <v>92</v>
          </cell>
          <cell r="CH193" t="b">
            <v>0</v>
          </cell>
          <cell r="CI193">
            <v>-8.3131597222236451</v>
          </cell>
          <cell r="CJ193"/>
          <cell r="CK193" t="e">
            <v>#REF!</v>
          </cell>
          <cell r="CL193" t="e">
            <v>#REF!</v>
          </cell>
        </row>
        <row r="194">
          <cell r="B194">
            <v>54026</v>
          </cell>
          <cell r="C194" t="str">
            <v xml:space="preserve"> DUFF,BRITTANY</v>
          </cell>
          <cell r="D194">
            <v>2025</v>
          </cell>
          <cell r="E194">
            <v>1381.19</v>
          </cell>
          <cell r="F194">
            <v>42940</v>
          </cell>
          <cell r="G194">
            <v>43405</v>
          </cell>
          <cell r="H194" t="str">
            <v xml:space="preserve"> DEBT CONSOLIDATION</v>
          </cell>
          <cell r="I194" t="str">
            <v xml:space="preserve"> SA</v>
          </cell>
          <cell r="J194">
            <v>31</v>
          </cell>
          <cell r="K194" t="str">
            <v xml:space="preserve"> A</v>
          </cell>
          <cell r="L194" t="str">
            <v xml:space="preserve"> N</v>
          </cell>
          <cell r="M194">
            <v>0</v>
          </cell>
          <cell r="N194">
            <v>5305</v>
          </cell>
          <cell r="O194">
            <v>54026</v>
          </cell>
          <cell r="P194">
            <v>0</v>
          </cell>
          <cell r="Q194" t="str">
            <v xml:space="preserve"> JB</v>
          </cell>
          <cell r="R194">
            <v>43132</v>
          </cell>
          <cell r="S194">
            <v>144.5</v>
          </cell>
          <cell r="T194">
            <v>8.6999999999999993</v>
          </cell>
          <cell r="U194" t="str">
            <v xml:space="preserve"> N</v>
          </cell>
          <cell r="V194">
            <v>1</v>
          </cell>
          <cell r="W194">
            <v>512089581</v>
          </cell>
          <cell r="X194" t="str">
            <v xml:space="preserve"> S</v>
          </cell>
          <cell r="Y194">
            <v>5305</v>
          </cell>
          <cell r="Z194">
            <v>54026</v>
          </cell>
          <cell r="AA194">
            <v>0</v>
          </cell>
          <cell r="AB194">
            <v>1</v>
          </cell>
          <cell r="AC194">
            <v>10</v>
          </cell>
          <cell r="AD194">
            <v>4</v>
          </cell>
          <cell r="AE194">
            <v>0</v>
          </cell>
          <cell r="AF194">
            <v>0</v>
          </cell>
          <cell r="AG194" t="str">
            <v xml:space="preserve"> ST</v>
          </cell>
          <cell r="AH194" t="str">
            <v xml:space="preserve"> UNSECURED</v>
          </cell>
          <cell r="AI194" t="str">
            <v xml:space="preserve"> N</v>
          </cell>
          <cell r="AJ194">
            <v>10</v>
          </cell>
          <cell r="AK194">
            <v>0</v>
          </cell>
          <cell r="AL194">
            <v>5305</v>
          </cell>
          <cell r="AM194">
            <v>54026</v>
          </cell>
          <cell r="AN194" t="str">
            <v xml:space="preserve">  0/00/0000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5305</v>
          </cell>
          <cell r="AZ194">
            <v>54026</v>
          </cell>
          <cell r="BA194" t="str">
            <v xml:space="preserve"> ST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 t="str">
            <v>Pass</v>
          </cell>
          <cell r="BH194" t="str">
            <v>Pass</v>
          </cell>
          <cell r="BI194" t="str">
            <v>***-**-9581</v>
          </cell>
          <cell r="BJ194">
            <v>1381.19</v>
          </cell>
          <cell r="BK194">
            <v>1389.89</v>
          </cell>
          <cell r="BL194">
            <v>1389.89</v>
          </cell>
          <cell r="BM194"/>
          <cell r="BN194"/>
          <cell r="BO194"/>
          <cell r="BP194"/>
          <cell r="BQ194">
            <v>1.8967352089369754E-6</v>
          </cell>
          <cell r="BR194">
            <v>1381.19</v>
          </cell>
          <cell r="BS194">
            <v>8.6999999999999993</v>
          </cell>
          <cell r="BT194">
            <v>1389.89</v>
          </cell>
          <cell r="BU194">
            <v>0</v>
          </cell>
          <cell r="BV194">
            <v>1389.89</v>
          </cell>
          <cell r="BW194">
            <v>0</v>
          </cell>
          <cell r="BX194">
            <v>0</v>
          </cell>
          <cell r="BY194"/>
          <cell r="BZ194">
            <v>0</v>
          </cell>
          <cell r="CA194" t="e">
            <v>#REF!</v>
          </cell>
          <cell r="CB194" t="str">
            <v>Match</v>
          </cell>
          <cell r="CC194" t="b">
            <v>0</v>
          </cell>
          <cell r="CD194">
            <v>512089581</v>
          </cell>
          <cell r="CE194">
            <v>9</v>
          </cell>
          <cell r="CF194">
            <v>5</v>
          </cell>
          <cell r="CG194">
            <v>8</v>
          </cell>
          <cell r="CH194" t="b">
            <v>0</v>
          </cell>
          <cell r="CI194">
            <v>-8.3131597222236451</v>
          </cell>
          <cell r="CJ194"/>
          <cell r="CK194" t="e">
            <v>#REF!</v>
          </cell>
          <cell r="CL194" t="e">
            <v>#REF!</v>
          </cell>
        </row>
        <row r="195">
          <cell r="B195">
            <v>53740</v>
          </cell>
          <cell r="C195" t="str">
            <v xml:space="preserve"> BERRY,MARTHA E.</v>
          </cell>
          <cell r="D195">
            <v>1525</v>
          </cell>
          <cell r="E195">
            <v>627.54999999999995</v>
          </cell>
          <cell r="F195">
            <v>42831</v>
          </cell>
          <cell r="G195">
            <v>43287</v>
          </cell>
          <cell r="H195" t="str">
            <v xml:space="preserve"> PERSONAL</v>
          </cell>
          <cell r="I195" t="str">
            <v xml:space="preserve"> SA</v>
          </cell>
          <cell r="J195">
            <v>31</v>
          </cell>
          <cell r="K195" t="str">
            <v xml:space="preserve"> A</v>
          </cell>
          <cell r="L195" t="str">
            <v xml:space="preserve"> N</v>
          </cell>
          <cell r="M195">
            <v>0</v>
          </cell>
          <cell r="N195">
            <v>5325</v>
          </cell>
          <cell r="O195">
            <v>53740</v>
          </cell>
          <cell r="P195">
            <v>0</v>
          </cell>
          <cell r="Q195" t="str">
            <v xml:space="preserve"> J</v>
          </cell>
          <cell r="R195">
            <v>43137</v>
          </cell>
          <cell r="S195">
            <v>107.88</v>
          </cell>
          <cell r="T195">
            <v>4.18</v>
          </cell>
          <cell r="U195" t="str">
            <v xml:space="preserve"> N</v>
          </cell>
          <cell r="V195">
            <v>1</v>
          </cell>
          <cell r="W195">
            <v>510323227</v>
          </cell>
          <cell r="X195" t="str">
            <v xml:space="preserve"> S</v>
          </cell>
          <cell r="Y195">
            <v>5325</v>
          </cell>
          <cell r="Z195">
            <v>53740</v>
          </cell>
          <cell r="AA195">
            <v>0</v>
          </cell>
          <cell r="AB195">
            <v>1</v>
          </cell>
          <cell r="AC195">
            <v>10</v>
          </cell>
          <cell r="AD195">
            <v>4</v>
          </cell>
          <cell r="AE195">
            <v>0</v>
          </cell>
          <cell r="AF195">
            <v>0</v>
          </cell>
          <cell r="AG195" t="str">
            <v xml:space="preserve"> ST</v>
          </cell>
          <cell r="AH195" t="str">
            <v xml:space="preserve"> UNSECURED</v>
          </cell>
          <cell r="AI195" t="str">
            <v xml:space="preserve"> N</v>
          </cell>
          <cell r="AJ195">
            <v>9</v>
          </cell>
          <cell r="AK195">
            <v>0</v>
          </cell>
          <cell r="AL195">
            <v>5325</v>
          </cell>
          <cell r="AM195">
            <v>53740</v>
          </cell>
          <cell r="AN195" t="str">
            <v xml:space="preserve">  0/00/0000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5325</v>
          </cell>
          <cell r="AZ195">
            <v>53740</v>
          </cell>
          <cell r="BA195" t="str">
            <v xml:space="preserve"> ST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 t="str">
            <v>Pass</v>
          </cell>
          <cell r="BH195" t="str">
            <v>Pass</v>
          </cell>
          <cell r="BI195" t="str">
            <v>***-**-3227</v>
          </cell>
          <cell r="BJ195">
            <v>627.54999999999995</v>
          </cell>
          <cell r="BK195">
            <v>631.7299999999999</v>
          </cell>
          <cell r="BL195">
            <v>631.7299999999999</v>
          </cell>
          <cell r="BM195"/>
          <cell r="BN195"/>
          <cell r="BO195"/>
          <cell r="BP195"/>
          <cell r="BQ195">
            <v>7.756112934002989E-7</v>
          </cell>
          <cell r="BR195">
            <v>627.54999999999995</v>
          </cell>
          <cell r="BS195">
            <v>4.18</v>
          </cell>
          <cell r="BT195">
            <v>631.7299999999999</v>
          </cell>
          <cell r="BU195">
            <v>0</v>
          </cell>
          <cell r="BV195">
            <v>631.7299999999999</v>
          </cell>
          <cell r="BW195">
            <v>0</v>
          </cell>
          <cell r="BX195">
            <v>0</v>
          </cell>
          <cell r="BY195"/>
          <cell r="BZ195">
            <v>0</v>
          </cell>
          <cell r="CA195" t="e">
            <v>#REF!</v>
          </cell>
          <cell r="CB195" t="str">
            <v>Match</v>
          </cell>
          <cell r="CC195" t="b">
            <v>0</v>
          </cell>
          <cell r="CD195">
            <v>510323227</v>
          </cell>
          <cell r="CE195">
            <v>9</v>
          </cell>
          <cell r="CF195">
            <v>5</v>
          </cell>
          <cell r="CG195">
            <v>32</v>
          </cell>
          <cell r="CH195" t="b">
            <v>0</v>
          </cell>
          <cell r="CI195">
            <v>-13.313159722223645</v>
          </cell>
          <cell r="CJ195"/>
          <cell r="CK195" t="e">
            <v>#REF!</v>
          </cell>
          <cell r="CL195" t="e">
            <v>#REF!</v>
          </cell>
        </row>
        <row r="196">
          <cell r="B196">
            <v>53371</v>
          </cell>
          <cell r="C196" t="str">
            <v xml:space="preserve"> BERRY,SONDRA</v>
          </cell>
          <cell r="D196">
            <v>3536.5</v>
          </cell>
          <cell r="E196">
            <v>1863.54</v>
          </cell>
          <cell r="F196">
            <v>42668</v>
          </cell>
          <cell r="G196">
            <v>43570</v>
          </cell>
          <cell r="H196" t="str">
            <v xml:space="preserve"> PURCHASE VEHICLE</v>
          </cell>
          <cell r="I196" t="str">
            <v xml:space="preserve"> SA</v>
          </cell>
          <cell r="J196">
            <v>34</v>
          </cell>
          <cell r="K196" t="str">
            <v xml:space="preserve"> A</v>
          </cell>
          <cell r="L196" t="str">
            <v xml:space="preserve"> N</v>
          </cell>
          <cell r="M196">
            <v>0</v>
          </cell>
          <cell r="N196">
            <v>5470</v>
          </cell>
          <cell r="O196">
            <v>53371</v>
          </cell>
          <cell r="P196">
            <v>0</v>
          </cell>
          <cell r="Q196" t="str">
            <v xml:space="preserve"> TW</v>
          </cell>
          <cell r="R196">
            <v>43146</v>
          </cell>
          <cell r="S196">
            <v>131.76</v>
          </cell>
          <cell r="T196">
            <v>3.22</v>
          </cell>
          <cell r="U196" t="str">
            <v xml:space="preserve"> N</v>
          </cell>
          <cell r="V196">
            <v>11</v>
          </cell>
          <cell r="W196">
            <v>514667260</v>
          </cell>
          <cell r="X196" t="str">
            <v xml:space="preserve"> S</v>
          </cell>
          <cell r="Y196">
            <v>5470</v>
          </cell>
          <cell r="Z196">
            <v>53371</v>
          </cell>
          <cell r="AA196">
            <v>0</v>
          </cell>
          <cell r="AB196">
            <v>1</v>
          </cell>
          <cell r="AC196">
            <v>5</v>
          </cell>
          <cell r="AD196">
            <v>12</v>
          </cell>
          <cell r="AE196">
            <v>0</v>
          </cell>
          <cell r="AF196">
            <v>0</v>
          </cell>
          <cell r="AG196" t="str">
            <v xml:space="preserve"> ST</v>
          </cell>
          <cell r="AH196" t="str">
            <v xml:space="preserve"> 1988 OLDSMOBILE  REGENCY</v>
          </cell>
          <cell r="AI196" t="str">
            <v xml:space="preserve"> N</v>
          </cell>
          <cell r="AJ196">
            <v>9</v>
          </cell>
          <cell r="AK196">
            <v>0</v>
          </cell>
          <cell r="AL196">
            <v>5470</v>
          </cell>
          <cell r="AM196">
            <v>53371</v>
          </cell>
          <cell r="AN196" t="str">
            <v xml:space="preserve">  0/00/0000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5470</v>
          </cell>
          <cell r="AZ196">
            <v>53371</v>
          </cell>
          <cell r="BA196" t="str">
            <v xml:space="preserve"> ST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 t="str">
            <v>Pass</v>
          </cell>
          <cell r="BH196" t="str">
            <v>Pass</v>
          </cell>
          <cell r="BI196" t="str">
            <v>***-**-7260</v>
          </cell>
          <cell r="BJ196">
            <v>1863.54</v>
          </cell>
          <cell r="BK196">
            <v>1866.76</v>
          </cell>
          <cell r="BL196">
            <v>1866.76</v>
          </cell>
          <cell r="BM196"/>
          <cell r="BN196"/>
          <cell r="BO196"/>
          <cell r="BP196"/>
          <cell r="BQ196">
            <v>2.3032151536980208E-6</v>
          </cell>
          <cell r="BR196">
            <v>1863.54</v>
          </cell>
          <cell r="BS196">
            <v>3.22</v>
          </cell>
          <cell r="BT196">
            <v>1866.76</v>
          </cell>
          <cell r="BU196">
            <v>0</v>
          </cell>
          <cell r="BV196">
            <v>1866.76</v>
          </cell>
          <cell r="BW196">
            <v>0</v>
          </cell>
          <cell r="BX196">
            <v>0</v>
          </cell>
          <cell r="BY196"/>
          <cell r="BZ196">
            <v>0</v>
          </cell>
          <cell r="CA196" t="e">
            <v>#REF!</v>
          </cell>
          <cell r="CB196" t="str">
            <v>Match</v>
          </cell>
          <cell r="CC196" t="b">
            <v>0</v>
          </cell>
          <cell r="CD196">
            <v>514667260</v>
          </cell>
          <cell r="CE196">
            <v>9</v>
          </cell>
          <cell r="CF196">
            <v>5</v>
          </cell>
          <cell r="CG196">
            <v>66</v>
          </cell>
          <cell r="CH196" t="b">
            <v>0</v>
          </cell>
          <cell r="CI196">
            <v>-22.313159722223645</v>
          </cell>
          <cell r="CJ196"/>
          <cell r="CK196" t="e">
            <v>#REF!</v>
          </cell>
          <cell r="CL196" t="e">
            <v>#REF!</v>
          </cell>
        </row>
        <row r="197">
          <cell r="B197">
            <v>53766</v>
          </cell>
          <cell r="C197" t="str">
            <v xml:space="preserve"> BERRY,SONDRA</v>
          </cell>
          <cell r="D197">
            <v>1420.77</v>
          </cell>
          <cell r="E197">
            <v>601.74</v>
          </cell>
          <cell r="F197">
            <v>42839</v>
          </cell>
          <cell r="G197">
            <v>43291</v>
          </cell>
          <cell r="H197" t="str">
            <v xml:space="preserve"> PERSONAL</v>
          </cell>
          <cell r="I197" t="str">
            <v xml:space="preserve"> SA</v>
          </cell>
          <cell r="J197">
            <v>31</v>
          </cell>
          <cell r="K197" t="str">
            <v xml:space="preserve"> A</v>
          </cell>
          <cell r="L197" t="str">
            <v xml:space="preserve"> N</v>
          </cell>
          <cell r="M197">
            <v>0</v>
          </cell>
          <cell r="N197">
            <v>5470</v>
          </cell>
          <cell r="O197">
            <v>53766</v>
          </cell>
          <cell r="P197">
            <v>0</v>
          </cell>
          <cell r="Q197" t="str">
            <v xml:space="preserve"> J</v>
          </cell>
          <cell r="R197">
            <v>43141</v>
          </cell>
          <cell r="S197">
            <v>104.31</v>
          </cell>
          <cell r="T197">
            <v>2.97</v>
          </cell>
          <cell r="U197" t="str">
            <v xml:space="preserve"> N</v>
          </cell>
          <cell r="V197">
            <v>1</v>
          </cell>
          <cell r="W197">
            <v>514667260</v>
          </cell>
          <cell r="X197" t="str">
            <v xml:space="preserve"> S</v>
          </cell>
          <cell r="Y197">
            <v>5470</v>
          </cell>
          <cell r="Z197">
            <v>53766</v>
          </cell>
          <cell r="AA197">
            <v>0</v>
          </cell>
          <cell r="AB197">
            <v>1</v>
          </cell>
          <cell r="AC197">
            <v>10</v>
          </cell>
          <cell r="AD197">
            <v>4</v>
          </cell>
          <cell r="AE197">
            <v>0</v>
          </cell>
          <cell r="AF197">
            <v>0</v>
          </cell>
          <cell r="AG197" t="str">
            <v xml:space="preserve"> ST</v>
          </cell>
          <cell r="AH197" t="str">
            <v xml:space="preserve"> UNSECURED</v>
          </cell>
          <cell r="AI197" t="str">
            <v xml:space="preserve"> N</v>
          </cell>
          <cell r="AJ197">
            <v>15</v>
          </cell>
          <cell r="AK197">
            <v>0</v>
          </cell>
          <cell r="AL197">
            <v>5470</v>
          </cell>
          <cell r="AM197">
            <v>53766</v>
          </cell>
          <cell r="AN197" t="str">
            <v xml:space="preserve">  0/00/0000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5470</v>
          </cell>
          <cell r="AZ197">
            <v>53766</v>
          </cell>
          <cell r="BA197" t="str">
            <v xml:space="preserve"> ST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str">
            <v>Pass</v>
          </cell>
          <cell r="BH197" t="str">
            <v>Pass</v>
          </cell>
          <cell r="BI197" t="str">
            <v>***-**-7260</v>
          </cell>
          <cell r="BJ197">
            <v>601.74</v>
          </cell>
          <cell r="BK197">
            <v>604.71</v>
          </cell>
          <cell r="BL197">
            <v>604.71</v>
          </cell>
          <cell r="BM197"/>
          <cell r="BN197"/>
          <cell r="BO197"/>
          <cell r="BP197"/>
          <cell r="BQ197">
            <v>1.2395196656061825E-6</v>
          </cell>
          <cell r="BR197">
            <v>601.74</v>
          </cell>
          <cell r="BS197">
            <v>2.97</v>
          </cell>
          <cell r="BT197">
            <v>604.71</v>
          </cell>
          <cell r="BU197">
            <v>0</v>
          </cell>
          <cell r="BV197">
            <v>604.71</v>
          </cell>
          <cell r="BW197">
            <v>0</v>
          </cell>
          <cell r="BX197">
            <v>0</v>
          </cell>
          <cell r="BY197"/>
          <cell r="BZ197">
            <v>0</v>
          </cell>
          <cell r="CA197" t="e">
            <v>#REF!</v>
          </cell>
          <cell r="CB197" t="str">
            <v>Match</v>
          </cell>
          <cell r="CC197" t="b">
            <v>0</v>
          </cell>
          <cell r="CD197">
            <v>514667260</v>
          </cell>
          <cell r="CE197">
            <v>9</v>
          </cell>
          <cell r="CF197">
            <v>5</v>
          </cell>
          <cell r="CG197">
            <v>66</v>
          </cell>
          <cell r="CH197" t="b">
            <v>0</v>
          </cell>
          <cell r="CI197">
            <v>-17.313159722223645</v>
          </cell>
          <cell r="CJ197"/>
          <cell r="CK197" t="e">
            <v>#REF!</v>
          </cell>
          <cell r="CL197" t="e">
            <v>#REF!</v>
          </cell>
        </row>
        <row r="198">
          <cell r="B198">
            <v>310249</v>
          </cell>
          <cell r="C198" t="str">
            <v xml:space="preserve"> BERRY,VICKI L</v>
          </cell>
          <cell r="D198">
            <v>15750</v>
          </cell>
          <cell r="E198">
            <v>10279.66</v>
          </cell>
          <cell r="F198">
            <v>41052</v>
          </cell>
          <cell r="G198">
            <v>46539</v>
          </cell>
          <cell r="H198" t="str">
            <v xml:space="preserve"> NO CASH OUT REFINANCE</v>
          </cell>
          <cell r="I198" t="str">
            <v xml:space="preserve"> PA</v>
          </cell>
          <cell r="J198">
            <v>19</v>
          </cell>
          <cell r="K198" t="str">
            <v xml:space="preserve"> A</v>
          </cell>
          <cell r="L198" t="str">
            <v xml:space="preserve"> N</v>
          </cell>
          <cell r="M198">
            <v>0</v>
          </cell>
          <cell r="N198">
            <v>5490</v>
          </cell>
          <cell r="O198">
            <v>310249</v>
          </cell>
          <cell r="P198">
            <v>0</v>
          </cell>
          <cell r="Q198" t="str">
            <v xml:space="preserve"> KM</v>
          </cell>
          <cell r="R198">
            <v>43132</v>
          </cell>
          <cell r="S198">
            <v>108.77</v>
          </cell>
          <cell r="T198">
            <v>18.079999999999998</v>
          </cell>
          <cell r="U198" t="str">
            <v xml:space="preserve"> N</v>
          </cell>
          <cell r="V198">
            <v>2</v>
          </cell>
          <cell r="W198">
            <v>521942043</v>
          </cell>
          <cell r="X198" t="str">
            <v xml:space="preserve"> S</v>
          </cell>
          <cell r="Y198">
            <v>5490</v>
          </cell>
          <cell r="Z198">
            <v>310249</v>
          </cell>
          <cell r="AA198">
            <v>0</v>
          </cell>
          <cell r="AB198">
            <v>1</v>
          </cell>
          <cell r="AC198">
            <v>6</v>
          </cell>
          <cell r="AD198">
            <v>3</v>
          </cell>
          <cell r="AE198">
            <v>310249</v>
          </cell>
          <cell r="AF198">
            <v>1</v>
          </cell>
          <cell r="AG198" t="str">
            <v xml:space="preserve"> ST</v>
          </cell>
          <cell r="AH198" t="str">
            <v xml:space="preserve"> 399 HUNTER ROAD, SCOTT CITY</v>
          </cell>
          <cell r="AI198" t="str">
            <v xml:space="preserve"> N</v>
          </cell>
          <cell r="AJ198">
            <v>2.75</v>
          </cell>
          <cell r="AK198">
            <v>0</v>
          </cell>
          <cell r="AL198">
            <v>5490</v>
          </cell>
          <cell r="AM198">
            <v>310249</v>
          </cell>
          <cell r="AN198" t="str">
            <v xml:space="preserve">  0/00/0000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5490</v>
          </cell>
          <cell r="AZ198">
            <v>310249</v>
          </cell>
          <cell r="BA198" t="str">
            <v xml:space="preserve"> ST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str">
            <v>Pass</v>
          </cell>
          <cell r="BH198" t="str">
            <v>Pass</v>
          </cell>
          <cell r="BI198" t="str">
            <v>***-**-2043</v>
          </cell>
          <cell r="BJ198">
            <v>10279.66</v>
          </cell>
          <cell r="BK198">
            <v>10297.74</v>
          </cell>
          <cell r="BL198">
            <v>10297.74</v>
          </cell>
          <cell r="BM198"/>
          <cell r="BN198"/>
          <cell r="BO198"/>
          <cell r="BP198"/>
          <cell r="BQ198">
            <v>3.8820821834235647E-6</v>
          </cell>
          <cell r="BR198">
            <v>10279.66</v>
          </cell>
          <cell r="BS198">
            <v>18.079999999999998</v>
          </cell>
          <cell r="BT198">
            <v>10297.74</v>
          </cell>
          <cell r="BU198">
            <v>0</v>
          </cell>
          <cell r="BV198">
            <v>10297.74</v>
          </cell>
          <cell r="BW198">
            <v>0</v>
          </cell>
          <cell r="BX198">
            <v>0</v>
          </cell>
          <cell r="BY198"/>
          <cell r="BZ198">
            <v>0</v>
          </cell>
          <cell r="CA198" t="e">
            <v>#REF!</v>
          </cell>
          <cell r="CB198" t="str">
            <v>Match</v>
          </cell>
          <cell r="CC198" t="b">
            <v>0</v>
          </cell>
          <cell r="CD198">
            <v>521942043</v>
          </cell>
          <cell r="CE198">
            <v>9</v>
          </cell>
          <cell r="CF198">
            <v>5</v>
          </cell>
          <cell r="CG198">
            <v>94</v>
          </cell>
          <cell r="CH198" t="b">
            <v>0</v>
          </cell>
          <cell r="CI198">
            <v>-8.3131597222236451</v>
          </cell>
          <cell r="CJ198"/>
          <cell r="CK198" t="e">
            <v>#REF!</v>
          </cell>
          <cell r="CL198" t="e">
            <v>#REF!</v>
          </cell>
        </row>
        <row r="199">
          <cell r="B199">
            <v>9310249</v>
          </cell>
          <cell r="C199" t="str">
            <v xml:space="preserve"> BERRY,VICKI L</v>
          </cell>
          <cell r="D199">
            <v>-15750</v>
          </cell>
          <cell r="E199">
            <v>-10279.66</v>
          </cell>
          <cell r="F199">
            <v>41052</v>
          </cell>
          <cell r="G199">
            <v>46539</v>
          </cell>
          <cell r="H199" t="str">
            <v xml:space="preserve"> FHLB SOLD LOAN</v>
          </cell>
          <cell r="I199" t="str">
            <v xml:space="preserve"> PT</v>
          </cell>
          <cell r="J199">
            <v>20</v>
          </cell>
          <cell r="K199" t="str">
            <v xml:space="preserve"> A</v>
          </cell>
          <cell r="L199" t="str">
            <v xml:space="preserve"> N</v>
          </cell>
          <cell r="M199">
            <v>0</v>
          </cell>
          <cell r="N199">
            <v>5490</v>
          </cell>
          <cell r="O199">
            <v>9310249</v>
          </cell>
          <cell r="P199">
            <v>0</v>
          </cell>
          <cell r="Q199" t="str">
            <v xml:space="preserve"> KM</v>
          </cell>
          <cell r="R199">
            <v>43132</v>
          </cell>
          <cell r="S199">
            <v>108.77</v>
          </cell>
          <cell r="T199">
            <v>-18.079999999999998</v>
          </cell>
          <cell r="U199" t="str">
            <v xml:space="preserve"> N</v>
          </cell>
          <cell r="V199">
            <v>2</v>
          </cell>
          <cell r="W199">
            <v>521942043</v>
          </cell>
          <cell r="X199" t="str">
            <v xml:space="preserve"> S</v>
          </cell>
          <cell r="Y199">
            <v>5490</v>
          </cell>
          <cell r="Z199">
            <v>9310249</v>
          </cell>
          <cell r="AA199">
            <v>0</v>
          </cell>
          <cell r="AB199">
            <v>1</v>
          </cell>
          <cell r="AC199">
            <v>6</v>
          </cell>
          <cell r="AD199">
            <v>3</v>
          </cell>
          <cell r="AE199">
            <v>310249</v>
          </cell>
          <cell r="AF199">
            <v>1</v>
          </cell>
          <cell r="AG199" t="str">
            <v xml:space="preserve"> ST</v>
          </cell>
          <cell r="AH199" t="str">
            <v xml:space="preserve"> 399 HUNTER ROAD, SCOTT CITY</v>
          </cell>
          <cell r="AI199" t="str">
            <v xml:space="preserve"> N</v>
          </cell>
          <cell r="AJ199">
            <v>2.75</v>
          </cell>
          <cell r="AK199">
            <v>3</v>
          </cell>
          <cell r="AL199">
            <v>5490</v>
          </cell>
          <cell r="AM199">
            <v>9310249</v>
          </cell>
          <cell r="AN199" t="str">
            <v xml:space="preserve">  0/00/0000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5490</v>
          </cell>
          <cell r="AZ199">
            <v>9310249</v>
          </cell>
          <cell r="BA199" t="str">
            <v xml:space="preserve"> ST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 t="str">
            <v>Pass</v>
          </cell>
          <cell r="BH199" t="str">
            <v>Pass</v>
          </cell>
          <cell r="BI199" t="str">
            <v>***-**-2043</v>
          </cell>
          <cell r="BJ199">
            <v>-10279.66</v>
          </cell>
          <cell r="BK199">
            <v>-10297.74</v>
          </cell>
          <cell r="BL199">
            <v>-10297.74</v>
          </cell>
          <cell r="BM199"/>
          <cell r="BN199"/>
          <cell r="BO199"/>
          <cell r="BP199"/>
          <cell r="BQ199">
            <v>-3.8820821834235647E-6</v>
          </cell>
          <cell r="BR199">
            <v>-10279.66</v>
          </cell>
          <cell r="BS199">
            <v>-18.079999999999998</v>
          </cell>
          <cell r="BT199">
            <v>-10297.74</v>
          </cell>
          <cell r="BU199">
            <v>0</v>
          </cell>
          <cell r="BV199">
            <v>-10297.74</v>
          </cell>
          <cell r="BW199">
            <v>0</v>
          </cell>
          <cell r="BX199">
            <v>0</v>
          </cell>
          <cell r="BY199"/>
          <cell r="BZ199">
            <v>0</v>
          </cell>
          <cell r="CA199" t="e">
            <v>#REF!</v>
          </cell>
          <cell r="CB199" t="str">
            <v>Match</v>
          </cell>
          <cell r="CC199" t="b">
            <v>0</v>
          </cell>
          <cell r="CD199">
            <v>521942043</v>
          </cell>
          <cell r="CE199">
            <v>9</v>
          </cell>
          <cell r="CF199">
            <v>5</v>
          </cell>
          <cell r="CG199">
            <v>94</v>
          </cell>
          <cell r="CH199" t="b">
            <v>0</v>
          </cell>
          <cell r="CI199">
            <v>-8.3131597222236451</v>
          </cell>
          <cell r="CJ199"/>
          <cell r="CK199" t="e">
            <v>#REF!</v>
          </cell>
          <cell r="CL199" t="e">
            <v>#REF!</v>
          </cell>
        </row>
        <row r="200">
          <cell r="B200">
            <v>53611</v>
          </cell>
          <cell r="C200" t="str">
            <v xml:space="preserve"> BETANCOURT,JOSE</v>
          </cell>
          <cell r="D200">
            <v>23187.5</v>
          </cell>
          <cell r="E200">
            <v>19406.419999999998</v>
          </cell>
          <cell r="F200">
            <v>42773</v>
          </cell>
          <cell r="G200">
            <v>44607</v>
          </cell>
          <cell r="H200" t="str">
            <v xml:space="preserve"> PURCHASE VEHICLE</v>
          </cell>
          <cell r="I200" t="str">
            <v xml:space="preserve"> SA</v>
          </cell>
          <cell r="J200">
            <v>34</v>
          </cell>
          <cell r="K200" t="str">
            <v xml:space="preserve"> A</v>
          </cell>
          <cell r="L200" t="str">
            <v xml:space="preserve"> N</v>
          </cell>
          <cell r="M200">
            <v>0</v>
          </cell>
          <cell r="N200">
            <v>5495</v>
          </cell>
          <cell r="O200">
            <v>53611</v>
          </cell>
          <cell r="P200">
            <v>0</v>
          </cell>
          <cell r="Q200" t="str">
            <v xml:space="preserve"> MN</v>
          </cell>
          <cell r="R200">
            <v>43146</v>
          </cell>
          <cell r="S200">
            <v>476.49</v>
          </cell>
          <cell r="T200">
            <v>36.15</v>
          </cell>
          <cell r="U200" t="str">
            <v xml:space="preserve"> N</v>
          </cell>
          <cell r="V200">
            <v>11</v>
          </cell>
          <cell r="W200">
            <v>914984199</v>
          </cell>
          <cell r="X200" t="str">
            <v xml:space="preserve"> S</v>
          </cell>
          <cell r="Y200">
            <v>5495</v>
          </cell>
          <cell r="Z200">
            <v>53611</v>
          </cell>
          <cell r="AA200">
            <v>0</v>
          </cell>
          <cell r="AB200">
            <v>25</v>
          </cell>
          <cell r="AC200">
            <v>5</v>
          </cell>
          <cell r="AD200">
            <v>12</v>
          </cell>
          <cell r="AE200">
            <v>0</v>
          </cell>
          <cell r="AF200">
            <v>0</v>
          </cell>
          <cell r="AG200" t="str">
            <v xml:space="preserve"> ST</v>
          </cell>
          <cell r="AH200" t="str">
            <v xml:space="preserve"> 2011 GMC SIERRA SLT 4WD 6.2</v>
          </cell>
          <cell r="AI200" t="str">
            <v xml:space="preserve"> N</v>
          </cell>
          <cell r="AJ200">
            <v>8.5</v>
          </cell>
          <cell r="AK200">
            <v>0</v>
          </cell>
          <cell r="AL200">
            <v>5495</v>
          </cell>
          <cell r="AM200">
            <v>53611</v>
          </cell>
          <cell r="AN200" t="str">
            <v xml:space="preserve">  0/00/0000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5495</v>
          </cell>
          <cell r="AZ200">
            <v>53611</v>
          </cell>
          <cell r="BA200" t="str">
            <v xml:space="preserve"> ST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 t="str">
            <v>Pass</v>
          </cell>
          <cell r="BH200" t="str">
            <v>Pass</v>
          </cell>
          <cell r="BI200" t="str">
            <v>***-**-4199</v>
          </cell>
          <cell r="BJ200">
            <v>19406.419999999998</v>
          </cell>
          <cell r="BK200">
            <v>19442.57</v>
          </cell>
          <cell r="BL200">
            <v>19442.57</v>
          </cell>
          <cell r="BM200"/>
          <cell r="BN200"/>
          <cell r="BO200"/>
          <cell r="BP200"/>
          <cell r="BQ200">
            <v>2.2652577907026469E-5</v>
          </cell>
          <cell r="BR200">
            <v>19406.419999999998</v>
          </cell>
          <cell r="BS200">
            <v>36.15</v>
          </cell>
          <cell r="BT200">
            <v>19442.57</v>
          </cell>
          <cell r="BU200">
            <v>0</v>
          </cell>
          <cell r="BV200">
            <v>19442.57</v>
          </cell>
          <cell r="BW200">
            <v>0</v>
          </cell>
          <cell r="BX200">
            <v>0</v>
          </cell>
          <cell r="BY200"/>
          <cell r="BZ200">
            <v>0</v>
          </cell>
          <cell r="CA200" t="e">
            <v>#REF!</v>
          </cell>
          <cell r="CB200" t="str">
            <v>Match</v>
          </cell>
          <cell r="CC200" t="b">
            <v>0</v>
          </cell>
          <cell r="CD200">
            <v>914984199</v>
          </cell>
          <cell r="CE200">
            <v>9</v>
          </cell>
          <cell r="CF200">
            <v>9</v>
          </cell>
          <cell r="CG200">
            <v>98</v>
          </cell>
          <cell r="CH200" t="b">
            <v>0</v>
          </cell>
          <cell r="CI200">
            <v>-22.313159722223645</v>
          </cell>
          <cell r="CJ200"/>
          <cell r="CK200" t="e">
            <v>#REF!</v>
          </cell>
          <cell r="CL200" t="e">
            <v>#REF!</v>
          </cell>
        </row>
        <row r="201">
          <cell r="B201">
            <v>54279</v>
          </cell>
          <cell r="C201" t="str">
            <v xml:space="preserve"> BETANCOURT,JOSE</v>
          </cell>
          <cell r="D201">
            <v>4036.5</v>
          </cell>
          <cell r="E201">
            <v>3705.8</v>
          </cell>
          <cell r="F201">
            <v>43041</v>
          </cell>
          <cell r="G201">
            <v>43784</v>
          </cell>
          <cell r="H201" t="str">
            <v xml:space="preserve"> PERSONAL</v>
          </cell>
          <cell r="I201" t="str">
            <v xml:space="preserve"> SA</v>
          </cell>
          <cell r="J201">
            <v>31</v>
          </cell>
          <cell r="K201" t="str">
            <v xml:space="preserve"> A</v>
          </cell>
          <cell r="L201" t="str">
            <v xml:space="preserve"> N</v>
          </cell>
          <cell r="M201">
            <v>0</v>
          </cell>
          <cell r="N201">
            <v>5495</v>
          </cell>
          <cell r="O201">
            <v>54279</v>
          </cell>
          <cell r="P201">
            <v>0</v>
          </cell>
          <cell r="Q201" t="str">
            <v xml:space="preserve"> MN</v>
          </cell>
          <cell r="R201">
            <v>43146</v>
          </cell>
          <cell r="S201">
            <v>184.01</v>
          </cell>
          <cell r="T201">
            <v>6.91</v>
          </cell>
          <cell r="U201" t="str">
            <v xml:space="preserve"> N</v>
          </cell>
          <cell r="V201">
            <v>11</v>
          </cell>
          <cell r="W201">
            <v>914984199</v>
          </cell>
          <cell r="X201" t="str">
            <v xml:space="preserve"> S</v>
          </cell>
          <cell r="Y201">
            <v>5495</v>
          </cell>
          <cell r="Z201">
            <v>54279</v>
          </cell>
          <cell r="AA201">
            <v>0</v>
          </cell>
          <cell r="AB201">
            <v>25</v>
          </cell>
          <cell r="AC201">
            <v>10</v>
          </cell>
          <cell r="AD201">
            <v>4</v>
          </cell>
          <cell r="AE201">
            <v>0</v>
          </cell>
          <cell r="AF201">
            <v>0</v>
          </cell>
          <cell r="AG201" t="str">
            <v xml:space="preserve"> ST</v>
          </cell>
          <cell r="AH201" t="str">
            <v xml:space="preserve"> 2001 DODGE  CARAVAN (VIN 1B4GP</v>
          </cell>
          <cell r="AI201" t="str">
            <v xml:space="preserve"> N</v>
          </cell>
          <cell r="AJ201">
            <v>8.5</v>
          </cell>
          <cell r="AK201">
            <v>0</v>
          </cell>
          <cell r="AL201">
            <v>5495</v>
          </cell>
          <cell r="AM201">
            <v>54279</v>
          </cell>
          <cell r="AN201" t="str">
            <v xml:space="preserve">  0/00/0000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5495</v>
          </cell>
          <cell r="AZ201">
            <v>54279</v>
          </cell>
          <cell r="BA201" t="str">
            <v xml:space="preserve"> ST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 t="str">
            <v>Pass</v>
          </cell>
          <cell r="BH201" t="str">
            <v>Pass</v>
          </cell>
          <cell r="BI201" t="str">
            <v>***-**-4199</v>
          </cell>
          <cell r="BJ201">
            <v>3705.8</v>
          </cell>
          <cell r="BK201">
            <v>3712.71</v>
          </cell>
          <cell r="BL201">
            <v>3712.71</v>
          </cell>
          <cell r="BM201"/>
          <cell r="BN201"/>
          <cell r="BO201"/>
          <cell r="BP201"/>
          <cell r="BQ201">
            <v>4.3256779564627951E-6</v>
          </cell>
          <cell r="BR201">
            <v>3705.8</v>
          </cell>
          <cell r="BS201">
            <v>6.91</v>
          </cell>
          <cell r="BT201">
            <v>3712.71</v>
          </cell>
          <cell r="BU201">
            <v>0</v>
          </cell>
          <cell r="BV201">
            <v>3712.71</v>
          </cell>
          <cell r="BW201">
            <v>0</v>
          </cell>
          <cell r="BX201">
            <v>0</v>
          </cell>
          <cell r="BY201"/>
          <cell r="BZ201">
            <v>0</v>
          </cell>
          <cell r="CA201" t="e">
            <v>#REF!</v>
          </cell>
          <cell r="CB201" t="str">
            <v>Match</v>
          </cell>
          <cell r="CC201" t="b">
            <v>0</v>
          </cell>
          <cell r="CD201">
            <v>914984199</v>
          </cell>
          <cell r="CE201">
            <v>9</v>
          </cell>
          <cell r="CF201">
            <v>9</v>
          </cell>
          <cell r="CG201">
            <v>98</v>
          </cell>
          <cell r="CH201" t="b">
            <v>0</v>
          </cell>
          <cell r="CI201">
            <v>-22.313159722223645</v>
          </cell>
          <cell r="CJ201"/>
          <cell r="CK201" t="e">
            <v>#REF!</v>
          </cell>
          <cell r="CL201" t="e">
            <v>#REF!</v>
          </cell>
        </row>
        <row r="202">
          <cell r="B202">
            <v>51645</v>
          </cell>
          <cell r="C202" t="str">
            <v xml:space="preserve"> BIERMANN,JOSEPH A.</v>
          </cell>
          <cell r="D202">
            <v>259508.07</v>
          </cell>
          <cell r="E202">
            <v>245118.56</v>
          </cell>
          <cell r="F202">
            <v>42142</v>
          </cell>
          <cell r="G202">
            <v>44773</v>
          </cell>
          <cell r="H202" t="str">
            <v xml:space="preserve"> REFINANCE REAL ESTATE</v>
          </cell>
          <cell r="I202" t="str">
            <v xml:space="preserve"> SA</v>
          </cell>
          <cell r="J202">
            <v>12</v>
          </cell>
          <cell r="K202" t="str">
            <v xml:space="preserve"> A</v>
          </cell>
          <cell r="L202" t="str">
            <v xml:space="preserve"> N</v>
          </cell>
          <cell r="M202">
            <v>0</v>
          </cell>
          <cell r="N202">
            <v>5630</v>
          </cell>
          <cell r="O202">
            <v>51645</v>
          </cell>
          <cell r="P202">
            <v>0</v>
          </cell>
          <cell r="Q202" t="str">
            <v xml:space="preserve"> JB</v>
          </cell>
          <cell r="R202">
            <v>43312</v>
          </cell>
          <cell r="S202">
            <v>20578.59</v>
          </cell>
          <cell r="T202">
            <v>5422.83</v>
          </cell>
          <cell r="U202" t="str">
            <v xml:space="preserve"> N</v>
          </cell>
          <cell r="V202">
            <v>2</v>
          </cell>
          <cell r="W202">
            <v>513887870</v>
          </cell>
          <cell r="X202" t="str">
            <v xml:space="preserve"> S</v>
          </cell>
          <cell r="Y202">
            <v>5630</v>
          </cell>
          <cell r="Z202">
            <v>51645</v>
          </cell>
          <cell r="AA202">
            <v>0</v>
          </cell>
          <cell r="AB202">
            <v>21</v>
          </cell>
          <cell r="AC202">
            <v>6</v>
          </cell>
          <cell r="AD202">
            <v>2</v>
          </cell>
          <cell r="AE202">
            <v>0</v>
          </cell>
          <cell r="AF202">
            <v>0</v>
          </cell>
          <cell r="AG202" t="str">
            <v xml:space="preserve"> ST</v>
          </cell>
          <cell r="AH202" t="str">
            <v xml:space="preserve"> REM 5/18/2015</v>
          </cell>
          <cell r="AI202" t="str">
            <v xml:space="preserve"> N</v>
          </cell>
          <cell r="AJ202">
            <v>4.75</v>
          </cell>
          <cell r="AK202">
            <v>0</v>
          </cell>
          <cell r="AL202">
            <v>5630</v>
          </cell>
          <cell r="AM202">
            <v>51645</v>
          </cell>
          <cell r="AN202" t="str">
            <v xml:space="preserve">  0/00/0000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5630</v>
          </cell>
          <cell r="AZ202">
            <v>51645</v>
          </cell>
          <cell r="BA202" t="str">
            <v xml:space="preserve"> ST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 t="str">
            <v>Pass</v>
          </cell>
          <cell r="BH202" t="str">
            <v>Pass</v>
          </cell>
          <cell r="BI202" t="str">
            <v>***-**-7870</v>
          </cell>
          <cell r="BJ202">
            <v>245118.56</v>
          </cell>
          <cell r="BK202">
            <v>250541.38999999998</v>
          </cell>
          <cell r="BL202">
            <v>250541.38999999998</v>
          </cell>
          <cell r="BM202"/>
          <cell r="BN202"/>
          <cell r="BO202"/>
          <cell r="BP202"/>
          <cell r="BQ202">
            <v>1.5989065695528278E-4</v>
          </cell>
          <cell r="BR202">
            <v>245118.56</v>
          </cell>
          <cell r="BS202">
            <v>5422.83</v>
          </cell>
          <cell r="BT202">
            <v>250541.38999999998</v>
          </cell>
          <cell r="BU202">
            <v>0</v>
          </cell>
          <cell r="BV202">
            <v>250541.38999999998</v>
          </cell>
          <cell r="BW202">
            <v>0</v>
          </cell>
          <cell r="BX202">
            <v>0</v>
          </cell>
          <cell r="BY202"/>
          <cell r="BZ202">
            <v>0</v>
          </cell>
          <cell r="CA202" t="e">
            <v>#REF!</v>
          </cell>
          <cell r="CB202" t="str">
            <v>Match</v>
          </cell>
          <cell r="CC202" t="b">
            <v>0</v>
          </cell>
          <cell r="CD202">
            <v>513887870</v>
          </cell>
          <cell r="CE202">
            <v>9</v>
          </cell>
          <cell r="CF202">
            <v>5</v>
          </cell>
          <cell r="CG202">
            <v>88</v>
          </cell>
          <cell r="CH202" t="b">
            <v>0</v>
          </cell>
          <cell r="CI202">
            <v>-188.31315972222365</v>
          </cell>
          <cell r="CJ202"/>
          <cell r="CK202" t="e">
            <v>#REF!</v>
          </cell>
          <cell r="CL202" t="e">
            <v>#REF!</v>
          </cell>
        </row>
        <row r="203">
          <cell r="B203">
            <v>52307</v>
          </cell>
          <cell r="C203" t="str">
            <v xml:space="preserve"> BIERMANN,JOSEPH A.</v>
          </cell>
          <cell r="D203">
            <v>137178.51999999999</v>
          </cell>
          <cell r="E203">
            <v>100832.05</v>
          </cell>
          <cell r="F203">
            <v>42327</v>
          </cell>
          <cell r="G203">
            <v>44773</v>
          </cell>
          <cell r="H203" t="str">
            <v xml:space="preserve"> EQUIPMENT NOTE</v>
          </cell>
          <cell r="I203" t="str">
            <v xml:space="preserve"> SA</v>
          </cell>
          <cell r="J203">
            <v>92</v>
          </cell>
          <cell r="K203" t="str">
            <v xml:space="preserve"> A</v>
          </cell>
          <cell r="L203" t="str">
            <v xml:space="preserve"> N</v>
          </cell>
          <cell r="M203">
            <v>0</v>
          </cell>
          <cell r="N203">
            <v>5630</v>
          </cell>
          <cell r="O203">
            <v>52307</v>
          </cell>
          <cell r="P203">
            <v>0</v>
          </cell>
          <cell r="Q203" t="str">
            <v xml:space="preserve"> JB</v>
          </cell>
          <cell r="R203">
            <v>43312</v>
          </cell>
          <cell r="S203">
            <v>22825.8</v>
          </cell>
          <cell r="T203">
            <v>2019.4</v>
          </cell>
          <cell r="U203" t="str">
            <v xml:space="preserve"> N</v>
          </cell>
          <cell r="V203">
            <v>7</v>
          </cell>
          <cell r="W203">
            <v>513887870</v>
          </cell>
          <cell r="X203" t="str">
            <v xml:space="preserve"> S</v>
          </cell>
          <cell r="Y203">
            <v>5630</v>
          </cell>
          <cell r="Z203">
            <v>52307</v>
          </cell>
          <cell r="AA203">
            <v>0</v>
          </cell>
          <cell r="AB203">
            <v>21</v>
          </cell>
          <cell r="AC203">
            <v>2</v>
          </cell>
          <cell r="AD203">
            <v>11</v>
          </cell>
          <cell r="AE203">
            <v>0</v>
          </cell>
          <cell r="AF203">
            <v>0</v>
          </cell>
          <cell r="AG203" t="str">
            <v xml:space="preserve"> ST</v>
          </cell>
          <cell r="AH203" t="str">
            <v xml:space="preserve"> ALL INVENTORY, CHATTEL PAPER,</v>
          </cell>
          <cell r="AI203" t="str">
            <v xml:space="preserve"> N</v>
          </cell>
          <cell r="AJ203">
            <v>4.3</v>
          </cell>
          <cell r="AK203">
            <v>0</v>
          </cell>
          <cell r="AL203">
            <v>5630</v>
          </cell>
          <cell r="AM203">
            <v>52307</v>
          </cell>
          <cell r="AN203" t="str">
            <v xml:space="preserve">  0/00/0000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5630</v>
          </cell>
          <cell r="AZ203">
            <v>52307</v>
          </cell>
          <cell r="BA203" t="str">
            <v xml:space="preserve"> ST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 t="str">
            <v>Pass</v>
          </cell>
          <cell r="BH203" t="str">
            <v>Pass</v>
          </cell>
          <cell r="BI203" t="str">
            <v>***-**-7870</v>
          </cell>
          <cell r="BJ203">
            <v>100832.05</v>
          </cell>
          <cell r="BK203">
            <v>102851.45</v>
          </cell>
          <cell r="BL203">
            <v>102851.45</v>
          </cell>
          <cell r="BM203"/>
          <cell r="BN203"/>
          <cell r="BO203"/>
          <cell r="BP203"/>
          <cell r="BQ203">
            <v>5.9541577011451157E-5</v>
          </cell>
          <cell r="BR203">
            <v>100832.05</v>
          </cell>
          <cell r="BS203">
            <v>2019.4</v>
          </cell>
          <cell r="BT203">
            <v>102851.45</v>
          </cell>
          <cell r="BU203">
            <v>0</v>
          </cell>
          <cell r="BV203">
            <v>102851.45</v>
          </cell>
          <cell r="BW203">
            <v>0</v>
          </cell>
          <cell r="BX203">
            <v>0</v>
          </cell>
          <cell r="BY203"/>
          <cell r="BZ203">
            <v>0</v>
          </cell>
          <cell r="CA203" t="e">
            <v>#REF!</v>
          </cell>
          <cell r="CB203" t="str">
            <v>Match</v>
          </cell>
          <cell r="CC203" t="b">
            <v>0</v>
          </cell>
          <cell r="CD203">
            <v>513887870</v>
          </cell>
          <cell r="CE203">
            <v>9</v>
          </cell>
          <cell r="CF203">
            <v>5</v>
          </cell>
          <cell r="CG203">
            <v>88</v>
          </cell>
          <cell r="CH203" t="b">
            <v>0</v>
          </cell>
          <cell r="CI203">
            <v>-188.31315972222365</v>
          </cell>
          <cell r="CJ203"/>
          <cell r="CK203" t="e">
            <v>#REF!</v>
          </cell>
          <cell r="CL203" t="e">
            <v>#REF!</v>
          </cell>
        </row>
        <row r="204">
          <cell r="B204">
            <v>53360</v>
          </cell>
          <cell r="C204" t="str">
            <v xml:space="preserve"> BIERMANN,JOSEPH A.</v>
          </cell>
          <cell r="D204">
            <v>100000</v>
          </cell>
          <cell r="E204">
            <v>100000</v>
          </cell>
          <cell r="F204">
            <v>42663</v>
          </cell>
          <cell r="G204">
            <v>43191</v>
          </cell>
          <cell r="H204" t="str">
            <v xml:space="preserve"> ADDITIONAL LOC</v>
          </cell>
          <cell r="I204" t="str">
            <v xml:space="preserve"> SI</v>
          </cell>
          <cell r="J204">
            <v>91</v>
          </cell>
          <cell r="K204" t="str">
            <v xml:space="preserve"> A</v>
          </cell>
          <cell r="L204" t="str">
            <v xml:space="preserve"> N</v>
          </cell>
          <cell r="M204">
            <v>0</v>
          </cell>
          <cell r="N204">
            <v>5630</v>
          </cell>
          <cell r="O204">
            <v>53360</v>
          </cell>
          <cell r="P204">
            <v>0</v>
          </cell>
          <cell r="Q204" t="str">
            <v xml:space="preserve"> JB</v>
          </cell>
          <cell r="R204">
            <v>43191</v>
          </cell>
          <cell r="S204">
            <v>0</v>
          </cell>
          <cell r="T204">
            <v>5052.05</v>
          </cell>
          <cell r="U204" t="str">
            <v xml:space="preserve"> N</v>
          </cell>
          <cell r="V204">
            <v>7</v>
          </cell>
          <cell r="W204">
            <v>513887870</v>
          </cell>
          <cell r="X204" t="str">
            <v xml:space="preserve"> S</v>
          </cell>
          <cell r="Y204">
            <v>5630</v>
          </cell>
          <cell r="Z204">
            <v>53360</v>
          </cell>
          <cell r="AA204">
            <v>1</v>
          </cell>
          <cell r="AB204">
            <v>21</v>
          </cell>
          <cell r="AC204">
            <v>4</v>
          </cell>
          <cell r="AD204">
            <v>11</v>
          </cell>
          <cell r="AE204">
            <v>0</v>
          </cell>
          <cell r="AF204">
            <v>0</v>
          </cell>
          <cell r="AG204" t="str">
            <v xml:space="preserve"> ST</v>
          </cell>
          <cell r="AH204" t="str">
            <v xml:space="preserve"> ALL IN, CP, AC, EQ, GI, CR, FP</v>
          </cell>
          <cell r="AI204" t="str">
            <v xml:space="preserve"> N</v>
          </cell>
          <cell r="AJ204">
            <v>4</v>
          </cell>
          <cell r="AK204">
            <v>1</v>
          </cell>
          <cell r="AL204">
            <v>5630</v>
          </cell>
          <cell r="AM204">
            <v>53360</v>
          </cell>
          <cell r="AN204" t="str">
            <v xml:space="preserve">  8/15/2017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5630</v>
          </cell>
          <cell r="AZ204">
            <v>53360</v>
          </cell>
          <cell r="BA204" t="str">
            <v xml:space="preserve"> ST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 t="str">
            <v>Pass</v>
          </cell>
          <cell r="BH204" t="str">
            <v>Pass</v>
          </cell>
          <cell r="BI204" t="str">
            <v>***-**-7870</v>
          </cell>
          <cell r="BJ204">
            <v>100000</v>
          </cell>
          <cell r="BK204">
            <v>105052.05</v>
          </cell>
          <cell r="BL204">
            <v>105052.05</v>
          </cell>
          <cell r="BM204"/>
          <cell r="BN204"/>
          <cell r="BO204"/>
          <cell r="BP204"/>
          <cell r="BQ204">
            <v>5.4930464568581451E-5</v>
          </cell>
          <cell r="BR204">
            <v>100000</v>
          </cell>
          <cell r="BS204">
            <v>5052.05</v>
          </cell>
          <cell r="BT204">
            <v>105052.05</v>
          </cell>
          <cell r="BU204">
            <v>0</v>
          </cell>
          <cell r="BV204">
            <v>105052.05</v>
          </cell>
          <cell r="BW204">
            <v>0</v>
          </cell>
          <cell r="BX204">
            <v>0</v>
          </cell>
          <cell r="BY204"/>
          <cell r="BZ204">
            <v>0</v>
          </cell>
          <cell r="CA204" t="e">
            <v>#REF!</v>
          </cell>
          <cell r="CB204" t="str">
            <v>Match</v>
          </cell>
          <cell r="CC204" t="b">
            <v>0</v>
          </cell>
          <cell r="CD204">
            <v>513887870</v>
          </cell>
          <cell r="CE204">
            <v>9</v>
          </cell>
          <cell r="CF204">
            <v>5</v>
          </cell>
          <cell r="CG204">
            <v>88</v>
          </cell>
          <cell r="CH204" t="b">
            <v>0</v>
          </cell>
          <cell r="CI204">
            <v>-67.313159722223645</v>
          </cell>
          <cell r="CJ204"/>
          <cell r="CK204" t="e">
            <v>#REF!</v>
          </cell>
          <cell r="CL204" t="e">
            <v>#REF!</v>
          </cell>
        </row>
        <row r="205">
          <cell r="B205">
            <v>53747</v>
          </cell>
          <cell r="C205" t="str">
            <v xml:space="preserve"> BIERMANN,JOSEPH A.</v>
          </cell>
          <cell r="D205">
            <v>450000</v>
          </cell>
          <cell r="E205">
            <v>161500</v>
          </cell>
          <cell r="F205">
            <v>42835</v>
          </cell>
          <cell r="G205">
            <v>43191</v>
          </cell>
          <cell r="H205" t="str">
            <v xml:space="preserve"> OPERATING RENEWAL</v>
          </cell>
          <cell r="I205" t="str">
            <v xml:space="preserve"> SI</v>
          </cell>
          <cell r="J205">
            <v>91</v>
          </cell>
          <cell r="K205" t="str">
            <v xml:space="preserve"> A</v>
          </cell>
          <cell r="L205" t="str">
            <v xml:space="preserve"> O</v>
          </cell>
          <cell r="M205">
            <v>450000</v>
          </cell>
          <cell r="N205">
            <v>5630</v>
          </cell>
          <cell r="O205">
            <v>53747</v>
          </cell>
          <cell r="P205">
            <v>0</v>
          </cell>
          <cell r="Q205" t="str">
            <v xml:space="preserve"> JB</v>
          </cell>
          <cell r="R205">
            <v>43191</v>
          </cell>
          <cell r="S205">
            <v>0</v>
          </cell>
          <cell r="T205">
            <v>12466.02</v>
          </cell>
          <cell r="U205" t="str">
            <v xml:space="preserve"> N</v>
          </cell>
          <cell r="V205">
            <v>7</v>
          </cell>
          <cell r="W205">
            <v>513887870</v>
          </cell>
          <cell r="X205" t="str">
            <v xml:space="preserve"> S</v>
          </cell>
          <cell r="Y205">
            <v>5630</v>
          </cell>
          <cell r="Z205">
            <v>53747</v>
          </cell>
          <cell r="AA205">
            <v>0</v>
          </cell>
          <cell r="AB205">
            <v>21</v>
          </cell>
          <cell r="AC205">
            <v>4</v>
          </cell>
          <cell r="AD205">
            <v>11</v>
          </cell>
          <cell r="AE205">
            <v>0</v>
          </cell>
          <cell r="AF205">
            <v>0</v>
          </cell>
          <cell r="AG205" t="str">
            <v xml:space="preserve"> ST</v>
          </cell>
          <cell r="AH205" t="str">
            <v xml:space="preserve"> ALL IN CP AC EQ GI CR FP LIVES</v>
          </cell>
          <cell r="AI205" t="str">
            <v xml:space="preserve"> N</v>
          </cell>
          <cell r="AJ205">
            <v>5</v>
          </cell>
          <cell r="AK205">
            <v>0</v>
          </cell>
          <cell r="AL205">
            <v>5630</v>
          </cell>
          <cell r="AM205">
            <v>53747</v>
          </cell>
          <cell r="AN205" t="str">
            <v xml:space="preserve">  0/00/0000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5630</v>
          </cell>
          <cell r="AZ205">
            <v>53747</v>
          </cell>
          <cell r="BA205" t="str">
            <v xml:space="preserve"> ST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str">
            <v>Pass</v>
          </cell>
          <cell r="BH205" t="str">
            <v>Pass</v>
          </cell>
          <cell r="BI205" t="str">
            <v>***-**-7870</v>
          </cell>
          <cell r="BJ205">
            <v>450000</v>
          </cell>
          <cell r="BK205">
            <v>173966.02</v>
          </cell>
          <cell r="BL205">
            <v>173966.02</v>
          </cell>
          <cell r="BM205"/>
          <cell r="BN205"/>
          <cell r="BO205"/>
          <cell r="BP205"/>
          <cell r="BQ205">
            <v>1.108908753478238E-4</v>
          </cell>
          <cell r="BR205">
            <v>161500</v>
          </cell>
          <cell r="BS205">
            <v>12466.02</v>
          </cell>
          <cell r="BT205">
            <v>173966.02</v>
          </cell>
          <cell r="BU205">
            <v>288500</v>
          </cell>
          <cell r="BV205">
            <v>462466.02</v>
          </cell>
          <cell r="BW205">
            <v>0</v>
          </cell>
          <cell r="BX205">
            <v>0</v>
          </cell>
          <cell r="BY205"/>
          <cell r="BZ205">
            <v>0</v>
          </cell>
          <cell r="CA205" t="e">
            <v>#REF!</v>
          </cell>
          <cell r="CB205" t="str">
            <v>Match</v>
          </cell>
          <cell r="CC205" t="b">
            <v>0</v>
          </cell>
          <cell r="CD205">
            <v>513887870</v>
          </cell>
          <cell r="CE205">
            <v>9</v>
          </cell>
          <cell r="CF205">
            <v>5</v>
          </cell>
          <cell r="CG205">
            <v>88</v>
          </cell>
          <cell r="CH205" t="b">
            <v>0</v>
          </cell>
          <cell r="CI205">
            <v>-67.313159722223645</v>
          </cell>
          <cell r="CJ205"/>
          <cell r="CK205" t="e">
            <v>#REF!</v>
          </cell>
          <cell r="CL205" t="e">
            <v>#REF!</v>
          </cell>
        </row>
        <row r="206">
          <cell r="B206">
            <v>310342</v>
          </cell>
          <cell r="C206" t="str">
            <v xml:space="preserve"> BIERMANN,JOSEPH A.</v>
          </cell>
          <cell r="D206">
            <v>272000</v>
          </cell>
          <cell r="E206">
            <v>236503.76</v>
          </cell>
          <cell r="F206">
            <v>41753</v>
          </cell>
          <cell r="G206">
            <v>49065</v>
          </cell>
          <cell r="H206" t="str">
            <v xml:space="preserve"> CASH OUT HOME REFINANCE</v>
          </cell>
          <cell r="I206" t="str">
            <v xml:space="preserve"> PA</v>
          </cell>
          <cell r="J206">
            <v>19</v>
          </cell>
          <cell r="K206" t="str">
            <v xml:space="preserve"> A</v>
          </cell>
          <cell r="L206" t="str">
            <v xml:space="preserve"> N</v>
          </cell>
          <cell r="M206">
            <v>0</v>
          </cell>
          <cell r="N206">
            <v>5630</v>
          </cell>
          <cell r="O206">
            <v>310342</v>
          </cell>
          <cell r="P206">
            <v>0</v>
          </cell>
          <cell r="Q206" t="str">
            <v xml:space="preserve"> AT</v>
          </cell>
          <cell r="R206">
            <v>43132</v>
          </cell>
          <cell r="S206">
            <v>1630.41</v>
          </cell>
          <cell r="T206">
            <v>547.76</v>
          </cell>
          <cell r="U206" t="str">
            <v xml:space="preserve"> N</v>
          </cell>
          <cell r="V206">
            <v>2</v>
          </cell>
          <cell r="W206">
            <v>513887870</v>
          </cell>
          <cell r="X206" t="str">
            <v xml:space="preserve"> S</v>
          </cell>
          <cell r="Y206">
            <v>5630</v>
          </cell>
          <cell r="Z206">
            <v>310342</v>
          </cell>
          <cell r="AA206">
            <v>0</v>
          </cell>
          <cell r="AB206">
            <v>21</v>
          </cell>
          <cell r="AC206">
            <v>6</v>
          </cell>
          <cell r="AD206">
            <v>3</v>
          </cell>
          <cell r="AE206">
            <v>310342</v>
          </cell>
          <cell r="AF206">
            <v>1</v>
          </cell>
          <cell r="AG206" t="str">
            <v xml:space="preserve"> ST</v>
          </cell>
          <cell r="AH206" t="str">
            <v xml:space="preserve"> 306 S. CARTER AVE., LEOTI</v>
          </cell>
          <cell r="AI206" t="str">
            <v xml:space="preserve"> N</v>
          </cell>
          <cell r="AJ206">
            <v>3.625</v>
          </cell>
          <cell r="AK206">
            <v>1</v>
          </cell>
          <cell r="AL206">
            <v>5630</v>
          </cell>
          <cell r="AM206">
            <v>310342</v>
          </cell>
          <cell r="AN206" t="str">
            <v xml:space="preserve">  0/00/0000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5630</v>
          </cell>
          <cell r="AZ206">
            <v>310342</v>
          </cell>
          <cell r="BA206" t="str">
            <v xml:space="preserve"> ST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 t="str">
            <v>Pass</v>
          </cell>
          <cell r="BH206" t="str">
            <v>Pass</v>
          </cell>
          <cell r="BI206" t="str">
            <v>***-**-7870</v>
          </cell>
          <cell r="BJ206">
            <v>236503.76</v>
          </cell>
          <cell r="BK206">
            <v>237051.52000000002</v>
          </cell>
          <cell r="BL206">
            <v>237051.52000000002</v>
          </cell>
          <cell r="BM206"/>
          <cell r="BN206"/>
          <cell r="BO206"/>
          <cell r="BP206"/>
          <cell r="BQ206">
            <v>1.1773330651921014E-4</v>
          </cell>
          <cell r="BR206">
            <v>236503.76</v>
          </cell>
          <cell r="BS206">
            <v>547.76</v>
          </cell>
          <cell r="BT206">
            <v>237051.52000000002</v>
          </cell>
          <cell r="BU206">
            <v>0</v>
          </cell>
          <cell r="BV206">
            <v>237051.52000000002</v>
          </cell>
          <cell r="BW206">
            <v>0</v>
          </cell>
          <cell r="BX206">
            <v>0</v>
          </cell>
          <cell r="BY206"/>
          <cell r="BZ206">
            <v>0</v>
          </cell>
          <cell r="CA206" t="e">
            <v>#REF!</v>
          </cell>
          <cell r="CB206" t="str">
            <v>Match</v>
          </cell>
          <cell r="CC206" t="b">
            <v>0</v>
          </cell>
          <cell r="CD206">
            <v>513887870</v>
          </cell>
          <cell r="CE206">
            <v>9</v>
          </cell>
          <cell r="CF206">
            <v>5</v>
          </cell>
          <cell r="CG206">
            <v>88</v>
          </cell>
          <cell r="CH206" t="b">
            <v>0</v>
          </cell>
          <cell r="CI206">
            <v>-8.3131597222236451</v>
          </cell>
          <cell r="CJ206"/>
          <cell r="CK206" t="e">
            <v>#REF!</v>
          </cell>
          <cell r="CL206" t="e">
            <v>#REF!</v>
          </cell>
        </row>
        <row r="207">
          <cell r="B207">
            <v>9310342</v>
          </cell>
          <cell r="C207" t="str">
            <v xml:space="preserve"> BIERMANN,JOSE</v>
          </cell>
          <cell r="D207">
            <v>-272000</v>
          </cell>
          <cell r="E207">
            <v>-236503.76</v>
          </cell>
          <cell r="F207">
            <v>41753</v>
          </cell>
          <cell r="G207">
            <v>49065</v>
          </cell>
          <cell r="H207" t="str">
            <v xml:space="preserve"> FHLB SOLD LOAN</v>
          </cell>
          <cell r="I207" t="str">
            <v xml:space="preserve"> PT</v>
          </cell>
          <cell r="J207">
            <v>20</v>
          </cell>
          <cell r="K207" t="str">
            <v xml:space="preserve"> A</v>
          </cell>
          <cell r="L207" t="str">
            <v xml:space="preserve"> N</v>
          </cell>
          <cell r="M207">
            <v>0</v>
          </cell>
          <cell r="N207">
            <v>5630</v>
          </cell>
          <cell r="O207">
            <v>9310342</v>
          </cell>
          <cell r="P207">
            <v>0</v>
          </cell>
          <cell r="Q207" t="str">
            <v xml:space="preserve"> AT</v>
          </cell>
          <cell r="R207">
            <v>43132</v>
          </cell>
          <cell r="S207">
            <v>1630.41</v>
          </cell>
          <cell r="T207">
            <v>-547.76</v>
          </cell>
          <cell r="U207" t="str">
            <v xml:space="preserve"> N</v>
          </cell>
          <cell r="V207">
            <v>2</v>
          </cell>
          <cell r="W207">
            <v>513887870</v>
          </cell>
          <cell r="X207" t="str">
            <v xml:space="preserve"> S</v>
          </cell>
          <cell r="Y207">
            <v>5630</v>
          </cell>
          <cell r="Z207">
            <v>9310342</v>
          </cell>
          <cell r="AA207">
            <v>0</v>
          </cell>
          <cell r="AB207">
            <v>21</v>
          </cell>
          <cell r="AC207">
            <v>6</v>
          </cell>
          <cell r="AD207">
            <v>3</v>
          </cell>
          <cell r="AE207">
            <v>310342</v>
          </cell>
          <cell r="AF207">
            <v>1</v>
          </cell>
          <cell r="AG207" t="str">
            <v xml:space="preserve"> ST</v>
          </cell>
          <cell r="AH207" t="str">
            <v xml:space="preserve"> 306 S. CARTER AVE., LEOTI</v>
          </cell>
          <cell r="AI207" t="str">
            <v xml:space="preserve"> N</v>
          </cell>
          <cell r="AJ207">
            <v>3.625</v>
          </cell>
          <cell r="AK207">
            <v>1</v>
          </cell>
          <cell r="AL207">
            <v>5630</v>
          </cell>
          <cell r="AM207">
            <v>9310342</v>
          </cell>
          <cell r="AN207" t="str">
            <v xml:space="preserve">  0/00/0000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5630</v>
          </cell>
          <cell r="AZ207">
            <v>9310342</v>
          </cell>
          <cell r="BA207" t="str">
            <v xml:space="preserve"> ST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str">
            <v>Pass</v>
          </cell>
          <cell r="BH207" t="str">
            <v>Pass</v>
          </cell>
          <cell r="BI207" t="str">
            <v>***-**-7870</v>
          </cell>
          <cell r="BJ207">
            <v>-236503.76</v>
          </cell>
          <cell r="BK207">
            <v>-237051.52000000002</v>
          </cell>
          <cell r="BL207">
            <v>-237051.52000000002</v>
          </cell>
          <cell r="BM207"/>
          <cell r="BN207"/>
          <cell r="BO207"/>
          <cell r="BP207"/>
          <cell r="BQ207">
            <v>-1.1773330651921014E-4</v>
          </cell>
          <cell r="BR207">
            <v>-236503.76</v>
          </cell>
          <cell r="BS207">
            <v>-547.76</v>
          </cell>
          <cell r="BT207">
            <v>-237051.52000000002</v>
          </cell>
          <cell r="BU207">
            <v>0</v>
          </cell>
          <cell r="BV207">
            <v>-237051.52000000002</v>
          </cell>
          <cell r="BW207">
            <v>0</v>
          </cell>
          <cell r="BX207">
            <v>0</v>
          </cell>
          <cell r="BY207"/>
          <cell r="BZ207">
            <v>0</v>
          </cell>
          <cell r="CA207" t="e">
            <v>#REF!</v>
          </cell>
          <cell r="CB207" t="str">
            <v>Match</v>
          </cell>
          <cell r="CC207" t="b">
            <v>0</v>
          </cell>
          <cell r="CD207">
            <v>513887870</v>
          </cell>
          <cell r="CE207">
            <v>9</v>
          </cell>
          <cell r="CF207">
            <v>5</v>
          </cell>
          <cell r="CG207">
            <v>88</v>
          </cell>
          <cell r="CH207" t="b">
            <v>0</v>
          </cell>
          <cell r="CI207">
            <v>-8.3131597222236451</v>
          </cell>
          <cell r="CJ207"/>
          <cell r="CK207" t="e">
            <v>#REF!</v>
          </cell>
          <cell r="CL207" t="e">
            <v>#REF!</v>
          </cell>
        </row>
        <row r="208">
          <cell r="B208">
            <v>51783</v>
          </cell>
          <cell r="C208" t="str">
            <v xml:space="preserve"> BILSON,GREGG</v>
          </cell>
          <cell r="D208">
            <v>45000</v>
          </cell>
          <cell r="E208">
            <v>39145.97</v>
          </cell>
          <cell r="F208">
            <v>42173</v>
          </cell>
          <cell r="G208">
            <v>44024</v>
          </cell>
          <cell r="H208" t="str">
            <v xml:space="preserve"> REFINANCE DEBT</v>
          </cell>
          <cell r="I208" t="str">
            <v xml:space="preserve"> SA</v>
          </cell>
          <cell r="J208">
            <v>31</v>
          </cell>
          <cell r="K208" t="str">
            <v xml:space="preserve"> A</v>
          </cell>
          <cell r="L208" t="str">
            <v xml:space="preserve"> N</v>
          </cell>
          <cell r="M208">
            <v>0</v>
          </cell>
          <cell r="N208">
            <v>5697</v>
          </cell>
          <cell r="O208">
            <v>51783</v>
          </cell>
          <cell r="P208">
            <v>0</v>
          </cell>
          <cell r="Q208" t="str">
            <v xml:space="preserve"> JB</v>
          </cell>
          <cell r="R208">
            <v>43143</v>
          </cell>
          <cell r="S208">
            <v>450</v>
          </cell>
          <cell r="T208">
            <v>90.09</v>
          </cell>
          <cell r="U208" t="str">
            <v xml:space="preserve"> N</v>
          </cell>
          <cell r="V208">
            <v>11</v>
          </cell>
          <cell r="W208">
            <v>512769401</v>
          </cell>
          <cell r="X208" t="str">
            <v xml:space="preserve"> S</v>
          </cell>
          <cell r="Y208">
            <v>5697</v>
          </cell>
          <cell r="Z208">
            <v>51783</v>
          </cell>
          <cell r="AA208">
            <v>0</v>
          </cell>
          <cell r="AB208">
            <v>3</v>
          </cell>
          <cell r="AC208">
            <v>10</v>
          </cell>
          <cell r="AD208">
            <v>4</v>
          </cell>
          <cell r="AE208">
            <v>0</v>
          </cell>
          <cell r="AF208">
            <v>0</v>
          </cell>
          <cell r="AG208" t="str">
            <v xml:space="preserve"> ST</v>
          </cell>
          <cell r="AH208" t="str">
            <v xml:space="preserve"> 2010 FORD F-150</v>
          </cell>
          <cell r="AI208" t="str">
            <v xml:space="preserve"> N</v>
          </cell>
          <cell r="AJ208">
            <v>7</v>
          </cell>
          <cell r="AK208">
            <v>2</v>
          </cell>
          <cell r="AL208">
            <v>5697</v>
          </cell>
          <cell r="AM208">
            <v>51783</v>
          </cell>
          <cell r="AN208" t="str">
            <v xml:space="preserve">  0/00/0000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5697</v>
          </cell>
          <cell r="AZ208">
            <v>51783</v>
          </cell>
          <cell r="BA208" t="str">
            <v xml:space="preserve"> ST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str">
            <v>Pass</v>
          </cell>
          <cell r="BH208" t="str">
            <v>Pass</v>
          </cell>
          <cell r="BI208" t="str">
            <v>***-**-9401</v>
          </cell>
          <cell r="BJ208">
            <v>39145.97</v>
          </cell>
          <cell r="BK208">
            <v>39236.06</v>
          </cell>
          <cell r="BL208">
            <v>39236.06</v>
          </cell>
          <cell r="BM208"/>
          <cell r="BN208"/>
          <cell r="BO208"/>
          <cell r="BP208"/>
          <cell r="BQ208">
            <v>3.7630360566535678E-5</v>
          </cell>
          <cell r="BR208">
            <v>39145.97</v>
          </cell>
          <cell r="BS208">
            <v>90.09</v>
          </cell>
          <cell r="BT208">
            <v>39236.06</v>
          </cell>
          <cell r="BU208">
            <v>0</v>
          </cell>
          <cell r="BV208">
            <v>39236.06</v>
          </cell>
          <cell r="BW208">
            <v>0</v>
          </cell>
          <cell r="BX208">
            <v>0</v>
          </cell>
          <cell r="BY208"/>
          <cell r="BZ208">
            <v>0</v>
          </cell>
          <cell r="CA208" t="e">
            <v>#REF!</v>
          </cell>
          <cell r="CB208" t="str">
            <v>Match</v>
          </cell>
          <cell r="CC208" t="b">
            <v>0</v>
          </cell>
          <cell r="CD208">
            <v>512769401</v>
          </cell>
          <cell r="CE208">
            <v>9</v>
          </cell>
          <cell r="CF208">
            <v>5</v>
          </cell>
          <cell r="CG208">
            <v>76</v>
          </cell>
          <cell r="CH208" t="b">
            <v>0</v>
          </cell>
          <cell r="CI208">
            <v>-19.313159722223645</v>
          </cell>
          <cell r="CJ208"/>
          <cell r="CK208" t="e">
            <v>#REF!</v>
          </cell>
          <cell r="CL208" t="e">
            <v>#REF!</v>
          </cell>
        </row>
        <row r="209">
          <cell r="B209">
            <v>89071</v>
          </cell>
          <cell r="C209" t="str">
            <v xml:space="preserve"> SINCLAIR,JO A</v>
          </cell>
          <cell r="D209">
            <v>5300</v>
          </cell>
          <cell r="E209">
            <v>5117.55</v>
          </cell>
          <cell r="F209">
            <v>35510</v>
          </cell>
          <cell r="G209">
            <v>36423</v>
          </cell>
          <cell r="H209" t="str">
            <v xml:space="preserve"> RENEWAL BUSINESS EXPENSE</v>
          </cell>
          <cell r="I209" t="str">
            <v xml:space="preserve"> CO</v>
          </cell>
          <cell r="J209">
            <v>32</v>
          </cell>
          <cell r="K209" t="str">
            <v xml:space="preserve"> A</v>
          </cell>
          <cell r="L209" t="str">
            <v xml:space="preserve"> N</v>
          </cell>
          <cell r="M209">
            <v>0</v>
          </cell>
          <cell r="N209">
            <v>5800</v>
          </cell>
          <cell r="O209">
            <v>89071</v>
          </cell>
          <cell r="P209">
            <v>0</v>
          </cell>
          <cell r="Q209" t="str">
            <v xml:space="preserve"> CP</v>
          </cell>
          <cell r="R209">
            <v>35570</v>
          </cell>
          <cell r="S209">
            <v>212.94</v>
          </cell>
          <cell r="T209">
            <v>0</v>
          </cell>
          <cell r="U209" t="str">
            <v xml:space="preserve"> N</v>
          </cell>
          <cell r="V209">
            <v>7</v>
          </cell>
          <cell r="W209">
            <v>526337557</v>
          </cell>
          <cell r="X209" t="str">
            <v xml:space="preserve"> S</v>
          </cell>
          <cell r="Y209">
            <v>5800</v>
          </cell>
          <cell r="Z209">
            <v>89071</v>
          </cell>
          <cell r="AA209">
            <v>0</v>
          </cell>
          <cell r="AB209">
            <v>4</v>
          </cell>
          <cell r="AC209">
            <v>4</v>
          </cell>
          <cell r="AD209">
            <v>5</v>
          </cell>
          <cell r="AE209">
            <v>0</v>
          </cell>
          <cell r="AF209">
            <v>0</v>
          </cell>
          <cell r="AG209" t="str">
            <v xml:space="preserve"> ST</v>
          </cell>
          <cell r="AH209" t="str">
            <v xml:space="preserve"> 85 CHRYSLER NEW YORKER/EQUIP/</v>
          </cell>
          <cell r="AI209" t="str">
            <v xml:space="preserve"> N</v>
          </cell>
          <cell r="AJ209">
            <v>15</v>
          </cell>
          <cell r="AK209">
            <v>29</v>
          </cell>
          <cell r="AL209">
            <v>5800</v>
          </cell>
          <cell r="AM209">
            <v>89071</v>
          </cell>
          <cell r="AN209" t="str">
            <v xml:space="preserve">  0/00/0000</v>
          </cell>
          <cell r="AO209">
            <v>5117.55</v>
          </cell>
          <cell r="AP209">
            <v>15983.56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21101.11</v>
          </cell>
          <cell r="AV209">
            <v>29</v>
          </cell>
          <cell r="AW209">
            <v>29</v>
          </cell>
          <cell r="AX209">
            <v>73</v>
          </cell>
          <cell r="AY209">
            <v>5800</v>
          </cell>
          <cell r="AZ209">
            <v>89071</v>
          </cell>
          <cell r="BA209" t="str">
            <v xml:space="preserve"> ST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str">
            <v>Substandard</v>
          </cell>
          <cell r="BH209" t="str">
            <v>Pass</v>
          </cell>
          <cell r="BI209" t="str">
            <v>***-**-7557</v>
          </cell>
          <cell r="BJ209">
            <v>5117.55</v>
          </cell>
          <cell r="BK209">
            <v>0</v>
          </cell>
          <cell r="BL209"/>
          <cell r="BM209"/>
          <cell r="BN209">
            <v>0</v>
          </cell>
          <cell r="BO209"/>
          <cell r="BP209"/>
          <cell r="BQ209">
            <v>1.0541602460735401E-5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5117.55</v>
          </cell>
          <cell r="BY209" t="str">
            <v>120 +</v>
          </cell>
          <cell r="BZ209">
            <v>21101.11</v>
          </cell>
          <cell r="CA209" t="e">
            <v>#REF!</v>
          </cell>
          <cell r="CB209" t="str">
            <v>Match</v>
          </cell>
          <cell r="CC209" t="b">
            <v>0</v>
          </cell>
          <cell r="CD209">
            <v>526337557</v>
          </cell>
          <cell r="CE209">
            <v>9</v>
          </cell>
          <cell r="CF209">
            <v>5</v>
          </cell>
          <cell r="CG209">
            <v>33</v>
          </cell>
          <cell r="CH209" t="b">
            <v>0</v>
          </cell>
          <cell r="CI209">
            <v>7553.6868402777764</v>
          </cell>
          <cell r="CJ209" t="str">
            <v>31 +</v>
          </cell>
          <cell r="CK209">
            <v>0</v>
          </cell>
          <cell r="CL209">
            <v>0</v>
          </cell>
        </row>
        <row r="210">
          <cell r="B210">
            <v>89175</v>
          </cell>
          <cell r="C210" t="str">
            <v xml:space="preserve"> SINCLAIR,JO A</v>
          </cell>
          <cell r="D210">
            <v>500</v>
          </cell>
          <cell r="E210">
            <v>50</v>
          </cell>
          <cell r="F210">
            <v>35536</v>
          </cell>
          <cell r="G210">
            <v>35626</v>
          </cell>
          <cell r="H210" t="str">
            <v xml:space="preserve"> PERSONAL EXPENSES</v>
          </cell>
          <cell r="I210" t="str">
            <v xml:space="preserve"> CO</v>
          </cell>
          <cell r="J210">
            <v>72</v>
          </cell>
          <cell r="K210" t="str">
            <v xml:space="preserve"> A</v>
          </cell>
          <cell r="L210" t="str">
            <v xml:space="preserve"> N</v>
          </cell>
          <cell r="M210">
            <v>0</v>
          </cell>
          <cell r="N210">
            <v>5800</v>
          </cell>
          <cell r="O210">
            <v>89175</v>
          </cell>
          <cell r="P210">
            <v>0</v>
          </cell>
          <cell r="Q210" t="str">
            <v xml:space="preserve"> CP</v>
          </cell>
          <cell r="R210">
            <v>35626</v>
          </cell>
          <cell r="S210">
            <v>0</v>
          </cell>
          <cell r="T210">
            <v>0</v>
          </cell>
          <cell r="U210" t="str">
            <v xml:space="preserve"> N</v>
          </cell>
          <cell r="V210">
            <v>7</v>
          </cell>
          <cell r="W210">
            <v>526337557</v>
          </cell>
          <cell r="X210" t="str">
            <v xml:space="preserve"> S</v>
          </cell>
          <cell r="Y210">
            <v>5800</v>
          </cell>
          <cell r="Z210">
            <v>89175</v>
          </cell>
          <cell r="AA210">
            <v>0</v>
          </cell>
          <cell r="AB210">
            <v>4</v>
          </cell>
          <cell r="AC210">
            <v>10</v>
          </cell>
          <cell r="AD210">
            <v>8</v>
          </cell>
          <cell r="AE210">
            <v>0</v>
          </cell>
          <cell r="AF210">
            <v>0</v>
          </cell>
          <cell r="AG210" t="str">
            <v xml:space="preserve"> ST</v>
          </cell>
          <cell r="AH210" t="str">
            <v xml:space="preserve"> ALL ACCTS,EQUIP,GEN INTANGIBLE</v>
          </cell>
          <cell r="AI210" t="str">
            <v xml:space="preserve"> N</v>
          </cell>
          <cell r="AJ210">
            <v>15.5</v>
          </cell>
          <cell r="AK210">
            <v>1</v>
          </cell>
          <cell r="AL210">
            <v>5800</v>
          </cell>
          <cell r="AM210">
            <v>89175</v>
          </cell>
          <cell r="AN210" t="str">
            <v xml:space="preserve">  0/00/0000</v>
          </cell>
          <cell r="AO210">
            <v>50</v>
          </cell>
          <cell r="AP210">
            <v>204.63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254.63</v>
          </cell>
          <cell r="AV210">
            <v>1</v>
          </cell>
          <cell r="AW210">
            <v>1</v>
          </cell>
          <cell r="AX210">
            <v>45</v>
          </cell>
          <cell r="AY210">
            <v>5800</v>
          </cell>
          <cell r="AZ210">
            <v>89175</v>
          </cell>
          <cell r="BA210" t="str">
            <v xml:space="preserve"> ST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 t="str">
            <v>Substandard</v>
          </cell>
          <cell r="BH210" t="str">
            <v>Pass</v>
          </cell>
          <cell r="BI210" t="str">
            <v>***-**-7557</v>
          </cell>
          <cell r="BJ210">
            <v>50</v>
          </cell>
          <cell r="BK210">
            <v>0</v>
          </cell>
          <cell r="BL210"/>
          <cell r="BM210"/>
          <cell r="BN210">
            <v>0</v>
          </cell>
          <cell r="BO210"/>
          <cell r="BP210"/>
          <cell r="BQ210">
            <v>1.0642777510162656E-7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50</v>
          </cell>
          <cell r="BY210" t="str">
            <v>120 +</v>
          </cell>
          <cell r="BZ210">
            <v>254.63</v>
          </cell>
          <cell r="CA210" t="e">
            <v>#REF!</v>
          </cell>
          <cell r="CB210" t="str">
            <v>Match</v>
          </cell>
          <cell r="CC210" t="b">
            <v>0</v>
          </cell>
          <cell r="CD210">
            <v>526337557</v>
          </cell>
          <cell r="CE210">
            <v>9</v>
          </cell>
          <cell r="CF210">
            <v>5</v>
          </cell>
          <cell r="CG210">
            <v>33</v>
          </cell>
          <cell r="CH210" t="b">
            <v>0</v>
          </cell>
          <cell r="CI210">
            <v>7497.6868402777764</v>
          </cell>
          <cell r="CJ210" t="str">
            <v>31 +</v>
          </cell>
          <cell r="CK210">
            <v>0</v>
          </cell>
          <cell r="CL210">
            <v>0</v>
          </cell>
        </row>
        <row r="211">
          <cell r="B211">
            <v>53641</v>
          </cell>
          <cell r="C211" t="str">
            <v xml:space="preserve"> BINNS,MICHAEL D.</v>
          </cell>
          <cell r="D211">
            <v>1000000</v>
          </cell>
          <cell r="E211">
            <v>625000</v>
          </cell>
          <cell r="F211">
            <v>42790</v>
          </cell>
          <cell r="G211">
            <v>43146</v>
          </cell>
          <cell r="H211" t="str">
            <v xml:space="preserve"> LIVESTOCK OPERATE</v>
          </cell>
          <cell r="I211" t="str">
            <v xml:space="preserve"> SI</v>
          </cell>
          <cell r="J211">
            <v>91</v>
          </cell>
          <cell r="K211" t="str">
            <v xml:space="preserve"> A</v>
          </cell>
          <cell r="L211" t="str">
            <v xml:space="preserve"> O</v>
          </cell>
          <cell r="M211">
            <v>1000000</v>
          </cell>
          <cell r="N211">
            <v>5900</v>
          </cell>
          <cell r="O211">
            <v>53641</v>
          </cell>
          <cell r="P211">
            <v>0</v>
          </cell>
          <cell r="Q211" t="str">
            <v xml:space="preserve"> LF</v>
          </cell>
          <cell r="R211">
            <v>43146</v>
          </cell>
          <cell r="S211">
            <v>0</v>
          </cell>
          <cell r="T211">
            <v>13046.97</v>
          </cell>
          <cell r="U211" t="str">
            <v xml:space="preserve"> N</v>
          </cell>
          <cell r="V211">
            <v>7</v>
          </cell>
          <cell r="W211">
            <v>511606072</v>
          </cell>
          <cell r="X211" t="str">
            <v xml:space="preserve"> S</v>
          </cell>
          <cell r="Y211">
            <v>5900</v>
          </cell>
          <cell r="Z211">
            <v>53641</v>
          </cell>
          <cell r="AA211">
            <v>0</v>
          </cell>
          <cell r="AB211">
            <v>1</v>
          </cell>
          <cell r="AC211">
            <v>4</v>
          </cell>
          <cell r="AD211">
            <v>11</v>
          </cell>
          <cell r="AE211">
            <v>0</v>
          </cell>
          <cell r="AF211">
            <v>0</v>
          </cell>
          <cell r="AG211" t="str">
            <v xml:space="preserve"> ST</v>
          </cell>
          <cell r="AH211" t="str">
            <v xml:space="preserve"> ALL IN AC GI FP LIVESTOCK</v>
          </cell>
          <cell r="AI211" t="str">
            <v xml:space="preserve"> N</v>
          </cell>
          <cell r="AJ211">
            <v>4.95</v>
          </cell>
          <cell r="AK211">
            <v>0</v>
          </cell>
          <cell r="AL211">
            <v>5900</v>
          </cell>
          <cell r="AM211">
            <v>53641</v>
          </cell>
          <cell r="AN211" t="str">
            <v xml:space="preserve">  0/00/0000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5900</v>
          </cell>
          <cell r="AZ211">
            <v>53641</v>
          </cell>
          <cell r="BA211" t="str">
            <v xml:space="preserve"> ST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 t="str">
            <v>Pass</v>
          </cell>
          <cell r="BH211" t="str">
            <v>Pass</v>
          </cell>
          <cell r="BI211" t="str">
            <v>***-**-6072</v>
          </cell>
          <cell r="BJ211">
            <v>1000000</v>
          </cell>
          <cell r="BK211">
            <v>638046.97</v>
          </cell>
          <cell r="BL211">
            <v>638046.97</v>
          </cell>
          <cell r="BM211"/>
          <cell r="BN211"/>
          <cell r="BO211"/>
          <cell r="BP211"/>
          <cell r="BQ211">
            <v>4.2485281189762213E-4</v>
          </cell>
          <cell r="BR211">
            <v>625000</v>
          </cell>
          <cell r="BS211">
            <v>13046.97</v>
          </cell>
          <cell r="BT211">
            <v>638046.97</v>
          </cell>
          <cell r="BU211">
            <v>375000</v>
          </cell>
          <cell r="BV211">
            <v>1013046.97</v>
          </cell>
          <cell r="BW211">
            <v>0</v>
          </cell>
          <cell r="BX211">
            <v>0</v>
          </cell>
          <cell r="BY211"/>
          <cell r="BZ211">
            <v>0</v>
          </cell>
          <cell r="CA211" t="e">
            <v>#REF!</v>
          </cell>
          <cell r="CB211" t="str">
            <v>Match</v>
          </cell>
          <cell r="CC211" t="b">
            <v>0</v>
          </cell>
          <cell r="CD211">
            <v>511606072</v>
          </cell>
          <cell r="CE211">
            <v>9</v>
          </cell>
          <cell r="CF211">
            <v>5</v>
          </cell>
          <cell r="CG211">
            <v>60</v>
          </cell>
          <cell r="CH211" t="b">
            <v>0</v>
          </cell>
          <cell r="CI211">
            <v>-22.313159722223645</v>
          </cell>
          <cell r="CJ211"/>
          <cell r="CK211" t="e">
            <v>#REF!</v>
          </cell>
          <cell r="CL211" t="e">
            <v>#REF!</v>
          </cell>
        </row>
        <row r="212">
          <cell r="B212">
            <v>53374</v>
          </cell>
          <cell r="C212" t="str">
            <v xml:space="preserve"> BIRNEY,DALTON RUSSEL</v>
          </cell>
          <cell r="D212">
            <v>2327.5</v>
          </cell>
          <cell r="E212">
            <v>595.36</v>
          </cell>
          <cell r="F212">
            <v>42670</v>
          </cell>
          <cell r="G212">
            <v>43235</v>
          </cell>
          <cell r="H212" t="str">
            <v xml:space="preserve"> PURCHASE VEHICLE</v>
          </cell>
          <cell r="I212" t="str">
            <v xml:space="preserve"> SA</v>
          </cell>
          <cell r="J212">
            <v>34</v>
          </cell>
          <cell r="K212" t="str">
            <v xml:space="preserve"> A</v>
          </cell>
          <cell r="L212" t="str">
            <v xml:space="preserve"> N</v>
          </cell>
          <cell r="M212">
            <v>0</v>
          </cell>
          <cell r="N212">
            <v>5959</v>
          </cell>
          <cell r="O212">
            <v>53374</v>
          </cell>
          <cell r="P212">
            <v>0</v>
          </cell>
          <cell r="Q212" t="str">
            <v xml:space="preserve"> MN</v>
          </cell>
          <cell r="R212">
            <v>43115</v>
          </cell>
          <cell r="S212">
            <v>131.25</v>
          </cell>
          <cell r="T212">
            <v>4.99</v>
          </cell>
          <cell r="U212" t="str">
            <v xml:space="preserve"> N</v>
          </cell>
          <cell r="V212">
            <v>11</v>
          </cell>
          <cell r="W212">
            <v>511137169</v>
          </cell>
          <cell r="X212" t="str">
            <v xml:space="preserve"> S</v>
          </cell>
          <cell r="Y212">
            <v>5959</v>
          </cell>
          <cell r="Z212">
            <v>53374</v>
          </cell>
          <cell r="AA212">
            <v>0</v>
          </cell>
          <cell r="AB212">
            <v>23</v>
          </cell>
          <cell r="AC212">
            <v>5</v>
          </cell>
          <cell r="AD212">
            <v>12</v>
          </cell>
          <cell r="AE212">
            <v>0</v>
          </cell>
          <cell r="AF212">
            <v>0</v>
          </cell>
          <cell r="AG212" t="str">
            <v xml:space="preserve"> ST</v>
          </cell>
          <cell r="AH212" t="str">
            <v xml:space="preserve"> 2000 FORD RANGER</v>
          </cell>
          <cell r="AI212" t="str">
            <v xml:space="preserve"> N</v>
          </cell>
          <cell r="AJ212">
            <v>8.75</v>
          </cell>
          <cell r="AK212">
            <v>0</v>
          </cell>
          <cell r="AL212">
            <v>5959</v>
          </cell>
          <cell r="AM212">
            <v>53374</v>
          </cell>
          <cell r="AN212" t="str">
            <v xml:space="preserve">  0/00/0000</v>
          </cell>
          <cell r="AO212">
            <v>80.44</v>
          </cell>
          <cell r="AP212">
            <v>3.71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5959</v>
          </cell>
          <cell r="AZ212">
            <v>53374</v>
          </cell>
          <cell r="BA212" t="str">
            <v xml:space="preserve"> ST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 t="str">
            <v>Pass</v>
          </cell>
          <cell r="BH212" t="str">
            <v>Pass</v>
          </cell>
          <cell r="BI212" t="str">
            <v>***-**-7169</v>
          </cell>
          <cell r="BJ212">
            <v>595.36</v>
          </cell>
          <cell r="BK212">
            <v>600.35</v>
          </cell>
          <cell r="BL212">
            <v>600.35</v>
          </cell>
          <cell r="BM212"/>
          <cell r="BN212"/>
          <cell r="BO212"/>
          <cell r="BP212"/>
          <cell r="BQ212">
            <v>7.1538690530892054E-7</v>
          </cell>
          <cell r="BR212">
            <v>595.36</v>
          </cell>
          <cell r="BS212">
            <v>4.99</v>
          </cell>
          <cell r="BT212">
            <v>600.35</v>
          </cell>
          <cell r="BU212">
            <v>0</v>
          </cell>
          <cell r="BV212">
            <v>600.35</v>
          </cell>
          <cell r="BW212">
            <v>0</v>
          </cell>
          <cell r="BX212">
            <v>0</v>
          </cell>
          <cell r="BY212"/>
          <cell r="BZ212">
            <v>84.149999999999991</v>
          </cell>
          <cell r="CA212" t="e">
            <v>#REF!</v>
          </cell>
          <cell r="CB212" t="str">
            <v>Match</v>
          </cell>
          <cell r="CC212" t="b">
            <v>0</v>
          </cell>
          <cell r="CD212">
            <v>511137169</v>
          </cell>
          <cell r="CE212">
            <v>9</v>
          </cell>
          <cell r="CF212">
            <v>5</v>
          </cell>
          <cell r="CG212">
            <v>13</v>
          </cell>
          <cell r="CH212" t="b">
            <v>0</v>
          </cell>
          <cell r="CI212">
            <v>8.6868402777763549</v>
          </cell>
          <cell r="CJ212"/>
          <cell r="CK212" t="e">
            <v>#REF!</v>
          </cell>
          <cell r="CL212" t="e">
            <v>#REF!</v>
          </cell>
        </row>
        <row r="213">
          <cell r="B213">
            <v>54042</v>
          </cell>
          <cell r="C213" t="str">
            <v xml:space="preserve"> BIRNEY,DALTON RUSSEL</v>
          </cell>
          <cell r="D213">
            <v>1027.5</v>
          </cell>
          <cell r="E213">
            <v>572.12</v>
          </cell>
          <cell r="F213">
            <v>42944</v>
          </cell>
          <cell r="G213">
            <v>43296</v>
          </cell>
          <cell r="H213" t="str">
            <v xml:space="preserve"> PURCHASE MOTORCYCLE</v>
          </cell>
          <cell r="I213" t="str">
            <v xml:space="preserve"> SA</v>
          </cell>
          <cell r="J213">
            <v>31</v>
          </cell>
          <cell r="K213" t="str">
            <v xml:space="preserve"> A</v>
          </cell>
          <cell r="L213" t="str">
            <v xml:space="preserve"> N</v>
          </cell>
          <cell r="M213">
            <v>0</v>
          </cell>
          <cell r="N213">
            <v>5959</v>
          </cell>
          <cell r="O213">
            <v>54042</v>
          </cell>
          <cell r="P213">
            <v>0</v>
          </cell>
          <cell r="Q213" t="str">
            <v xml:space="preserve"> MN</v>
          </cell>
          <cell r="R213">
            <v>43115</v>
          </cell>
          <cell r="S213">
            <v>88.7</v>
          </cell>
          <cell r="T213">
            <v>3.84</v>
          </cell>
          <cell r="U213" t="str">
            <v xml:space="preserve"> N</v>
          </cell>
          <cell r="V213">
            <v>11</v>
          </cell>
          <cell r="W213">
            <v>511137169</v>
          </cell>
          <cell r="X213" t="str">
            <v xml:space="preserve"> S</v>
          </cell>
          <cell r="Y213">
            <v>5959</v>
          </cell>
          <cell r="Z213">
            <v>54042</v>
          </cell>
          <cell r="AA213">
            <v>0</v>
          </cell>
          <cell r="AB213">
            <v>23</v>
          </cell>
          <cell r="AC213">
            <v>10</v>
          </cell>
          <cell r="AD213">
            <v>4</v>
          </cell>
          <cell r="AE213">
            <v>0</v>
          </cell>
          <cell r="AF213">
            <v>0</v>
          </cell>
          <cell r="AG213" t="str">
            <v xml:space="preserve"> ST</v>
          </cell>
          <cell r="AH213" t="str">
            <v xml:space="preserve"> 1995 KAWASAKI VULCAN 750 (VIN</v>
          </cell>
          <cell r="AI213" t="str">
            <v xml:space="preserve"> N</v>
          </cell>
          <cell r="AJ213">
            <v>7</v>
          </cell>
          <cell r="AK213">
            <v>0</v>
          </cell>
          <cell r="AL213">
            <v>5959</v>
          </cell>
          <cell r="AM213">
            <v>54042</v>
          </cell>
          <cell r="AN213" t="str">
            <v xml:space="preserve">  0/00/0000</v>
          </cell>
          <cell r="AO213">
            <v>50.64</v>
          </cell>
          <cell r="AP213">
            <v>2.86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5959</v>
          </cell>
          <cell r="AZ213">
            <v>54042</v>
          </cell>
          <cell r="BA213" t="str">
            <v xml:space="preserve"> ST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 t="str">
            <v>Pass</v>
          </cell>
          <cell r="BH213" t="str">
            <v>Pass</v>
          </cell>
          <cell r="BI213" t="str">
            <v>***-**-7169</v>
          </cell>
          <cell r="BJ213">
            <v>572.12</v>
          </cell>
          <cell r="BK213">
            <v>575.96</v>
          </cell>
          <cell r="BL213">
            <v>575.96</v>
          </cell>
          <cell r="BM213"/>
          <cell r="BN213"/>
          <cell r="BO213"/>
          <cell r="BP213"/>
          <cell r="BQ213">
            <v>5.499693043070944E-7</v>
          </cell>
          <cell r="BR213">
            <v>572.12</v>
          </cell>
          <cell r="BS213">
            <v>3.84</v>
          </cell>
          <cell r="BT213">
            <v>575.96</v>
          </cell>
          <cell r="BU213">
            <v>0</v>
          </cell>
          <cell r="BV213">
            <v>575.96</v>
          </cell>
          <cell r="BW213">
            <v>0</v>
          </cell>
          <cell r="BX213">
            <v>0</v>
          </cell>
          <cell r="BY213"/>
          <cell r="BZ213">
            <v>53.5</v>
          </cell>
          <cell r="CA213" t="e">
            <v>#REF!</v>
          </cell>
          <cell r="CB213" t="str">
            <v>Match</v>
          </cell>
          <cell r="CC213" t="b">
            <v>0</v>
          </cell>
          <cell r="CD213">
            <v>511137169</v>
          </cell>
          <cell r="CE213">
            <v>9</v>
          </cell>
          <cell r="CF213">
            <v>5</v>
          </cell>
          <cell r="CG213">
            <v>13</v>
          </cell>
          <cell r="CH213" t="b">
            <v>0</v>
          </cell>
          <cell r="CI213">
            <v>8.6868402777763549</v>
          </cell>
          <cell r="CJ213"/>
          <cell r="CK213" t="e">
            <v>#REF!</v>
          </cell>
          <cell r="CL213" t="e">
            <v>#REF!</v>
          </cell>
        </row>
        <row r="214">
          <cell r="B214">
            <v>53990</v>
          </cell>
          <cell r="C214" t="str">
            <v xml:space="preserve"> BIRNEY,WESTON L.</v>
          </cell>
          <cell r="D214">
            <v>19135</v>
          </cell>
          <cell r="E214">
            <v>17018.12</v>
          </cell>
          <cell r="F214">
            <v>42914</v>
          </cell>
          <cell r="G214">
            <v>44377</v>
          </cell>
          <cell r="H214" t="str">
            <v xml:space="preserve"> PURCHASE VEHICLE</v>
          </cell>
          <cell r="I214" t="str">
            <v xml:space="preserve"> SA</v>
          </cell>
          <cell r="J214">
            <v>34</v>
          </cell>
          <cell r="K214" t="str">
            <v xml:space="preserve"> A</v>
          </cell>
          <cell r="L214" t="str">
            <v xml:space="preserve"> N</v>
          </cell>
          <cell r="M214">
            <v>0</v>
          </cell>
          <cell r="N214">
            <v>5963</v>
          </cell>
          <cell r="O214">
            <v>53990</v>
          </cell>
          <cell r="P214">
            <v>0</v>
          </cell>
          <cell r="Q214" t="str">
            <v xml:space="preserve"> MN</v>
          </cell>
          <cell r="R214">
            <v>43130</v>
          </cell>
          <cell r="S214">
            <v>449.57</v>
          </cell>
          <cell r="T214">
            <v>44.76</v>
          </cell>
          <cell r="U214" t="str">
            <v xml:space="preserve"> N</v>
          </cell>
          <cell r="V214">
            <v>11</v>
          </cell>
          <cell r="W214">
            <v>511173891</v>
          </cell>
          <cell r="X214" t="str">
            <v xml:space="preserve"> S</v>
          </cell>
          <cell r="Y214">
            <v>5963</v>
          </cell>
          <cell r="Z214">
            <v>53990</v>
          </cell>
          <cell r="AA214">
            <v>0</v>
          </cell>
          <cell r="AB214">
            <v>13</v>
          </cell>
          <cell r="AC214">
            <v>5</v>
          </cell>
          <cell r="AD214">
            <v>12</v>
          </cell>
          <cell r="AE214">
            <v>0</v>
          </cell>
          <cell r="AF214">
            <v>0</v>
          </cell>
          <cell r="AG214" t="str">
            <v xml:space="preserve"> ST</v>
          </cell>
          <cell r="AH214" t="str">
            <v xml:space="preserve"> 2005 DODGE RAM 2500 (VIN 3D3K</v>
          </cell>
          <cell r="AI214" t="str">
            <v xml:space="preserve"> N</v>
          </cell>
          <cell r="AJ214">
            <v>6</v>
          </cell>
          <cell r="AK214">
            <v>1</v>
          </cell>
          <cell r="AL214">
            <v>5963</v>
          </cell>
          <cell r="AM214">
            <v>53990</v>
          </cell>
          <cell r="AN214" t="str">
            <v xml:space="preserve">  0/00/0000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5963</v>
          </cell>
          <cell r="AZ214">
            <v>53990</v>
          </cell>
          <cell r="BA214" t="str">
            <v xml:space="preserve"> ST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 t="str">
            <v>Pass</v>
          </cell>
          <cell r="BH214" t="str">
            <v>Pass</v>
          </cell>
          <cell r="BI214" t="str">
            <v>***-**-3891</v>
          </cell>
          <cell r="BJ214">
            <v>17018.12</v>
          </cell>
          <cell r="BK214">
            <v>17062.879999999997</v>
          </cell>
          <cell r="BL214">
            <v>17062.879999999997</v>
          </cell>
          <cell r="BM214"/>
          <cell r="BN214"/>
          <cell r="BO214"/>
          <cell r="BP214"/>
          <cell r="BQ214">
            <v>1.4022198565258009E-5</v>
          </cell>
          <cell r="BR214">
            <v>17018.12</v>
          </cell>
          <cell r="BS214">
            <v>44.76</v>
          </cell>
          <cell r="BT214">
            <v>17062.879999999997</v>
          </cell>
          <cell r="BU214">
            <v>0</v>
          </cell>
          <cell r="BV214">
            <v>17062.879999999997</v>
          </cell>
          <cell r="BW214">
            <v>0</v>
          </cell>
          <cell r="BX214">
            <v>0</v>
          </cell>
          <cell r="BY214"/>
          <cell r="BZ214">
            <v>0</v>
          </cell>
          <cell r="CA214" t="e">
            <v>#REF!</v>
          </cell>
          <cell r="CB214" t="str">
            <v>Match</v>
          </cell>
          <cell r="CC214" t="b">
            <v>0</v>
          </cell>
          <cell r="CD214">
            <v>511173891</v>
          </cell>
          <cell r="CE214">
            <v>9</v>
          </cell>
          <cell r="CF214">
            <v>5</v>
          </cell>
          <cell r="CG214">
            <v>17</v>
          </cell>
          <cell r="CH214" t="b">
            <v>0</v>
          </cell>
          <cell r="CI214">
            <v>-6.3131597222236451</v>
          </cell>
          <cell r="CJ214"/>
          <cell r="CK214" t="e">
            <v>#REF!</v>
          </cell>
          <cell r="CL214" t="e">
            <v>#REF!</v>
          </cell>
        </row>
        <row r="215">
          <cell r="B215">
            <v>52591</v>
          </cell>
          <cell r="C215" t="str">
            <v xml:space="preserve"> BLAIR,ROGER J.</v>
          </cell>
          <cell r="D215">
            <v>35402.720000000001</v>
          </cell>
          <cell r="E215">
            <v>22614.92</v>
          </cell>
          <cell r="F215">
            <v>42417</v>
          </cell>
          <cell r="G215">
            <v>44233</v>
          </cell>
          <cell r="H215" t="str">
            <v xml:space="preserve"> PURCHASE/ REFINANCE VEHICLE</v>
          </cell>
          <cell r="I215" t="str">
            <v xml:space="preserve"> SA</v>
          </cell>
          <cell r="J215">
            <v>34</v>
          </cell>
          <cell r="K215" t="str">
            <v xml:space="preserve"> A</v>
          </cell>
          <cell r="L215" t="str">
            <v xml:space="preserve"> N</v>
          </cell>
          <cell r="M215">
            <v>0</v>
          </cell>
          <cell r="N215">
            <v>6165</v>
          </cell>
          <cell r="O215">
            <v>52591</v>
          </cell>
          <cell r="P215">
            <v>0</v>
          </cell>
          <cell r="Q215" t="str">
            <v xml:space="preserve"> JB</v>
          </cell>
          <cell r="R215">
            <v>43137</v>
          </cell>
          <cell r="S215">
            <v>666.27</v>
          </cell>
          <cell r="T215">
            <v>67.47</v>
          </cell>
          <cell r="U215" t="str">
            <v xml:space="preserve"> N</v>
          </cell>
          <cell r="V215">
            <v>11</v>
          </cell>
          <cell r="W215">
            <v>511643826</v>
          </cell>
          <cell r="X215" t="str">
            <v xml:space="preserve"> S</v>
          </cell>
          <cell r="Y215">
            <v>6165</v>
          </cell>
          <cell r="Z215">
            <v>52591</v>
          </cell>
          <cell r="AA215">
            <v>0</v>
          </cell>
          <cell r="AB215">
            <v>2</v>
          </cell>
          <cell r="AC215">
            <v>5</v>
          </cell>
          <cell r="AD215">
            <v>12</v>
          </cell>
          <cell r="AE215">
            <v>0</v>
          </cell>
          <cell r="AF215">
            <v>0</v>
          </cell>
          <cell r="AG215" t="str">
            <v xml:space="preserve"> ST</v>
          </cell>
          <cell r="AH215" t="str">
            <v xml:space="preserve"> 2009 FORD F-150 (VIN 1FTPW14V0</v>
          </cell>
          <cell r="AI215" t="str">
            <v xml:space="preserve"> N</v>
          </cell>
          <cell r="AJ215">
            <v>4.95</v>
          </cell>
          <cell r="AK215">
            <v>0</v>
          </cell>
          <cell r="AL215">
            <v>6165</v>
          </cell>
          <cell r="AM215">
            <v>52591</v>
          </cell>
          <cell r="AN215" t="str">
            <v xml:space="preserve">  0/00/0000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6165</v>
          </cell>
          <cell r="AZ215">
            <v>52591</v>
          </cell>
          <cell r="BA215" t="str">
            <v xml:space="preserve"> ST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 t="str">
            <v>Pass</v>
          </cell>
          <cell r="BH215" t="str">
            <v>Pass</v>
          </cell>
          <cell r="BI215" t="str">
            <v>***-**-3826</v>
          </cell>
          <cell r="BJ215">
            <v>22614.92</v>
          </cell>
          <cell r="BK215">
            <v>22682.39</v>
          </cell>
          <cell r="BL215">
            <v>22682.39</v>
          </cell>
          <cell r="BM215"/>
          <cell r="BN215"/>
          <cell r="BO215"/>
          <cell r="BP215"/>
          <cell r="BQ215">
            <v>1.5372819764543636E-5</v>
          </cell>
          <cell r="BR215">
            <v>22614.92</v>
          </cell>
          <cell r="BS215">
            <v>67.47</v>
          </cell>
          <cell r="BT215">
            <v>22682.39</v>
          </cell>
          <cell r="BU215">
            <v>0</v>
          </cell>
          <cell r="BV215">
            <v>22682.39</v>
          </cell>
          <cell r="BW215">
            <v>0</v>
          </cell>
          <cell r="BX215">
            <v>0</v>
          </cell>
          <cell r="BY215"/>
          <cell r="BZ215">
            <v>0</v>
          </cell>
          <cell r="CA215" t="e">
            <v>#REF!</v>
          </cell>
          <cell r="CB215" t="str">
            <v>Match</v>
          </cell>
          <cell r="CC215" t="b">
            <v>0</v>
          </cell>
          <cell r="CD215">
            <v>511643826</v>
          </cell>
          <cell r="CE215">
            <v>9</v>
          </cell>
          <cell r="CF215">
            <v>5</v>
          </cell>
          <cell r="CG215">
            <v>64</v>
          </cell>
          <cell r="CH215" t="b">
            <v>0</v>
          </cell>
          <cell r="CI215">
            <v>-13.313159722223645</v>
          </cell>
          <cell r="CJ215"/>
          <cell r="CK215" t="e">
            <v>#REF!</v>
          </cell>
          <cell r="CL215" t="e">
            <v>#REF!</v>
          </cell>
        </row>
        <row r="216">
          <cell r="B216">
            <v>310276</v>
          </cell>
          <cell r="C216" t="str">
            <v xml:space="preserve"> BLAIR,ROGER</v>
          </cell>
          <cell r="D216">
            <v>80209.91</v>
          </cell>
          <cell r="E216">
            <v>51092.800000000003</v>
          </cell>
          <cell r="F216">
            <v>41106</v>
          </cell>
          <cell r="G216">
            <v>46600</v>
          </cell>
          <cell r="H216" t="str">
            <v xml:space="preserve"> RATE/TERM REFINANCE</v>
          </cell>
          <cell r="I216" t="str">
            <v xml:space="preserve"> PA</v>
          </cell>
          <cell r="J216">
            <v>19</v>
          </cell>
          <cell r="K216" t="str">
            <v xml:space="preserve"> A</v>
          </cell>
          <cell r="L216" t="str">
            <v xml:space="preserve"> N</v>
          </cell>
          <cell r="M216">
            <v>0</v>
          </cell>
          <cell r="N216">
            <v>6165</v>
          </cell>
          <cell r="O216">
            <v>310276</v>
          </cell>
          <cell r="P216">
            <v>0</v>
          </cell>
          <cell r="Q216" t="str">
            <v xml:space="preserve"> AT</v>
          </cell>
          <cell r="R216">
            <v>43132</v>
          </cell>
          <cell r="S216">
            <v>544.32000000000005</v>
          </cell>
          <cell r="T216">
            <v>81.67</v>
          </cell>
          <cell r="U216" t="str">
            <v xml:space="preserve"> N</v>
          </cell>
          <cell r="V216">
            <v>2</v>
          </cell>
          <cell r="W216">
            <v>511643826</v>
          </cell>
          <cell r="X216" t="str">
            <v xml:space="preserve"> S</v>
          </cell>
          <cell r="Y216">
            <v>6165</v>
          </cell>
          <cell r="Z216">
            <v>310276</v>
          </cell>
          <cell r="AA216">
            <v>0</v>
          </cell>
          <cell r="AB216">
            <v>2</v>
          </cell>
          <cell r="AC216">
            <v>6</v>
          </cell>
          <cell r="AD216">
            <v>3</v>
          </cell>
          <cell r="AE216">
            <v>310276</v>
          </cell>
          <cell r="AF216">
            <v>1</v>
          </cell>
          <cell r="AG216" t="str">
            <v xml:space="preserve"> ST</v>
          </cell>
          <cell r="AH216" t="str">
            <v xml:space="preserve"> 1008 CEDAR DRIVE, SCOTT CITY</v>
          </cell>
          <cell r="AI216" t="str">
            <v xml:space="preserve"> N</v>
          </cell>
          <cell r="AJ216">
            <v>2.5</v>
          </cell>
          <cell r="AK216">
            <v>0</v>
          </cell>
          <cell r="AL216">
            <v>6165</v>
          </cell>
          <cell r="AM216">
            <v>310276</v>
          </cell>
          <cell r="AN216" t="str">
            <v xml:space="preserve">  0/00/0000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6165</v>
          </cell>
          <cell r="AZ216">
            <v>310276</v>
          </cell>
          <cell r="BA216" t="str">
            <v xml:space="preserve"> ST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 t="str">
            <v>Pass</v>
          </cell>
          <cell r="BH216" t="str">
            <v>Pass</v>
          </cell>
          <cell r="BI216" t="str">
            <v>***-**-3826</v>
          </cell>
          <cell r="BJ216">
            <v>51092.800000000003</v>
          </cell>
          <cell r="BK216">
            <v>51174.47</v>
          </cell>
          <cell r="BL216">
            <v>51174.47</v>
          </cell>
          <cell r="BM216"/>
          <cell r="BN216"/>
          <cell r="BO216"/>
          <cell r="BP216"/>
          <cell r="BQ216">
            <v>1.7540945250685116E-5</v>
          </cell>
          <cell r="BR216">
            <v>51092.800000000003</v>
          </cell>
          <cell r="BS216">
            <v>81.67</v>
          </cell>
          <cell r="BT216">
            <v>51174.47</v>
          </cell>
          <cell r="BU216">
            <v>0</v>
          </cell>
          <cell r="BV216">
            <v>51174.47</v>
          </cell>
          <cell r="BW216">
            <v>0</v>
          </cell>
          <cell r="BX216">
            <v>0</v>
          </cell>
          <cell r="BY216"/>
          <cell r="BZ216">
            <v>0</v>
          </cell>
          <cell r="CA216" t="e">
            <v>#REF!</v>
          </cell>
          <cell r="CB216" t="str">
            <v>Match</v>
          </cell>
          <cell r="CC216" t="b">
            <v>0</v>
          </cell>
          <cell r="CD216">
            <v>511643826</v>
          </cell>
          <cell r="CE216">
            <v>9</v>
          </cell>
          <cell r="CF216">
            <v>5</v>
          </cell>
          <cell r="CG216">
            <v>64</v>
          </cell>
          <cell r="CH216" t="b">
            <v>0</v>
          </cell>
          <cell r="CI216">
            <v>-8.3131597222236451</v>
          </cell>
          <cell r="CJ216"/>
          <cell r="CK216" t="e">
            <v>#REF!</v>
          </cell>
          <cell r="CL216" t="e">
            <v>#REF!</v>
          </cell>
        </row>
        <row r="217">
          <cell r="B217">
            <v>9310276</v>
          </cell>
          <cell r="C217" t="str">
            <v xml:space="preserve"> BLAIR,ROGER</v>
          </cell>
          <cell r="D217">
            <v>-80209.91</v>
          </cell>
          <cell r="E217">
            <v>-51092.800000000003</v>
          </cell>
          <cell r="F217">
            <v>41106</v>
          </cell>
          <cell r="G217">
            <v>46600</v>
          </cell>
          <cell r="H217" t="str">
            <v xml:space="preserve"> FHLB SOLD LOAN</v>
          </cell>
          <cell r="I217" t="str">
            <v xml:space="preserve"> PT</v>
          </cell>
          <cell r="J217">
            <v>20</v>
          </cell>
          <cell r="K217" t="str">
            <v xml:space="preserve"> A</v>
          </cell>
          <cell r="L217" t="str">
            <v xml:space="preserve"> N</v>
          </cell>
          <cell r="M217">
            <v>0</v>
          </cell>
          <cell r="N217">
            <v>6165</v>
          </cell>
          <cell r="O217">
            <v>9310276</v>
          </cell>
          <cell r="P217">
            <v>0</v>
          </cell>
          <cell r="Q217" t="str">
            <v xml:space="preserve"> AT</v>
          </cell>
          <cell r="R217">
            <v>43132</v>
          </cell>
          <cell r="S217">
            <v>544.32000000000005</v>
          </cell>
          <cell r="T217">
            <v>-81.67</v>
          </cell>
          <cell r="U217" t="str">
            <v xml:space="preserve"> N</v>
          </cell>
          <cell r="V217">
            <v>2</v>
          </cell>
          <cell r="W217">
            <v>511643826</v>
          </cell>
          <cell r="X217" t="str">
            <v xml:space="preserve"> S</v>
          </cell>
          <cell r="Y217">
            <v>6165</v>
          </cell>
          <cell r="Z217">
            <v>9310276</v>
          </cell>
          <cell r="AA217">
            <v>0</v>
          </cell>
          <cell r="AB217">
            <v>2</v>
          </cell>
          <cell r="AC217">
            <v>6</v>
          </cell>
          <cell r="AD217">
            <v>3</v>
          </cell>
          <cell r="AE217">
            <v>310276</v>
          </cell>
          <cell r="AF217">
            <v>1</v>
          </cell>
          <cell r="AG217" t="str">
            <v xml:space="preserve"> ST</v>
          </cell>
          <cell r="AH217" t="str">
            <v xml:space="preserve"> 1008 CEDAR DRIVE, SCOTT CITY</v>
          </cell>
          <cell r="AI217" t="str">
            <v xml:space="preserve"> N</v>
          </cell>
          <cell r="AJ217">
            <v>2.5</v>
          </cell>
          <cell r="AK217">
            <v>0</v>
          </cell>
          <cell r="AL217">
            <v>6165</v>
          </cell>
          <cell r="AM217">
            <v>9310276</v>
          </cell>
          <cell r="AN217" t="str">
            <v xml:space="preserve">  0/00/0000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6165</v>
          </cell>
          <cell r="AZ217">
            <v>9310276</v>
          </cell>
          <cell r="BA217" t="str">
            <v xml:space="preserve"> ST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 t="str">
            <v>Pass</v>
          </cell>
          <cell r="BH217" t="str">
            <v>Pass</v>
          </cell>
          <cell r="BI217" t="str">
            <v>***-**-3826</v>
          </cell>
          <cell r="BJ217">
            <v>-51092.800000000003</v>
          </cell>
          <cell r="BK217">
            <v>-51174.47</v>
          </cell>
          <cell r="BL217">
            <v>-51174.47</v>
          </cell>
          <cell r="BM217"/>
          <cell r="BN217"/>
          <cell r="BO217"/>
          <cell r="BP217"/>
          <cell r="BQ217">
            <v>-1.7540945250685116E-5</v>
          </cell>
          <cell r="BR217">
            <v>-51092.800000000003</v>
          </cell>
          <cell r="BS217">
            <v>-81.67</v>
          </cell>
          <cell r="BT217">
            <v>-51174.47</v>
          </cell>
          <cell r="BU217">
            <v>0</v>
          </cell>
          <cell r="BV217">
            <v>-51174.47</v>
          </cell>
          <cell r="BW217">
            <v>0</v>
          </cell>
          <cell r="BX217">
            <v>0</v>
          </cell>
          <cell r="BY217"/>
          <cell r="BZ217">
            <v>0</v>
          </cell>
          <cell r="CA217" t="e">
            <v>#REF!</v>
          </cell>
          <cell r="CB217" t="str">
            <v>Match</v>
          </cell>
          <cell r="CC217" t="b">
            <v>0</v>
          </cell>
          <cell r="CD217">
            <v>511643826</v>
          </cell>
          <cell r="CE217">
            <v>9</v>
          </cell>
          <cell r="CF217">
            <v>5</v>
          </cell>
          <cell r="CG217">
            <v>64</v>
          </cell>
          <cell r="CH217" t="b">
            <v>0</v>
          </cell>
          <cell r="CI217">
            <v>-8.3131597222236451</v>
          </cell>
          <cell r="CJ217"/>
          <cell r="CK217" t="e">
            <v>#REF!</v>
          </cell>
          <cell r="CL217" t="e">
            <v>#REF!</v>
          </cell>
        </row>
        <row r="218">
          <cell r="B218">
            <v>50755</v>
          </cell>
          <cell r="C218" t="str">
            <v xml:space="preserve"> BLAIR,ROBERT D.</v>
          </cell>
          <cell r="D218">
            <v>23018.29</v>
          </cell>
          <cell r="E218">
            <v>8611.73</v>
          </cell>
          <cell r="F218">
            <v>41898</v>
          </cell>
          <cell r="G218">
            <v>43723</v>
          </cell>
          <cell r="H218" t="str">
            <v xml:space="preserve"> PURCHASE VEHICLE</v>
          </cell>
          <cell r="I218" t="str">
            <v xml:space="preserve"> SA</v>
          </cell>
          <cell r="J218">
            <v>34</v>
          </cell>
          <cell r="K218" t="str">
            <v xml:space="preserve"> A</v>
          </cell>
          <cell r="L218" t="str">
            <v xml:space="preserve"> N</v>
          </cell>
          <cell r="M218">
            <v>0</v>
          </cell>
          <cell r="N218">
            <v>6210</v>
          </cell>
          <cell r="O218">
            <v>50755</v>
          </cell>
          <cell r="P218">
            <v>0</v>
          </cell>
          <cell r="Q218" t="str">
            <v xml:space="preserve"> JD</v>
          </cell>
          <cell r="R218">
            <v>43146</v>
          </cell>
          <cell r="S218">
            <v>455.72</v>
          </cell>
          <cell r="T218">
            <v>8.25</v>
          </cell>
          <cell r="U218" t="str">
            <v xml:space="preserve"> N</v>
          </cell>
          <cell r="V218">
            <v>11</v>
          </cell>
          <cell r="W218">
            <v>511561064</v>
          </cell>
          <cell r="X218" t="str">
            <v xml:space="preserve"> S</v>
          </cell>
          <cell r="Y218">
            <v>6210</v>
          </cell>
          <cell r="Z218">
            <v>50755</v>
          </cell>
          <cell r="AA218">
            <v>0</v>
          </cell>
          <cell r="AB218">
            <v>1</v>
          </cell>
          <cell r="AC218">
            <v>5</v>
          </cell>
          <cell r="AD218">
            <v>12</v>
          </cell>
          <cell r="AE218">
            <v>0</v>
          </cell>
          <cell r="AF218">
            <v>0</v>
          </cell>
          <cell r="AG218" t="str">
            <v xml:space="preserve"> ST</v>
          </cell>
          <cell r="AH218" t="str">
            <v xml:space="preserve"> 02 S-10 4X4, 95 FORD F-150</v>
          </cell>
          <cell r="AI218" t="str">
            <v xml:space="preserve"> N</v>
          </cell>
          <cell r="AJ218">
            <v>7</v>
          </cell>
          <cell r="AK218">
            <v>0</v>
          </cell>
          <cell r="AL218">
            <v>6210</v>
          </cell>
          <cell r="AM218">
            <v>50755</v>
          </cell>
          <cell r="AN218" t="str">
            <v xml:space="preserve">  0/00/0000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6210</v>
          </cell>
          <cell r="AZ218">
            <v>50755</v>
          </cell>
          <cell r="BA218" t="str">
            <v xml:space="preserve"> ST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str">
            <v>Pass</v>
          </cell>
          <cell r="BH218" t="str">
            <v>Pass</v>
          </cell>
          <cell r="BI218" t="str">
            <v>***-**-1064</v>
          </cell>
          <cell r="BJ218">
            <v>8611.73</v>
          </cell>
          <cell r="BK218">
            <v>8619.98</v>
          </cell>
          <cell r="BL218">
            <v>8619.98</v>
          </cell>
          <cell r="BM218"/>
          <cell r="BN218"/>
          <cell r="BO218"/>
          <cell r="BP218"/>
          <cell r="BQ218">
            <v>8.278310768685824E-6</v>
          </cell>
          <cell r="BR218">
            <v>8611.73</v>
          </cell>
          <cell r="BS218">
            <v>8.25</v>
          </cell>
          <cell r="BT218">
            <v>8619.98</v>
          </cell>
          <cell r="BU218">
            <v>0</v>
          </cell>
          <cell r="BV218">
            <v>8619.98</v>
          </cell>
          <cell r="BW218">
            <v>0</v>
          </cell>
          <cell r="BX218">
            <v>0</v>
          </cell>
          <cell r="BY218"/>
          <cell r="BZ218">
            <v>0</v>
          </cell>
          <cell r="CA218" t="e">
            <v>#REF!</v>
          </cell>
          <cell r="CB218" t="str">
            <v>Match</v>
          </cell>
          <cell r="CC218" t="b">
            <v>0</v>
          </cell>
          <cell r="CD218">
            <v>511561064</v>
          </cell>
          <cell r="CE218">
            <v>9</v>
          </cell>
          <cell r="CF218">
            <v>5</v>
          </cell>
          <cell r="CG218">
            <v>56</v>
          </cell>
          <cell r="CH218" t="b">
            <v>0</v>
          </cell>
          <cell r="CI218">
            <v>-22.313159722223645</v>
          </cell>
          <cell r="CJ218"/>
          <cell r="CK218" t="e">
            <v>#REF!</v>
          </cell>
          <cell r="CL218" t="e">
            <v>#REF!</v>
          </cell>
        </row>
        <row r="219">
          <cell r="B219">
            <v>53404</v>
          </cell>
          <cell r="C219" t="str">
            <v xml:space="preserve"> BLAIR,ROBERT D.</v>
          </cell>
          <cell r="D219">
            <v>11908.5</v>
          </cell>
          <cell r="E219">
            <v>8760.9</v>
          </cell>
          <cell r="F219">
            <v>42688</v>
          </cell>
          <cell r="G219">
            <v>44150</v>
          </cell>
          <cell r="H219" t="str">
            <v xml:space="preserve"> PURCHASE VEHICLE</v>
          </cell>
          <cell r="I219" t="str">
            <v xml:space="preserve"> SA</v>
          </cell>
          <cell r="J219">
            <v>34</v>
          </cell>
          <cell r="K219" t="str">
            <v xml:space="preserve"> A</v>
          </cell>
          <cell r="L219" t="str">
            <v xml:space="preserve"> N</v>
          </cell>
          <cell r="M219">
            <v>0</v>
          </cell>
          <cell r="N219">
            <v>6210</v>
          </cell>
          <cell r="O219">
            <v>53404</v>
          </cell>
          <cell r="P219">
            <v>0</v>
          </cell>
          <cell r="Q219" t="str">
            <v xml:space="preserve"> LF</v>
          </cell>
          <cell r="R219">
            <v>43146</v>
          </cell>
          <cell r="S219">
            <v>282.44</v>
          </cell>
          <cell r="T219">
            <v>7.8</v>
          </cell>
          <cell r="U219" t="str">
            <v xml:space="preserve"> N</v>
          </cell>
          <cell r="V219">
            <v>11</v>
          </cell>
          <cell r="W219">
            <v>511561064</v>
          </cell>
          <cell r="X219" t="str">
            <v xml:space="preserve"> S</v>
          </cell>
          <cell r="Y219">
            <v>6210</v>
          </cell>
          <cell r="Z219">
            <v>53404</v>
          </cell>
          <cell r="AA219">
            <v>0</v>
          </cell>
          <cell r="AB219">
            <v>3</v>
          </cell>
          <cell r="AC219">
            <v>5</v>
          </cell>
          <cell r="AD219">
            <v>12</v>
          </cell>
          <cell r="AE219">
            <v>0</v>
          </cell>
          <cell r="AF219">
            <v>0</v>
          </cell>
          <cell r="AG219" t="str">
            <v xml:space="preserve"> ST</v>
          </cell>
          <cell r="AH219" t="str">
            <v xml:space="preserve"> 2002 FORD F150</v>
          </cell>
          <cell r="AI219" t="str">
            <v xml:space="preserve"> N</v>
          </cell>
          <cell r="AJ219">
            <v>6.5</v>
          </cell>
          <cell r="AK219">
            <v>0</v>
          </cell>
          <cell r="AL219">
            <v>6210</v>
          </cell>
          <cell r="AM219">
            <v>53404</v>
          </cell>
          <cell r="AN219" t="str">
            <v xml:space="preserve">  0/00/0000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6210</v>
          </cell>
          <cell r="AZ219">
            <v>53404</v>
          </cell>
          <cell r="BA219" t="str">
            <v xml:space="preserve"> ST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 t="str">
            <v>Pass</v>
          </cell>
          <cell r="BH219" t="str">
            <v>Pass</v>
          </cell>
          <cell r="BI219" t="str">
            <v>***-**-1064</v>
          </cell>
          <cell r="BJ219">
            <v>8760.9</v>
          </cell>
          <cell r="BK219">
            <v>8768.6999999999989</v>
          </cell>
          <cell r="BL219">
            <v>8768.6999999999989</v>
          </cell>
          <cell r="BM219"/>
          <cell r="BN219"/>
          <cell r="BO219"/>
          <cell r="BP219"/>
          <cell r="BQ219">
            <v>7.820154989381885E-6</v>
          </cell>
          <cell r="BR219">
            <v>8760.9</v>
          </cell>
          <cell r="BS219">
            <v>7.8</v>
          </cell>
          <cell r="BT219">
            <v>8768.6999999999989</v>
          </cell>
          <cell r="BU219">
            <v>0</v>
          </cell>
          <cell r="BV219">
            <v>8768.6999999999989</v>
          </cell>
          <cell r="BW219">
            <v>0</v>
          </cell>
          <cell r="BX219">
            <v>0</v>
          </cell>
          <cell r="BY219"/>
          <cell r="BZ219">
            <v>0</v>
          </cell>
          <cell r="CA219" t="e">
            <v>#REF!</v>
          </cell>
          <cell r="CB219" t="str">
            <v>Match</v>
          </cell>
          <cell r="CC219" t="b">
            <v>0</v>
          </cell>
          <cell r="CD219">
            <v>511561064</v>
          </cell>
          <cell r="CE219">
            <v>9</v>
          </cell>
          <cell r="CF219">
            <v>5</v>
          </cell>
          <cell r="CG219">
            <v>56</v>
          </cell>
          <cell r="CH219" t="b">
            <v>0</v>
          </cell>
          <cell r="CI219">
            <v>-22.313159722223645</v>
          </cell>
          <cell r="CJ219"/>
          <cell r="CK219" t="e">
            <v>#REF!</v>
          </cell>
          <cell r="CL219" t="e">
            <v>#REF!</v>
          </cell>
        </row>
        <row r="220">
          <cell r="B220">
            <v>53728</v>
          </cell>
          <cell r="C220" t="str">
            <v xml:space="preserve"> BLAIR,ROBERT D.</v>
          </cell>
          <cell r="D220">
            <v>3525</v>
          </cell>
          <cell r="E220">
            <v>2556.38</v>
          </cell>
          <cell r="F220">
            <v>42828</v>
          </cell>
          <cell r="G220">
            <v>43747</v>
          </cell>
          <cell r="H220" t="str">
            <v xml:space="preserve"> PURCHASE MOWER</v>
          </cell>
          <cell r="I220" t="str">
            <v xml:space="preserve"> SA</v>
          </cell>
          <cell r="J220">
            <v>31</v>
          </cell>
          <cell r="K220" t="str">
            <v xml:space="preserve"> A</v>
          </cell>
          <cell r="L220" t="str">
            <v xml:space="preserve"> N</v>
          </cell>
          <cell r="M220">
            <v>0</v>
          </cell>
          <cell r="N220">
            <v>6210</v>
          </cell>
          <cell r="O220">
            <v>53728</v>
          </cell>
          <cell r="P220">
            <v>0</v>
          </cell>
          <cell r="Q220" t="str">
            <v xml:space="preserve"> TW</v>
          </cell>
          <cell r="R220">
            <v>43140</v>
          </cell>
          <cell r="S220">
            <v>131.86000000000001</v>
          </cell>
          <cell r="T220">
            <v>7.57</v>
          </cell>
          <cell r="U220" t="str">
            <v xml:space="preserve"> N</v>
          </cell>
          <cell r="V220">
            <v>1</v>
          </cell>
          <cell r="W220">
            <v>511561064</v>
          </cell>
          <cell r="X220" t="str">
            <v xml:space="preserve"> S</v>
          </cell>
          <cell r="Y220">
            <v>6210</v>
          </cell>
          <cell r="Z220">
            <v>53728</v>
          </cell>
          <cell r="AA220">
            <v>0</v>
          </cell>
          <cell r="AB220">
            <v>3</v>
          </cell>
          <cell r="AC220">
            <v>10</v>
          </cell>
          <cell r="AD220">
            <v>4</v>
          </cell>
          <cell r="AE220">
            <v>0</v>
          </cell>
          <cell r="AF220">
            <v>0</v>
          </cell>
          <cell r="AG220" t="str">
            <v xml:space="preserve"> ST</v>
          </cell>
          <cell r="AH220" t="str">
            <v xml:space="preserve"> UNSECURED</v>
          </cell>
          <cell r="AI220" t="str">
            <v xml:space="preserve"> N</v>
          </cell>
          <cell r="AJ220">
            <v>9</v>
          </cell>
          <cell r="AK220">
            <v>0</v>
          </cell>
          <cell r="AL220">
            <v>6210</v>
          </cell>
          <cell r="AM220">
            <v>53728</v>
          </cell>
          <cell r="AN220" t="str">
            <v xml:space="preserve">  0/00/0000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6210</v>
          </cell>
          <cell r="AZ220">
            <v>53728</v>
          </cell>
          <cell r="BA220" t="str">
            <v xml:space="preserve"> ST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 t="str">
            <v>Pass</v>
          </cell>
          <cell r="BH220" t="str">
            <v>Pass</v>
          </cell>
          <cell r="BI220" t="str">
            <v>***-**-1064</v>
          </cell>
          <cell r="BJ220">
            <v>2556.38</v>
          </cell>
          <cell r="BK220">
            <v>2563.9500000000003</v>
          </cell>
          <cell r="BL220">
            <v>2563.9500000000003</v>
          </cell>
          <cell r="BM220"/>
          <cell r="BN220"/>
          <cell r="BO220"/>
          <cell r="BP220"/>
          <cell r="BQ220">
            <v>3.1595206728111806E-6</v>
          </cell>
          <cell r="BR220">
            <v>2556.38</v>
          </cell>
          <cell r="BS220">
            <v>7.57</v>
          </cell>
          <cell r="BT220">
            <v>2563.9500000000003</v>
          </cell>
          <cell r="BU220">
            <v>0</v>
          </cell>
          <cell r="BV220">
            <v>2563.9500000000003</v>
          </cell>
          <cell r="BW220">
            <v>0</v>
          </cell>
          <cell r="BX220">
            <v>0</v>
          </cell>
          <cell r="BY220"/>
          <cell r="BZ220">
            <v>0</v>
          </cell>
          <cell r="CA220" t="e">
            <v>#REF!</v>
          </cell>
          <cell r="CB220" t="str">
            <v>Match</v>
          </cell>
          <cell r="CC220" t="b">
            <v>0</v>
          </cell>
          <cell r="CD220">
            <v>511561064</v>
          </cell>
          <cell r="CE220">
            <v>9</v>
          </cell>
          <cell r="CF220">
            <v>5</v>
          </cell>
          <cell r="CG220">
            <v>56</v>
          </cell>
          <cell r="CH220" t="b">
            <v>0</v>
          </cell>
          <cell r="CI220">
            <v>-16.313159722223645</v>
          </cell>
          <cell r="CJ220"/>
          <cell r="CK220" t="e">
            <v>#REF!</v>
          </cell>
          <cell r="CL220" t="e">
            <v>#REF!</v>
          </cell>
        </row>
        <row r="221">
          <cell r="B221">
            <v>310181</v>
          </cell>
          <cell r="C221" t="str">
            <v xml:space="preserve"> BLAIR,ROBERT D</v>
          </cell>
          <cell r="D221">
            <v>78750</v>
          </cell>
          <cell r="E221">
            <v>47009.54</v>
          </cell>
          <cell r="F221">
            <v>40512</v>
          </cell>
          <cell r="G221">
            <v>45992</v>
          </cell>
          <cell r="H221" t="str">
            <v xml:space="preserve"> PURCHASE HOME</v>
          </cell>
          <cell r="I221" t="str">
            <v xml:space="preserve"> PA</v>
          </cell>
          <cell r="J221">
            <v>19</v>
          </cell>
          <cell r="K221" t="str">
            <v xml:space="preserve"> A</v>
          </cell>
          <cell r="L221" t="str">
            <v xml:space="preserve"> N</v>
          </cell>
          <cell r="M221">
            <v>0</v>
          </cell>
          <cell r="N221">
            <v>6210</v>
          </cell>
          <cell r="O221">
            <v>310181</v>
          </cell>
          <cell r="P221">
            <v>0</v>
          </cell>
          <cell r="Q221" t="str">
            <v xml:space="preserve"> KM</v>
          </cell>
          <cell r="R221">
            <v>43132</v>
          </cell>
          <cell r="S221">
            <v>572.69000000000005</v>
          </cell>
          <cell r="T221">
            <v>105.1</v>
          </cell>
          <cell r="U221" t="str">
            <v xml:space="preserve"> N</v>
          </cell>
          <cell r="V221">
            <v>2</v>
          </cell>
          <cell r="W221">
            <v>511561064</v>
          </cell>
          <cell r="X221" t="str">
            <v xml:space="preserve"> S</v>
          </cell>
          <cell r="Y221">
            <v>6210</v>
          </cell>
          <cell r="Z221">
            <v>310181</v>
          </cell>
          <cell r="AA221">
            <v>0</v>
          </cell>
          <cell r="AB221">
            <v>3</v>
          </cell>
          <cell r="AC221">
            <v>6</v>
          </cell>
          <cell r="AD221">
            <v>3</v>
          </cell>
          <cell r="AE221">
            <v>310181</v>
          </cell>
          <cell r="AF221">
            <v>1</v>
          </cell>
          <cell r="AG221" t="str">
            <v xml:space="preserve"> ST</v>
          </cell>
          <cell r="AH221" t="str">
            <v xml:space="preserve"> 1602 COURT</v>
          </cell>
          <cell r="AI221" t="str">
            <v xml:space="preserve"> N</v>
          </cell>
          <cell r="AJ221">
            <v>3.5</v>
          </cell>
          <cell r="AK221">
            <v>0</v>
          </cell>
          <cell r="AL221">
            <v>6210</v>
          </cell>
          <cell r="AM221">
            <v>310181</v>
          </cell>
          <cell r="AN221" t="str">
            <v xml:space="preserve">  0/00/0000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6210</v>
          </cell>
          <cell r="AZ221">
            <v>310181</v>
          </cell>
          <cell r="BA221" t="str">
            <v xml:space="preserve"> ST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 t="str">
            <v>Pass</v>
          </cell>
          <cell r="BH221" t="str">
            <v>Pass</v>
          </cell>
          <cell r="BI221" t="str">
            <v>***-**-1064</v>
          </cell>
          <cell r="BJ221">
            <v>47009.54</v>
          </cell>
          <cell r="BK221">
            <v>47114.64</v>
          </cell>
          <cell r="BL221">
            <v>47114.64</v>
          </cell>
          <cell r="BM221"/>
          <cell r="BN221"/>
          <cell r="BO221"/>
          <cell r="BP221"/>
          <cell r="BQ221">
            <v>2.2594738874358985E-5</v>
          </cell>
          <cell r="BR221">
            <v>47009.54</v>
          </cell>
          <cell r="BS221">
            <v>105.1</v>
          </cell>
          <cell r="BT221">
            <v>47114.64</v>
          </cell>
          <cell r="BU221">
            <v>0</v>
          </cell>
          <cell r="BV221">
            <v>47114.64</v>
          </cell>
          <cell r="BW221">
            <v>0</v>
          </cell>
          <cell r="BX221">
            <v>0</v>
          </cell>
          <cell r="BY221"/>
          <cell r="BZ221">
            <v>0</v>
          </cell>
          <cell r="CA221" t="e">
            <v>#REF!</v>
          </cell>
          <cell r="CB221" t="str">
            <v>Match</v>
          </cell>
          <cell r="CC221" t="b">
            <v>0</v>
          </cell>
          <cell r="CD221">
            <v>511561064</v>
          </cell>
          <cell r="CE221">
            <v>9</v>
          </cell>
          <cell r="CF221">
            <v>5</v>
          </cell>
          <cell r="CG221">
            <v>56</v>
          </cell>
          <cell r="CH221" t="b">
            <v>0</v>
          </cell>
          <cell r="CI221">
            <v>-8.3131597222236451</v>
          </cell>
          <cell r="CJ221"/>
          <cell r="CK221" t="e">
            <v>#REF!</v>
          </cell>
          <cell r="CL221" t="e">
            <v>#REF!</v>
          </cell>
        </row>
        <row r="222">
          <cell r="B222">
            <v>9310181</v>
          </cell>
          <cell r="C222" t="str">
            <v xml:space="preserve"> BLAIR,ROBERT</v>
          </cell>
          <cell r="D222">
            <v>0</v>
          </cell>
          <cell r="E222">
            <v>-47009.54</v>
          </cell>
          <cell r="F222">
            <v>40512</v>
          </cell>
          <cell r="G222">
            <v>45992</v>
          </cell>
          <cell r="H222" t="str">
            <v xml:space="preserve"> FHLB SOLD LOAN</v>
          </cell>
          <cell r="I222" t="str">
            <v xml:space="preserve"> PT</v>
          </cell>
          <cell r="J222">
            <v>20</v>
          </cell>
          <cell r="K222" t="str">
            <v xml:space="preserve"> A</v>
          </cell>
          <cell r="L222" t="str">
            <v xml:space="preserve"> N</v>
          </cell>
          <cell r="M222">
            <v>0</v>
          </cell>
          <cell r="N222">
            <v>6210</v>
          </cell>
          <cell r="O222">
            <v>9310181</v>
          </cell>
          <cell r="P222">
            <v>0</v>
          </cell>
          <cell r="Q222" t="str">
            <v xml:space="preserve"> KM</v>
          </cell>
          <cell r="R222">
            <v>43132</v>
          </cell>
          <cell r="S222">
            <v>572.69000000000005</v>
          </cell>
          <cell r="T222">
            <v>-105.1</v>
          </cell>
          <cell r="U222" t="str">
            <v xml:space="preserve"> N</v>
          </cell>
          <cell r="V222">
            <v>2</v>
          </cell>
          <cell r="W222">
            <v>511561064</v>
          </cell>
          <cell r="X222" t="str">
            <v xml:space="preserve"> S</v>
          </cell>
          <cell r="Y222">
            <v>6210</v>
          </cell>
          <cell r="Z222">
            <v>9310181</v>
          </cell>
          <cell r="AA222">
            <v>0</v>
          </cell>
          <cell r="AB222">
            <v>3</v>
          </cell>
          <cell r="AC222">
            <v>6</v>
          </cell>
          <cell r="AD222">
            <v>3</v>
          </cell>
          <cell r="AE222">
            <v>310181</v>
          </cell>
          <cell r="AF222">
            <v>1</v>
          </cell>
          <cell r="AG222" t="str">
            <v xml:space="preserve"> ST</v>
          </cell>
          <cell r="AH222" t="str">
            <v xml:space="preserve"> 1602 COURT</v>
          </cell>
          <cell r="AI222" t="str">
            <v xml:space="preserve"> N</v>
          </cell>
          <cell r="AJ222">
            <v>3.5</v>
          </cell>
          <cell r="AK222">
            <v>32</v>
          </cell>
          <cell r="AL222">
            <v>6210</v>
          </cell>
          <cell r="AM222">
            <v>9310181</v>
          </cell>
          <cell r="AN222" t="str">
            <v xml:space="preserve">  0/00/0000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6210</v>
          </cell>
          <cell r="AZ222">
            <v>9310181</v>
          </cell>
          <cell r="BA222" t="str">
            <v xml:space="preserve"> ST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str">
            <v>Pass</v>
          </cell>
          <cell r="BH222" t="str">
            <v>Pass</v>
          </cell>
          <cell r="BI222" t="str">
            <v>***-**-1064</v>
          </cell>
          <cell r="BJ222">
            <v>-47009.54</v>
          </cell>
          <cell r="BK222">
            <v>-47114.64</v>
          </cell>
          <cell r="BL222">
            <v>-47114.64</v>
          </cell>
          <cell r="BM222"/>
          <cell r="BN222"/>
          <cell r="BO222"/>
          <cell r="BP222"/>
          <cell r="BQ222">
            <v>-2.2594738874358985E-5</v>
          </cell>
          <cell r="BR222">
            <v>-47009.54</v>
          </cell>
          <cell r="BS222">
            <v>-105.1</v>
          </cell>
          <cell r="BT222">
            <v>-47114.64</v>
          </cell>
          <cell r="BU222">
            <v>0</v>
          </cell>
          <cell r="BV222">
            <v>-47114.64</v>
          </cell>
          <cell r="BW222">
            <v>0</v>
          </cell>
          <cell r="BX222">
            <v>0</v>
          </cell>
          <cell r="BY222"/>
          <cell r="BZ222">
            <v>0</v>
          </cell>
          <cell r="CA222" t="e">
            <v>#REF!</v>
          </cell>
          <cell r="CB222" t="str">
            <v>Match</v>
          </cell>
          <cell r="CC222" t="b">
            <v>0</v>
          </cell>
          <cell r="CD222">
            <v>511561064</v>
          </cell>
          <cell r="CE222">
            <v>9</v>
          </cell>
          <cell r="CF222">
            <v>5</v>
          </cell>
          <cell r="CG222">
            <v>56</v>
          </cell>
          <cell r="CH222" t="b">
            <v>0</v>
          </cell>
          <cell r="CI222">
            <v>-8.3131597222236451</v>
          </cell>
          <cell r="CJ222"/>
          <cell r="CK222" t="e">
            <v>#REF!</v>
          </cell>
          <cell r="CL222" t="e">
            <v>#REF!</v>
          </cell>
        </row>
        <row r="223">
          <cell r="B223">
            <v>49422</v>
          </cell>
          <cell r="C223" t="str">
            <v xml:space="preserve"> AMES,STEPHANIE</v>
          </cell>
          <cell r="D223">
            <v>13615</v>
          </cell>
          <cell r="E223">
            <v>7798.18</v>
          </cell>
          <cell r="F223">
            <v>41499</v>
          </cell>
          <cell r="G223">
            <v>43951</v>
          </cell>
          <cell r="H223" t="str">
            <v xml:space="preserve"> REFINANCE VEHICLE</v>
          </cell>
          <cell r="I223" t="str">
            <v xml:space="preserve"> SA</v>
          </cell>
          <cell r="J223">
            <v>34</v>
          </cell>
          <cell r="K223" t="str">
            <v xml:space="preserve"> A</v>
          </cell>
          <cell r="L223" t="str">
            <v xml:space="preserve"> N</v>
          </cell>
          <cell r="M223">
            <v>0</v>
          </cell>
          <cell r="N223">
            <v>6220</v>
          </cell>
          <cell r="O223">
            <v>49422</v>
          </cell>
          <cell r="P223">
            <v>0</v>
          </cell>
          <cell r="Q223" t="str">
            <v xml:space="preserve"> BR</v>
          </cell>
          <cell r="R223">
            <v>43130</v>
          </cell>
          <cell r="S223">
            <v>267.72000000000003</v>
          </cell>
          <cell r="T223">
            <v>16.670000000000002</v>
          </cell>
          <cell r="U223" t="str">
            <v xml:space="preserve"> N</v>
          </cell>
          <cell r="V223">
            <v>11</v>
          </cell>
          <cell r="W223">
            <v>511080841</v>
          </cell>
          <cell r="X223" t="str">
            <v xml:space="preserve"> S</v>
          </cell>
          <cell r="Y223">
            <v>6220</v>
          </cell>
          <cell r="Z223">
            <v>49422</v>
          </cell>
          <cell r="AA223">
            <v>3</v>
          </cell>
          <cell r="AB223">
            <v>21</v>
          </cell>
          <cell r="AC223">
            <v>5</v>
          </cell>
          <cell r="AD223">
            <v>12</v>
          </cell>
          <cell r="AE223">
            <v>0</v>
          </cell>
          <cell r="AF223">
            <v>0</v>
          </cell>
          <cell r="AG223" t="str">
            <v xml:space="preserve"> ST</v>
          </cell>
          <cell r="AH223" t="str">
            <v xml:space="preserve"> 09 CHEVY MALIBU (VIN 1G1ZH57B1</v>
          </cell>
          <cell r="AI223" t="str">
            <v xml:space="preserve"> N</v>
          </cell>
          <cell r="AJ223">
            <v>6.5</v>
          </cell>
          <cell r="AK223">
            <v>27</v>
          </cell>
          <cell r="AL223">
            <v>6220</v>
          </cell>
          <cell r="AM223">
            <v>49422</v>
          </cell>
          <cell r="AN223" t="str">
            <v xml:space="preserve"> 12/05/2017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13</v>
          </cell>
          <cell r="AW223">
            <v>5</v>
          </cell>
          <cell r="AX223">
            <v>0</v>
          </cell>
          <cell r="AY223">
            <v>6220</v>
          </cell>
          <cell r="AZ223">
            <v>49422</v>
          </cell>
          <cell r="BA223" t="str">
            <v xml:space="preserve"> ST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 t="str">
            <v>Pass</v>
          </cell>
          <cell r="BH223" t="str">
            <v>Pass</v>
          </cell>
          <cell r="BI223" t="str">
            <v>***-**-0841</v>
          </cell>
          <cell r="BJ223">
            <v>7798.18</v>
          </cell>
          <cell r="BK223">
            <v>7814.85</v>
          </cell>
          <cell r="BL223">
            <v>7814.85</v>
          </cell>
          <cell r="BM223"/>
          <cell r="BN223"/>
          <cell r="BO223"/>
          <cell r="BP223"/>
          <cell r="BQ223">
            <v>6.9608118155780836E-6</v>
          </cell>
          <cell r="BR223">
            <v>7798.18</v>
          </cell>
          <cell r="BS223">
            <v>16.670000000000002</v>
          </cell>
          <cell r="BT223">
            <v>7814.85</v>
          </cell>
          <cell r="BU223">
            <v>0</v>
          </cell>
          <cell r="BV223">
            <v>7814.85</v>
          </cell>
          <cell r="BW223">
            <v>0</v>
          </cell>
          <cell r="BX223">
            <v>0</v>
          </cell>
          <cell r="BY223"/>
          <cell r="BZ223">
            <v>0</v>
          </cell>
          <cell r="CA223" t="e">
            <v>#REF!</v>
          </cell>
          <cell r="CB223" t="str">
            <v>Match</v>
          </cell>
          <cell r="CC223" t="b">
            <v>0</v>
          </cell>
          <cell r="CD223">
            <v>511080841</v>
          </cell>
          <cell r="CE223">
            <v>9</v>
          </cell>
          <cell r="CF223">
            <v>5</v>
          </cell>
          <cell r="CG223">
            <v>8</v>
          </cell>
          <cell r="CH223" t="b">
            <v>0</v>
          </cell>
          <cell r="CI223">
            <v>-6.3131597222236451</v>
          </cell>
          <cell r="CJ223"/>
          <cell r="CK223" t="e">
            <v>#REF!</v>
          </cell>
          <cell r="CL223" t="e">
            <v>#REF!</v>
          </cell>
        </row>
        <row r="224">
          <cell r="B224">
            <v>53199</v>
          </cell>
          <cell r="C224" t="str">
            <v xml:space="preserve"> AMES,STEPHANIE</v>
          </cell>
          <cell r="D224">
            <v>3577.04</v>
          </cell>
          <cell r="E224">
            <v>3018.99</v>
          </cell>
          <cell r="F224">
            <v>42601</v>
          </cell>
          <cell r="G224">
            <v>43920</v>
          </cell>
          <cell r="H224" t="str">
            <v xml:space="preserve"> PERSONAL</v>
          </cell>
          <cell r="I224" t="str">
            <v xml:space="preserve"> SA</v>
          </cell>
          <cell r="J224">
            <v>31</v>
          </cell>
          <cell r="K224" t="str">
            <v xml:space="preserve"> A</v>
          </cell>
          <cell r="L224" t="str">
            <v xml:space="preserve"> N</v>
          </cell>
          <cell r="M224">
            <v>0</v>
          </cell>
          <cell r="N224">
            <v>6220</v>
          </cell>
          <cell r="O224">
            <v>53199</v>
          </cell>
          <cell r="P224">
            <v>0</v>
          </cell>
          <cell r="Q224" t="str">
            <v xml:space="preserve"> JB</v>
          </cell>
          <cell r="R224">
            <v>43099</v>
          </cell>
          <cell r="S224">
            <v>114.81</v>
          </cell>
          <cell r="T224">
            <v>105.87</v>
          </cell>
          <cell r="U224" t="str">
            <v xml:space="preserve"> N</v>
          </cell>
          <cell r="V224">
            <v>1</v>
          </cell>
          <cell r="W224">
            <v>511080841</v>
          </cell>
          <cell r="X224" t="str">
            <v xml:space="preserve"> S</v>
          </cell>
          <cell r="Y224">
            <v>6220</v>
          </cell>
          <cell r="Z224">
            <v>53199</v>
          </cell>
          <cell r="AA224">
            <v>3</v>
          </cell>
          <cell r="AB224">
            <v>2</v>
          </cell>
          <cell r="AC224">
            <v>10</v>
          </cell>
          <cell r="AD224">
            <v>4</v>
          </cell>
          <cell r="AE224">
            <v>0</v>
          </cell>
          <cell r="AF224">
            <v>0</v>
          </cell>
          <cell r="AG224" t="str">
            <v xml:space="preserve"> ST</v>
          </cell>
          <cell r="AH224" t="str">
            <v xml:space="preserve"> UNSECURED</v>
          </cell>
          <cell r="AI224" t="str">
            <v xml:space="preserve"> N</v>
          </cell>
          <cell r="AJ224">
            <v>10</v>
          </cell>
          <cell r="AK224">
            <v>9</v>
          </cell>
          <cell r="AL224">
            <v>6220</v>
          </cell>
          <cell r="AM224">
            <v>53199</v>
          </cell>
          <cell r="AN224" t="str">
            <v xml:space="preserve"> 12/05/2017</v>
          </cell>
          <cell r="AO224">
            <v>29.61</v>
          </cell>
          <cell r="AP224">
            <v>85.2</v>
          </cell>
          <cell r="AQ224">
            <v>114.81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</v>
          </cell>
          <cell r="AW224">
            <v>1</v>
          </cell>
          <cell r="AX224">
            <v>0</v>
          </cell>
          <cell r="AY224">
            <v>6220</v>
          </cell>
          <cell r="AZ224">
            <v>53199</v>
          </cell>
          <cell r="BA224" t="str">
            <v xml:space="preserve"> ST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 t="str">
            <v>Pass</v>
          </cell>
          <cell r="BH224" t="str">
            <v>Pass</v>
          </cell>
          <cell r="BI224" t="str">
            <v>***-**-0841</v>
          </cell>
          <cell r="BJ224">
            <v>3018.99</v>
          </cell>
          <cell r="BK224">
            <v>3124.8599999999997</v>
          </cell>
          <cell r="BL224">
            <v>3124.8599999999997</v>
          </cell>
          <cell r="BM224"/>
          <cell r="BN224"/>
          <cell r="BO224"/>
          <cell r="BP224"/>
          <cell r="BQ224">
            <v>4.145863080697543E-6</v>
          </cell>
          <cell r="BR224">
            <v>3018.99</v>
          </cell>
          <cell r="BS224">
            <v>105.87</v>
          </cell>
          <cell r="BT224">
            <v>3124.8599999999997</v>
          </cell>
          <cell r="BU224">
            <v>0</v>
          </cell>
          <cell r="BV224">
            <v>3124.8599999999997</v>
          </cell>
          <cell r="BW224">
            <v>0</v>
          </cell>
          <cell r="BX224">
            <v>0</v>
          </cell>
          <cell r="BY224" t="str">
            <v>1-29</v>
          </cell>
          <cell r="BZ224">
            <v>114.81</v>
          </cell>
          <cell r="CA224" t="e">
            <v>#REF!</v>
          </cell>
          <cell r="CB224" t="str">
            <v>Match</v>
          </cell>
          <cell r="CC224" t="b">
            <v>0</v>
          </cell>
          <cell r="CD224">
            <v>511080841</v>
          </cell>
          <cell r="CE224">
            <v>9</v>
          </cell>
          <cell r="CF224">
            <v>5</v>
          </cell>
          <cell r="CG224">
            <v>8</v>
          </cell>
          <cell r="CH224" t="b">
            <v>0</v>
          </cell>
          <cell r="CI224">
            <v>24.686840277776355</v>
          </cell>
          <cell r="CJ224"/>
          <cell r="CK224" t="e">
            <v>#REF!</v>
          </cell>
          <cell r="CL224" t="e">
            <v>#REF!</v>
          </cell>
        </row>
        <row r="225">
          <cell r="B225">
            <v>54266</v>
          </cell>
          <cell r="C225" t="str">
            <v xml:space="preserve"> BLAKE,NIKI LYNN</v>
          </cell>
          <cell r="D225">
            <v>3276.02</v>
          </cell>
          <cell r="E225">
            <v>3034.71</v>
          </cell>
          <cell r="F225">
            <v>43034</v>
          </cell>
          <cell r="G225">
            <v>43776</v>
          </cell>
          <cell r="H225" t="str">
            <v xml:space="preserve"> MEDICAL &amp; CONSOLIDATE</v>
          </cell>
          <cell r="I225" t="str">
            <v xml:space="preserve"> SA</v>
          </cell>
          <cell r="J225">
            <v>31</v>
          </cell>
          <cell r="K225" t="str">
            <v xml:space="preserve"> A</v>
          </cell>
          <cell r="L225" t="str">
            <v xml:space="preserve"> N</v>
          </cell>
          <cell r="M225">
            <v>0</v>
          </cell>
          <cell r="N225">
            <v>6270</v>
          </cell>
          <cell r="O225">
            <v>54266</v>
          </cell>
          <cell r="P225">
            <v>0</v>
          </cell>
          <cell r="Q225" t="str">
            <v xml:space="preserve"> TW</v>
          </cell>
          <cell r="R225">
            <v>43138</v>
          </cell>
          <cell r="S225">
            <v>150.08000000000001</v>
          </cell>
          <cell r="T225">
            <v>11.98</v>
          </cell>
          <cell r="U225" t="str">
            <v xml:space="preserve"> N</v>
          </cell>
          <cell r="V225">
            <v>11</v>
          </cell>
          <cell r="W225">
            <v>442948381</v>
          </cell>
          <cell r="X225" t="str">
            <v xml:space="preserve"> S</v>
          </cell>
          <cell r="Y225">
            <v>6270</v>
          </cell>
          <cell r="Z225">
            <v>54266</v>
          </cell>
          <cell r="AA225">
            <v>0</v>
          </cell>
          <cell r="AB225">
            <v>3</v>
          </cell>
          <cell r="AC225">
            <v>10</v>
          </cell>
          <cell r="AD225">
            <v>4</v>
          </cell>
          <cell r="AE225">
            <v>0</v>
          </cell>
          <cell r="AF225">
            <v>0</v>
          </cell>
          <cell r="AG225" t="str">
            <v xml:space="preserve"> ST</v>
          </cell>
          <cell r="AH225" t="str">
            <v xml:space="preserve"> 2006 CHEVROLET HHR (VIN 3GNDA2</v>
          </cell>
          <cell r="AI225" t="str">
            <v xml:space="preserve"> N</v>
          </cell>
          <cell r="AJ225">
            <v>9</v>
          </cell>
          <cell r="AK225">
            <v>0</v>
          </cell>
          <cell r="AL225">
            <v>6270</v>
          </cell>
          <cell r="AM225">
            <v>54266</v>
          </cell>
          <cell r="AN225" t="str">
            <v xml:space="preserve">  0/00/0000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6270</v>
          </cell>
          <cell r="AZ225">
            <v>54266</v>
          </cell>
          <cell r="BA225" t="str">
            <v xml:space="preserve"> ST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 t="str">
            <v>Pass</v>
          </cell>
          <cell r="BH225" t="str">
            <v>Pass</v>
          </cell>
          <cell r="BI225" t="str">
            <v>***-**-8381</v>
          </cell>
          <cell r="BJ225">
            <v>3034.71</v>
          </cell>
          <cell r="BK225">
            <v>3046.69</v>
          </cell>
          <cell r="BL225">
            <v>3046.69</v>
          </cell>
          <cell r="BM225"/>
          <cell r="BN225"/>
          <cell r="BO225"/>
          <cell r="BP225"/>
          <cell r="BQ225">
            <v>3.7507056779456959E-6</v>
          </cell>
          <cell r="BR225">
            <v>3034.71</v>
          </cell>
          <cell r="BS225">
            <v>11.98</v>
          </cell>
          <cell r="BT225">
            <v>3046.69</v>
          </cell>
          <cell r="BU225">
            <v>0</v>
          </cell>
          <cell r="BV225">
            <v>3046.69</v>
          </cell>
          <cell r="BW225">
            <v>0</v>
          </cell>
          <cell r="BX225">
            <v>0</v>
          </cell>
          <cell r="BY225"/>
          <cell r="BZ225">
            <v>0</v>
          </cell>
          <cell r="CA225" t="e">
            <v>#REF!</v>
          </cell>
          <cell r="CB225" t="str">
            <v>Match</v>
          </cell>
          <cell r="CC225" t="b">
            <v>0</v>
          </cell>
          <cell r="CD225">
            <v>442948381</v>
          </cell>
          <cell r="CE225">
            <v>9</v>
          </cell>
          <cell r="CF225">
            <v>4</v>
          </cell>
          <cell r="CG225">
            <v>94</v>
          </cell>
          <cell r="CH225" t="b">
            <v>0</v>
          </cell>
          <cell r="CI225">
            <v>-14.313159722223645</v>
          </cell>
          <cell r="CJ225"/>
          <cell r="CK225" t="e">
            <v>#REF!</v>
          </cell>
          <cell r="CL225" t="e">
            <v>#REF!</v>
          </cell>
        </row>
        <row r="226">
          <cell r="B226">
            <v>53579</v>
          </cell>
          <cell r="C226" t="str">
            <v xml:space="preserve"> BLAND,RYAN</v>
          </cell>
          <cell r="D226">
            <v>7928.15</v>
          </cell>
          <cell r="E226">
            <v>5468.67</v>
          </cell>
          <cell r="F226">
            <v>42759</v>
          </cell>
          <cell r="G226">
            <v>43850</v>
          </cell>
          <cell r="H226" t="str">
            <v xml:space="preserve"> PURCHASE VEHICLE</v>
          </cell>
          <cell r="I226" t="str">
            <v xml:space="preserve"> SA</v>
          </cell>
          <cell r="J226">
            <v>34</v>
          </cell>
          <cell r="K226" t="str">
            <v xml:space="preserve"> A</v>
          </cell>
          <cell r="L226" t="str">
            <v xml:space="preserve"> N</v>
          </cell>
          <cell r="M226">
            <v>0</v>
          </cell>
          <cell r="N226">
            <v>6510</v>
          </cell>
          <cell r="O226">
            <v>53579</v>
          </cell>
          <cell r="P226">
            <v>0</v>
          </cell>
          <cell r="Q226" t="str">
            <v xml:space="preserve"> LF</v>
          </cell>
          <cell r="R226">
            <v>43151</v>
          </cell>
          <cell r="S226">
            <v>248.18</v>
          </cell>
          <cell r="T226">
            <v>6</v>
          </cell>
          <cell r="U226" t="str">
            <v xml:space="preserve"> N</v>
          </cell>
          <cell r="V226">
            <v>11</v>
          </cell>
          <cell r="W226">
            <v>511883796</v>
          </cell>
          <cell r="X226" t="str">
            <v xml:space="preserve"> S</v>
          </cell>
          <cell r="Y226">
            <v>6510</v>
          </cell>
          <cell r="Z226">
            <v>53579</v>
          </cell>
          <cell r="AA226">
            <v>0</v>
          </cell>
          <cell r="AB226">
            <v>25</v>
          </cell>
          <cell r="AC226">
            <v>5</v>
          </cell>
          <cell r="AD226">
            <v>12</v>
          </cell>
          <cell r="AE226">
            <v>0</v>
          </cell>
          <cell r="AF226">
            <v>0</v>
          </cell>
          <cell r="AG226" t="str">
            <v xml:space="preserve"> ST</v>
          </cell>
          <cell r="AH226" t="str">
            <v xml:space="preserve"> 2010 TOYOTA PRUIS</v>
          </cell>
          <cell r="AI226" t="str">
            <v xml:space="preserve"> N</v>
          </cell>
          <cell r="AJ226">
            <v>8</v>
          </cell>
          <cell r="AK226">
            <v>0</v>
          </cell>
          <cell r="AL226">
            <v>6510</v>
          </cell>
          <cell r="AM226">
            <v>53579</v>
          </cell>
          <cell r="AN226" t="str">
            <v xml:space="preserve">  0/00/0000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6510</v>
          </cell>
          <cell r="AZ226">
            <v>53579</v>
          </cell>
          <cell r="BA226" t="str">
            <v xml:space="preserve"> ST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 t="str">
            <v>Pass</v>
          </cell>
          <cell r="BH226" t="str">
            <v>Pass</v>
          </cell>
          <cell r="BI226" t="str">
            <v>***-**-3796</v>
          </cell>
          <cell r="BJ226">
            <v>5468.67</v>
          </cell>
          <cell r="BK226">
            <v>5474.67</v>
          </cell>
          <cell r="BL226">
            <v>5474.67</v>
          </cell>
          <cell r="BM226"/>
          <cell r="BN226"/>
          <cell r="BO226"/>
          <cell r="BP226"/>
          <cell r="BQ226">
            <v>6.0079316734452866E-6</v>
          </cell>
          <cell r="BR226">
            <v>5468.67</v>
          </cell>
          <cell r="BS226">
            <v>6</v>
          </cell>
          <cell r="BT226">
            <v>5474.67</v>
          </cell>
          <cell r="BU226">
            <v>0</v>
          </cell>
          <cell r="BV226">
            <v>5474.67</v>
          </cell>
          <cell r="BW226">
            <v>0</v>
          </cell>
          <cell r="BX226">
            <v>0</v>
          </cell>
          <cell r="BY226"/>
          <cell r="BZ226">
            <v>0</v>
          </cell>
          <cell r="CA226" t="e">
            <v>#REF!</v>
          </cell>
          <cell r="CB226" t="str">
            <v>Match</v>
          </cell>
          <cell r="CC226" t="b">
            <v>0</v>
          </cell>
          <cell r="CD226">
            <v>511883796</v>
          </cell>
          <cell r="CE226">
            <v>9</v>
          </cell>
          <cell r="CF226">
            <v>5</v>
          </cell>
          <cell r="CG226">
            <v>88</v>
          </cell>
          <cell r="CH226" t="b">
            <v>0</v>
          </cell>
          <cell r="CI226">
            <v>-27.313159722223645</v>
          </cell>
          <cell r="CJ226"/>
          <cell r="CK226" t="e">
            <v>#REF!</v>
          </cell>
          <cell r="CL226" t="e">
            <v>#REF!</v>
          </cell>
        </row>
        <row r="227">
          <cell r="B227">
            <v>54249</v>
          </cell>
          <cell r="C227" t="str">
            <v xml:space="preserve"> BLAND,RYAN</v>
          </cell>
          <cell r="D227">
            <v>2696.4</v>
          </cell>
          <cell r="E227">
            <v>370.12</v>
          </cell>
          <cell r="F227">
            <v>43027</v>
          </cell>
          <cell r="G227">
            <v>43757</v>
          </cell>
          <cell r="H227" t="str">
            <v xml:space="preserve"> REPAIRS</v>
          </cell>
          <cell r="I227" t="str">
            <v xml:space="preserve"> SA</v>
          </cell>
          <cell r="J227">
            <v>31</v>
          </cell>
          <cell r="K227" t="str">
            <v xml:space="preserve"> A</v>
          </cell>
          <cell r="L227" t="str">
            <v xml:space="preserve"> N</v>
          </cell>
          <cell r="M227">
            <v>0</v>
          </cell>
          <cell r="N227">
            <v>6510</v>
          </cell>
          <cell r="O227">
            <v>54249</v>
          </cell>
          <cell r="P227">
            <v>0</v>
          </cell>
          <cell r="Q227" t="str">
            <v xml:space="preserve"> J</v>
          </cell>
          <cell r="R227">
            <v>43270</v>
          </cell>
          <cell r="S227">
            <v>121.95</v>
          </cell>
          <cell r="T227">
            <v>0.4</v>
          </cell>
          <cell r="U227" t="str">
            <v xml:space="preserve"> N</v>
          </cell>
          <cell r="V227">
            <v>11</v>
          </cell>
          <cell r="W227">
            <v>511883796</v>
          </cell>
          <cell r="X227" t="str">
            <v xml:space="preserve"> S</v>
          </cell>
          <cell r="Y227">
            <v>6510</v>
          </cell>
          <cell r="Z227">
            <v>54249</v>
          </cell>
          <cell r="AA227">
            <v>0</v>
          </cell>
          <cell r="AB227">
            <v>25</v>
          </cell>
          <cell r="AC227">
            <v>10</v>
          </cell>
          <cell r="AD227">
            <v>4</v>
          </cell>
          <cell r="AE227">
            <v>0</v>
          </cell>
          <cell r="AF227">
            <v>0</v>
          </cell>
          <cell r="AG227" t="str">
            <v xml:space="preserve"> ST</v>
          </cell>
          <cell r="AH227" t="str">
            <v xml:space="preserve"> 2012 CHEVROLET VOLT (VIN 1G1RD</v>
          </cell>
          <cell r="AI227" t="str">
            <v xml:space="preserve"> N</v>
          </cell>
          <cell r="AJ227">
            <v>8</v>
          </cell>
          <cell r="AK227">
            <v>0</v>
          </cell>
          <cell r="AL227">
            <v>6510</v>
          </cell>
          <cell r="AM227">
            <v>54249</v>
          </cell>
          <cell r="AN227" t="str">
            <v xml:space="preserve">  0/00/0000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6510</v>
          </cell>
          <cell r="AZ227">
            <v>54249</v>
          </cell>
          <cell r="BA227" t="str">
            <v xml:space="preserve"> ST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 t="str">
            <v>Pass</v>
          </cell>
          <cell r="BH227" t="str">
            <v>Pass</v>
          </cell>
          <cell r="BI227" t="str">
            <v>***-**-3796</v>
          </cell>
          <cell r="BJ227">
            <v>370.12</v>
          </cell>
          <cell r="BK227">
            <v>370.52</v>
          </cell>
          <cell r="BL227">
            <v>370.52</v>
          </cell>
          <cell r="BM227"/>
          <cell r="BN227"/>
          <cell r="BO227"/>
          <cell r="BP227"/>
          <cell r="BQ227">
            <v>4.0661727092246734E-7</v>
          </cell>
          <cell r="BR227">
            <v>370.12</v>
          </cell>
          <cell r="BS227">
            <v>0.4</v>
          </cell>
          <cell r="BT227">
            <v>370.52</v>
          </cell>
          <cell r="BU227">
            <v>0</v>
          </cell>
          <cell r="BV227">
            <v>370.52</v>
          </cell>
          <cell r="BW227">
            <v>0</v>
          </cell>
          <cell r="BX227">
            <v>0</v>
          </cell>
          <cell r="BY227"/>
          <cell r="BZ227">
            <v>0</v>
          </cell>
          <cell r="CA227" t="e">
            <v>#REF!</v>
          </cell>
          <cell r="CB227" t="str">
            <v>Match</v>
          </cell>
          <cell r="CC227" t="b">
            <v>0</v>
          </cell>
          <cell r="CD227">
            <v>511883796</v>
          </cell>
          <cell r="CE227">
            <v>9</v>
          </cell>
          <cell r="CF227">
            <v>5</v>
          </cell>
          <cell r="CG227">
            <v>88</v>
          </cell>
          <cell r="CH227" t="b">
            <v>0</v>
          </cell>
          <cell r="CI227">
            <v>-146.31315972222365</v>
          </cell>
          <cell r="CJ227"/>
          <cell r="CK227" t="e">
            <v>#REF!</v>
          </cell>
          <cell r="CL227" t="e">
            <v>#REF!</v>
          </cell>
        </row>
        <row r="228">
          <cell r="B228">
            <v>51490</v>
          </cell>
          <cell r="C228" t="str">
            <v xml:space="preserve"> BLOEDORN,TERRY C.</v>
          </cell>
          <cell r="D228">
            <v>9015</v>
          </cell>
          <cell r="E228">
            <v>793.86</v>
          </cell>
          <cell r="F228">
            <v>42100</v>
          </cell>
          <cell r="G228">
            <v>43205</v>
          </cell>
          <cell r="H228" t="str">
            <v xml:space="preserve"> PURCHASE VEHICLE</v>
          </cell>
          <cell r="I228" t="str">
            <v xml:space="preserve"> SA</v>
          </cell>
          <cell r="J228">
            <v>34</v>
          </cell>
          <cell r="K228" t="str">
            <v xml:space="preserve"> A</v>
          </cell>
          <cell r="L228" t="str">
            <v xml:space="preserve"> N</v>
          </cell>
          <cell r="M228">
            <v>0</v>
          </cell>
          <cell r="N228">
            <v>6565</v>
          </cell>
          <cell r="O228">
            <v>51490</v>
          </cell>
          <cell r="P228">
            <v>0</v>
          </cell>
          <cell r="Q228" t="str">
            <v xml:space="preserve"> LF</v>
          </cell>
          <cell r="R228">
            <v>43146</v>
          </cell>
          <cell r="S228">
            <v>271.58999999999997</v>
          </cell>
          <cell r="T228">
            <v>2.29</v>
          </cell>
          <cell r="U228" t="str">
            <v xml:space="preserve"> N</v>
          </cell>
          <cell r="V228">
            <v>11</v>
          </cell>
          <cell r="W228">
            <v>512765020</v>
          </cell>
          <cell r="X228" t="str">
            <v xml:space="preserve"> S</v>
          </cell>
          <cell r="Y228">
            <v>6565</v>
          </cell>
          <cell r="Z228">
            <v>51490</v>
          </cell>
          <cell r="AA228">
            <v>0</v>
          </cell>
          <cell r="AB228">
            <v>21</v>
          </cell>
          <cell r="AC228">
            <v>5</v>
          </cell>
          <cell r="AD228">
            <v>12</v>
          </cell>
          <cell r="AE228">
            <v>0</v>
          </cell>
          <cell r="AF228">
            <v>0</v>
          </cell>
          <cell r="AG228" t="str">
            <v xml:space="preserve"> ST</v>
          </cell>
          <cell r="AH228" t="str">
            <v xml:space="preserve"> 1977 JEEP CJ5</v>
          </cell>
          <cell r="AI228" t="str">
            <v xml:space="preserve"> N</v>
          </cell>
          <cell r="AJ228">
            <v>5.25</v>
          </cell>
          <cell r="AK228">
            <v>1</v>
          </cell>
          <cell r="AL228">
            <v>6565</v>
          </cell>
          <cell r="AM228">
            <v>51490</v>
          </cell>
          <cell r="AN228" t="str">
            <v xml:space="preserve">  0/00/0000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6565</v>
          </cell>
          <cell r="AZ228">
            <v>51490</v>
          </cell>
          <cell r="BA228" t="str">
            <v xml:space="preserve"> ST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str">
            <v>Pass</v>
          </cell>
          <cell r="BH228" t="str">
            <v>Pass</v>
          </cell>
          <cell r="BI228" t="str">
            <v>***-**-5020</v>
          </cell>
          <cell r="BJ228">
            <v>793.86</v>
          </cell>
          <cell r="BK228">
            <v>796.15</v>
          </cell>
          <cell r="BL228">
            <v>796.15</v>
          </cell>
          <cell r="BM228"/>
          <cell r="BN228"/>
          <cell r="BO228"/>
          <cell r="BP228"/>
          <cell r="BQ228">
            <v>5.7234316915668469E-7</v>
          </cell>
          <cell r="BR228">
            <v>793.86</v>
          </cell>
          <cell r="BS228">
            <v>2.29</v>
          </cell>
          <cell r="BT228">
            <v>796.15</v>
          </cell>
          <cell r="BU228">
            <v>0</v>
          </cell>
          <cell r="BV228">
            <v>796.15</v>
          </cell>
          <cell r="BW228">
            <v>0</v>
          </cell>
          <cell r="BX228">
            <v>0</v>
          </cell>
          <cell r="BY228"/>
          <cell r="BZ228">
            <v>0</v>
          </cell>
          <cell r="CA228" t="e">
            <v>#REF!</v>
          </cell>
          <cell r="CB228" t="str">
            <v>Match</v>
          </cell>
          <cell r="CC228" t="b">
            <v>0</v>
          </cell>
          <cell r="CD228">
            <v>512765020</v>
          </cell>
          <cell r="CE228">
            <v>9</v>
          </cell>
          <cell r="CF228">
            <v>5</v>
          </cell>
          <cell r="CG228">
            <v>76</v>
          </cell>
          <cell r="CH228" t="b">
            <v>0</v>
          </cell>
          <cell r="CI228">
            <v>-22.313159722223645</v>
          </cell>
          <cell r="CJ228"/>
          <cell r="CK228" t="e">
            <v>#REF!</v>
          </cell>
          <cell r="CL228" t="e">
            <v>#REF!</v>
          </cell>
        </row>
        <row r="229">
          <cell r="B229">
            <v>49885</v>
          </cell>
          <cell r="C229" t="str">
            <v xml:space="preserve"> STUCKY,DUSTIN T.</v>
          </cell>
          <cell r="D229">
            <v>17780.73</v>
          </cell>
          <cell r="E229">
            <v>2356.19</v>
          </cell>
          <cell r="F229">
            <v>41641</v>
          </cell>
          <cell r="G229">
            <v>43327</v>
          </cell>
          <cell r="H229" t="str">
            <v xml:space="preserve"> PURCHASE VEHICLE</v>
          </cell>
          <cell r="I229" t="str">
            <v xml:space="preserve"> SA</v>
          </cell>
          <cell r="J229">
            <v>34</v>
          </cell>
          <cell r="K229" t="str">
            <v xml:space="preserve"> A</v>
          </cell>
          <cell r="L229" t="str">
            <v xml:space="preserve"> N</v>
          </cell>
          <cell r="M229">
            <v>0</v>
          </cell>
          <cell r="N229">
            <v>6575</v>
          </cell>
          <cell r="O229">
            <v>49885</v>
          </cell>
          <cell r="P229">
            <v>0</v>
          </cell>
          <cell r="Q229" t="str">
            <v xml:space="preserve"> LF</v>
          </cell>
          <cell r="R229">
            <v>43146</v>
          </cell>
          <cell r="S229">
            <v>355</v>
          </cell>
          <cell r="T229">
            <v>6.29</v>
          </cell>
          <cell r="U229" t="str">
            <v xml:space="preserve"> N</v>
          </cell>
          <cell r="V229">
            <v>11</v>
          </cell>
          <cell r="W229">
            <v>514044206</v>
          </cell>
          <cell r="X229" t="str">
            <v xml:space="preserve"> S</v>
          </cell>
          <cell r="Y229">
            <v>6575</v>
          </cell>
          <cell r="Z229">
            <v>49885</v>
          </cell>
          <cell r="AA229">
            <v>0</v>
          </cell>
          <cell r="AB229">
            <v>13</v>
          </cell>
          <cell r="AC229">
            <v>5</v>
          </cell>
          <cell r="AD229">
            <v>12</v>
          </cell>
          <cell r="AE229">
            <v>0</v>
          </cell>
          <cell r="AF229">
            <v>0</v>
          </cell>
          <cell r="AG229" t="str">
            <v xml:space="preserve"> ST</v>
          </cell>
          <cell r="AH229" t="str">
            <v xml:space="preserve"> 2007 NISSAN MURANO (VIN JN8AZ0</v>
          </cell>
          <cell r="AI229" t="str">
            <v xml:space="preserve"> N</v>
          </cell>
          <cell r="AJ229">
            <v>7.5</v>
          </cell>
          <cell r="AK229">
            <v>9</v>
          </cell>
          <cell r="AL229">
            <v>6575</v>
          </cell>
          <cell r="AM229">
            <v>49885</v>
          </cell>
          <cell r="AN229" t="str">
            <v xml:space="preserve">  0/00/0000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6575</v>
          </cell>
          <cell r="AZ229">
            <v>49885</v>
          </cell>
          <cell r="BA229" t="str">
            <v xml:space="preserve"> ST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 t="str">
            <v>Pass</v>
          </cell>
          <cell r="BH229" t="str">
            <v>Pass</v>
          </cell>
          <cell r="BI229" t="str">
            <v>***-**-4206</v>
          </cell>
          <cell r="BJ229">
            <v>2356.19</v>
          </cell>
          <cell r="BK229">
            <v>2362.48</v>
          </cell>
          <cell r="BL229">
            <v>2362.48</v>
          </cell>
          <cell r="BM229"/>
          <cell r="BN229"/>
          <cell r="BO229"/>
          <cell r="BP229"/>
          <cell r="BQ229">
            <v>2.426748962097111E-6</v>
          </cell>
          <cell r="BR229">
            <v>2356.19</v>
          </cell>
          <cell r="BS229">
            <v>6.29</v>
          </cell>
          <cell r="BT229">
            <v>2362.48</v>
          </cell>
          <cell r="BU229">
            <v>0</v>
          </cell>
          <cell r="BV229">
            <v>2362.48</v>
          </cell>
          <cell r="BW229">
            <v>0</v>
          </cell>
          <cell r="BX229">
            <v>0</v>
          </cell>
          <cell r="BY229"/>
          <cell r="BZ229">
            <v>0</v>
          </cell>
          <cell r="CA229" t="e">
            <v>#REF!</v>
          </cell>
          <cell r="CB229" t="str">
            <v>Match</v>
          </cell>
          <cell r="CC229" t="b">
            <v>0</v>
          </cell>
          <cell r="CD229">
            <v>514044206</v>
          </cell>
          <cell r="CE229">
            <v>9</v>
          </cell>
          <cell r="CF229">
            <v>5</v>
          </cell>
          <cell r="CG229">
            <v>4</v>
          </cell>
          <cell r="CH229" t="b">
            <v>0</v>
          </cell>
          <cell r="CI229">
            <v>-22.313159722223645</v>
          </cell>
          <cell r="CJ229"/>
          <cell r="CK229" t="e">
            <v>#REF!</v>
          </cell>
          <cell r="CL229" t="e">
            <v>#REF!</v>
          </cell>
        </row>
        <row r="230">
          <cell r="B230">
            <v>310418</v>
          </cell>
          <cell r="C230" t="str">
            <v xml:space="preserve"> BLOUGH,CLIFFORD RAY</v>
          </cell>
          <cell r="D230">
            <v>125000</v>
          </cell>
          <cell r="E230">
            <v>122286.34</v>
          </cell>
          <cell r="F230">
            <v>42943</v>
          </cell>
          <cell r="G230">
            <v>48427</v>
          </cell>
          <cell r="H230" t="str">
            <v xml:space="preserve"> PURCHASE HOME</v>
          </cell>
          <cell r="I230" t="str">
            <v xml:space="preserve"> PA</v>
          </cell>
          <cell r="J230">
            <v>19</v>
          </cell>
          <cell r="K230" t="str">
            <v xml:space="preserve"> A</v>
          </cell>
          <cell r="L230" t="str">
            <v xml:space="preserve"> N</v>
          </cell>
          <cell r="M230">
            <v>0</v>
          </cell>
          <cell r="N230">
            <v>6680</v>
          </cell>
          <cell r="O230">
            <v>310418</v>
          </cell>
          <cell r="P230">
            <v>0</v>
          </cell>
          <cell r="Q230" t="str">
            <v xml:space="preserve"> BR</v>
          </cell>
          <cell r="R230">
            <v>43132</v>
          </cell>
          <cell r="S230">
            <v>878.34</v>
          </cell>
          <cell r="T230">
            <v>234.36</v>
          </cell>
          <cell r="U230" t="str">
            <v xml:space="preserve"> N</v>
          </cell>
          <cell r="V230">
            <v>2</v>
          </cell>
          <cell r="W230">
            <v>513729180</v>
          </cell>
          <cell r="X230" t="str">
            <v xml:space="preserve"> S</v>
          </cell>
          <cell r="Y230">
            <v>6680</v>
          </cell>
          <cell r="Z230">
            <v>310418</v>
          </cell>
          <cell r="AA230">
            <v>0</v>
          </cell>
          <cell r="AB230">
            <v>21</v>
          </cell>
          <cell r="AC230">
            <v>6</v>
          </cell>
          <cell r="AD230">
            <v>3</v>
          </cell>
          <cell r="AE230">
            <v>310418</v>
          </cell>
          <cell r="AF230">
            <v>1</v>
          </cell>
          <cell r="AG230" t="str">
            <v xml:space="preserve"> ST</v>
          </cell>
          <cell r="AH230" t="str">
            <v xml:space="preserve"> 110 SOUTH HWY 25, LEOTI</v>
          </cell>
          <cell r="AI230" t="str">
            <v xml:space="preserve"> N</v>
          </cell>
          <cell r="AJ230">
            <v>3</v>
          </cell>
          <cell r="AK230">
            <v>0</v>
          </cell>
          <cell r="AL230">
            <v>6680</v>
          </cell>
          <cell r="AM230">
            <v>310418</v>
          </cell>
          <cell r="AN230" t="str">
            <v xml:space="preserve">  0/00/0000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6680</v>
          </cell>
          <cell r="AZ230">
            <v>310418</v>
          </cell>
          <cell r="BA230" t="str">
            <v xml:space="preserve"> ST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str">
            <v>Pass</v>
          </cell>
          <cell r="BH230" t="str">
            <v>Pass</v>
          </cell>
          <cell r="BI230" t="str">
            <v>***-**-9180</v>
          </cell>
          <cell r="BJ230">
            <v>122286.34</v>
          </cell>
          <cell r="BK230">
            <v>122520.7</v>
          </cell>
          <cell r="BL230">
            <v>122520.7</v>
          </cell>
          <cell r="BM230"/>
          <cell r="BN230"/>
          <cell r="BO230"/>
          <cell r="BP230"/>
          <cell r="BQ230">
            <v>5.0379340999436282E-5</v>
          </cell>
          <cell r="BR230">
            <v>122286.34</v>
          </cell>
          <cell r="BS230">
            <v>234.36</v>
          </cell>
          <cell r="BT230">
            <v>122520.7</v>
          </cell>
          <cell r="BU230">
            <v>0</v>
          </cell>
          <cell r="BV230">
            <v>122520.7</v>
          </cell>
          <cell r="BW230">
            <v>0</v>
          </cell>
          <cell r="BX230">
            <v>0</v>
          </cell>
          <cell r="BY230"/>
          <cell r="BZ230">
            <v>0</v>
          </cell>
          <cell r="CA230" t="e">
            <v>#REF!</v>
          </cell>
          <cell r="CB230" t="str">
            <v>Match</v>
          </cell>
          <cell r="CC230" t="b">
            <v>0</v>
          </cell>
          <cell r="CD230">
            <v>513729180</v>
          </cell>
          <cell r="CE230">
            <v>9</v>
          </cell>
          <cell r="CF230">
            <v>5</v>
          </cell>
          <cell r="CG230">
            <v>72</v>
          </cell>
          <cell r="CH230" t="b">
            <v>0</v>
          </cell>
          <cell r="CI230">
            <v>-8.3131597222236451</v>
          </cell>
          <cell r="CJ230"/>
          <cell r="CK230" t="e">
            <v>#REF!</v>
          </cell>
          <cell r="CL230" t="e">
            <v>#REF!</v>
          </cell>
        </row>
        <row r="231">
          <cell r="B231">
            <v>9310418</v>
          </cell>
          <cell r="C231" t="str">
            <v xml:space="preserve"> BLOUGH,CLIFFO</v>
          </cell>
          <cell r="D231">
            <v>-125000</v>
          </cell>
          <cell r="E231">
            <v>-122286.34</v>
          </cell>
          <cell r="F231">
            <v>42943</v>
          </cell>
          <cell r="G231">
            <v>48427</v>
          </cell>
          <cell r="H231" t="str">
            <v xml:space="preserve"> MPF LOAN SOLD</v>
          </cell>
          <cell r="I231" t="str">
            <v xml:space="preserve"> PT</v>
          </cell>
          <cell r="J231">
            <v>20</v>
          </cell>
          <cell r="K231" t="str">
            <v xml:space="preserve"> A</v>
          </cell>
          <cell r="L231" t="str">
            <v xml:space="preserve"> N</v>
          </cell>
          <cell r="M231">
            <v>0</v>
          </cell>
          <cell r="N231">
            <v>6680</v>
          </cell>
          <cell r="O231">
            <v>9310418</v>
          </cell>
          <cell r="P231">
            <v>0</v>
          </cell>
          <cell r="Q231" t="str">
            <v xml:space="preserve"> BR</v>
          </cell>
          <cell r="R231">
            <v>43132</v>
          </cell>
          <cell r="S231">
            <v>878.34</v>
          </cell>
          <cell r="T231">
            <v>-234.36</v>
          </cell>
          <cell r="U231" t="str">
            <v xml:space="preserve"> N</v>
          </cell>
          <cell r="V231">
            <v>2</v>
          </cell>
          <cell r="W231">
            <v>513729180</v>
          </cell>
          <cell r="X231" t="str">
            <v xml:space="preserve"> S</v>
          </cell>
          <cell r="Y231">
            <v>6680</v>
          </cell>
          <cell r="Z231">
            <v>9310418</v>
          </cell>
          <cell r="AA231">
            <v>0</v>
          </cell>
          <cell r="AB231">
            <v>21</v>
          </cell>
          <cell r="AC231">
            <v>6</v>
          </cell>
          <cell r="AD231">
            <v>3</v>
          </cell>
          <cell r="AE231">
            <v>310418</v>
          </cell>
          <cell r="AF231">
            <v>1</v>
          </cell>
          <cell r="AG231" t="str">
            <v xml:space="preserve"> ST</v>
          </cell>
          <cell r="AH231" t="str">
            <v xml:space="preserve"> 110 SOUTH HWY 25, LEOTI</v>
          </cell>
          <cell r="AI231" t="str">
            <v xml:space="preserve">  </v>
          </cell>
          <cell r="AJ231">
            <v>3</v>
          </cell>
          <cell r="AK231">
            <v>0</v>
          </cell>
          <cell r="AL231">
            <v>6680</v>
          </cell>
          <cell r="AM231">
            <v>9310418</v>
          </cell>
          <cell r="AN231" t="str">
            <v xml:space="preserve">  0/00/0000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6680</v>
          </cell>
          <cell r="AZ231">
            <v>9310418</v>
          </cell>
          <cell r="BA231" t="str">
            <v xml:space="preserve"> ST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 t="str">
            <v>Pass</v>
          </cell>
          <cell r="BH231" t="str">
            <v>Pass</v>
          </cell>
          <cell r="BI231" t="str">
            <v>***-**-9180</v>
          </cell>
          <cell r="BJ231">
            <v>-122286.34</v>
          </cell>
          <cell r="BK231">
            <v>-122520.7</v>
          </cell>
          <cell r="BL231">
            <v>-122520.7</v>
          </cell>
          <cell r="BM231"/>
          <cell r="BN231"/>
          <cell r="BO231"/>
          <cell r="BP231"/>
          <cell r="BQ231">
            <v>-5.0379340999436282E-5</v>
          </cell>
          <cell r="BR231">
            <v>-122286.34</v>
          </cell>
          <cell r="BS231">
            <v>-234.36</v>
          </cell>
          <cell r="BT231">
            <v>-122520.7</v>
          </cell>
          <cell r="BU231">
            <v>0</v>
          </cell>
          <cell r="BV231">
            <v>-122520.7</v>
          </cell>
          <cell r="BW231">
            <v>0</v>
          </cell>
          <cell r="BX231">
            <v>0</v>
          </cell>
          <cell r="BY231"/>
          <cell r="BZ231">
            <v>0</v>
          </cell>
          <cell r="CA231" t="e">
            <v>#REF!</v>
          </cell>
          <cell r="CB231" t="str">
            <v>Match</v>
          </cell>
          <cell r="CC231" t="b">
            <v>0</v>
          </cell>
          <cell r="CD231">
            <v>513729180</v>
          </cell>
          <cell r="CE231">
            <v>9</v>
          </cell>
          <cell r="CF231">
            <v>5</v>
          </cell>
          <cell r="CG231">
            <v>72</v>
          </cell>
          <cell r="CH231" t="b">
            <v>0</v>
          </cell>
          <cell r="CI231">
            <v>-8.3131597222236451</v>
          </cell>
          <cell r="CJ231"/>
          <cell r="CK231" t="e">
            <v>#REF!</v>
          </cell>
          <cell r="CL231" t="e">
            <v>#REF!</v>
          </cell>
        </row>
        <row r="232">
          <cell r="B232">
            <v>51981</v>
          </cell>
          <cell r="C232" t="str">
            <v xml:space="preserve"> BOLLINGER TRUCKING I</v>
          </cell>
          <cell r="D232">
            <v>82048.22</v>
          </cell>
          <cell r="E232">
            <v>71273.02</v>
          </cell>
          <cell r="F232">
            <v>42228</v>
          </cell>
          <cell r="G232">
            <v>47727</v>
          </cell>
          <cell r="H232" t="str">
            <v xml:space="preserve"> FINANCE BUILDING</v>
          </cell>
          <cell r="I232" t="str">
            <v xml:space="preserve"> SA</v>
          </cell>
          <cell r="J232">
            <v>15</v>
          </cell>
          <cell r="K232" t="str">
            <v xml:space="preserve"> A</v>
          </cell>
          <cell r="L232" t="str">
            <v xml:space="preserve"> N</v>
          </cell>
          <cell r="M232">
            <v>0</v>
          </cell>
          <cell r="N232">
            <v>6868</v>
          </cell>
          <cell r="O232">
            <v>51981</v>
          </cell>
          <cell r="P232">
            <v>0</v>
          </cell>
          <cell r="Q232" t="str">
            <v xml:space="preserve"> LF</v>
          </cell>
          <cell r="R232">
            <v>43191</v>
          </cell>
          <cell r="S232">
            <v>650.74</v>
          </cell>
          <cell r="T232">
            <v>195.27</v>
          </cell>
          <cell r="U232" t="str">
            <v xml:space="preserve"> N</v>
          </cell>
          <cell r="V232">
            <v>2</v>
          </cell>
          <cell r="W232">
            <v>270434817</v>
          </cell>
          <cell r="X232" t="str">
            <v xml:space="preserve"> F</v>
          </cell>
          <cell r="Y232">
            <v>6868</v>
          </cell>
          <cell r="Z232">
            <v>51981</v>
          </cell>
          <cell r="AA232">
            <v>0</v>
          </cell>
          <cell r="AB232">
            <v>23</v>
          </cell>
          <cell r="AC232">
            <v>6</v>
          </cell>
          <cell r="AD232">
            <v>2</v>
          </cell>
          <cell r="AE232">
            <v>0</v>
          </cell>
          <cell r="AF232">
            <v>0</v>
          </cell>
          <cell r="AG232" t="str">
            <v xml:space="preserve"> ST</v>
          </cell>
          <cell r="AH232" t="str">
            <v xml:space="preserve"> REAL PROPERTY LOCATED AT 440 N</v>
          </cell>
          <cell r="AI232" t="str">
            <v xml:space="preserve"> N</v>
          </cell>
          <cell r="AJ232">
            <v>5</v>
          </cell>
          <cell r="AK232">
            <v>0</v>
          </cell>
          <cell r="AL232">
            <v>6868</v>
          </cell>
          <cell r="AM232">
            <v>51981</v>
          </cell>
          <cell r="AN232" t="str">
            <v xml:space="preserve">  0/00/0000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6868</v>
          </cell>
          <cell r="AZ232">
            <v>51981</v>
          </cell>
          <cell r="BA232" t="str">
            <v xml:space="preserve"> ST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 t="str">
            <v>Pass</v>
          </cell>
          <cell r="BH232" t="str">
            <v>Pass</v>
          </cell>
          <cell r="BI232" t="str">
            <v>**-***4817</v>
          </cell>
          <cell r="BJ232">
            <v>71273.02</v>
          </cell>
          <cell r="BK232">
            <v>71468.290000000008</v>
          </cell>
          <cell r="BL232">
            <v>71468.290000000008</v>
          </cell>
          <cell r="BM232"/>
          <cell r="BN232"/>
          <cell r="BO232"/>
          <cell r="BP232"/>
          <cell r="BQ232">
            <v>4.8938251247572468E-5</v>
          </cell>
          <cell r="BR232">
            <v>71273.02</v>
          </cell>
          <cell r="BS232">
            <v>195.27</v>
          </cell>
          <cell r="BT232">
            <v>71468.290000000008</v>
          </cell>
          <cell r="BU232">
            <v>0</v>
          </cell>
          <cell r="BV232">
            <v>71468.290000000008</v>
          </cell>
          <cell r="BW232">
            <v>0</v>
          </cell>
          <cell r="BX232">
            <v>0</v>
          </cell>
          <cell r="BY232"/>
          <cell r="BZ232">
            <v>0</v>
          </cell>
          <cell r="CA232" t="e">
            <v>#REF!</v>
          </cell>
          <cell r="CB232" t="str">
            <v>Match</v>
          </cell>
          <cell r="CC232" t="b">
            <v>0</v>
          </cell>
          <cell r="CD232">
            <v>270434817</v>
          </cell>
          <cell r="CE232">
            <v>9</v>
          </cell>
          <cell r="CF232">
            <v>2</v>
          </cell>
          <cell r="CG232">
            <v>43</v>
          </cell>
          <cell r="CH232" t="b">
            <v>0</v>
          </cell>
          <cell r="CI232">
            <v>-67.313159722223645</v>
          </cell>
          <cell r="CJ232"/>
          <cell r="CK232" t="e">
            <v>#REF!</v>
          </cell>
          <cell r="CL232" t="e">
            <v>#REF!</v>
          </cell>
        </row>
        <row r="233">
          <cell r="B233">
            <v>52840</v>
          </cell>
          <cell r="C233" t="str">
            <v xml:space="preserve"> BOLLINGER TRUCKING I</v>
          </cell>
          <cell r="D233">
            <v>112621.24</v>
          </cell>
          <cell r="E233">
            <v>78033.919999999998</v>
          </cell>
          <cell r="F233">
            <v>42492</v>
          </cell>
          <cell r="G233">
            <v>44317</v>
          </cell>
          <cell r="H233" t="str">
            <v xml:space="preserve"> PURCHASE TRUCK</v>
          </cell>
          <cell r="I233" t="str">
            <v xml:space="preserve"> SA</v>
          </cell>
          <cell r="J233">
            <v>32</v>
          </cell>
          <cell r="K233" t="str">
            <v xml:space="preserve"> A</v>
          </cell>
          <cell r="L233" t="str">
            <v xml:space="preserve"> N</v>
          </cell>
          <cell r="M233">
            <v>0</v>
          </cell>
          <cell r="N233">
            <v>6868</v>
          </cell>
          <cell r="O233">
            <v>52840</v>
          </cell>
          <cell r="P233">
            <v>0</v>
          </cell>
          <cell r="Q233" t="str">
            <v xml:space="preserve"> LF</v>
          </cell>
          <cell r="R233">
            <v>43132</v>
          </cell>
          <cell r="S233">
            <v>2122.75</v>
          </cell>
          <cell r="T233">
            <v>306.89999999999998</v>
          </cell>
          <cell r="U233" t="str">
            <v xml:space="preserve"> N</v>
          </cell>
          <cell r="V233">
            <v>3</v>
          </cell>
          <cell r="W233">
            <v>270434817</v>
          </cell>
          <cell r="X233" t="str">
            <v xml:space="preserve"> F</v>
          </cell>
          <cell r="Y233">
            <v>6868</v>
          </cell>
          <cell r="Z233">
            <v>52840</v>
          </cell>
          <cell r="AA233">
            <v>0</v>
          </cell>
          <cell r="AB233">
            <v>23</v>
          </cell>
          <cell r="AC233">
            <v>5</v>
          </cell>
          <cell r="AD233">
            <v>5</v>
          </cell>
          <cell r="AE233">
            <v>0</v>
          </cell>
          <cell r="AF233">
            <v>0</v>
          </cell>
          <cell r="AG233" t="str">
            <v xml:space="preserve"> ST</v>
          </cell>
          <cell r="AH233" t="str">
            <v xml:space="preserve"> 2016 PETERBILT 389</v>
          </cell>
          <cell r="AI233" t="str">
            <v xml:space="preserve"> N</v>
          </cell>
          <cell r="AJ233">
            <v>4.95</v>
          </cell>
          <cell r="AK233">
            <v>0</v>
          </cell>
          <cell r="AL233">
            <v>6868</v>
          </cell>
          <cell r="AM233">
            <v>52840</v>
          </cell>
          <cell r="AN233" t="str">
            <v xml:space="preserve">  0/00/0000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6868</v>
          </cell>
          <cell r="AZ233">
            <v>52840</v>
          </cell>
          <cell r="BA233" t="str">
            <v xml:space="preserve"> ST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str">
            <v>Pass</v>
          </cell>
          <cell r="BH233" t="str">
            <v>Pass</v>
          </cell>
          <cell r="BI233" t="str">
            <v>**-***4817</v>
          </cell>
          <cell r="BJ233">
            <v>78033.919999999998</v>
          </cell>
          <cell r="BK233">
            <v>78340.819999999992</v>
          </cell>
          <cell r="BL233">
            <v>78340.819999999992</v>
          </cell>
          <cell r="BM233"/>
          <cell r="BN233"/>
          <cell r="BO233"/>
          <cell r="BP233"/>
          <cell r="BQ233">
            <v>5.3044688536630552E-5</v>
          </cell>
          <cell r="BR233">
            <v>78033.919999999998</v>
          </cell>
          <cell r="BS233">
            <v>306.89999999999998</v>
          </cell>
          <cell r="BT233">
            <v>78340.819999999992</v>
          </cell>
          <cell r="BU233">
            <v>0</v>
          </cell>
          <cell r="BV233">
            <v>78340.819999999992</v>
          </cell>
          <cell r="BW233">
            <v>0</v>
          </cell>
          <cell r="BX233">
            <v>0</v>
          </cell>
          <cell r="BY233"/>
          <cell r="BZ233">
            <v>0</v>
          </cell>
          <cell r="CA233" t="e">
            <v>#REF!</v>
          </cell>
          <cell r="CB233" t="str">
            <v>Match</v>
          </cell>
          <cell r="CC233" t="b">
            <v>0</v>
          </cell>
          <cell r="CD233">
            <v>270434817</v>
          </cell>
          <cell r="CE233">
            <v>9</v>
          </cell>
          <cell r="CF233">
            <v>2</v>
          </cell>
          <cell r="CG233">
            <v>43</v>
          </cell>
          <cell r="CH233" t="b">
            <v>0</v>
          </cell>
          <cell r="CI233">
            <v>-8.3131597222236451</v>
          </cell>
          <cell r="CJ233"/>
          <cell r="CK233" t="e">
            <v>#REF!</v>
          </cell>
          <cell r="CL233" t="e">
            <v>#REF!</v>
          </cell>
        </row>
        <row r="234">
          <cell r="B234">
            <v>54110</v>
          </cell>
          <cell r="C234" t="str">
            <v xml:space="preserve"> BOLLINGER TRUCKING I</v>
          </cell>
          <cell r="D234">
            <v>41000</v>
          </cell>
          <cell r="E234">
            <v>37875.800000000003</v>
          </cell>
          <cell r="F234">
            <v>42975</v>
          </cell>
          <cell r="G234">
            <v>44440</v>
          </cell>
          <cell r="H234" t="str">
            <v xml:space="preserve"> PURCHASE TRAILER</v>
          </cell>
          <cell r="I234" t="str">
            <v xml:space="preserve"> SA</v>
          </cell>
          <cell r="J234">
            <v>32</v>
          </cell>
          <cell r="K234" t="str">
            <v xml:space="preserve"> A</v>
          </cell>
          <cell r="L234" t="str">
            <v xml:space="preserve"> N</v>
          </cell>
          <cell r="M234">
            <v>0</v>
          </cell>
          <cell r="N234">
            <v>6868</v>
          </cell>
          <cell r="O234">
            <v>54110</v>
          </cell>
          <cell r="P234">
            <v>0</v>
          </cell>
          <cell r="Q234" t="str">
            <v xml:space="preserve"> LF</v>
          </cell>
          <cell r="R234">
            <v>43132</v>
          </cell>
          <cell r="S234">
            <v>944.71</v>
          </cell>
          <cell r="T234">
            <v>150.46</v>
          </cell>
          <cell r="U234" t="str">
            <v xml:space="preserve"> N</v>
          </cell>
          <cell r="V234">
            <v>7</v>
          </cell>
          <cell r="W234">
            <v>270434817</v>
          </cell>
          <cell r="X234" t="str">
            <v xml:space="preserve"> F</v>
          </cell>
          <cell r="Y234">
            <v>6868</v>
          </cell>
          <cell r="Z234">
            <v>54110</v>
          </cell>
          <cell r="AA234">
            <v>0</v>
          </cell>
          <cell r="AB234">
            <v>23</v>
          </cell>
          <cell r="AC234">
            <v>2</v>
          </cell>
          <cell r="AD234">
            <v>5</v>
          </cell>
          <cell r="AE234">
            <v>0</v>
          </cell>
          <cell r="AF234">
            <v>0</v>
          </cell>
          <cell r="AG234" t="str">
            <v xml:space="preserve"> ST</v>
          </cell>
          <cell r="AH234" t="str">
            <v xml:space="preserve"> 2016 PETERBILT 389 GLIDE KIT (</v>
          </cell>
          <cell r="AI234" t="str">
            <v xml:space="preserve"> N</v>
          </cell>
          <cell r="AJ234">
            <v>5</v>
          </cell>
          <cell r="AK234">
            <v>0</v>
          </cell>
          <cell r="AL234">
            <v>6868</v>
          </cell>
          <cell r="AM234">
            <v>54110</v>
          </cell>
          <cell r="AN234" t="str">
            <v xml:space="preserve">  0/00/0000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6868</v>
          </cell>
          <cell r="AZ234">
            <v>54110</v>
          </cell>
          <cell r="BA234" t="str">
            <v xml:space="preserve"> ST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 t="str">
            <v>Pass</v>
          </cell>
          <cell r="BH234" t="str">
            <v>Pass</v>
          </cell>
          <cell r="BI234" t="str">
            <v>**-***4817</v>
          </cell>
          <cell r="BJ234">
            <v>37875.800000000003</v>
          </cell>
          <cell r="BK234">
            <v>38026.26</v>
          </cell>
          <cell r="BL234">
            <v>38026.26</v>
          </cell>
          <cell r="BM234"/>
          <cell r="BN234"/>
          <cell r="BO234"/>
          <cell r="BP234"/>
          <cell r="BQ234">
            <v>2.6006691123833467E-5</v>
          </cell>
          <cell r="BR234">
            <v>37875.800000000003</v>
          </cell>
          <cell r="BS234">
            <v>150.46</v>
          </cell>
          <cell r="BT234">
            <v>38026.26</v>
          </cell>
          <cell r="BU234">
            <v>0</v>
          </cell>
          <cell r="BV234">
            <v>38026.26</v>
          </cell>
          <cell r="BW234">
            <v>0</v>
          </cell>
          <cell r="BX234">
            <v>0</v>
          </cell>
          <cell r="BY234"/>
          <cell r="BZ234">
            <v>0</v>
          </cell>
          <cell r="CA234" t="e">
            <v>#REF!</v>
          </cell>
          <cell r="CB234" t="str">
            <v>Match</v>
          </cell>
          <cell r="CC234" t="b">
            <v>0</v>
          </cell>
          <cell r="CD234">
            <v>270434817</v>
          </cell>
          <cell r="CE234">
            <v>9</v>
          </cell>
          <cell r="CF234">
            <v>2</v>
          </cell>
          <cell r="CG234">
            <v>43</v>
          </cell>
          <cell r="CH234" t="b">
            <v>0</v>
          </cell>
          <cell r="CI234">
            <v>-8.3131597222236451</v>
          </cell>
          <cell r="CJ234"/>
          <cell r="CK234" t="e">
            <v>#REF!</v>
          </cell>
          <cell r="CL234" t="e">
            <v>#REF!</v>
          </cell>
        </row>
        <row r="235">
          <cell r="B235">
            <v>51809</v>
          </cell>
          <cell r="C235" t="str">
            <v xml:space="preserve"> BONTRAGER REVOCABLE,</v>
          </cell>
          <cell r="D235">
            <v>469660.39</v>
          </cell>
          <cell r="E235">
            <v>426395.34</v>
          </cell>
          <cell r="F235">
            <v>42184</v>
          </cell>
          <cell r="G235">
            <v>49324</v>
          </cell>
          <cell r="H235" t="str">
            <v xml:space="preserve"> REAL ESTATE AMORTIZATION</v>
          </cell>
          <cell r="I235" t="str">
            <v xml:space="preserve"> SA</v>
          </cell>
          <cell r="J235">
            <v>12</v>
          </cell>
          <cell r="K235" t="str">
            <v xml:space="preserve"> A</v>
          </cell>
          <cell r="L235" t="str">
            <v xml:space="preserve"> N</v>
          </cell>
          <cell r="M235">
            <v>0</v>
          </cell>
          <cell r="N235">
            <v>6890</v>
          </cell>
          <cell r="O235">
            <v>51809</v>
          </cell>
          <cell r="P235">
            <v>0</v>
          </cell>
          <cell r="Q235" t="str">
            <v xml:space="preserve"> JB</v>
          </cell>
          <cell r="R235">
            <v>43115</v>
          </cell>
          <cell r="S235">
            <v>36146.42</v>
          </cell>
          <cell r="T235">
            <v>21030.63</v>
          </cell>
          <cell r="U235" t="str">
            <v xml:space="preserve"> N</v>
          </cell>
          <cell r="V235">
            <v>2</v>
          </cell>
          <cell r="W235">
            <v>509520944</v>
          </cell>
          <cell r="X235" t="str">
            <v xml:space="preserve"> S</v>
          </cell>
          <cell r="Y235">
            <v>6890</v>
          </cell>
          <cell r="Z235">
            <v>51809</v>
          </cell>
          <cell r="AA235">
            <v>0</v>
          </cell>
          <cell r="AB235">
            <v>2</v>
          </cell>
          <cell r="AC235">
            <v>6</v>
          </cell>
          <cell r="AD235">
            <v>2</v>
          </cell>
          <cell r="AE235">
            <v>0</v>
          </cell>
          <cell r="AF235">
            <v>0</v>
          </cell>
          <cell r="AG235" t="str">
            <v xml:space="preserve"> ST</v>
          </cell>
          <cell r="AH235" t="str">
            <v xml:space="preserve"> REM 6/29/15</v>
          </cell>
          <cell r="AI235" t="str">
            <v xml:space="preserve"> N</v>
          </cell>
          <cell r="AJ235">
            <v>4.75</v>
          </cell>
          <cell r="AK235">
            <v>1</v>
          </cell>
          <cell r="AL235">
            <v>6890</v>
          </cell>
          <cell r="AM235">
            <v>51809</v>
          </cell>
          <cell r="AN235" t="str">
            <v xml:space="preserve">  0/00/0000</v>
          </cell>
          <cell r="AO235">
            <v>11854.02</v>
          </cell>
          <cell r="AP235">
            <v>20531.23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6890</v>
          </cell>
          <cell r="AZ235">
            <v>51809</v>
          </cell>
          <cell r="BA235" t="str">
            <v xml:space="preserve"> ST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 t="str">
            <v>Pass</v>
          </cell>
          <cell r="BH235" t="str">
            <v>Pass</v>
          </cell>
          <cell r="BI235" t="str">
            <v>***-**-0944</v>
          </cell>
          <cell r="BJ235">
            <v>426395.34</v>
          </cell>
          <cell r="BK235">
            <v>447425.97000000003</v>
          </cell>
          <cell r="BL235">
            <v>447425.97000000003</v>
          </cell>
          <cell r="BM235"/>
          <cell r="BN235"/>
          <cell r="BO235"/>
          <cell r="BP235"/>
          <cell r="BQ235">
            <v>2.7813736762842913E-4</v>
          </cell>
          <cell r="BR235">
            <v>426395.34</v>
          </cell>
          <cell r="BS235">
            <v>21030.63</v>
          </cell>
          <cell r="BT235">
            <v>447425.97000000003</v>
          </cell>
          <cell r="BU235">
            <v>0</v>
          </cell>
          <cell r="BV235">
            <v>447425.97000000003</v>
          </cell>
          <cell r="BW235">
            <v>0</v>
          </cell>
          <cell r="BX235">
            <v>0</v>
          </cell>
          <cell r="BY235"/>
          <cell r="BZ235">
            <v>32385.25</v>
          </cell>
          <cell r="CA235" t="e">
            <v>#REF!</v>
          </cell>
          <cell r="CB235" t="str">
            <v>Match</v>
          </cell>
          <cell r="CC235" t="b">
            <v>0</v>
          </cell>
          <cell r="CD235">
            <v>509520944</v>
          </cell>
          <cell r="CE235">
            <v>9</v>
          </cell>
          <cell r="CF235">
            <v>5</v>
          </cell>
          <cell r="CG235">
            <v>52</v>
          </cell>
          <cell r="CH235" t="b">
            <v>0</v>
          </cell>
          <cell r="CI235">
            <v>8.6868402777763549</v>
          </cell>
          <cell r="CJ235"/>
          <cell r="CK235" t="e">
            <v>#REF!</v>
          </cell>
          <cell r="CL235" t="e">
            <v>#REF!</v>
          </cell>
        </row>
        <row r="236">
          <cell r="B236">
            <v>53813</v>
          </cell>
          <cell r="C236" t="str">
            <v xml:space="preserve"> BONTRAGER REVOCABLE,</v>
          </cell>
          <cell r="D236">
            <v>175000</v>
          </cell>
          <cell r="E236">
            <v>0</v>
          </cell>
          <cell r="F236">
            <v>42857</v>
          </cell>
          <cell r="G236">
            <v>43174</v>
          </cell>
          <cell r="H236" t="str">
            <v xml:space="preserve"> OPERATING LOC</v>
          </cell>
          <cell r="I236" t="str">
            <v xml:space="preserve"> SI</v>
          </cell>
          <cell r="J236">
            <v>91</v>
          </cell>
          <cell r="K236" t="str">
            <v xml:space="preserve"> A</v>
          </cell>
          <cell r="L236" t="str">
            <v xml:space="preserve"> O</v>
          </cell>
          <cell r="M236">
            <v>175000</v>
          </cell>
          <cell r="N236">
            <v>6890</v>
          </cell>
          <cell r="O236">
            <v>53813</v>
          </cell>
          <cell r="P236">
            <v>0</v>
          </cell>
          <cell r="Q236" t="str">
            <v xml:space="preserve"> JD</v>
          </cell>
          <cell r="R236">
            <v>43174</v>
          </cell>
          <cell r="S236">
            <v>0</v>
          </cell>
          <cell r="T236">
            <v>0</v>
          </cell>
          <cell r="U236" t="str">
            <v xml:space="preserve"> N</v>
          </cell>
          <cell r="V236">
            <v>7</v>
          </cell>
          <cell r="W236">
            <v>509520944</v>
          </cell>
          <cell r="X236" t="str">
            <v xml:space="preserve"> S</v>
          </cell>
          <cell r="Y236">
            <v>6890</v>
          </cell>
          <cell r="Z236">
            <v>53813</v>
          </cell>
          <cell r="AA236">
            <v>0</v>
          </cell>
          <cell r="AB236">
            <v>2</v>
          </cell>
          <cell r="AC236">
            <v>4</v>
          </cell>
          <cell r="AD236">
            <v>11</v>
          </cell>
          <cell r="AE236">
            <v>0</v>
          </cell>
          <cell r="AF236">
            <v>0</v>
          </cell>
          <cell r="AG236" t="str">
            <v xml:space="preserve"> ST</v>
          </cell>
          <cell r="AH236" t="str">
            <v xml:space="preserve"> ALL AC EQ GI CR FP AND FE</v>
          </cell>
          <cell r="AI236" t="str">
            <v xml:space="preserve"> N</v>
          </cell>
          <cell r="AJ236">
            <v>5.5</v>
          </cell>
          <cell r="AK236">
            <v>0</v>
          </cell>
          <cell r="AL236">
            <v>6890</v>
          </cell>
          <cell r="AM236">
            <v>53813</v>
          </cell>
          <cell r="AN236" t="str">
            <v xml:space="preserve">  0/00/0000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6890</v>
          </cell>
          <cell r="AZ236">
            <v>53813</v>
          </cell>
          <cell r="BA236" t="str">
            <v xml:space="preserve"> ST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 t="str">
            <v>Pass</v>
          </cell>
          <cell r="BH236" t="str">
            <v>Pass</v>
          </cell>
          <cell r="BI236" t="str">
            <v>***-**-0944</v>
          </cell>
          <cell r="BJ236">
            <v>175000</v>
          </cell>
          <cell r="BK236">
            <v>0</v>
          </cell>
          <cell r="BL236">
            <v>0</v>
          </cell>
          <cell r="BM236"/>
          <cell r="BN236"/>
          <cell r="BO236"/>
          <cell r="BP236"/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175000</v>
          </cell>
          <cell r="BV236">
            <v>175000</v>
          </cell>
          <cell r="BW236">
            <v>0</v>
          </cell>
          <cell r="BX236">
            <v>0</v>
          </cell>
          <cell r="BY236"/>
          <cell r="BZ236">
            <v>0</v>
          </cell>
          <cell r="CA236" t="e">
            <v>#REF!</v>
          </cell>
          <cell r="CB236" t="str">
            <v>Match</v>
          </cell>
          <cell r="CC236" t="b">
            <v>0</v>
          </cell>
          <cell r="CD236">
            <v>509520944</v>
          </cell>
          <cell r="CE236">
            <v>9</v>
          </cell>
          <cell r="CF236">
            <v>5</v>
          </cell>
          <cell r="CG236">
            <v>52</v>
          </cell>
          <cell r="CH236" t="b">
            <v>0</v>
          </cell>
          <cell r="CI236">
            <v>-50.313159722223645</v>
          </cell>
          <cell r="CJ236"/>
          <cell r="CK236" t="e">
            <v>#REF!</v>
          </cell>
          <cell r="CL236" t="e">
            <v>#REF!</v>
          </cell>
        </row>
        <row r="237">
          <cell r="B237">
            <v>310404</v>
          </cell>
          <cell r="C237" t="str">
            <v xml:space="preserve"> BOSE,LESTER JOHN</v>
          </cell>
          <cell r="D237">
            <v>111200</v>
          </cell>
          <cell r="E237">
            <v>108277.09</v>
          </cell>
          <cell r="F237">
            <v>42605</v>
          </cell>
          <cell r="G237">
            <v>53571</v>
          </cell>
          <cell r="H237" t="str">
            <v xml:space="preserve"> PURCHASE HOME</v>
          </cell>
          <cell r="I237" t="str">
            <v xml:space="preserve"> PA</v>
          </cell>
          <cell r="J237">
            <v>19</v>
          </cell>
          <cell r="K237" t="str">
            <v xml:space="preserve"> A</v>
          </cell>
          <cell r="L237" t="str">
            <v xml:space="preserve"> N</v>
          </cell>
          <cell r="M237">
            <v>0</v>
          </cell>
          <cell r="N237">
            <v>7100</v>
          </cell>
          <cell r="O237">
            <v>310404</v>
          </cell>
          <cell r="P237">
            <v>0</v>
          </cell>
          <cell r="Q237" t="str">
            <v xml:space="preserve"> BR</v>
          </cell>
          <cell r="R237">
            <v>43132</v>
          </cell>
          <cell r="S237">
            <v>491.61</v>
          </cell>
          <cell r="T237">
            <v>216.18</v>
          </cell>
          <cell r="U237" t="str">
            <v xml:space="preserve"> N</v>
          </cell>
          <cell r="V237">
            <v>2</v>
          </cell>
          <cell r="W237">
            <v>196661565</v>
          </cell>
          <cell r="X237" t="str">
            <v xml:space="preserve"> S</v>
          </cell>
          <cell r="Y237">
            <v>7100</v>
          </cell>
          <cell r="Z237">
            <v>310404</v>
          </cell>
          <cell r="AA237">
            <v>0</v>
          </cell>
          <cell r="AB237">
            <v>4</v>
          </cell>
          <cell r="AC237">
            <v>6</v>
          </cell>
          <cell r="AD237">
            <v>3</v>
          </cell>
          <cell r="AE237">
            <v>310404</v>
          </cell>
          <cell r="AF237">
            <v>1</v>
          </cell>
          <cell r="AG237" t="str">
            <v xml:space="preserve"> ST</v>
          </cell>
          <cell r="AH237" t="str">
            <v xml:space="preserve"> 1403 COLLEGE ST</v>
          </cell>
          <cell r="AI237" t="str">
            <v xml:space="preserve"> N</v>
          </cell>
          <cell r="AJ237">
            <v>3.125</v>
          </cell>
          <cell r="AK237">
            <v>0</v>
          </cell>
          <cell r="AL237">
            <v>7100</v>
          </cell>
          <cell r="AM237">
            <v>310404</v>
          </cell>
          <cell r="AN237" t="str">
            <v xml:space="preserve">  0/00/0000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7100</v>
          </cell>
          <cell r="AZ237">
            <v>310404</v>
          </cell>
          <cell r="BA237" t="str">
            <v xml:space="preserve"> ST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str">
            <v>Pass</v>
          </cell>
          <cell r="BH237" t="str">
            <v>Pass</v>
          </cell>
          <cell r="BI237" t="str">
            <v>***-**-1565</v>
          </cell>
          <cell r="BJ237">
            <v>108277.09</v>
          </cell>
          <cell r="BK237">
            <v>108493.26999999999</v>
          </cell>
          <cell r="BL237">
            <v>108493.26999999999</v>
          </cell>
          <cell r="BM237"/>
          <cell r="BN237"/>
          <cell r="BO237"/>
          <cell r="BP237"/>
          <cell r="BQ237">
            <v>4.6466491061203946E-5</v>
          </cell>
          <cell r="BR237">
            <v>108277.09</v>
          </cell>
          <cell r="BS237">
            <v>216.18</v>
          </cell>
          <cell r="BT237">
            <v>108493.26999999999</v>
          </cell>
          <cell r="BU237">
            <v>0</v>
          </cell>
          <cell r="BV237">
            <v>108493.26999999999</v>
          </cell>
          <cell r="BW237">
            <v>0</v>
          </cell>
          <cell r="BX237">
            <v>0</v>
          </cell>
          <cell r="BY237"/>
          <cell r="BZ237">
            <v>0</v>
          </cell>
          <cell r="CA237" t="e">
            <v>#REF!</v>
          </cell>
          <cell r="CB237" t="str">
            <v>Match</v>
          </cell>
          <cell r="CC237" t="b">
            <v>0</v>
          </cell>
          <cell r="CD237">
            <v>196661565</v>
          </cell>
          <cell r="CE237">
            <v>9</v>
          </cell>
          <cell r="CF237">
            <v>1</v>
          </cell>
          <cell r="CG237">
            <v>66</v>
          </cell>
          <cell r="CH237" t="b">
            <v>0</v>
          </cell>
          <cell r="CI237">
            <v>-8.3131597222236451</v>
          </cell>
          <cell r="CJ237"/>
          <cell r="CK237" t="e">
            <v>#REF!</v>
          </cell>
          <cell r="CL237" t="e">
            <v>#REF!</v>
          </cell>
        </row>
        <row r="238">
          <cell r="B238">
            <v>9310404</v>
          </cell>
          <cell r="C238" t="str">
            <v xml:space="preserve"> BOSE LESTER J</v>
          </cell>
          <cell r="D238">
            <v>-111200</v>
          </cell>
          <cell r="E238">
            <v>-108277.09</v>
          </cell>
          <cell r="F238">
            <v>42605</v>
          </cell>
          <cell r="G238">
            <v>53571</v>
          </cell>
          <cell r="H238" t="str">
            <v xml:space="preserve"> MPF LOAN SOLD</v>
          </cell>
          <cell r="I238" t="str">
            <v xml:space="preserve"> PT</v>
          </cell>
          <cell r="J238">
            <v>20</v>
          </cell>
          <cell r="K238" t="str">
            <v xml:space="preserve"> A</v>
          </cell>
          <cell r="L238" t="str">
            <v xml:space="preserve"> N</v>
          </cell>
          <cell r="M238">
            <v>0</v>
          </cell>
          <cell r="N238">
            <v>7100</v>
          </cell>
          <cell r="O238">
            <v>9310404</v>
          </cell>
          <cell r="P238">
            <v>0</v>
          </cell>
          <cell r="Q238" t="str">
            <v xml:space="preserve"> BR</v>
          </cell>
          <cell r="R238">
            <v>43132</v>
          </cell>
          <cell r="S238">
            <v>491.61</v>
          </cell>
          <cell r="T238">
            <v>-216.18</v>
          </cell>
          <cell r="U238" t="str">
            <v xml:space="preserve"> N</v>
          </cell>
          <cell r="V238">
            <v>2</v>
          </cell>
          <cell r="W238">
            <v>196661565</v>
          </cell>
          <cell r="X238" t="str">
            <v xml:space="preserve"> S</v>
          </cell>
          <cell r="Y238">
            <v>7100</v>
          </cell>
          <cell r="Z238">
            <v>9310404</v>
          </cell>
          <cell r="AA238">
            <v>0</v>
          </cell>
          <cell r="AB238">
            <v>4</v>
          </cell>
          <cell r="AC238">
            <v>6</v>
          </cell>
          <cell r="AD238">
            <v>3</v>
          </cell>
          <cell r="AE238">
            <v>310404</v>
          </cell>
          <cell r="AF238">
            <v>1</v>
          </cell>
          <cell r="AG238" t="str">
            <v xml:space="preserve"> ST</v>
          </cell>
          <cell r="AH238" t="str">
            <v xml:space="preserve"> 1403 COLLEGE ST</v>
          </cell>
          <cell r="AI238" t="str">
            <v xml:space="preserve">  </v>
          </cell>
          <cell r="AJ238">
            <v>3.125</v>
          </cell>
          <cell r="AK238">
            <v>0</v>
          </cell>
          <cell r="AL238">
            <v>7100</v>
          </cell>
          <cell r="AM238">
            <v>9310404</v>
          </cell>
          <cell r="AN238" t="str">
            <v xml:space="preserve">  0/00/0000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7100</v>
          </cell>
          <cell r="AZ238">
            <v>9310404</v>
          </cell>
          <cell r="BA238" t="str">
            <v xml:space="preserve"> ST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 t="str">
            <v>Pass</v>
          </cell>
          <cell r="BH238" t="str">
            <v>Pass</v>
          </cell>
          <cell r="BI238" t="str">
            <v>***-**-1565</v>
          </cell>
          <cell r="BJ238">
            <v>-108277.09</v>
          </cell>
          <cell r="BK238">
            <v>-108493.26999999999</v>
          </cell>
          <cell r="BL238">
            <v>-108493.26999999999</v>
          </cell>
          <cell r="BM238"/>
          <cell r="BN238"/>
          <cell r="BO238"/>
          <cell r="BP238"/>
          <cell r="BQ238">
            <v>-4.6466491061203946E-5</v>
          </cell>
          <cell r="BR238">
            <v>-108277.09</v>
          </cell>
          <cell r="BS238">
            <v>-216.18</v>
          </cell>
          <cell r="BT238">
            <v>-108493.26999999999</v>
          </cell>
          <cell r="BU238">
            <v>0</v>
          </cell>
          <cell r="BV238">
            <v>-108493.26999999999</v>
          </cell>
          <cell r="BW238">
            <v>0</v>
          </cell>
          <cell r="BX238">
            <v>0</v>
          </cell>
          <cell r="BY238"/>
          <cell r="BZ238">
            <v>0</v>
          </cell>
          <cell r="CA238" t="e">
            <v>#REF!</v>
          </cell>
          <cell r="CB238" t="str">
            <v>Match</v>
          </cell>
          <cell r="CC238" t="b">
            <v>0</v>
          </cell>
          <cell r="CD238">
            <v>196661565</v>
          </cell>
          <cell r="CE238">
            <v>9</v>
          </cell>
          <cell r="CF238">
            <v>1</v>
          </cell>
          <cell r="CG238">
            <v>66</v>
          </cell>
          <cell r="CH238" t="b">
            <v>0</v>
          </cell>
          <cell r="CI238">
            <v>-8.3131597222236451</v>
          </cell>
          <cell r="CJ238"/>
          <cell r="CK238" t="e">
            <v>#REF!</v>
          </cell>
          <cell r="CL238" t="e">
            <v>#REF!</v>
          </cell>
        </row>
        <row r="239">
          <cell r="B239">
            <v>52798</v>
          </cell>
          <cell r="C239" t="str">
            <v xml:space="preserve"> BOYD,ROY M.</v>
          </cell>
          <cell r="D239">
            <v>152162.13</v>
          </cell>
          <cell r="E239">
            <v>131967.78</v>
          </cell>
          <cell r="F239">
            <v>42481</v>
          </cell>
          <cell r="G239">
            <v>46143</v>
          </cell>
          <cell r="H239" t="str">
            <v xml:space="preserve"> FINANCE STORAGE SHEDS</v>
          </cell>
          <cell r="I239" t="str">
            <v xml:space="preserve"> SA</v>
          </cell>
          <cell r="J239">
            <v>15</v>
          </cell>
          <cell r="K239" t="str">
            <v xml:space="preserve"> A</v>
          </cell>
          <cell r="L239" t="str">
            <v xml:space="preserve"> N</v>
          </cell>
          <cell r="M239">
            <v>0</v>
          </cell>
          <cell r="N239">
            <v>7174</v>
          </cell>
          <cell r="O239">
            <v>52798</v>
          </cell>
          <cell r="P239">
            <v>0</v>
          </cell>
          <cell r="Q239" t="str">
            <v xml:space="preserve"> LF</v>
          </cell>
          <cell r="R239">
            <v>43132</v>
          </cell>
          <cell r="S239">
            <v>1616.47</v>
          </cell>
          <cell r="T239">
            <v>415.79</v>
          </cell>
          <cell r="U239" t="str">
            <v xml:space="preserve"> N</v>
          </cell>
          <cell r="V239">
            <v>2</v>
          </cell>
          <cell r="W239">
            <v>520628067</v>
          </cell>
          <cell r="X239" t="str">
            <v xml:space="preserve"> S</v>
          </cell>
          <cell r="Y239">
            <v>7174</v>
          </cell>
          <cell r="Z239">
            <v>52798</v>
          </cell>
          <cell r="AA239">
            <v>0</v>
          </cell>
          <cell r="AB239">
            <v>13</v>
          </cell>
          <cell r="AC239">
            <v>4</v>
          </cell>
          <cell r="AD239">
            <v>2</v>
          </cell>
          <cell r="AE239">
            <v>0</v>
          </cell>
          <cell r="AF239">
            <v>0</v>
          </cell>
          <cell r="AG239" t="str">
            <v xml:space="preserve"> ST</v>
          </cell>
          <cell r="AH239" t="str">
            <v xml:space="preserve"> REM DATED 9-2-15</v>
          </cell>
          <cell r="AI239" t="str">
            <v xml:space="preserve"> N</v>
          </cell>
          <cell r="AJ239">
            <v>5</v>
          </cell>
          <cell r="AK239">
            <v>0</v>
          </cell>
          <cell r="AL239">
            <v>7174</v>
          </cell>
          <cell r="AM239">
            <v>52798</v>
          </cell>
          <cell r="AN239" t="str">
            <v xml:space="preserve">  0/00/0000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7174</v>
          </cell>
          <cell r="AZ239">
            <v>52798</v>
          </cell>
          <cell r="BA239" t="str">
            <v xml:space="preserve"> ST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 t="str">
            <v>Pass</v>
          </cell>
          <cell r="BH239" t="str">
            <v>Pass</v>
          </cell>
          <cell r="BI239" t="str">
            <v>***-**-8067</v>
          </cell>
          <cell r="BJ239">
            <v>131967.78</v>
          </cell>
          <cell r="BK239">
            <v>132383.57</v>
          </cell>
          <cell r="BL239">
            <v>132383.57</v>
          </cell>
          <cell r="BM239"/>
          <cell r="BN239"/>
          <cell r="BO239"/>
          <cell r="BP239"/>
          <cell r="BQ239">
            <v>9.0613143293554398E-5</v>
          </cell>
          <cell r="BR239">
            <v>131967.78</v>
          </cell>
          <cell r="BS239">
            <v>415.79</v>
          </cell>
          <cell r="BT239">
            <v>132383.57</v>
          </cell>
          <cell r="BU239">
            <v>0</v>
          </cell>
          <cell r="BV239">
            <v>132383.57</v>
          </cell>
          <cell r="BW239">
            <v>0</v>
          </cell>
          <cell r="BX239">
            <v>0</v>
          </cell>
          <cell r="BY239"/>
          <cell r="BZ239">
            <v>0</v>
          </cell>
          <cell r="CA239" t="e">
            <v>#REF!</v>
          </cell>
          <cell r="CB239" t="str">
            <v>Match</v>
          </cell>
          <cell r="CC239" t="b">
            <v>0</v>
          </cell>
          <cell r="CD239">
            <v>520628067</v>
          </cell>
          <cell r="CE239">
            <v>9</v>
          </cell>
          <cell r="CF239">
            <v>5</v>
          </cell>
          <cell r="CG239">
            <v>62</v>
          </cell>
          <cell r="CH239" t="b">
            <v>0</v>
          </cell>
          <cell r="CI239">
            <v>-8.3131597222236451</v>
          </cell>
          <cell r="CJ239"/>
          <cell r="CK239" t="e">
            <v>#REF!</v>
          </cell>
          <cell r="CL239" t="e">
            <v>#REF!</v>
          </cell>
        </row>
        <row r="240">
          <cell r="B240">
            <v>52814</v>
          </cell>
          <cell r="C240" t="str">
            <v xml:space="preserve"> BRACK,TERRI L.</v>
          </cell>
          <cell r="D240">
            <v>4650</v>
          </cell>
          <cell r="E240">
            <v>606.95000000000005</v>
          </cell>
          <cell r="F240">
            <v>42485</v>
          </cell>
          <cell r="G240">
            <v>43205</v>
          </cell>
          <cell r="H240" t="str">
            <v xml:space="preserve"> PURCHASE FOUR WHEELER</v>
          </cell>
          <cell r="I240" t="str">
            <v xml:space="preserve"> SA</v>
          </cell>
          <cell r="J240">
            <v>32</v>
          </cell>
          <cell r="K240" t="str">
            <v xml:space="preserve"> A</v>
          </cell>
          <cell r="L240" t="str">
            <v xml:space="preserve"> N</v>
          </cell>
          <cell r="M240">
            <v>0</v>
          </cell>
          <cell r="N240">
            <v>7177</v>
          </cell>
          <cell r="O240">
            <v>52814</v>
          </cell>
          <cell r="P240">
            <v>0</v>
          </cell>
          <cell r="Q240" t="str">
            <v xml:space="preserve"> MN</v>
          </cell>
          <cell r="R240">
            <v>43146</v>
          </cell>
          <cell r="S240">
            <v>204.24</v>
          </cell>
          <cell r="T240">
            <v>1.05</v>
          </cell>
          <cell r="U240" t="str">
            <v xml:space="preserve"> N</v>
          </cell>
          <cell r="V240">
            <v>11</v>
          </cell>
          <cell r="W240">
            <v>515604955</v>
          </cell>
          <cell r="X240" t="str">
            <v xml:space="preserve"> S</v>
          </cell>
          <cell r="Y240">
            <v>7177</v>
          </cell>
          <cell r="Z240">
            <v>52814</v>
          </cell>
          <cell r="AA240">
            <v>0</v>
          </cell>
          <cell r="AB240">
            <v>21</v>
          </cell>
          <cell r="AC240">
            <v>2</v>
          </cell>
          <cell r="AD240">
            <v>5</v>
          </cell>
          <cell r="AE240">
            <v>0</v>
          </cell>
          <cell r="AF240">
            <v>0</v>
          </cell>
          <cell r="AG240" t="str">
            <v xml:space="preserve"> ST</v>
          </cell>
          <cell r="AH240" t="str">
            <v xml:space="preserve"> 2009 KAWASAKI FOUR WHEELER</v>
          </cell>
          <cell r="AI240" t="str">
            <v xml:space="preserve"> N</v>
          </cell>
          <cell r="AJ240">
            <v>5.25</v>
          </cell>
          <cell r="AK240">
            <v>0</v>
          </cell>
          <cell r="AL240">
            <v>7177</v>
          </cell>
          <cell r="AM240">
            <v>52814</v>
          </cell>
          <cell r="AN240" t="str">
            <v xml:space="preserve">  0/00/0000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7177</v>
          </cell>
          <cell r="AZ240">
            <v>52814</v>
          </cell>
          <cell r="BA240" t="str">
            <v xml:space="preserve"> ST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 t="str">
            <v>Pass</v>
          </cell>
          <cell r="BH240" t="str">
            <v>Pass</v>
          </cell>
          <cell r="BI240" t="str">
            <v>***-**-4955</v>
          </cell>
          <cell r="BJ240">
            <v>606.95000000000005</v>
          </cell>
          <cell r="BK240">
            <v>608</v>
          </cell>
          <cell r="BL240">
            <v>608</v>
          </cell>
          <cell r="BM240"/>
          <cell r="BN240"/>
          <cell r="BO240"/>
          <cell r="BP240"/>
          <cell r="BQ240">
            <v>4.3758809679244423E-7</v>
          </cell>
          <cell r="BR240">
            <v>606.95000000000005</v>
          </cell>
          <cell r="BS240">
            <v>1.05</v>
          </cell>
          <cell r="BT240">
            <v>608</v>
          </cell>
          <cell r="BU240">
            <v>0</v>
          </cell>
          <cell r="BV240">
            <v>608</v>
          </cell>
          <cell r="BW240">
            <v>0</v>
          </cell>
          <cell r="BX240">
            <v>0</v>
          </cell>
          <cell r="BY240"/>
          <cell r="BZ240">
            <v>0</v>
          </cell>
          <cell r="CA240" t="e">
            <v>#REF!</v>
          </cell>
          <cell r="CB240" t="str">
            <v>Match</v>
          </cell>
          <cell r="CC240" t="b">
            <v>0</v>
          </cell>
          <cell r="CD240">
            <v>515604955</v>
          </cell>
          <cell r="CE240">
            <v>9</v>
          </cell>
          <cell r="CF240">
            <v>5</v>
          </cell>
          <cell r="CG240">
            <v>60</v>
          </cell>
          <cell r="CH240" t="b">
            <v>0</v>
          </cell>
          <cell r="CI240">
            <v>-22.313159722223645</v>
          </cell>
          <cell r="CJ240"/>
          <cell r="CK240" t="e">
            <v>#REF!</v>
          </cell>
          <cell r="CL240" t="e">
            <v>#REF!</v>
          </cell>
        </row>
        <row r="241">
          <cell r="B241">
            <v>310305</v>
          </cell>
          <cell r="C241" t="str">
            <v xml:space="preserve"> BRADSTREET,SALLY L.</v>
          </cell>
          <cell r="D241">
            <v>36500</v>
          </cell>
          <cell r="E241">
            <v>24226.76</v>
          </cell>
          <cell r="F241">
            <v>41365</v>
          </cell>
          <cell r="G241">
            <v>46844</v>
          </cell>
          <cell r="H241" t="str">
            <v xml:space="preserve"> RATE/TERM REFINANCE</v>
          </cell>
          <cell r="I241" t="str">
            <v xml:space="preserve"> PA</v>
          </cell>
          <cell r="J241">
            <v>19</v>
          </cell>
          <cell r="K241" t="str">
            <v xml:space="preserve"> A</v>
          </cell>
          <cell r="L241" t="str">
            <v xml:space="preserve"> N</v>
          </cell>
          <cell r="M241">
            <v>0</v>
          </cell>
          <cell r="N241">
            <v>7215</v>
          </cell>
          <cell r="O241">
            <v>310305</v>
          </cell>
          <cell r="P241">
            <v>0</v>
          </cell>
          <cell r="Q241" t="str">
            <v xml:space="preserve"> KM</v>
          </cell>
          <cell r="R241">
            <v>43132</v>
          </cell>
          <cell r="S241">
            <v>252.06</v>
          </cell>
          <cell r="T241">
            <v>42.55</v>
          </cell>
          <cell r="U241" t="str">
            <v xml:space="preserve"> N</v>
          </cell>
          <cell r="V241">
            <v>2</v>
          </cell>
          <cell r="W241">
            <v>521603309</v>
          </cell>
          <cell r="X241" t="str">
            <v xml:space="preserve"> S</v>
          </cell>
          <cell r="Y241">
            <v>7215</v>
          </cell>
          <cell r="Z241">
            <v>310305</v>
          </cell>
          <cell r="AA241">
            <v>0</v>
          </cell>
          <cell r="AB241">
            <v>1</v>
          </cell>
          <cell r="AC241">
            <v>6</v>
          </cell>
          <cell r="AD241">
            <v>3</v>
          </cell>
          <cell r="AE241">
            <v>310305</v>
          </cell>
          <cell r="AF241">
            <v>1</v>
          </cell>
          <cell r="AG241" t="str">
            <v xml:space="preserve"> ST</v>
          </cell>
          <cell r="AH241" t="str">
            <v xml:space="preserve"> 504 YORK STREET, SCOTT CITY</v>
          </cell>
          <cell r="AI241" t="str">
            <v xml:space="preserve"> N</v>
          </cell>
          <cell r="AJ241">
            <v>2.75</v>
          </cell>
          <cell r="AK241">
            <v>0</v>
          </cell>
          <cell r="AL241">
            <v>7215</v>
          </cell>
          <cell r="AM241">
            <v>310305</v>
          </cell>
          <cell r="AN241" t="str">
            <v xml:space="preserve">  0/00/0000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7215</v>
          </cell>
          <cell r="AZ241">
            <v>310305</v>
          </cell>
          <cell r="BA241" t="str">
            <v xml:space="preserve"> ST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 t="str">
            <v>Pass</v>
          </cell>
          <cell r="BH241" t="str">
            <v>Pass</v>
          </cell>
          <cell r="BI241" t="str">
            <v>***-**-3309</v>
          </cell>
          <cell r="BJ241">
            <v>24226.76</v>
          </cell>
          <cell r="BK241">
            <v>24269.309999999998</v>
          </cell>
          <cell r="BL241">
            <v>24269.309999999998</v>
          </cell>
          <cell r="BM241"/>
          <cell r="BN241"/>
          <cell r="BO241"/>
          <cell r="BP241"/>
          <cell r="BQ241">
            <v>9.149161874816743E-6</v>
          </cell>
          <cell r="BR241">
            <v>24226.76</v>
          </cell>
          <cell r="BS241">
            <v>42.55</v>
          </cell>
          <cell r="BT241">
            <v>24269.309999999998</v>
          </cell>
          <cell r="BU241">
            <v>0</v>
          </cell>
          <cell r="BV241">
            <v>24269.309999999998</v>
          </cell>
          <cell r="BW241">
            <v>0</v>
          </cell>
          <cell r="BX241">
            <v>0</v>
          </cell>
          <cell r="BY241"/>
          <cell r="BZ241">
            <v>0</v>
          </cell>
          <cell r="CA241" t="e">
            <v>#REF!</v>
          </cell>
          <cell r="CB241" t="str">
            <v>Match</v>
          </cell>
          <cell r="CC241" t="b">
            <v>0</v>
          </cell>
          <cell r="CD241">
            <v>521603309</v>
          </cell>
          <cell r="CE241">
            <v>9</v>
          </cell>
          <cell r="CF241">
            <v>5</v>
          </cell>
          <cell r="CG241">
            <v>60</v>
          </cell>
          <cell r="CH241" t="b">
            <v>0</v>
          </cell>
          <cell r="CI241">
            <v>-8.3131597222236451</v>
          </cell>
          <cell r="CJ241"/>
          <cell r="CK241" t="e">
            <v>#REF!</v>
          </cell>
          <cell r="CL241" t="e">
            <v>#REF!</v>
          </cell>
        </row>
        <row r="242">
          <cell r="B242">
            <v>9310305</v>
          </cell>
          <cell r="C242" t="str">
            <v xml:space="preserve"> BRADSTREET,SA</v>
          </cell>
          <cell r="D242">
            <v>-36500</v>
          </cell>
          <cell r="E242">
            <v>-24226.76</v>
          </cell>
          <cell r="F242">
            <v>41365</v>
          </cell>
          <cell r="G242">
            <v>46844</v>
          </cell>
          <cell r="H242" t="str">
            <v xml:space="preserve"> FHLB SOLD LOAN</v>
          </cell>
          <cell r="I242" t="str">
            <v xml:space="preserve"> PT</v>
          </cell>
          <cell r="J242">
            <v>20</v>
          </cell>
          <cell r="K242" t="str">
            <v xml:space="preserve"> A</v>
          </cell>
          <cell r="L242" t="str">
            <v xml:space="preserve"> N</v>
          </cell>
          <cell r="M242">
            <v>0</v>
          </cell>
          <cell r="N242">
            <v>7215</v>
          </cell>
          <cell r="O242">
            <v>9310305</v>
          </cell>
          <cell r="P242">
            <v>0</v>
          </cell>
          <cell r="Q242" t="str">
            <v xml:space="preserve"> KM</v>
          </cell>
          <cell r="R242">
            <v>43132</v>
          </cell>
          <cell r="S242">
            <v>252.06</v>
          </cell>
          <cell r="T242">
            <v>-42.55</v>
          </cell>
          <cell r="U242" t="str">
            <v xml:space="preserve"> N</v>
          </cell>
          <cell r="V242">
            <v>2</v>
          </cell>
          <cell r="W242">
            <v>521603309</v>
          </cell>
          <cell r="X242" t="str">
            <v xml:space="preserve"> S</v>
          </cell>
          <cell r="Y242">
            <v>7215</v>
          </cell>
          <cell r="Z242">
            <v>9310305</v>
          </cell>
          <cell r="AA242">
            <v>0</v>
          </cell>
          <cell r="AB242">
            <v>1</v>
          </cell>
          <cell r="AC242">
            <v>6</v>
          </cell>
          <cell r="AD242">
            <v>3</v>
          </cell>
          <cell r="AE242">
            <v>310305</v>
          </cell>
          <cell r="AF242">
            <v>1</v>
          </cell>
          <cell r="AG242" t="str">
            <v xml:space="preserve"> ST</v>
          </cell>
          <cell r="AH242" t="str">
            <v xml:space="preserve"> 504 YORK STREET, SCOTT CITY</v>
          </cell>
          <cell r="AI242" t="str">
            <v xml:space="preserve"> N</v>
          </cell>
          <cell r="AJ242">
            <v>2.75</v>
          </cell>
          <cell r="AK242">
            <v>0</v>
          </cell>
          <cell r="AL242">
            <v>7215</v>
          </cell>
          <cell r="AM242">
            <v>9310305</v>
          </cell>
          <cell r="AN242" t="str">
            <v xml:space="preserve">  0/00/0000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7215</v>
          </cell>
          <cell r="AZ242">
            <v>9310305</v>
          </cell>
          <cell r="BA242" t="str">
            <v xml:space="preserve"> ST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 t="str">
            <v>Pass</v>
          </cell>
          <cell r="BH242" t="str">
            <v>Pass</v>
          </cell>
          <cell r="BI242" t="str">
            <v>***-**-3309</v>
          </cell>
          <cell r="BJ242">
            <v>-24226.76</v>
          </cell>
          <cell r="BK242">
            <v>-24269.309999999998</v>
          </cell>
          <cell r="BL242">
            <v>-24269.309999999998</v>
          </cell>
          <cell r="BM242"/>
          <cell r="BN242"/>
          <cell r="BO242"/>
          <cell r="BP242"/>
          <cell r="BQ242">
            <v>-9.149161874816743E-6</v>
          </cell>
          <cell r="BR242">
            <v>-24226.76</v>
          </cell>
          <cell r="BS242">
            <v>-42.55</v>
          </cell>
          <cell r="BT242">
            <v>-24269.309999999998</v>
          </cell>
          <cell r="BU242">
            <v>0</v>
          </cell>
          <cell r="BV242">
            <v>-24269.309999999998</v>
          </cell>
          <cell r="BW242">
            <v>0</v>
          </cell>
          <cell r="BX242">
            <v>0</v>
          </cell>
          <cell r="BY242"/>
          <cell r="BZ242">
            <v>0</v>
          </cell>
          <cell r="CA242" t="e">
            <v>#REF!</v>
          </cell>
          <cell r="CB242" t="str">
            <v>Match</v>
          </cell>
          <cell r="CC242" t="b">
            <v>0</v>
          </cell>
          <cell r="CD242">
            <v>521603309</v>
          </cell>
          <cell r="CE242">
            <v>9</v>
          </cell>
          <cell r="CF242">
            <v>5</v>
          </cell>
          <cell r="CG242">
            <v>60</v>
          </cell>
          <cell r="CH242" t="b">
            <v>0</v>
          </cell>
          <cell r="CI242">
            <v>-8.3131597222236451</v>
          </cell>
          <cell r="CJ242"/>
          <cell r="CK242" t="e">
            <v>#REF!</v>
          </cell>
          <cell r="CL242" t="e">
            <v>#REF!</v>
          </cell>
        </row>
        <row r="243">
          <cell r="B243">
            <v>51297</v>
          </cell>
          <cell r="C243" t="str">
            <v xml:space="preserve"> BRAKEY, GREGORY G.</v>
          </cell>
          <cell r="D243">
            <v>35200</v>
          </cell>
          <cell r="E243">
            <v>17393.009999999998</v>
          </cell>
          <cell r="F243">
            <v>42041</v>
          </cell>
          <cell r="G243">
            <v>43313</v>
          </cell>
          <cell r="H243" t="str">
            <v xml:space="preserve"> OPERATE RENEWAL</v>
          </cell>
          <cell r="I243" t="str">
            <v xml:space="preserve"> SI</v>
          </cell>
          <cell r="J243">
            <v>91</v>
          </cell>
          <cell r="K243" t="str">
            <v xml:space="preserve"> A</v>
          </cell>
          <cell r="L243" t="str">
            <v xml:space="preserve"> N</v>
          </cell>
          <cell r="M243">
            <v>0</v>
          </cell>
          <cell r="N243">
            <v>7310</v>
          </cell>
          <cell r="O243">
            <v>51297</v>
          </cell>
          <cell r="P243">
            <v>0</v>
          </cell>
          <cell r="Q243" t="str">
            <v xml:space="preserve"> MN</v>
          </cell>
          <cell r="R243">
            <v>43313</v>
          </cell>
          <cell r="S243">
            <v>0</v>
          </cell>
          <cell r="T243">
            <v>214.43</v>
          </cell>
          <cell r="U243" t="str">
            <v xml:space="preserve"> N</v>
          </cell>
          <cell r="V243">
            <v>7</v>
          </cell>
          <cell r="W243">
            <v>512502874</v>
          </cell>
          <cell r="X243" t="str">
            <v xml:space="preserve"> S</v>
          </cell>
          <cell r="Y243">
            <v>7310</v>
          </cell>
          <cell r="Z243">
            <v>51297</v>
          </cell>
          <cell r="AA243">
            <v>0</v>
          </cell>
          <cell r="AB243">
            <v>25</v>
          </cell>
          <cell r="AC243">
            <v>4</v>
          </cell>
          <cell r="AD243">
            <v>11</v>
          </cell>
          <cell r="AE243">
            <v>0</v>
          </cell>
          <cell r="AF243">
            <v>0</v>
          </cell>
          <cell r="AG243" t="str">
            <v xml:space="preserve"> ST</v>
          </cell>
          <cell r="AH243" t="str">
            <v xml:space="preserve"> ACCTS EQUIP GI CROPS</v>
          </cell>
          <cell r="AI243" t="str">
            <v xml:space="preserve"> N</v>
          </cell>
          <cell r="AJ243">
            <v>6</v>
          </cell>
          <cell r="AK243">
            <v>4</v>
          </cell>
          <cell r="AL243">
            <v>7310</v>
          </cell>
          <cell r="AM243">
            <v>51297</v>
          </cell>
          <cell r="AN243" t="str">
            <v xml:space="preserve">  0/00/0000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1</v>
          </cell>
          <cell r="AW243">
            <v>1</v>
          </cell>
          <cell r="AX243">
            <v>0</v>
          </cell>
          <cell r="AY243">
            <v>7310</v>
          </cell>
          <cell r="AZ243">
            <v>51297</v>
          </cell>
          <cell r="BA243" t="str">
            <v xml:space="preserve"> ST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 t="str">
            <v>Substandard</v>
          </cell>
          <cell r="BH243" t="str">
            <v>Substandard</v>
          </cell>
          <cell r="BI243" t="str">
            <v>***-**-2874</v>
          </cell>
          <cell r="BJ243">
            <v>17393.009999999998</v>
          </cell>
          <cell r="BK243">
            <v>17607.439999999999</v>
          </cell>
          <cell r="BL243"/>
          <cell r="BM243"/>
          <cell r="BN243">
            <v>17607.439999999999</v>
          </cell>
          <cell r="BO243"/>
          <cell r="BP243"/>
          <cell r="BQ243">
            <v>1.4331091793189741E-5</v>
          </cell>
          <cell r="BR243">
            <v>17393.009999999998</v>
          </cell>
          <cell r="BS243">
            <v>214.43</v>
          </cell>
          <cell r="BT243">
            <v>17607.439999999999</v>
          </cell>
          <cell r="BU243">
            <v>0</v>
          </cell>
          <cell r="BV243">
            <v>17607.439999999999</v>
          </cell>
          <cell r="BW243">
            <v>0</v>
          </cell>
          <cell r="BX243">
            <v>0</v>
          </cell>
          <cell r="BY243"/>
          <cell r="BZ243">
            <v>0</v>
          </cell>
          <cell r="CA243" t="e">
            <v>#REF!</v>
          </cell>
          <cell r="CB243" t="str">
            <v>Match</v>
          </cell>
          <cell r="CC243" t="b">
            <v>0</v>
          </cell>
          <cell r="CD243">
            <v>512502874</v>
          </cell>
          <cell r="CE243">
            <v>9</v>
          </cell>
          <cell r="CF243">
            <v>5</v>
          </cell>
          <cell r="CG243">
            <v>50</v>
          </cell>
          <cell r="CH243" t="b">
            <v>0</v>
          </cell>
          <cell r="CI243">
            <v>-189.31315972222365</v>
          </cell>
          <cell r="CJ243"/>
          <cell r="CK243" t="e">
            <v>#REF!</v>
          </cell>
          <cell r="CL243" t="e">
            <v>#REF!</v>
          </cell>
        </row>
        <row r="244">
          <cell r="B244">
            <v>51416</v>
          </cell>
          <cell r="C244" t="str">
            <v xml:space="preserve"> BRAKEY,GREGORY G.</v>
          </cell>
          <cell r="D244">
            <v>17500</v>
          </cell>
          <cell r="E244">
            <v>17500</v>
          </cell>
          <cell r="F244">
            <v>42080</v>
          </cell>
          <cell r="G244">
            <v>43313</v>
          </cell>
          <cell r="H244" t="str">
            <v xml:space="preserve"> MACHINERY AMORTIZATION</v>
          </cell>
          <cell r="I244" t="str">
            <v xml:space="preserve"> SI</v>
          </cell>
          <cell r="J244">
            <v>91</v>
          </cell>
          <cell r="K244" t="str">
            <v xml:space="preserve"> A</v>
          </cell>
          <cell r="L244" t="str">
            <v xml:space="preserve"> N</v>
          </cell>
          <cell r="M244">
            <v>0</v>
          </cell>
          <cell r="N244">
            <v>7310</v>
          </cell>
          <cell r="O244">
            <v>51416</v>
          </cell>
          <cell r="P244">
            <v>0</v>
          </cell>
          <cell r="Q244" t="str">
            <v xml:space="preserve"> MN</v>
          </cell>
          <cell r="R244">
            <v>43313</v>
          </cell>
          <cell r="S244">
            <v>0</v>
          </cell>
          <cell r="T244">
            <v>1306.02</v>
          </cell>
          <cell r="U244" t="str">
            <v xml:space="preserve"> N</v>
          </cell>
          <cell r="V244">
            <v>7</v>
          </cell>
          <cell r="W244">
            <v>512502874</v>
          </cell>
          <cell r="X244" t="str">
            <v xml:space="preserve"> S</v>
          </cell>
          <cell r="Y244">
            <v>7310</v>
          </cell>
          <cell r="Z244">
            <v>51416</v>
          </cell>
          <cell r="AA244">
            <v>0</v>
          </cell>
          <cell r="AB244">
            <v>25</v>
          </cell>
          <cell r="AC244">
            <v>2</v>
          </cell>
          <cell r="AD244">
            <v>11</v>
          </cell>
          <cell r="AE244">
            <v>0</v>
          </cell>
          <cell r="AF244">
            <v>0</v>
          </cell>
          <cell r="AG244" t="str">
            <v xml:space="preserve"> ST</v>
          </cell>
          <cell r="AH244" t="str">
            <v xml:space="preserve"> ACCTS EQUIP GI CROPS</v>
          </cell>
          <cell r="AI244" t="str">
            <v xml:space="preserve"> N</v>
          </cell>
          <cell r="AJ244">
            <v>6</v>
          </cell>
          <cell r="AK244">
            <v>3</v>
          </cell>
          <cell r="AL244">
            <v>7310</v>
          </cell>
          <cell r="AM244">
            <v>51416</v>
          </cell>
          <cell r="AN244" t="str">
            <v xml:space="preserve">  0/00/0000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1</v>
          </cell>
          <cell r="AW244">
            <v>1</v>
          </cell>
          <cell r="AX244">
            <v>0</v>
          </cell>
          <cell r="AY244">
            <v>7310</v>
          </cell>
          <cell r="AZ244">
            <v>51416</v>
          </cell>
          <cell r="BA244" t="str">
            <v xml:space="preserve"> ST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 t="str">
            <v>Substandard</v>
          </cell>
          <cell r="BH244" t="str">
            <v>Substandard</v>
          </cell>
          <cell r="BI244" t="str">
            <v>***-**-2874</v>
          </cell>
          <cell r="BJ244">
            <v>17500</v>
          </cell>
          <cell r="BK244">
            <v>18806.02</v>
          </cell>
          <cell r="BL244"/>
          <cell r="BM244"/>
          <cell r="BN244">
            <v>18806.02</v>
          </cell>
          <cell r="BO244"/>
          <cell r="BP244"/>
          <cell r="BQ244">
            <v>1.4419246949252631E-5</v>
          </cell>
          <cell r="BR244">
            <v>17500</v>
          </cell>
          <cell r="BS244">
            <v>1306.02</v>
          </cell>
          <cell r="BT244">
            <v>18806.02</v>
          </cell>
          <cell r="BU244">
            <v>0</v>
          </cell>
          <cell r="BV244">
            <v>18806.02</v>
          </cell>
          <cell r="BW244">
            <v>0</v>
          </cell>
          <cell r="BX244">
            <v>0</v>
          </cell>
          <cell r="BY244"/>
          <cell r="BZ244">
            <v>0</v>
          </cell>
          <cell r="CA244" t="e">
            <v>#REF!</v>
          </cell>
          <cell r="CB244" t="str">
            <v>Match</v>
          </cell>
          <cell r="CC244" t="b">
            <v>0</v>
          </cell>
          <cell r="CD244">
            <v>512502874</v>
          </cell>
          <cell r="CE244">
            <v>9</v>
          </cell>
          <cell r="CF244">
            <v>5</v>
          </cell>
          <cell r="CG244">
            <v>50</v>
          </cell>
          <cell r="CH244" t="b">
            <v>0</v>
          </cell>
          <cell r="CI244">
            <v>-189.31315972222365</v>
          </cell>
          <cell r="CJ244"/>
          <cell r="CK244" t="e">
            <v>#REF!</v>
          </cell>
          <cell r="CL244" t="e">
            <v>#REF!</v>
          </cell>
        </row>
        <row r="245">
          <cell r="B245">
            <v>52590</v>
          </cell>
          <cell r="C245" t="str">
            <v xml:space="preserve"> BRAKEY,GREGG</v>
          </cell>
          <cell r="D245">
            <v>5000</v>
          </cell>
          <cell r="E245">
            <v>5000</v>
          </cell>
          <cell r="F245">
            <v>42416</v>
          </cell>
          <cell r="G245">
            <v>43313</v>
          </cell>
          <cell r="H245" t="str">
            <v xml:space="preserve"> OPERATE</v>
          </cell>
          <cell r="I245" t="str">
            <v xml:space="preserve"> SI</v>
          </cell>
          <cell r="J245">
            <v>91</v>
          </cell>
          <cell r="K245" t="str">
            <v xml:space="preserve"> A</v>
          </cell>
          <cell r="L245" t="str">
            <v xml:space="preserve"> N</v>
          </cell>
          <cell r="M245">
            <v>0</v>
          </cell>
          <cell r="N245">
            <v>7310</v>
          </cell>
          <cell r="O245">
            <v>52590</v>
          </cell>
          <cell r="P245">
            <v>0</v>
          </cell>
          <cell r="Q245" t="str">
            <v xml:space="preserve"> MN</v>
          </cell>
          <cell r="R245">
            <v>43313</v>
          </cell>
          <cell r="S245">
            <v>0</v>
          </cell>
          <cell r="T245">
            <v>427.19</v>
          </cell>
          <cell r="U245" t="str">
            <v xml:space="preserve"> N</v>
          </cell>
          <cell r="V245">
            <v>7</v>
          </cell>
          <cell r="W245">
            <v>512502874</v>
          </cell>
          <cell r="X245" t="str">
            <v xml:space="preserve"> S</v>
          </cell>
          <cell r="Y245">
            <v>7310</v>
          </cell>
          <cell r="Z245">
            <v>52590</v>
          </cell>
          <cell r="AA245">
            <v>0</v>
          </cell>
          <cell r="AB245">
            <v>25</v>
          </cell>
          <cell r="AC245">
            <v>4</v>
          </cell>
          <cell r="AD245">
            <v>11</v>
          </cell>
          <cell r="AE245">
            <v>0</v>
          </cell>
          <cell r="AF245">
            <v>0</v>
          </cell>
          <cell r="AG245" t="str">
            <v xml:space="preserve"> ST</v>
          </cell>
          <cell r="AH245" t="str">
            <v xml:space="preserve"> ACCOUNTS, EQUIPMENT, GI, CROPS</v>
          </cell>
          <cell r="AI245" t="str">
            <v xml:space="preserve"> N</v>
          </cell>
          <cell r="AJ245">
            <v>6</v>
          </cell>
          <cell r="AK245">
            <v>3</v>
          </cell>
          <cell r="AL245">
            <v>7310</v>
          </cell>
          <cell r="AM245">
            <v>52590</v>
          </cell>
          <cell r="AN245" t="str">
            <v xml:space="preserve">  0/00/0000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1</v>
          </cell>
          <cell r="AW245">
            <v>0</v>
          </cell>
          <cell r="AX245">
            <v>0</v>
          </cell>
          <cell r="AY245">
            <v>7310</v>
          </cell>
          <cell r="AZ245">
            <v>52590</v>
          </cell>
          <cell r="BA245" t="str">
            <v xml:space="preserve"> ST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 t="str">
            <v>Substandard</v>
          </cell>
          <cell r="BH245" t="str">
            <v>Substandard</v>
          </cell>
          <cell r="BI245" t="str">
            <v>***-**-2874</v>
          </cell>
          <cell r="BJ245">
            <v>5000</v>
          </cell>
          <cell r="BK245">
            <v>5427.19</v>
          </cell>
          <cell r="BL245"/>
          <cell r="BM245"/>
          <cell r="BN245">
            <v>5427.19</v>
          </cell>
          <cell r="BO245"/>
          <cell r="BP245"/>
          <cell r="BQ245">
            <v>4.1197848426436085E-6</v>
          </cell>
          <cell r="BR245">
            <v>5000</v>
          </cell>
          <cell r="BS245">
            <v>427.19</v>
          </cell>
          <cell r="BT245">
            <v>5427.19</v>
          </cell>
          <cell r="BU245">
            <v>0</v>
          </cell>
          <cell r="BV245">
            <v>5427.19</v>
          </cell>
          <cell r="BW245">
            <v>0</v>
          </cell>
          <cell r="BX245">
            <v>0</v>
          </cell>
          <cell r="BY245"/>
          <cell r="BZ245">
            <v>0</v>
          </cell>
          <cell r="CA245" t="e">
            <v>#REF!</v>
          </cell>
          <cell r="CB245" t="str">
            <v>Match</v>
          </cell>
          <cell r="CC245" t="b">
            <v>0</v>
          </cell>
          <cell r="CD245">
            <v>512502874</v>
          </cell>
          <cell r="CE245">
            <v>9</v>
          </cell>
          <cell r="CF245">
            <v>5</v>
          </cell>
          <cell r="CG245">
            <v>50</v>
          </cell>
          <cell r="CH245" t="b">
            <v>0</v>
          </cell>
          <cell r="CI245">
            <v>-189.31315972222365</v>
          </cell>
          <cell r="CJ245"/>
          <cell r="CK245" t="e">
            <v>#REF!</v>
          </cell>
          <cell r="CL245" t="e">
            <v>#REF!</v>
          </cell>
        </row>
        <row r="246">
          <cell r="B246">
            <v>52654</v>
          </cell>
          <cell r="C246" t="str">
            <v xml:space="preserve"> BRAKEY,GREGG</v>
          </cell>
          <cell r="D246">
            <v>56000</v>
          </cell>
          <cell r="E246">
            <v>36000</v>
          </cell>
          <cell r="F246">
            <v>42439</v>
          </cell>
          <cell r="G246">
            <v>43313</v>
          </cell>
          <cell r="H246" t="str">
            <v xml:space="preserve"> PURCHASE TRACTOR</v>
          </cell>
          <cell r="I246" t="str">
            <v xml:space="preserve"> SA</v>
          </cell>
          <cell r="J246">
            <v>92</v>
          </cell>
          <cell r="K246" t="str">
            <v xml:space="preserve"> A</v>
          </cell>
          <cell r="L246" t="str">
            <v xml:space="preserve"> N</v>
          </cell>
          <cell r="M246">
            <v>0</v>
          </cell>
          <cell r="N246">
            <v>7310</v>
          </cell>
          <cell r="O246">
            <v>52654</v>
          </cell>
          <cell r="P246">
            <v>0</v>
          </cell>
          <cell r="Q246" t="str">
            <v xml:space="preserve"> MN</v>
          </cell>
          <cell r="R246">
            <v>43313</v>
          </cell>
          <cell r="S246">
            <v>0</v>
          </cell>
          <cell r="T246">
            <v>5825.76</v>
          </cell>
          <cell r="U246" t="str">
            <v xml:space="preserve"> N</v>
          </cell>
          <cell r="V246">
            <v>3</v>
          </cell>
          <cell r="W246">
            <v>512502874</v>
          </cell>
          <cell r="X246" t="str">
            <v xml:space="preserve"> S</v>
          </cell>
          <cell r="Y246">
            <v>7310</v>
          </cell>
          <cell r="Z246">
            <v>52654</v>
          </cell>
          <cell r="AA246">
            <v>2</v>
          </cell>
          <cell r="AB246">
            <v>25</v>
          </cell>
          <cell r="AC246">
            <v>2</v>
          </cell>
          <cell r="AD246">
            <v>11</v>
          </cell>
          <cell r="AE246">
            <v>0</v>
          </cell>
          <cell r="AF246">
            <v>0</v>
          </cell>
          <cell r="AG246" t="str">
            <v xml:space="preserve"> ST</v>
          </cell>
          <cell r="AH246" t="str">
            <v xml:space="preserve"> EQUIP 97 JD 8400 MFWD TRACTOR</v>
          </cell>
          <cell r="AI246" t="str">
            <v xml:space="preserve"> N</v>
          </cell>
          <cell r="AJ246">
            <v>6</v>
          </cell>
          <cell r="AK246">
            <v>3</v>
          </cell>
          <cell r="AL246">
            <v>7310</v>
          </cell>
          <cell r="AM246">
            <v>52654</v>
          </cell>
          <cell r="AN246" t="str">
            <v xml:space="preserve">  9/07/2017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2</v>
          </cell>
          <cell r="AW246">
            <v>0</v>
          </cell>
          <cell r="AX246">
            <v>0</v>
          </cell>
          <cell r="AY246">
            <v>7310</v>
          </cell>
          <cell r="AZ246">
            <v>52654</v>
          </cell>
          <cell r="BA246" t="str">
            <v xml:space="preserve"> ST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 t="str">
            <v>Substandard</v>
          </cell>
          <cell r="BH246" t="str">
            <v>Substandard</v>
          </cell>
          <cell r="BI246" t="str">
            <v>***-**-2874</v>
          </cell>
          <cell r="BJ246">
            <v>36000</v>
          </cell>
          <cell r="BK246">
            <v>41825.760000000002</v>
          </cell>
          <cell r="BL246"/>
          <cell r="BM246"/>
          <cell r="BN246">
            <v>41825.760000000002</v>
          </cell>
          <cell r="BO246"/>
          <cell r="BP246"/>
          <cell r="BQ246">
            <v>2.9662450867033983E-5</v>
          </cell>
          <cell r="BR246">
            <v>36000</v>
          </cell>
          <cell r="BS246">
            <v>5825.76</v>
          </cell>
          <cell r="BT246">
            <v>41825.760000000002</v>
          </cell>
          <cell r="BU246">
            <v>0</v>
          </cell>
          <cell r="BV246">
            <v>41825.760000000002</v>
          </cell>
          <cell r="BW246">
            <v>0</v>
          </cell>
          <cell r="BX246">
            <v>0</v>
          </cell>
          <cell r="BY246"/>
          <cell r="BZ246">
            <v>0</v>
          </cell>
          <cell r="CA246" t="e">
            <v>#REF!</v>
          </cell>
          <cell r="CB246" t="str">
            <v>Match</v>
          </cell>
          <cell r="CC246" t="b">
            <v>0</v>
          </cell>
          <cell r="CD246">
            <v>512502874</v>
          </cell>
          <cell r="CE246">
            <v>9</v>
          </cell>
          <cell r="CF246">
            <v>5</v>
          </cell>
          <cell r="CG246">
            <v>50</v>
          </cell>
          <cell r="CH246" t="b">
            <v>0</v>
          </cell>
          <cell r="CI246">
            <v>-189.31315972222365</v>
          </cell>
          <cell r="CJ246"/>
          <cell r="CK246" t="e">
            <v>#REF!</v>
          </cell>
          <cell r="CL246" t="e">
            <v>#REF!</v>
          </cell>
        </row>
        <row r="247">
          <cell r="B247">
            <v>53421</v>
          </cell>
          <cell r="C247" t="str">
            <v xml:space="preserve"> BRAKEY,GREGORY G.</v>
          </cell>
          <cell r="D247">
            <v>5000</v>
          </cell>
          <cell r="E247">
            <v>5000</v>
          </cell>
          <cell r="F247">
            <v>42690</v>
          </cell>
          <cell r="G247">
            <v>43313</v>
          </cell>
          <cell r="H247" t="str">
            <v xml:space="preserve"> OPERATE</v>
          </cell>
          <cell r="I247" t="str">
            <v xml:space="preserve"> SI</v>
          </cell>
          <cell r="J247">
            <v>91</v>
          </cell>
          <cell r="K247" t="str">
            <v xml:space="preserve"> A</v>
          </cell>
          <cell r="L247" t="str">
            <v xml:space="preserve"> N</v>
          </cell>
          <cell r="M247">
            <v>0</v>
          </cell>
          <cell r="N247">
            <v>7310</v>
          </cell>
          <cell r="O247">
            <v>53421</v>
          </cell>
          <cell r="P247">
            <v>0</v>
          </cell>
          <cell r="Q247" t="str">
            <v xml:space="preserve"> LF</v>
          </cell>
          <cell r="R247">
            <v>43313</v>
          </cell>
          <cell r="S247">
            <v>0</v>
          </cell>
          <cell r="T247">
            <v>356.7</v>
          </cell>
          <cell r="U247" t="str">
            <v xml:space="preserve"> N</v>
          </cell>
          <cell r="V247">
            <v>7</v>
          </cell>
          <cell r="W247">
            <v>512502874</v>
          </cell>
          <cell r="X247" t="str">
            <v xml:space="preserve"> S</v>
          </cell>
          <cell r="Y247">
            <v>7310</v>
          </cell>
          <cell r="Z247">
            <v>53421</v>
          </cell>
          <cell r="AA247">
            <v>0</v>
          </cell>
          <cell r="AB247">
            <v>25</v>
          </cell>
          <cell r="AC247">
            <v>4</v>
          </cell>
          <cell r="AD247">
            <v>11</v>
          </cell>
          <cell r="AE247">
            <v>0</v>
          </cell>
          <cell r="AF247">
            <v>0</v>
          </cell>
          <cell r="AG247" t="str">
            <v xml:space="preserve"> ST</v>
          </cell>
          <cell r="AH247" t="str">
            <v xml:space="preserve"> ALL ACCTS EQUIP GI CROPS</v>
          </cell>
          <cell r="AI247" t="str">
            <v xml:space="preserve"> N</v>
          </cell>
          <cell r="AJ247">
            <v>6</v>
          </cell>
          <cell r="AK247">
            <v>1</v>
          </cell>
          <cell r="AL247">
            <v>7310</v>
          </cell>
          <cell r="AM247">
            <v>53421</v>
          </cell>
          <cell r="AN247" t="str">
            <v xml:space="preserve">  0/00/0000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7310</v>
          </cell>
          <cell r="AZ247">
            <v>53421</v>
          </cell>
          <cell r="BA247" t="str">
            <v xml:space="preserve"> ST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 t="str">
            <v>Substandard</v>
          </cell>
          <cell r="BH247" t="str">
            <v>Substandard</v>
          </cell>
          <cell r="BI247" t="str">
            <v>***-**-2874</v>
          </cell>
          <cell r="BJ247">
            <v>5000</v>
          </cell>
          <cell r="BK247">
            <v>5356.7</v>
          </cell>
          <cell r="BL247"/>
          <cell r="BM247"/>
          <cell r="BN247">
            <v>5356.7</v>
          </cell>
          <cell r="BO247"/>
          <cell r="BP247"/>
          <cell r="BQ247">
            <v>4.1197848426436085E-6</v>
          </cell>
          <cell r="BR247">
            <v>5000</v>
          </cell>
          <cell r="BS247">
            <v>356.7</v>
          </cell>
          <cell r="BT247">
            <v>5356.7</v>
          </cell>
          <cell r="BU247">
            <v>0</v>
          </cell>
          <cell r="BV247">
            <v>5356.7</v>
          </cell>
          <cell r="BW247">
            <v>0</v>
          </cell>
          <cell r="BX247">
            <v>0</v>
          </cell>
          <cell r="BY247"/>
          <cell r="BZ247">
            <v>0</v>
          </cell>
          <cell r="CA247" t="e">
            <v>#REF!</v>
          </cell>
          <cell r="CB247" t="str">
            <v>Match</v>
          </cell>
          <cell r="CC247" t="b">
            <v>0</v>
          </cell>
          <cell r="CD247">
            <v>512502874</v>
          </cell>
          <cell r="CE247">
            <v>9</v>
          </cell>
          <cell r="CF247">
            <v>5</v>
          </cell>
          <cell r="CG247">
            <v>50</v>
          </cell>
          <cell r="CH247" t="b">
            <v>0</v>
          </cell>
          <cell r="CI247">
            <v>-189.31315972222365</v>
          </cell>
          <cell r="CJ247"/>
          <cell r="CK247" t="e">
            <v>#REF!</v>
          </cell>
          <cell r="CL247" t="e">
            <v>#REF!</v>
          </cell>
        </row>
        <row r="248">
          <cell r="B248">
            <v>52765</v>
          </cell>
          <cell r="C248" t="str">
            <v xml:space="preserve"> BRANDED LIVESTOCK LL</v>
          </cell>
          <cell r="D248">
            <v>59912.02</v>
          </cell>
          <cell r="E248">
            <v>15744.12</v>
          </cell>
          <cell r="F248">
            <v>42473</v>
          </cell>
          <cell r="G248">
            <v>43313</v>
          </cell>
          <cell r="H248" t="str">
            <v xml:space="preserve"> REFINANCE 2012 PETERBILT</v>
          </cell>
          <cell r="I248" t="str">
            <v xml:space="preserve"> SA</v>
          </cell>
          <cell r="J248">
            <v>32</v>
          </cell>
          <cell r="K248" t="str">
            <v xml:space="preserve"> A</v>
          </cell>
          <cell r="L248" t="str">
            <v xml:space="preserve"> N</v>
          </cell>
          <cell r="M248">
            <v>0</v>
          </cell>
          <cell r="N248">
            <v>7340</v>
          </cell>
          <cell r="O248">
            <v>52765</v>
          </cell>
          <cell r="P248">
            <v>0</v>
          </cell>
          <cell r="Q248" t="str">
            <v xml:space="preserve"> LF</v>
          </cell>
          <cell r="R248">
            <v>43132</v>
          </cell>
          <cell r="S248">
            <v>2291.34</v>
          </cell>
          <cell r="T248">
            <v>58.53</v>
          </cell>
          <cell r="U248" t="str">
            <v xml:space="preserve"> N</v>
          </cell>
          <cell r="V248">
            <v>3</v>
          </cell>
          <cell r="W248">
            <v>273379548</v>
          </cell>
          <cell r="X248" t="str">
            <v xml:space="preserve"> F</v>
          </cell>
          <cell r="Y248">
            <v>7340</v>
          </cell>
          <cell r="Z248">
            <v>52765</v>
          </cell>
          <cell r="AA248">
            <v>0</v>
          </cell>
          <cell r="AB248">
            <v>1</v>
          </cell>
          <cell r="AC248">
            <v>2</v>
          </cell>
          <cell r="AD248">
            <v>5</v>
          </cell>
          <cell r="AE248">
            <v>0</v>
          </cell>
          <cell r="AF248">
            <v>0</v>
          </cell>
          <cell r="AG248" t="str">
            <v xml:space="preserve"> ST</v>
          </cell>
          <cell r="AH248" t="str">
            <v xml:space="preserve"> 2013 KENWORTH T600, WABASH TRA</v>
          </cell>
          <cell r="AI248" t="str">
            <v xml:space="preserve"> N</v>
          </cell>
          <cell r="AJ248">
            <v>5.9</v>
          </cell>
          <cell r="AK248">
            <v>0</v>
          </cell>
          <cell r="AL248">
            <v>7340</v>
          </cell>
          <cell r="AM248">
            <v>52765</v>
          </cell>
          <cell r="AN248" t="str">
            <v xml:space="preserve">  0/00/0000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7340</v>
          </cell>
          <cell r="AZ248">
            <v>52765</v>
          </cell>
          <cell r="BA248" t="str">
            <v xml:space="preserve"> ST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 t="str">
            <v>Pass</v>
          </cell>
          <cell r="BH248" t="str">
            <v>Pass</v>
          </cell>
          <cell r="BI248" t="str">
            <v>**-***9548</v>
          </cell>
          <cell r="BJ248">
            <v>15744.12</v>
          </cell>
          <cell r="BK248">
            <v>15802.650000000001</v>
          </cell>
          <cell r="BL248">
            <v>15802.650000000001</v>
          </cell>
          <cell r="BM248"/>
          <cell r="BN248"/>
          <cell r="BO248"/>
          <cell r="BP248"/>
          <cell r="BQ248">
            <v>1.2756269430896547E-5</v>
          </cell>
          <cell r="BR248">
            <v>15744.12</v>
          </cell>
          <cell r="BS248">
            <v>58.53</v>
          </cell>
          <cell r="BT248">
            <v>15802.650000000001</v>
          </cell>
          <cell r="BU248">
            <v>0</v>
          </cell>
          <cell r="BV248">
            <v>15802.650000000001</v>
          </cell>
          <cell r="BW248">
            <v>0</v>
          </cell>
          <cell r="BX248">
            <v>0</v>
          </cell>
          <cell r="BY248"/>
          <cell r="BZ248">
            <v>0</v>
          </cell>
          <cell r="CA248" t="e">
            <v>#REF!</v>
          </cell>
          <cell r="CB248" t="str">
            <v>Match</v>
          </cell>
          <cell r="CC248" t="b">
            <v>0</v>
          </cell>
          <cell r="CD248">
            <v>273379548</v>
          </cell>
          <cell r="CE248">
            <v>9</v>
          </cell>
          <cell r="CF248">
            <v>2</v>
          </cell>
          <cell r="CG248">
            <v>37</v>
          </cell>
          <cell r="CH248" t="b">
            <v>0</v>
          </cell>
          <cell r="CI248">
            <v>-8.3131597222236451</v>
          </cell>
          <cell r="CJ248"/>
          <cell r="CK248" t="e">
            <v>#REF!</v>
          </cell>
          <cell r="CL248" t="e">
            <v>#REF!</v>
          </cell>
        </row>
        <row r="249">
          <cell r="B249">
            <v>52905</v>
          </cell>
          <cell r="C249" t="str">
            <v xml:space="preserve"> BRANDED LIVESTOCK LL</v>
          </cell>
          <cell r="D249">
            <v>131868.73000000001</v>
          </cell>
          <cell r="E249">
            <v>94295.03</v>
          </cell>
          <cell r="F249">
            <v>42508</v>
          </cell>
          <cell r="G249">
            <v>44344</v>
          </cell>
          <cell r="H249" t="str">
            <v xml:space="preserve"> PURCHASE TRAILER</v>
          </cell>
          <cell r="I249" t="str">
            <v xml:space="preserve"> SA</v>
          </cell>
          <cell r="J249">
            <v>32</v>
          </cell>
          <cell r="K249" t="str">
            <v xml:space="preserve"> A</v>
          </cell>
          <cell r="L249" t="str">
            <v xml:space="preserve"> N</v>
          </cell>
          <cell r="M249">
            <v>0</v>
          </cell>
          <cell r="N249">
            <v>7340</v>
          </cell>
          <cell r="O249">
            <v>52905</v>
          </cell>
          <cell r="P249">
            <v>0</v>
          </cell>
          <cell r="Q249" t="str">
            <v xml:space="preserve"> LF</v>
          </cell>
          <cell r="R249">
            <v>43128</v>
          </cell>
          <cell r="S249">
            <v>2538.5</v>
          </cell>
          <cell r="T249">
            <v>401.08</v>
          </cell>
          <cell r="U249" t="str">
            <v xml:space="preserve"> N</v>
          </cell>
          <cell r="V249">
            <v>3</v>
          </cell>
          <cell r="W249">
            <v>273379548</v>
          </cell>
          <cell r="X249" t="str">
            <v xml:space="preserve"> F</v>
          </cell>
          <cell r="Y249">
            <v>7340</v>
          </cell>
          <cell r="Z249">
            <v>52905</v>
          </cell>
          <cell r="AA249">
            <v>0</v>
          </cell>
          <cell r="AB249">
            <v>1</v>
          </cell>
          <cell r="AC249">
            <v>2</v>
          </cell>
          <cell r="AD249">
            <v>5</v>
          </cell>
          <cell r="AE249">
            <v>0</v>
          </cell>
          <cell r="AF249">
            <v>0</v>
          </cell>
          <cell r="AG249" t="str">
            <v xml:space="preserve"> ST</v>
          </cell>
          <cell r="AH249" t="str">
            <v xml:space="preserve"> 2017 WILSON CATTLE TRAILER</v>
          </cell>
          <cell r="AI249" t="str">
            <v xml:space="preserve"> N</v>
          </cell>
          <cell r="AJ249">
            <v>5.75</v>
          </cell>
          <cell r="AK249">
            <v>1</v>
          </cell>
          <cell r="AL249">
            <v>7340</v>
          </cell>
          <cell r="AM249">
            <v>52905</v>
          </cell>
          <cell r="AN249" t="str">
            <v xml:space="preserve">  0/00/0000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</v>
          </cell>
          <cell r="AW249">
            <v>0</v>
          </cell>
          <cell r="AX249">
            <v>0</v>
          </cell>
          <cell r="AY249">
            <v>7340</v>
          </cell>
          <cell r="AZ249">
            <v>52905</v>
          </cell>
          <cell r="BA249" t="str">
            <v xml:space="preserve"> ST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 t="str">
            <v>Pass</v>
          </cell>
          <cell r="BH249" t="str">
            <v>Pass</v>
          </cell>
          <cell r="BI249" t="str">
            <v>**-***9548</v>
          </cell>
          <cell r="BJ249">
            <v>94295.03</v>
          </cell>
          <cell r="BK249">
            <v>94696.11</v>
          </cell>
          <cell r="BL249">
            <v>94696.11</v>
          </cell>
          <cell r="BM249"/>
          <cell r="BN249"/>
          <cell r="BO249"/>
          <cell r="BP249"/>
          <cell r="BQ249">
            <v>7.4457753438369673E-5</v>
          </cell>
          <cell r="BR249">
            <v>94295.03</v>
          </cell>
          <cell r="BS249">
            <v>401.08</v>
          </cell>
          <cell r="BT249">
            <v>94696.11</v>
          </cell>
          <cell r="BU249">
            <v>0</v>
          </cell>
          <cell r="BV249">
            <v>94696.11</v>
          </cell>
          <cell r="BW249">
            <v>0</v>
          </cell>
          <cell r="BX249">
            <v>0</v>
          </cell>
          <cell r="BY249"/>
          <cell r="BZ249">
            <v>0</v>
          </cell>
          <cell r="CA249" t="e">
            <v>#REF!</v>
          </cell>
          <cell r="CB249" t="str">
            <v>Match</v>
          </cell>
          <cell r="CC249" t="b">
            <v>0</v>
          </cell>
          <cell r="CD249">
            <v>273379548</v>
          </cell>
          <cell r="CE249">
            <v>9</v>
          </cell>
          <cell r="CF249">
            <v>2</v>
          </cell>
          <cell r="CG249">
            <v>37</v>
          </cell>
          <cell r="CH249" t="b">
            <v>0</v>
          </cell>
          <cell r="CI249">
            <v>-4.3131597222236451</v>
          </cell>
          <cell r="CJ249"/>
          <cell r="CK249" t="e">
            <v>#REF!</v>
          </cell>
          <cell r="CL249" t="e">
            <v>#REF!</v>
          </cell>
        </row>
        <row r="250">
          <cell r="B250">
            <v>52928</v>
          </cell>
          <cell r="C250" t="str">
            <v xml:space="preserve"> BRANDED LIVESTOCK LL</v>
          </cell>
          <cell r="D250">
            <v>55000</v>
          </cell>
          <cell r="E250">
            <v>38327.370000000003</v>
          </cell>
          <cell r="F250">
            <v>42513</v>
          </cell>
          <cell r="G250">
            <v>44325</v>
          </cell>
          <cell r="H250" t="str">
            <v xml:space="preserve"> PURCHASE TRAILER</v>
          </cell>
          <cell r="I250" t="str">
            <v xml:space="preserve"> SA</v>
          </cell>
          <cell r="J250">
            <v>32</v>
          </cell>
          <cell r="K250" t="str">
            <v xml:space="preserve"> A</v>
          </cell>
          <cell r="L250" t="str">
            <v xml:space="preserve"> N</v>
          </cell>
          <cell r="M250">
            <v>0</v>
          </cell>
          <cell r="N250">
            <v>7340</v>
          </cell>
          <cell r="O250">
            <v>52928</v>
          </cell>
          <cell r="P250">
            <v>0</v>
          </cell>
          <cell r="Q250" t="str">
            <v xml:space="preserve"> LF</v>
          </cell>
          <cell r="R250">
            <v>43140</v>
          </cell>
          <cell r="S250">
            <v>1054.78</v>
          </cell>
          <cell r="T250">
            <v>78.489999999999995</v>
          </cell>
          <cell r="U250" t="str">
            <v xml:space="preserve"> N</v>
          </cell>
          <cell r="V250">
            <v>3</v>
          </cell>
          <cell r="W250">
            <v>273379548</v>
          </cell>
          <cell r="X250" t="str">
            <v xml:space="preserve"> F</v>
          </cell>
          <cell r="Y250">
            <v>7340</v>
          </cell>
          <cell r="Z250">
            <v>52928</v>
          </cell>
          <cell r="AA250">
            <v>0</v>
          </cell>
          <cell r="AB250">
            <v>1</v>
          </cell>
          <cell r="AC250">
            <v>2</v>
          </cell>
          <cell r="AD250">
            <v>5</v>
          </cell>
          <cell r="AE250">
            <v>0</v>
          </cell>
          <cell r="AF250">
            <v>0</v>
          </cell>
          <cell r="AG250" t="str">
            <v xml:space="preserve"> ST</v>
          </cell>
          <cell r="AH250" t="str">
            <v xml:space="preserve"> 2014 UTILITY TRAILER</v>
          </cell>
          <cell r="AI250" t="str">
            <v xml:space="preserve"> N</v>
          </cell>
          <cell r="AJ250">
            <v>5.75</v>
          </cell>
          <cell r="AK250">
            <v>0</v>
          </cell>
          <cell r="AL250">
            <v>7340</v>
          </cell>
          <cell r="AM250">
            <v>52928</v>
          </cell>
          <cell r="AN250" t="str">
            <v xml:space="preserve">  0/00/0000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7340</v>
          </cell>
          <cell r="AZ250">
            <v>52928</v>
          </cell>
          <cell r="BA250" t="str">
            <v xml:space="preserve"> ST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 t="str">
            <v>Pass</v>
          </cell>
          <cell r="BH250" t="str">
            <v>Pass</v>
          </cell>
          <cell r="BI250" t="str">
            <v>**-***9548</v>
          </cell>
          <cell r="BJ250">
            <v>38327.370000000003</v>
          </cell>
          <cell r="BK250">
            <v>38405.86</v>
          </cell>
          <cell r="BL250">
            <v>38405.86</v>
          </cell>
          <cell r="BM250"/>
          <cell r="BN250"/>
          <cell r="BO250"/>
          <cell r="BP250"/>
          <cell r="BQ250">
            <v>3.0264265947008732E-5</v>
          </cell>
          <cell r="BR250">
            <v>38327.370000000003</v>
          </cell>
          <cell r="BS250">
            <v>78.489999999999995</v>
          </cell>
          <cell r="BT250">
            <v>38405.86</v>
          </cell>
          <cell r="BU250">
            <v>0</v>
          </cell>
          <cell r="BV250">
            <v>38405.86</v>
          </cell>
          <cell r="BW250">
            <v>0</v>
          </cell>
          <cell r="BX250">
            <v>0</v>
          </cell>
          <cell r="BY250"/>
          <cell r="BZ250">
            <v>0</v>
          </cell>
          <cell r="CA250" t="e">
            <v>#REF!</v>
          </cell>
          <cell r="CB250" t="str">
            <v>Match</v>
          </cell>
          <cell r="CC250" t="b">
            <v>0</v>
          </cell>
          <cell r="CD250">
            <v>273379548</v>
          </cell>
          <cell r="CE250">
            <v>9</v>
          </cell>
          <cell r="CF250">
            <v>2</v>
          </cell>
          <cell r="CG250">
            <v>37</v>
          </cell>
          <cell r="CH250" t="b">
            <v>0</v>
          </cell>
          <cell r="CI250">
            <v>-16.313159722223645</v>
          </cell>
          <cell r="CJ250"/>
          <cell r="CK250" t="e">
            <v>#REF!</v>
          </cell>
          <cell r="CL250" t="e">
            <v>#REF!</v>
          </cell>
        </row>
        <row r="251">
          <cell r="B251">
            <v>52957</v>
          </cell>
          <cell r="C251" t="str">
            <v xml:space="preserve"> BRANDED LIVESTOCK LL</v>
          </cell>
          <cell r="D251">
            <v>78000</v>
          </cell>
          <cell r="E251">
            <v>49262.19</v>
          </cell>
          <cell r="F251">
            <v>42523</v>
          </cell>
          <cell r="G251">
            <v>43984</v>
          </cell>
          <cell r="H251" t="str">
            <v xml:space="preserve"> PURCHASE TRUCK</v>
          </cell>
          <cell r="I251" t="str">
            <v xml:space="preserve"> SA</v>
          </cell>
          <cell r="J251">
            <v>32</v>
          </cell>
          <cell r="K251" t="str">
            <v xml:space="preserve"> A</v>
          </cell>
          <cell r="L251" t="str">
            <v xml:space="preserve"> N</v>
          </cell>
          <cell r="M251">
            <v>0</v>
          </cell>
          <cell r="N251">
            <v>7340</v>
          </cell>
          <cell r="O251">
            <v>52957</v>
          </cell>
          <cell r="P251">
            <v>0</v>
          </cell>
          <cell r="Q251" t="str">
            <v xml:space="preserve"> LF</v>
          </cell>
          <cell r="R251">
            <v>43133</v>
          </cell>
          <cell r="S251">
            <v>1823.01</v>
          </cell>
          <cell r="T251">
            <v>170.73</v>
          </cell>
          <cell r="U251" t="str">
            <v xml:space="preserve"> N</v>
          </cell>
          <cell r="V251">
            <v>3</v>
          </cell>
          <cell r="W251">
            <v>273379548</v>
          </cell>
          <cell r="X251" t="str">
            <v xml:space="preserve"> F</v>
          </cell>
          <cell r="Y251">
            <v>7340</v>
          </cell>
          <cell r="Z251">
            <v>52957</v>
          </cell>
          <cell r="AA251">
            <v>0</v>
          </cell>
          <cell r="AB251">
            <v>1</v>
          </cell>
          <cell r="AC251">
            <v>2</v>
          </cell>
          <cell r="AD251">
            <v>5</v>
          </cell>
          <cell r="AE251">
            <v>0</v>
          </cell>
          <cell r="AF251">
            <v>0</v>
          </cell>
          <cell r="AG251" t="str">
            <v xml:space="preserve"> ST</v>
          </cell>
          <cell r="AH251" t="str">
            <v xml:space="preserve"> 2014 KENWORTH T660</v>
          </cell>
          <cell r="AI251" t="str">
            <v xml:space="preserve"> N</v>
          </cell>
          <cell r="AJ251">
            <v>5.75</v>
          </cell>
          <cell r="AK251">
            <v>0</v>
          </cell>
          <cell r="AL251">
            <v>7340</v>
          </cell>
          <cell r="AM251">
            <v>52957</v>
          </cell>
          <cell r="AN251" t="str">
            <v xml:space="preserve">  0/00/0000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7340</v>
          </cell>
          <cell r="AZ251">
            <v>52957</v>
          </cell>
          <cell r="BA251" t="str">
            <v xml:space="preserve"> ST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 t="str">
            <v>Pass</v>
          </cell>
          <cell r="BH251" t="str">
            <v>Pass</v>
          </cell>
          <cell r="BI251" t="str">
            <v>**-***9548</v>
          </cell>
          <cell r="BJ251">
            <v>49262.19</v>
          </cell>
          <cell r="BK251">
            <v>49432.920000000006</v>
          </cell>
          <cell r="BL251">
            <v>49432.920000000006</v>
          </cell>
          <cell r="BM251"/>
          <cell r="BN251"/>
          <cell r="BO251"/>
          <cell r="BP251"/>
          <cell r="BQ251">
            <v>3.8898677871507332E-5</v>
          </cell>
          <cell r="BR251">
            <v>49262.19</v>
          </cell>
          <cell r="BS251">
            <v>170.73</v>
          </cell>
          <cell r="BT251">
            <v>49432.920000000006</v>
          </cell>
          <cell r="BU251">
            <v>0</v>
          </cell>
          <cell r="BV251">
            <v>49432.920000000006</v>
          </cell>
          <cell r="BW251">
            <v>0</v>
          </cell>
          <cell r="BX251">
            <v>0</v>
          </cell>
          <cell r="BY251"/>
          <cell r="BZ251">
            <v>0</v>
          </cell>
          <cell r="CA251" t="e">
            <v>#REF!</v>
          </cell>
          <cell r="CB251" t="str">
            <v>Match</v>
          </cell>
          <cell r="CC251" t="b">
            <v>0</v>
          </cell>
          <cell r="CD251">
            <v>273379548</v>
          </cell>
          <cell r="CE251">
            <v>9</v>
          </cell>
          <cell r="CF251">
            <v>2</v>
          </cell>
          <cell r="CG251">
            <v>37</v>
          </cell>
          <cell r="CH251" t="b">
            <v>0</v>
          </cell>
          <cell r="CI251">
            <v>-9.3131597222236451</v>
          </cell>
          <cell r="CJ251"/>
          <cell r="CK251" t="e">
            <v>#REF!</v>
          </cell>
          <cell r="CL251" t="e">
            <v>#REF!</v>
          </cell>
        </row>
        <row r="252">
          <cell r="B252">
            <v>53543</v>
          </cell>
          <cell r="C252" t="str">
            <v xml:space="preserve"> BRANDED LIVESTOCK LL</v>
          </cell>
          <cell r="D252">
            <v>52821.47</v>
          </cell>
          <cell r="E252">
            <v>18161.650000000001</v>
          </cell>
          <cell r="F252">
            <v>42740</v>
          </cell>
          <cell r="G252">
            <v>43286</v>
          </cell>
          <cell r="H252" t="str">
            <v xml:space="preserve"> PURCHASE TRUCK &amp; TRAILER</v>
          </cell>
          <cell r="I252" t="str">
            <v xml:space="preserve"> SA</v>
          </cell>
          <cell r="J252">
            <v>32</v>
          </cell>
          <cell r="K252" t="str">
            <v xml:space="preserve"> A</v>
          </cell>
          <cell r="L252" t="str">
            <v xml:space="preserve"> N</v>
          </cell>
          <cell r="M252">
            <v>0</v>
          </cell>
          <cell r="N252">
            <v>7340</v>
          </cell>
          <cell r="O252">
            <v>53543</v>
          </cell>
          <cell r="P252">
            <v>0</v>
          </cell>
          <cell r="Q252" t="str">
            <v xml:space="preserve"> LF</v>
          </cell>
          <cell r="R252">
            <v>43136</v>
          </cell>
          <cell r="S252">
            <v>3075.43</v>
          </cell>
          <cell r="T252">
            <v>38.81</v>
          </cell>
          <cell r="U252" t="str">
            <v xml:space="preserve"> N</v>
          </cell>
          <cell r="V252">
            <v>3</v>
          </cell>
          <cell r="W252">
            <v>273379548</v>
          </cell>
          <cell r="X252" t="str">
            <v xml:space="preserve"> F</v>
          </cell>
          <cell r="Y252">
            <v>7340</v>
          </cell>
          <cell r="Z252">
            <v>53543</v>
          </cell>
          <cell r="AA252">
            <v>0</v>
          </cell>
          <cell r="AB252">
            <v>1</v>
          </cell>
          <cell r="AC252">
            <v>2</v>
          </cell>
          <cell r="AD252">
            <v>5</v>
          </cell>
          <cell r="AE252">
            <v>0</v>
          </cell>
          <cell r="AF252">
            <v>0</v>
          </cell>
          <cell r="AG252" t="str">
            <v xml:space="preserve"> ST</v>
          </cell>
          <cell r="AH252" t="str">
            <v xml:space="preserve"> 2013 KENWORTH  T660</v>
          </cell>
          <cell r="AI252" t="str">
            <v xml:space="preserve"> N</v>
          </cell>
          <cell r="AJ252">
            <v>6</v>
          </cell>
          <cell r="AK252">
            <v>0</v>
          </cell>
          <cell r="AL252">
            <v>7340</v>
          </cell>
          <cell r="AM252">
            <v>53543</v>
          </cell>
          <cell r="AN252" t="str">
            <v xml:space="preserve">  0/00/0000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7340</v>
          </cell>
          <cell r="AZ252">
            <v>53543</v>
          </cell>
          <cell r="BA252" t="str">
            <v xml:space="preserve"> ST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 t="str">
            <v>Pass</v>
          </cell>
          <cell r="BH252" t="str">
            <v>Pass</v>
          </cell>
          <cell r="BI252" t="str">
            <v>**-***9548</v>
          </cell>
          <cell r="BJ252">
            <v>18161.650000000001</v>
          </cell>
          <cell r="BK252">
            <v>18200.460000000003</v>
          </cell>
          <cell r="BL252">
            <v>18200.460000000003</v>
          </cell>
          <cell r="BM252"/>
          <cell r="BN252"/>
          <cell r="BO252"/>
          <cell r="BP252"/>
          <cell r="BQ252">
            <v>1.496441807747966E-5</v>
          </cell>
          <cell r="BR252">
            <v>18161.650000000001</v>
          </cell>
          <cell r="BS252">
            <v>38.81</v>
          </cell>
          <cell r="BT252">
            <v>18200.460000000003</v>
          </cell>
          <cell r="BU252">
            <v>0</v>
          </cell>
          <cell r="BV252">
            <v>18200.460000000003</v>
          </cell>
          <cell r="BW252">
            <v>0</v>
          </cell>
          <cell r="BX252">
            <v>0</v>
          </cell>
          <cell r="BY252"/>
          <cell r="BZ252">
            <v>0</v>
          </cell>
          <cell r="CA252" t="e">
            <v>#REF!</v>
          </cell>
          <cell r="CB252" t="str">
            <v>Match</v>
          </cell>
          <cell r="CC252" t="b">
            <v>0</v>
          </cell>
          <cell r="CD252">
            <v>273379548</v>
          </cell>
          <cell r="CE252">
            <v>9</v>
          </cell>
          <cell r="CF252">
            <v>2</v>
          </cell>
          <cell r="CG252">
            <v>37</v>
          </cell>
          <cell r="CH252" t="b">
            <v>0</v>
          </cell>
          <cell r="CI252">
            <v>-12.313159722223645</v>
          </cell>
          <cell r="CJ252"/>
          <cell r="CK252" t="e">
            <v>#REF!</v>
          </cell>
          <cell r="CL252" t="e">
            <v>#REF!</v>
          </cell>
        </row>
        <row r="253">
          <cell r="B253">
            <v>53765</v>
          </cell>
          <cell r="C253" t="str">
            <v xml:space="preserve"> BRANDED LIVESTOCK LL</v>
          </cell>
          <cell r="D253">
            <v>72000</v>
          </cell>
          <cell r="E253">
            <v>59781.93</v>
          </cell>
          <cell r="F253">
            <v>42838</v>
          </cell>
          <cell r="G253">
            <v>44299</v>
          </cell>
          <cell r="H253" t="str">
            <v xml:space="preserve"> PURCHASE TRUCK</v>
          </cell>
          <cell r="I253" t="str">
            <v xml:space="preserve"> SA</v>
          </cell>
          <cell r="J253">
            <v>32</v>
          </cell>
          <cell r="K253" t="str">
            <v xml:space="preserve"> A</v>
          </cell>
          <cell r="L253" t="str">
            <v xml:space="preserve"> N</v>
          </cell>
          <cell r="M253">
            <v>0</v>
          </cell>
          <cell r="N253">
            <v>7340</v>
          </cell>
          <cell r="O253">
            <v>53765</v>
          </cell>
          <cell r="P253">
            <v>0</v>
          </cell>
          <cell r="Q253" t="str">
            <v xml:space="preserve"> LF</v>
          </cell>
          <cell r="R253">
            <v>43144</v>
          </cell>
          <cell r="S253">
            <v>1691.18</v>
          </cell>
          <cell r="T253">
            <v>117.93</v>
          </cell>
          <cell r="U253" t="str">
            <v xml:space="preserve"> N</v>
          </cell>
          <cell r="V253">
            <v>3</v>
          </cell>
          <cell r="W253">
            <v>273379548</v>
          </cell>
          <cell r="X253" t="str">
            <v xml:space="preserve"> F</v>
          </cell>
          <cell r="Y253">
            <v>7340</v>
          </cell>
          <cell r="Z253">
            <v>53765</v>
          </cell>
          <cell r="AA253">
            <v>0</v>
          </cell>
          <cell r="AB253">
            <v>1</v>
          </cell>
          <cell r="AC253">
            <v>5</v>
          </cell>
          <cell r="AD253">
            <v>5</v>
          </cell>
          <cell r="AE253">
            <v>0</v>
          </cell>
          <cell r="AF253">
            <v>0</v>
          </cell>
          <cell r="AG253" t="str">
            <v xml:space="preserve"> ST</v>
          </cell>
          <cell r="AH253" t="str">
            <v xml:space="preserve"> 2007 PETERBILT CONVENTIONAL 37</v>
          </cell>
          <cell r="AI253" t="str">
            <v xml:space="preserve"> N</v>
          </cell>
          <cell r="AJ253">
            <v>6</v>
          </cell>
          <cell r="AK253">
            <v>0</v>
          </cell>
          <cell r="AL253">
            <v>7340</v>
          </cell>
          <cell r="AM253">
            <v>53765</v>
          </cell>
          <cell r="AN253" t="str">
            <v xml:space="preserve">  0/00/0000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7340</v>
          </cell>
          <cell r="AZ253">
            <v>53765</v>
          </cell>
          <cell r="BA253" t="str">
            <v xml:space="preserve"> ST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 t="str">
            <v>Pass</v>
          </cell>
          <cell r="BH253" t="str">
            <v>Pass</v>
          </cell>
          <cell r="BI253" t="str">
            <v>**-***9548</v>
          </cell>
          <cell r="BJ253">
            <v>59781.93</v>
          </cell>
          <cell r="BK253">
            <v>59899.86</v>
          </cell>
          <cell r="BL253">
            <v>59899.86</v>
          </cell>
          <cell r="BM253"/>
          <cell r="BN253"/>
          <cell r="BO253"/>
          <cell r="BP253"/>
          <cell r="BQ253">
            <v>4.9257737815596243E-5</v>
          </cell>
          <cell r="BR253">
            <v>59781.93</v>
          </cell>
          <cell r="BS253">
            <v>117.93</v>
          </cell>
          <cell r="BT253">
            <v>59899.86</v>
          </cell>
          <cell r="BU253">
            <v>0</v>
          </cell>
          <cell r="BV253">
            <v>59899.86</v>
          </cell>
          <cell r="BW253">
            <v>0</v>
          </cell>
          <cell r="BX253">
            <v>0</v>
          </cell>
          <cell r="BY253"/>
          <cell r="BZ253">
            <v>0</v>
          </cell>
          <cell r="CA253" t="e">
            <v>#REF!</v>
          </cell>
          <cell r="CB253" t="str">
            <v>Match</v>
          </cell>
          <cell r="CC253" t="b">
            <v>0</v>
          </cell>
          <cell r="CD253">
            <v>273379548</v>
          </cell>
          <cell r="CE253">
            <v>9</v>
          </cell>
          <cell r="CF253">
            <v>2</v>
          </cell>
          <cell r="CG253">
            <v>37</v>
          </cell>
          <cell r="CH253" t="b">
            <v>0</v>
          </cell>
          <cell r="CI253">
            <v>-20.313159722223645</v>
          </cell>
          <cell r="CJ253"/>
          <cell r="CK253" t="e">
            <v>#REF!</v>
          </cell>
          <cell r="CL253" t="e">
            <v>#REF!</v>
          </cell>
        </row>
        <row r="254">
          <cell r="B254">
            <v>53971</v>
          </cell>
          <cell r="C254" t="str">
            <v xml:space="preserve"> BRANDED LIVESTOCK LL</v>
          </cell>
          <cell r="D254">
            <v>95748.800000000003</v>
          </cell>
          <cell r="E254">
            <v>83133.2</v>
          </cell>
          <cell r="F254">
            <v>42909</v>
          </cell>
          <cell r="G254">
            <v>44370</v>
          </cell>
          <cell r="H254" t="str">
            <v xml:space="preserve"> PURCHASE TRUCK</v>
          </cell>
          <cell r="I254" t="str">
            <v xml:space="preserve"> SA</v>
          </cell>
          <cell r="J254">
            <v>32</v>
          </cell>
          <cell r="K254" t="str">
            <v xml:space="preserve"> A</v>
          </cell>
          <cell r="L254" t="str">
            <v xml:space="preserve"> N</v>
          </cell>
          <cell r="M254">
            <v>0</v>
          </cell>
          <cell r="N254">
            <v>7340</v>
          </cell>
          <cell r="O254">
            <v>53971</v>
          </cell>
          <cell r="P254">
            <v>0</v>
          </cell>
          <cell r="Q254" t="str">
            <v xml:space="preserve"> LF</v>
          </cell>
          <cell r="R254">
            <v>43154</v>
          </cell>
          <cell r="S254">
            <v>2237.92</v>
          </cell>
          <cell r="T254">
            <v>13.09</v>
          </cell>
          <cell r="U254" t="str">
            <v xml:space="preserve"> N</v>
          </cell>
          <cell r="V254">
            <v>3</v>
          </cell>
          <cell r="W254">
            <v>273379548</v>
          </cell>
          <cell r="X254" t="str">
            <v xml:space="preserve"> F</v>
          </cell>
          <cell r="Y254">
            <v>7340</v>
          </cell>
          <cell r="Z254">
            <v>53971</v>
          </cell>
          <cell r="AA254">
            <v>0</v>
          </cell>
          <cell r="AB254">
            <v>1</v>
          </cell>
          <cell r="AC254">
            <v>2</v>
          </cell>
          <cell r="AD254">
            <v>5</v>
          </cell>
          <cell r="AE254">
            <v>0</v>
          </cell>
          <cell r="AF254">
            <v>0</v>
          </cell>
          <cell r="AG254" t="str">
            <v xml:space="preserve"> ST</v>
          </cell>
          <cell r="AH254" t="str">
            <v xml:space="preserve"> 2015 KENWORTH T680</v>
          </cell>
          <cell r="AI254" t="str">
            <v xml:space="preserve"> N</v>
          </cell>
          <cell r="AJ254">
            <v>5.75</v>
          </cell>
          <cell r="AK254">
            <v>0</v>
          </cell>
          <cell r="AL254">
            <v>7340</v>
          </cell>
          <cell r="AM254">
            <v>53971</v>
          </cell>
          <cell r="AN254" t="str">
            <v xml:space="preserve">  0/00/0000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7340</v>
          </cell>
          <cell r="AZ254">
            <v>53971</v>
          </cell>
          <cell r="BA254" t="str">
            <v xml:space="preserve"> ST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 t="str">
            <v>Pass</v>
          </cell>
          <cell r="BH254" t="str">
            <v>Pass</v>
          </cell>
          <cell r="BI254" t="str">
            <v>**-***9548</v>
          </cell>
          <cell r="BJ254">
            <v>83133.2</v>
          </cell>
          <cell r="BK254">
            <v>83146.289999999994</v>
          </cell>
          <cell r="BL254">
            <v>83146.289999999994</v>
          </cell>
          <cell r="BM254"/>
          <cell r="BN254"/>
          <cell r="BO254"/>
          <cell r="BP254"/>
          <cell r="BQ254">
            <v>6.5644088645421431E-5</v>
          </cell>
          <cell r="BR254">
            <v>83133.2</v>
          </cell>
          <cell r="BS254">
            <v>13.09</v>
          </cell>
          <cell r="BT254">
            <v>83146.289999999994</v>
          </cell>
          <cell r="BU254">
            <v>0</v>
          </cell>
          <cell r="BV254">
            <v>83146.289999999994</v>
          </cell>
          <cell r="BW254">
            <v>0</v>
          </cell>
          <cell r="BX254">
            <v>0</v>
          </cell>
          <cell r="BY254"/>
          <cell r="BZ254">
            <v>0</v>
          </cell>
          <cell r="CA254" t="e">
            <v>#REF!</v>
          </cell>
          <cell r="CB254" t="str">
            <v>Match</v>
          </cell>
          <cell r="CC254" t="b">
            <v>0</v>
          </cell>
          <cell r="CD254">
            <v>273379548</v>
          </cell>
          <cell r="CE254">
            <v>9</v>
          </cell>
          <cell r="CF254">
            <v>2</v>
          </cell>
          <cell r="CG254">
            <v>37</v>
          </cell>
          <cell r="CH254" t="b">
            <v>0</v>
          </cell>
          <cell r="CI254">
            <v>-30.313159722223645</v>
          </cell>
          <cell r="CJ254"/>
          <cell r="CK254" t="e">
            <v>#REF!</v>
          </cell>
          <cell r="CL254" t="e">
            <v>#REF!</v>
          </cell>
        </row>
        <row r="255">
          <cell r="B255">
            <v>54193</v>
          </cell>
          <cell r="C255" t="str">
            <v xml:space="preserve"> BRANDED LIVESTOCK LL</v>
          </cell>
          <cell r="D255">
            <v>115000</v>
          </cell>
          <cell r="E255">
            <v>115000</v>
          </cell>
          <cell r="F255">
            <v>43000</v>
          </cell>
          <cell r="G255">
            <v>43344</v>
          </cell>
          <cell r="H255" t="str">
            <v xml:space="preserve"> OPERATING LOC</v>
          </cell>
          <cell r="I255" t="str">
            <v xml:space="preserve"> SI</v>
          </cell>
          <cell r="J255">
            <v>61</v>
          </cell>
          <cell r="K255" t="str">
            <v xml:space="preserve"> A</v>
          </cell>
          <cell r="L255" t="str">
            <v xml:space="preserve"> O</v>
          </cell>
          <cell r="M255">
            <v>115000</v>
          </cell>
          <cell r="N255">
            <v>7340</v>
          </cell>
          <cell r="O255">
            <v>54193</v>
          </cell>
          <cell r="P255">
            <v>0</v>
          </cell>
          <cell r="Q255" t="str">
            <v xml:space="preserve"> LF</v>
          </cell>
          <cell r="R255">
            <v>43344</v>
          </cell>
          <cell r="S255">
            <v>0</v>
          </cell>
          <cell r="T255">
            <v>940.03</v>
          </cell>
          <cell r="U255" t="str">
            <v xml:space="preserve"> N</v>
          </cell>
          <cell r="V255">
            <v>7</v>
          </cell>
          <cell r="W255">
            <v>273379548</v>
          </cell>
          <cell r="X255" t="str">
            <v xml:space="preserve"> F</v>
          </cell>
          <cell r="Y255">
            <v>7340</v>
          </cell>
          <cell r="Z255">
            <v>54193</v>
          </cell>
          <cell r="AA255">
            <v>0</v>
          </cell>
          <cell r="AB255">
            <v>1</v>
          </cell>
          <cell r="AC255">
            <v>4</v>
          </cell>
          <cell r="AD255">
            <v>5</v>
          </cell>
          <cell r="AE255">
            <v>0</v>
          </cell>
          <cell r="AF255">
            <v>0</v>
          </cell>
          <cell r="AG255" t="str">
            <v xml:space="preserve"> ST</v>
          </cell>
          <cell r="AH255" t="str">
            <v xml:space="preserve"> ALL IN AC AND TITLE VEHICLES</v>
          </cell>
          <cell r="AI255" t="str">
            <v xml:space="preserve"> N</v>
          </cell>
          <cell r="AJ255">
            <v>6.5</v>
          </cell>
          <cell r="AK255">
            <v>0</v>
          </cell>
          <cell r="AL255">
            <v>7340</v>
          </cell>
          <cell r="AM255">
            <v>54193</v>
          </cell>
          <cell r="AN255" t="str">
            <v xml:space="preserve">  0/00/0000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7340</v>
          </cell>
          <cell r="AZ255">
            <v>54193</v>
          </cell>
          <cell r="BA255" t="str">
            <v xml:space="preserve"> ST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 t="str">
            <v>Pass</v>
          </cell>
          <cell r="BH255" t="str">
            <v>Pass</v>
          </cell>
          <cell r="BI255" t="str">
            <v>**-***9548</v>
          </cell>
          <cell r="BJ255">
            <v>115000</v>
          </cell>
          <cell r="BK255">
            <v>115940.03</v>
          </cell>
          <cell r="BL255">
            <v>115940.03</v>
          </cell>
          <cell r="BM255"/>
          <cell r="BN255"/>
          <cell r="BO255"/>
          <cell r="BP255"/>
          <cell r="BQ255">
            <v>1.0265130566253659E-4</v>
          </cell>
          <cell r="BR255">
            <v>115000</v>
          </cell>
          <cell r="BS255">
            <v>940.03</v>
          </cell>
          <cell r="BT255">
            <v>115940.03</v>
          </cell>
          <cell r="BU255">
            <v>0</v>
          </cell>
          <cell r="BV255">
            <v>115940.03</v>
          </cell>
          <cell r="BW255">
            <v>0</v>
          </cell>
          <cell r="BX255">
            <v>0</v>
          </cell>
          <cell r="BY255"/>
          <cell r="BZ255">
            <v>0</v>
          </cell>
          <cell r="CA255" t="e">
            <v>#REF!</v>
          </cell>
          <cell r="CB255" t="str">
            <v>Match</v>
          </cell>
          <cell r="CC255" t="b">
            <v>0</v>
          </cell>
          <cell r="CD255">
            <v>273379548</v>
          </cell>
          <cell r="CE255">
            <v>9</v>
          </cell>
          <cell r="CF255">
            <v>2</v>
          </cell>
          <cell r="CG255">
            <v>37</v>
          </cell>
          <cell r="CH255" t="b">
            <v>0</v>
          </cell>
          <cell r="CI255">
            <v>-220.31315972222365</v>
          </cell>
          <cell r="CJ255"/>
          <cell r="CK255" t="e">
            <v>#REF!</v>
          </cell>
          <cell r="CL255" t="e">
            <v>#REF!</v>
          </cell>
        </row>
        <row r="256">
          <cell r="B256">
            <v>54434</v>
          </cell>
          <cell r="C256" t="str">
            <v xml:space="preserve"> BRANDED LIVESTOCK LL</v>
          </cell>
          <cell r="D256">
            <v>75000</v>
          </cell>
          <cell r="E256">
            <v>75000</v>
          </cell>
          <cell r="F256">
            <v>43108</v>
          </cell>
          <cell r="G256">
            <v>44934</v>
          </cell>
          <cell r="H256" t="str">
            <v xml:space="preserve"> PURCHASE TRAILER</v>
          </cell>
          <cell r="I256" t="str">
            <v xml:space="preserve"> SA</v>
          </cell>
          <cell r="J256">
            <v>32</v>
          </cell>
          <cell r="K256" t="str">
            <v xml:space="preserve"> A</v>
          </cell>
          <cell r="L256" t="str">
            <v xml:space="preserve"> N</v>
          </cell>
          <cell r="M256">
            <v>0</v>
          </cell>
          <cell r="N256">
            <v>7340</v>
          </cell>
          <cell r="O256">
            <v>54434</v>
          </cell>
          <cell r="P256">
            <v>0</v>
          </cell>
          <cell r="Q256" t="str">
            <v xml:space="preserve"> LF</v>
          </cell>
          <cell r="R256">
            <v>43139</v>
          </cell>
          <cell r="S256">
            <v>1432.53</v>
          </cell>
          <cell r="T256">
            <v>180.82</v>
          </cell>
          <cell r="U256" t="str">
            <v xml:space="preserve"> N</v>
          </cell>
          <cell r="V256">
            <v>3</v>
          </cell>
          <cell r="W256">
            <v>273379548</v>
          </cell>
          <cell r="X256" t="str">
            <v xml:space="preserve"> F</v>
          </cell>
          <cell r="Y256">
            <v>7340</v>
          </cell>
          <cell r="Z256">
            <v>54434</v>
          </cell>
          <cell r="AA256">
            <v>0</v>
          </cell>
          <cell r="AB256">
            <v>1</v>
          </cell>
          <cell r="AC256">
            <v>2</v>
          </cell>
          <cell r="AD256">
            <v>5</v>
          </cell>
          <cell r="AE256">
            <v>0</v>
          </cell>
          <cell r="AF256">
            <v>0</v>
          </cell>
          <cell r="AG256" t="str">
            <v xml:space="preserve"> ST</v>
          </cell>
          <cell r="AH256" t="str">
            <v xml:space="preserve"> 2019 GREAT DANE REEFER TRAILER</v>
          </cell>
          <cell r="AI256" t="str">
            <v xml:space="preserve"> N</v>
          </cell>
          <cell r="AJ256">
            <v>5.5</v>
          </cell>
          <cell r="AK256">
            <v>0</v>
          </cell>
          <cell r="AL256">
            <v>7340</v>
          </cell>
          <cell r="AM256">
            <v>54434</v>
          </cell>
          <cell r="AN256" t="str">
            <v xml:space="preserve">  0/00/0000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7340</v>
          </cell>
          <cell r="AZ256">
            <v>54434</v>
          </cell>
          <cell r="BA256" t="str">
            <v xml:space="preserve"> ST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 t="str">
            <v>Pass</v>
          </cell>
          <cell r="BH256" t="str">
            <v>Pass</v>
          </cell>
          <cell r="BI256" t="str">
            <v>**-***9548</v>
          </cell>
          <cell r="BJ256">
            <v>75000</v>
          </cell>
          <cell r="BK256">
            <v>75180.820000000007</v>
          </cell>
          <cell r="BL256">
            <v>75180.820000000007</v>
          </cell>
          <cell r="BM256"/>
          <cell r="BN256"/>
          <cell r="BO256"/>
          <cell r="BP256"/>
          <cell r="BQ256">
            <v>5.664704158634962E-5</v>
          </cell>
          <cell r="BR256">
            <v>75000</v>
          </cell>
          <cell r="BS256">
            <v>180.82</v>
          </cell>
          <cell r="BT256">
            <v>75180.820000000007</v>
          </cell>
          <cell r="BU256">
            <v>0</v>
          </cell>
          <cell r="BV256">
            <v>75180.820000000007</v>
          </cell>
          <cell r="BW256">
            <v>0</v>
          </cell>
          <cell r="BX256">
            <v>0</v>
          </cell>
          <cell r="BY256"/>
          <cell r="BZ256">
            <v>0</v>
          </cell>
          <cell r="CA256" t="e">
            <v>#REF!</v>
          </cell>
          <cell r="CB256" t="str">
            <v>Match</v>
          </cell>
          <cell r="CC256" t="b">
            <v>0</v>
          </cell>
          <cell r="CD256">
            <v>273379548</v>
          </cell>
          <cell r="CE256">
            <v>9</v>
          </cell>
          <cell r="CF256">
            <v>2</v>
          </cell>
          <cell r="CG256">
            <v>37</v>
          </cell>
          <cell r="CH256" t="b">
            <v>0</v>
          </cell>
          <cell r="CI256">
            <v>-15.313159722223645</v>
          </cell>
          <cell r="CJ256"/>
          <cell r="CK256" t="e">
            <v>#REF!</v>
          </cell>
          <cell r="CL256" t="e">
            <v>#REF!</v>
          </cell>
        </row>
        <row r="257">
          <cell r="B257">
            <v>53670</v>
          </cell>
          <cell r="C257" t="str">
            <v xml:space="preserve"> BRAUN,CRAIG S.</v>
          </cell>
          <cell r="D257">
            <v>21769.83</v>
          </cell>
          <cell r="E257">
            <v>18091.54</v>
          </cell>
          <cell r="F257">
            <v>42802</v>
          </cell>
          <cell r="G257">
            <v>44294</v>
          </cell>
          <cell r="H257" t="str">
            <v xml:space="preserve"> PURCHASE SIGN</v>
          </cell>
          <cell r="I257" t="str">
            <v xml:space="preserve"> SA</v>
          </cell>
          <cell r="J257">
            <v>32</v>
          </cell>
          <cell r="K257" t="str">
            <v xml:space="preserve"> A</v>
          </cell>
          <cell r="L257" t="str">
            <v xml:space="preserve"> N</v>
          </cell>
          <cell r="M257">
            <v>0</v>
          </cell>
          <cell r="N257">
            <v>7405</v>
          </cell>
          <cell r="O257">
            <v>53670</v>
          </cell>
          <cell r="P257">
            <v>0</v>
          </cell>
          <cell r="Q257" t="str">
            <v xml:space="preserve"> JB</v>
          </cell>
          <cell r="R257">
            <v>43139</v>
          </cell>
          <cell r="S257">
            <v>503.45</v>
          </cell>
          <cell r="T257">
            <v>39.659999999999997</v>
          </cell>
          <cell r="U257" t="str">
            <v xml:space="preserve"> N</v>
          </cell>
          <cell r="V257">
            <v>7</v>
          </cell>
          <cell r="W257">
            <v>509865918</v>
          </cell>
          <cell r="X257" t="str">
            <v xml:space="preserve"> S</v>
          </cell>
          <cell r="Y257">
            <v>7405</v>
          </cell>
          <cell r="Z257">
            <v>53670</v>
          </cell>
          <cell r="AA257">
            <v>0</v>
          </cell>
          <cell r="AB257">
            <v>3</v>
          </cell>
          <cell r="AC257">
            <v>4</v>
          </cell>
          <cell r="AD257">
            <v>5</v>
          </cell>
          <cell r="AE257">
            <v>0</v>
          </cell>
          <cell r="AF257">
            <v>0</v>
          </cell>
          <cell r="AG257" t="str">
            <v xml:space="preserve"> ST</v>
          </cell>
          <cell r="AH257" t="str">
            <v xml:space="preserve"> ALL IN AC EQ AND GI</v>
          </cell>
          <cell r="AI257" t="str">
            <v xml:space="preserve"> N</v>
          </cell>
          <cell r="AJ257">
            <v>5</v>
          </cell>
          <cell r="AK257">
            <v>0</v>
          </cell>
          <cell r="AL257">
            <v>7405</v>
          </cell>
          <cell r="AM257">
            <v>53670</v>
          </cell>
          <cell r="AN257" t="str">
            <v xml:space="preserve">  0/00/0000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7405</v>
          </cell>
          <cell r="AZ257">
            <v>53670</v>
          </cell>
          <cell r="BA257" t="str">
            <v xml:space="preserve"> ST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str">
            <v>Pass</v>
          </cell>
          <cell r="BH257" t="str">
            <v>Pass</v>
          </cell>
          <cell r="BI257" t="str">
            <v>***-**-5918</v>
          </cell>
          <cell r="BJ257">
            <v>18091.54</v>
          </cell>
          <cell r="BK257">
            <v>18131.2</v>
          </cell>
          <cell r="BL257">
            <v>18131.2</v>
          </cell>
          <cell r="BM257"/>
          <cell r="BN257"/>
          <cell r="BO257"/>
          <cell r="BP257"/>
          <cell r="BQ257">
            <v>1.2422208712013427E-5</v>
          </cell>
          <cell r="BR257">
            <v>18091.54</v>
          </cell>
          <cell r="BS257">
            <v>39.659999999999997</v>
          </cell>
          <cell r="BT257">
            <v>18131.2</v>
          </cell>
          <cell r="BU257">
            <v>0</v>
          </cell>
          <cell r="BV257">
            <v>18131.2</v>
          </cell>
          <cell r="BW257">
            <v>0</v>
          </cell>
          <cell r="BX257">
            <v>0</v>
          </cell>
          <cell r="BY257"/>
          <cell r="BZ257">
            <v>0</v>
          </cell>
          <cell r="CA257" t="e">
            <v>#REF!</v>
          </cell>
          <cell r="CB257" t="str">
            <v>Match</v>
          </cell>
          <cell r="CC257" t="b">
            <v>0</v>
          </cell>
          <cell r="CD257">
            <v>509865918</v>
          </cell>
          <cell r="CE257">
            <v>9</v>
          </cell>
          <cell r="CF257">
            <v>5</v>
          </cell>
          <cell r="CG257">
            <v>86</v>
          </cell>
          <cell r="CH257" t="b">
            <v>0</v>
          </cell>
          <cell r="CI257">
            <v>-15.313159722223645</v>
          </cell>
          <cell r="CJ257"/>
          <cell r="CK257" t="e">
            <v>#REF!</v>
          </cell>
          <cell r="CL257" t="e">
            <v>#REF!</v>
          </cell>
        </row>
        <row r="258">
          <cell r="B258">
            <v>47747</v>
          </cell>
          <cell r="C258" t="str">
            <v xml:space="preserve"> BRETZ,ALLEN L</v>
          </cell>
          <cell r="D258">
            <v>76000</v>
          </cell>
          <cell r="E258">
            <v>61859.18</v>
          </cell>
          <cell r="F258">
            <v>41033</v>
          </cell>
          <cell r="G258">
            <v>48339</v>
          </cell>
          <cell r="H258" t="str">
            <v xml:space="preserve"> PURCHASE RENTAL - 905 COURT</v>
          </cell>
          <cell r="I258" t="str">
            <v xml:space="preserve"> SA</v>
          </cell>
          <cell r="J258">
            <v>13</v>
          </cell>
          <cell r="K258" t="str">
            <v xml:space="preserve"> A</v>
          </cell>
          <cell r="L258" t="str">
            <v xml:space="preserve"> N</v>
          </cell>
          <cell r="M258">
            <v>0</v>
          </cell>
          <cell r="N258">
            <v>7406</v>
          </cell>
          <cell r="O258">
            <v>47747</v>
          </cell>
          <cell r="P258">
            <v>0</v>
          </cell>
          <cell r="Q258" t="str">
            <v xml:space="preserve"> LF</v>
          </cell>
          <cell r="R258">
            <v>43136</v>
          </cell>
          <cell r="S258">
            <v>512.38</v>
          </cell>
          <cell r="T258">
            <v>142.36000000000001</v>
          </cell>
          <cell r="U258" t="str">
            <v xml:space="preserve"> N</v>
          </cell>
          <cell r="V258">
            <v>2</v>
          </cell>
          <cell r="W258">
            <v>515781625</v>
          </cell>
          <cell r="X258" t="str">
            <v xml:space="preserve"> S</v>
          </cell>
          <cell r="Y258">
            <v>7406</v>
          </cell>
          <cell r="Z258">
            <v>47747</v>
          </cell>
          <cell r="AA258">
            <v>0</v>
          </cell>
          <cell r="AB258">
            <v>23</v>
          </cell>
          <cell r="AC258">
            <v>6</v>
          </cell>
          <cell r="AD258">
            <v>1</v>
          </cell>
          <cell r="AE258">
            <v>0</v>
          </cell>
          <cell r="AF258">
            <v>0</v>
          </cell>
          <cell r="AG258" t="str">
            <v xml:space="preserve"> ST</v>
          </cell>
          <cell r="AH258" t="str">
            <v xml:space="preserve"> 905 COURT, SCOTT CITY</v>
          </cell>
          <cell r="AI258" t="str">
            <v xml:space="preserve"> N</v>
          </cell>
          <cell r="AJ258">
            <v>5.25</v>
          </cell>
          <cell r="AK258">
            <v>3</v>
          </cell>
          <cell r="AL258">
            <v>7406</v>
          </cell>
          <cell r="AM258">
            <v>47747</v>
          </cell>
          <cell r="AN258" t="str">
            <v xml:space="preserve">  0/00/0000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7406</v>
          </cell>
          <cell r="AZ258">
            <v>47747</v>
          </cell>
          <cell r="BA258" t="str">
            <v xml:space="preserve"> ST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 t="str">
            <v>Pass</v>
          </cell>
          <cell r="BH258" t="str">
            <v>Pass</v>
          </cell>
          <cell r="BI258" t="str">
            <v>***-**-1625</v>
          </cell>
          <cell r="BJ258">
            <v>61859.18</v>
          </cell>
          <cell r="BK258">
            <v>62001.54</v>
          </cell>
          <cell r="BL258">
            <v>62001.54</v>
          </cell>
          <cell r="BM258"/>
          <cell r="BN258"/>
          <cell r="BO258"/>
          <cell r="BP258"/>
          <cell r="BQ258">
            <v>4.4598139624913467E-5</v>
          </cell>
          <cell r="BR258">
            <v>61859.18</v>
          </cell>
          <cell r="BS258">
            <v>142.36000000000001</v>
          </cell>
          <cell r="BT258">
            <v>62001.54</v>
          </cell>
          <cell r="BU258">
            <v>0</v>
          </cell>
          <cell r="BV258">
            <v>62001.54</v>
          </cell>
          <cell r="BW258">
            <v>0</v>
          </cell>
          <cell r="BX258">
            <v>0</v>
          </cell>
          <cell r="BY258"/>
          <cell r="BZ258">
            <v>0</v>
          </cell>
          <cell r="CA258" t="e">
            <v>#REF!</v>
          </cell>
          <cell r="CB258" t="str">
            <v>Match</v>
          </cell>
          <cell r="CC258" t="b">
            <v>0</v>
          </cell>
          <cell r="CD258">
            <v>515781625</v>
          </cell>
          <cell r="CE258">
            <v>9</v>
          </cell>
          <cell r="CF258">
            <v>5</v>
          </cell>
          <cell r="CG258">
            <v>78</v>
          </cell>
          <cell r="CH258" t="b">
            <v>0</v>
          </cell>
          <cell r="CI258">
            <v>-12.313159722223645</v>
          </cell>
          <cell r="CJ258"/>
          <cell r="CK258" t="e">
            <v>#REF!</v>
          </cell>
          <cell r="CL258" t="e">
            <v>#REF!</v>
          </cell>
        </row>
        <row r="259">
          <cell r="B259">
            <v>47201</v>
          </cell>
          <cell r="C259" t="str">
            <v xml:space="preserve"> BRIDGEMAN,CRAIG L</v>
          </cell>
          <cell r="D259">
            <v>35000</v>
          </cell>
          <cell r="E259">
            <v>7402.62</v>
          </cell>
          <cell r="F259">
            <v>40906</v>
          </cell>
          <cell r="G259">
            <v>43466</v>
          </cell>
          <cell r="H259" t="str">
            <v xml:space="preserve"> FINANCE BUILDING</v>
          </cell>
          <cell r="I259" t="str">
            <v xml:space="preserve"> SA</v>
          </cell>
          <cell r="J259">
            <v>15</v>
          </cell>
          <cell r="K259" t="str">
            <v xml:space="preserve"> A</v>
          </cell>
          <cell r="L259" t="str">
            <v xml:space="preserve"> N</v>
          </cell>
          <cell r="M259">
            <v>0</v>
          </cell>
          <cell r="N259">
            <v>7407</v>
          </cell>
          <cell r="O259">
            <v>47201</v>
          </cell>
          <cell r="P259">
            <v>0</v>
          </cell>
          <cell r="Q259" t="str">
            <v xml:space="preserve"> LF</v>
          </cell>
          <cell r="R259">
            <v>43040</v>
          </cell>
          <cell r="S259">
            <v>511.6</v>
          </cell>
          <cell r="T259">
            <v>161.84</v>
          </cell>
          <cell r="U259" t="str">
            <v xml:space="preserve"> N</v>
          </cell>
          <cell r="V259">
            <v>2</v>
          </cell>
          <cell r="W259">
            <v>515941161</v>
          </cell>
          <cell r="X259" t="str">
            <v xml:space="preserve"> S</v>
          </cell>
          <cell r="Y259">
            <v>7407</v>
          </cell>
          <cell r="Z259">
            <v>47201</v>
          </cell>
          <cell r="AA259">
            <v>0</v>
          </cell>
          <cell r="AB259">
            <v>3</v>
          </cell>
          <cell r="AC259">
            <v>6</v>
          </cell>
          <cell r="AD259">
            <v>2</v>
          </cell>
          <cell r="AE259">
            <v>0</v>
          </cell>
          <cell r="AF259">
            <v>0</v>
          </cell>
          <cell r="AG259" t="str">
            <v xml:space="preserve"> ST</v>
          </cell>
          <cell r="AH259" t="str">
            <v xml:space="preserve"> NORTH HALF (N/2) OF LOT THREE</v>
          </cell>
          <cell r="AI259" t="str">
            <v xml:space="preserve"> N</v>
          </cell>
          <cell r="AJ259">
            <v>6</v>
          </cell>
          <cell r="AK259">
            <v>29</v>
          </cell>
          <cell r="AL259">
            <v>7407</v>
          </cell>
          <cell r="AM259">
            <v>47201</v>
          </cell>
          <cell r="AN259" t="str">
            <v xml:space="preserve">  0/00/0000</v>
          </cell>
          <cell r="AO259">
            <v>1400.94</v>
          </cell>
          <cell r="AP259">
            <v>133.86000000000001</v>
          </cell>
          <cell r="AQ259">
            <v>511.6</v>
          </cell>
          <cell r="AR259">
            <v>511.6</v>
          </cell>
          <cell r="AS259">
            <v>511.6</v>
          </cell>
          <cell r="AT259">
            <v>0</v>
          </cell>
          <cell r="AU259">
            <v>0</v>
          </cell>
          <cell r="AV259">
            <v>2</v>
          </cell>
          <cell r="AW259">
            <v>1</v>
          </cell>
          <cell r="AX259">
            <v>0</v>
          </cell>
          <cell r="AY259">
            <v>7407</v>
          </cell>
          <cell r="AZ259">
            <v>47201</v>
          </cell>
          <cell r="BA259" t="str">
            <v xml:space="preserve"> ST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 t="str">
            <v>Pass</v>
          </cell>
          <cell r="BH259" t="str">
            <v>Pass</v>
          </cell>
          <cell r="BI259" t="str">
            <v>***-**-1161</v>
          </cell>
          <cell r="BJ259">
            <v>7402.62</v>
          </cell>
          <cell r="BK259">
            <v>7564.46</v>
          </cell>
          <cell r="BL259">
            <v>7564.46</v>
          </cell>
          <cell r="BM259"/>
          <cell r="BN259"/>
          <cell r="BO259"/>
          <cell r="BP259"/>
          <cell r="BQ259">
            <v>6.099440334370086E-6</v>
          </cell>
          <cell r="BR259">
            <v>7402.62</v>
          </cell>
          <cell r="BS259">
            <v>161.84</v>
          </cell>
          <cell r="BT259">
            <v>7564.46</v>
          </cell>
          <cell r="BU259">
            <v>0</v>
          </cell>
          <cell r="BV259">
            <v>7564.46</v>
          </cell>
          <cell r="BW259">
            <v>0</v>
          </cell>
          <cell r="BX259">
            <v>0</v>
          </cell>
          <cell r="BY259" t="str">
            <v>60-89</v>
          </cell>
          <cell r="BZ259">
            <v>1534.8000000000002</v>
          </cell>
          <cell r="CA259" t="e">
            <v>#REF!</v>
          </cell>
          <cell r="CB259" t="str">
            <v>Match</v>
          </cell>
          <cell r="CC259" t="b">
            <v>0</v>
          </cell>
          <cell r="CD259">
            <v>515941161</v>
          </cell>
          <cell r="CE259">
            <v>9</v>
          </cell>
          <cell r="CF259">
            <v>5</v>
          </cell>
          <cell r="CG259">
            <v>94</v>
          </cell>
          <cell r="CH259" t="b">
            <v>0</v>
          </cell>
          <cell r="CI259">
            <v>83.686840277776355</v>
          </cell>
          <cell r="CJ259" t="str">
            <v>31 +</v>
          </cell>
          <cell r="CK259" t="e">
            <v>#REF!</v>
          </cell>
          <cell r="CL259" t="e">
            <v>#REF!</v>
          </cell>
        </row>
        <row r="260">
          <cell r="B260">
            <v>50147</v>
          </cell>
          <cell r="C260" t="str">
            <v xml:space="preserve"> BRIDGEMAN,CRAIG L</v>
          </cell>
          <cell r="D260">
            <v>65785</v>
          </cell>
          <cell r="E260">
            <v>14426.82</v>
          </cell>
          <cell r="F260">
            <v>41732</v>
          </cell>
          <cell r="G260">
            <v>43419</v>
          </cell>
          <cell r="H260" t="str">
            <v xml:space="preserve"> PURCHASE SILAGE TRAILER</v>
          </cell>
          <cell r="I260" t="str">
            <v xml:space="preserve"> SA</v>
          </cell>
          <cell r="J260">
            <v>32</v>
          </cell>
          <cell r="K260" t="str">
            <v xml:space="preserve"> A</v>
          </cell>
          <cell r="L260" t="str">
            <v xml:space="preserve"> N</v>
          </cell>
          <cell r="M260">
            <v>0</v>
          </cell>
          <cell r="N260">
            <v>7407</v>
          </cell>
          <cell r="O260">
            <v>50147</v>
          </cell>
          <cell r="P260">
            <v>0</v>
          </cell>
          <cell r="Q260" t="str">
            <v xml:space="preserve"> LF</v>
          </cell>
          <cell r="R260">
            <v>43419</v>
          </cell>
          <cell r="S260">
            <v>0</v>
          </cell>
          <cell r="T260">
            <v>161.26</v>
          </cell>
          <cell r="U260" t="str">
            <v xml:space="preserve"> N</v>
          </cell>
          <cell r="V260">
            <v>7</v>
          </cell>
          <cell r="W260">
            <v>515941161</v>
          </cell>
          <cell r="X260" t="str">
            <v xml:space="preserve"> S</v>
          </cell>
          <cell r="Y260">
            <v>7407</v>
          </cell>
          <cell r="Z260">
            <v>50147</v>
          </cell>
          <cell r="AA260">
            <v>0</v>
          </cell>
          <cell r="AB260">
            <v>1</v>
          </cell>
          <cell r="AC260">
            <v>2</v>
          </cell>
          <cell r="AD260">
            <v>5</v>
          </cell>
          <cell r="AE260">
            <v>0</v>
          </cell>
          <cell r="AF260">
            <v>0</v>
          </cell>
          <cell r="AG260" t="str">
            <v xml:space="preserve"> ST</v>
          </cell>
          <cell r="AH260" t="str">
            <v xml:space="preserve"> ALL ACCOUNTS, EQUIPMENT, GENER</v>
          </cell>
          <cell r="AI260" t="str">
            <v xml:space="preserve"> N</v>
          </cell>
          <cell r="AJ260">
            <v>6</v>
          </cell>
          <cell r="AK260">
            <v>0</v>
          </cell>
          <cell r="AL260">
            <v>7407</v>
          </cell>
          <cell r="AM260">
            <v>50147</v>
          </cell>
          <cell r="AN260" t="str">
            <v xml:space="preserve">  0/00/0000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7407</v>
          </cell>
          <cell r="AZ260">
            <v>50147</v>
          </cell>
          <cell r="BA260" t="str">
            <v xml:space="preserve"> ST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str">
            <v>Pass</v>
          </cell>
          <cell r="BH260" t="str">
            <v>Pass</v>
          </cell>
          <cell r="BI260" t="str">
            <v>***-**-1161</v>
          </cell>
          <cell r="BJ260">
            <v>14426.82</v>
          </cell>
          <cell r="BK260">
            <v>14588.08</v>
          </cell>
          <cell r="BL260">
            <v>14588.08</v>
          </cell>
          <cell r="BM260"/>
          <cell r="BN260"/>
          <cell r="BO260"/>
          <cell r="BP260"/>
          <cell r="BQ260">
            <v>1.1887078872709533E-5</v>
          </cell>
          <cell r="BR260">
            <v>14426.82</v>
          </cell>
          <cell r="BS260">
            <v>161.26</v>
          </cell>
          <cell r="BT260">
            <v>14588.08</v>
          </cell>
          <cell r="BU260">
            <v>0</v>
          </cell>
          <cell r="BV260">
            <v>14588.08</v>
          </cell>
          <cell r="BW260">
            <v>0</v>
          </cell>
          <cell r="BX260">
            <v>0</v>
          </cell>
          <cell r="BY260"/>
          <cell r="BZ260">
            <v>0</v>
          </cell>
          <cell r="CA260" t="e">
            <v>#REF!</v>
          </cell>
          <cell r="CB260" t="str">
            <v>Match</v>
          </cell>
          <cell r="CC260" t="b">
            <v>0</v>
          </cell>
          <cell r="CD260">
            <v>515941161</v>
          </cell>
          <cell r="CE260">
            <v>9</v>
          </cell>
          <cell r="CF260">
            <v>5</v>
          </cell>
          <cell r="CG260">
            <v>94</v>
          </cell>
          <cell r="CH260" t="b">
            <v>0</v>
          </cell>
          <cell r="CI260">
            <v>-295.31315972222365</v>
          </cell>
          <cell r="CJ260"/>
          <cell r="CK260" t="e">
            <v>#REF!</v>
          </cell>
          <cell r="CL260" t="e">
            <v>#REF!</v>
          </cell>
        </row>
        <row r="261">
          <cell r="B261">
            <v>51959</v>
          </cell>
          <cell r="C261" t="str">
            <v xml:space="preserve"> BRIDGEMAN,CRAIG L.</v>
          </cell>
          <cell r="D261">
            <v>50401.3</v>
          </cell>
          <cell r="E261">
            <v>31552.29</v>
          </cell>
          <cell r="F261">
            <v>42221</v>
          </cell>
          <cell r="G261">
            <v>44409</v>
          </cell>
          <cell r="H261" t="str">
            <v xml:space="preserve"> PURCHASE VEHICLE</v>
          </cell>
          <cell r="I261" t="str">
            <v xml:space="preserve"> SA</v>
          </cell>
          <cell r="J261">
            <v>34</v>
          </cell>
          <cell r="K261" t="str">
            <v xml:space="preserve"> A</v>
          </cell>
          <cell r="L261" t="str">
            <v xml:space="preserve"> N</v>
          </cell>
          <cell r="M261">
            <v>0</v>
          </cell>
          <cell r="N261">
            <v>7407</v>
          </cell>
          <cell r="O261">
            <v>51959</v>
          </cell>
          <cell r="P261">
            <v>0</v>
          </cell>
          <cell r="Q261" t="str">
            <v xml:space="preserve"> LF</v>
          </cell>
          <cell r="R261">
            <v>43132</v>
          </cell>
          <cell r="S261">
            <v>788.3</v>
          </cell>
          <cell r="T261">
            <v>65.69</v>
          </cell>
          <cell r="U261" t="str">
            <v xml:space="preserve"> N</v>
          </cell>
          <cell r="V261">
            <v>11</v>
          </cell>
          <cell r="W261">
            <v>515941161</v>
          </cell>
          <cell r="X261" t="str">
            <v xml:space="preserve"> S</v>
          </cell>
          <cell r="Y261">
            <v>7407</v>
          </cell>
          <cell r="Z261">
            <v>51959</v>
          </cell>
          <cell r="AA261">
            <v>0</v>
          </cell>
          <cell r="AB261">
            <v>1</v>
          </cell>
          <cell r="AC261">
            <v>5</v>
          </cell>
          <cell r="AD261">
            <v>12</v>
          </cell>
          <cell r="AE261">
            <v>0</v>
          </cell>
          <cell r="AF261">
            <v>0</v>
          </cell>
          <cell r="AG261" t="str">
            <v xml:space="preserve"> ST</v>
          </cell>
          <cell r="AH261" t="str">
            <v xml:space="preserve"> 2014 CHEVROLET  CAMARO Z28</v>
          </cell>
          <cell r="AI261" t="str">
            <v xml:space="preserve"> N</v>
          </cell>
          <cell r="AJ261">
            <v>4</v>
          </cell>
          <cell r="AK261">
            <v>0</v>
          </cell>
          <cell r="AL261">
            <v>7407</v>
          </cell>
          <cell r="AM261">
            <v>51959</v>
          </cell>
          <cell r="AN261" t="str">
            <v xml:space="preserve">  0/00/0000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7407</v>
          </cell>
          <cell r="AZ261">
            <v>51959</v>
          </cell>
          <cell r="BA261" t="str">
            <v xml:space="preserve"> ST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str">
            <v>Pass</v>
          </cell>
          <cell r="BH261" t="str">
            <v>Pass</v>
          </cell>
          <cell r="BI261" t="str">
            <v>***-**-1161</v>
          </cell>
          <cell r="BJ261">
            <v>31552.29</v>
          </cell>
          <cell r="BK261">
            <v>31617.98</v>
          </cell>
          <cell r="BL261">
            <v>31617.98</v>
          </cell>
          <cell r="BM261"/>
          <cell r="BN261"/>
          <cell r="BO261"/>
          <cell r="BP261"/>
          <cell r="BQ261">
            <v>1.7331819479026067E-5</v>
          </cell>
          <cell r="BR261">
            <v>31552.29</v>
          </cell>
          <cell r="BS261">
            <v>65.69</v>
          </cell>
          <cell r="BT261">
            <v>31617.98</v>
          </cell>
          <cell r="BU261">
            <v>0</v>
          </cell>
          <cell r="BV261">
            <v>31617.98</v>
          </cell>
          <cell r="BW261">
            <v>0</v>
          </cell>
          <cell r="BX261">
            <v>0</v>
          </cell>
          <cell r="BY261"/>
          <cell r="BZ261">
            <v>0</v>
          </cell>
          <cell r="CA261" t="e">
            <v>#REF!</v>
          </cell>
          <cell r="CB261" t="str">
            <v>Match</v>
          </cell>
          <cell r="CC261" t="b">
            <v>0</v>
          </cell>
          <cell r="CD261">
            <v>515941161</v>
          </cell>
          <cell r="CE261">
            <v>9</v>
          </cell>
          <cell r="CF261">
            <v>5</v>
          </cell>
          <cell r="CG261">
            <v>94</v>
          </cell>
          <cell r="CH261" t="b">
            <v>0</v>
          </cell>
          <cell r="CI261">
            <v>-8.3131597222236451</v>
          </cell>
          <cell r="CJ261"/>
          <cell r="CK261" t="e">
            <v>#REF!</v>
          </cell>
          <cell r="CL261" t="e">
            <v>#REF!</v>
          </cell>
        </row>
        <row r="262">
          <cell r="B262">
            <v>53712</v>
          </cell>
          <cell r="C262" t="str">
            <v xml:space="preserve"> BRIDGEMAN,CRAIG L.</v>
          </cell>
          <cell r="D262">
            <v>20000</v>
          </cell>
          <cell r="E262">
            <v>10000</v>
          </cell>
          <cell r="F262">
            <v>42821</v>
          </cell>
          <cell r="G262">
            <v>43070</v>
          </cell>
          <cell r="H262" t="str">
            <v xml:space="preserve"> OPERATE</v>
          </cell>
          <cell r="I262" t="str">
            <v xml:space="preserve"> SI</v>
          </cell>
          <cell r="J262">
            <v>91</v>
          </cell>
          <cell r="K262" t="str">
            <v xml:space="preserve"> A</v>
          </cell>
          <cell r="L262" t="str">
            <v xml:space="preserve"> N</v>
          </cell>
          <cell r="M262">
            <v>0</v>
          </cell>
          <cell r="N262">
            <v>7407</v>
          </cell>
          <cell r="O262">
            <v>53712</v>
          </cell>
          <cell r="P262">
            <v>0</v>
          </cell>
          <cell r="Q262" t="str">
            <v xml:space="preserve"> LF</v>
          </cell>
          <cell r="R262">
            <v>43070</v>
          </cell>
          <cell r="S262">
            <v>0</v>
          </cell>
          <cell r="T262">
            <v>986.3</v>
          </cell>
          <cell r="U262" t="str">
            <v xml:space="preserve"> N</v>
          </cell>
          <cell r="V262">
            <v>2</v>
          </cell>
          <cell r="W262">
            <v>515941161</v>
          </cell>
          <cell r="X262" t="str">
            <v xml:space="preserve"> S</v>
          </cell>
          <cell r="Y262">
            <v>7407</v>
          </cell>
          <cell r="Z262">
            <v>53712</v>
          </cell>
          <cell r="AA262">
            <v>0</v>
          </cell>
          <cell r="AB262">
            <v>1</v>
          </cell>
          <cell r="AC262">
            <v>4</v>
          </cell>
          <cell r="AD262">
            <v>11</v>
          </cell>
          <cell r="AE262">
            <v>0</v>
          </cell>
          <cell r="AF262">
            <v>0</v>
          </cell>
          <cell r="AG262" t="str">
            <v xml:space="preserve"> ST</v>
          </cell>
          <cell r="AH262" t="str">
            <v xml:space="preserve"> UNSECURED</v>
          </cell>
          <cell r="AI262" t="str">
            <v xml:space="preserve"> N</v>
          </cell>
          <cell r="AJ262">
            <v>6</v>
          </cell>
          <cell r="AK262">
            <v>1</v>
          </cell>
          <cell r="AL262">
            <v>7407</v>
          </cell>
          <cell r="AM262">
            <v>53712</v>
          </cell>
          <cell r="AN262" t="str">
            <v xml:space="preserve">  0/00/0000</v>
          </cell>
          <cell r="AO262">
            <v>10000</v>
          </cell>
          <cell r="AP262">
            <v>986.3</v>
          </cell>
          <cell r="AQ262">
            <v>0</v>
          </cell>
          <cell r="AR262">
            <v>10986.3</v>
          </cell>
          <cell r="AS262">
            <v>0</v>
          </cell>
          <cell r="AT262">
            <v>0</v>
          </cell>
          <cell r="AU262">
            <v>0</v>
          </cell>
          <cell r="AV262">
            <v>1</v>
          </cell>
          <cell r="AW262">
            <v>0</v>
          </cell>
          <cell r="AX262">
            <v>0</v>
          </cell>
          <cell r="AY262">
            <v>7407</v>
          </cell>
          <cell r="AZ262">
            <v>53712</v>
          </cell>
          <cell r="BA262" t="str">
            <v xml:space="preserve"> ST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 t="str">
            <v>Pass</v>
          </cell>
          <cell r="BH262" t="str">
            <v>Pass</v>
          </cell>
          <cell r="BI262" t="str">
            <v>***-**-1161</v>
          </cell>
          <cell r="BJ262">
            <v>10000</v>
          </cell>
          <cell r="BK262">
            <v>10986.3</v>
          </cell>
          <cell r="BL262">
            <v>10986.3</v>
          </cell>
          <cell r="BM262"/>
          <cell r="BN262"/>
          <cell r="BO262"/>
          <cell r="BP262"/>
          <cell r="BQ262">
            <v>8.2395696852872169E-6</v>
          </cell>
          <cell r="BR262">
            <v>10000</v>
          </cell>
          <cell r="BS262">
            <v>986.3</v>
          </cell>
          <cell r="BT262">
            <v>10986.3</v>
          </cell>
          <cell r="BU262">
            <v>0</v>
          </cell>
          <cell r="BV262">
            <v>10986.3</v>
          </cell>
          <cell r="BW262">
            <v>0</v>
          </cell>
          <cell r="BX262">
            <v>0</v>
          </cell>
          <cell r="BY262" t="str">
            <v>30-59</v>
          </cell>
          <cell r="BZ262">
            <v>10986.3</v>
          </cell>
          <cell r="CA262" t="e">
            <v>#REF!</v>
          </cell>
          <cell r="CB262" t="str">
            <v>Match</v>
          </cell>
          <cell r="CC262" t="b">
            <v>0</v>
          </cell>
          <cell r="CD262">
            <v>515941161</v>
          </cell>
          <cell r="CE262">
            <v>9</v>
          </cell>
          <cell r="CF262">
            <v>5</v>
          </cell>
          <cell r="CG262">
            <v>94</v>
          </cell>
          <cell r="CH262" t="b">
            <v>0</v>
          </cell>
          <cell r="CI262">
            <v>53.686840277776355</v>
          </cell>
          <cell r="CJ262" t="str">
            <v>31 +</v>
          </cell>
          <cell r="CK262" t="e">
            <v>#REF!</v>
          </cell>
          <cell r="CL262" t="e">
            <v>#REF!</v>
          </cell>
        </row>
        <row r="263">
          <cell r="B263">
            <v>49369</v>
          </cell>
          <cell r="C263" t="str">
            <v xml:space="preserve"> BRIDGEMAN,ANDREW</v>
          </cell>
          <cell r="D263">
            <v>50020</v>
          </cell>
          <cell r="E263">
            <v>20008.89</v>
          </cell>
          <cell r="F263">
            <v>41484</v>
          </cell>
          <cell r="G263">
            <v>43054</v>
          </cell>
          <cell r="H263" t="str">
            <v xml:space="preserve"> PURCHASE CHOPPER HEAD</v>
          </cell>
          <cell r="I263" t="str">
            <v xml:space="preserve"> SA</v>
          </cell>
          <cell r="J263">
            <v>32</v>
          </cell>
          <cell r="K263" t="str">
            <v xml:space="preserve"> A</v>
          </cell>
          <cell r="L263" t="str">
            <v xml:space="preserve"> N</v>
          </cell>
          <cell r="M263">
            <v>0</v>
          </cell>
          <cell r="N263">
            <v>7410</v>
          </cell>
          <cell r="O263">
            <v>49369</v>
          </cell>
          <cell r="P263">
            <v>0</v>
          </cell>
          <cell r="Q263" t="str">
            <v xml:space="preserve"> LF</v>
          </cell>
          <cell r="R263">
            <v>43054</v>
          </cell>
          <cell r="S263">
            <v>0</v>
          </cell>
          <cell r="T263">
            <v>1308.1300000000001</v>
          </cell>
          <cell r="U263" t="str">
            <v xml:space="preserve"> N</v>
          </cell>
          <cell r="V263">
            <v>2</v>
          </cell>
          <cell r="W263">
            <v>514766411</v>
          </cell>
          <cell r="X263" t="str">
            <v xml:space="preserve"> F</v>
          </cell>
          <cell r="Y263">
            <v>7410</v>
          </cell>
          <cell r="Z263">
            <v>49369</v>
          </cell>
          <cell r="AA263">
            <v>0</v>
          </cell>
          <cell r="AB263">
            <v>1</v>
          </cell>
          <cell r="AC263">
            <v>2</v>
          </cell>
          <cell r="AD263">
            <v>5</v>
          </cell>
          <cell r="AE263">
            <v>0</v>
          </cell>
          <cell r="AF263">
            <v>0</v>
          </cell>
          <cell r="AG263" t="str">
            <v xml:space="preserve"> ST</v>
          </cell>
          <cell r="AH263" t="str">
            <v xml:space="preserve"> ALL ACCOUNTS, EQUIPMENT, GENER</v>
          </cell>
          <cell r="AI263" t="str">
            <v xml:space="preserve"> N</v>
          </cell>
          <cell r="AJ263">
            <v>5.75</v>
          </cell>
          <cell r="AK263">
            <v>3</v>
          </cell>
          <cell r="AL263">
            <v>7410</v>
          </cell>
          <cell r="AM263">
            <v>49369</v>
          </cell>
          <cell r="AN263" t="str">
            <v xml:space="preserve">  0/00/0000</v>
          </cell>
          <cell r="AO263">
            <v>20008.89</v>
          </cell>
          <cell r="AP263">
            <v>1308.1300000000001</v>
          </cell>
          <cell r="AQ263">
            <v>0</v>
          </cell>
          <cell r="AR263">
            <v>0</v>
          </cell>
          <cell r="AS263">
            <v>21317.02</v>
          </cell>
          <cell r="AT263">
            <v>0</v>
          </cell>
          <cell r="AU263">
            <v>0</v>
          </cell>
          <cell r="AV263">
            <v>1</v>
          </cell>
          <cell r="AW263">
            <v>1</v>
          </cell>
          <cell r="AX263">
            <v>0</v>
          </cell>
          <cell r="AY263">
            <v>7410</v>
          </cell>
          <cell r="AZ263">
            <v>49369</v>
          </cell>
          <cell r="BA263" t="str">
            <v xml:space="preserve"> ST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 t="str">
            <v>Substandard</v>
          </cell>
          <cell r="BH263" t="str">
            <v>Substandard</v>
          </cell>
          <cell r="BI263" t="str">
            <v>**-***6411</v>
          </cell>
          <cell r="BJ263">
            <v>20008.89</v>
          </cell>
          <cell r="BK263">
            <v>21317.02</v>
          </cell>
          <cell r="BL263"/>
          <cell r="BM263"/>
          <cell r="BN263">
            <v>21317.02</v>
          </cell>
          <cell r="BO263"/>
          <cell r="BP263"/>
          <cell r="BQ263">
            <v>1.5799528333523631E-5</v>
          </cell>
          <cell r="BR263">
            <v>20008.89</v>
          </cell>
          <cell r="BS263">
            <v>1308.1300000000001</v>
          </cell>
          <cell r="BT263">
            <v>21317.02</v>
          </cell>
          <cell r="BU263">
            <v>0</v>
          </cell>
          <cell r="BV263">
            <v>21317.02</v>
          </cell>
          <cell r="BW263">
            <v>0</v>
          </cell>
          <cell r="BX263">
            <v>0</v>
          </cell>
          <cell r="BY263" t="str">
            <v>60-89</v>
          </cell>
          <cell r="BZ263">
            <v>21317.02</v>
          </cell>
          <cell r="CA263" t="e">
            <v>#REF!</v>
          </cell>
          <cell r="CB263" t="str">
            <v>Match</v>
          </cell>
          <cell r="CC263" t="b">
            <v>0</v>
          </cell>
          <cell r="CD263">
            <v>514766411</v>
          </cell>
          <cell r="CE263">
            <v>9</v>
          </cell>
          <cell r="CF263">
            <v>5</v>
          </cell>
          <cell r="CG263">
            <v>76</v>
          </cell>
          <cell r="CH263" t="b">
            <v>0</v>
          </cell>
          <cell r="CI263">
            <v>69.686840277776355</v>
          </cell>
          <cell r="CJ263" t="str">
            <v>31 +</v>
          </cell>
          <cell r="CK263" t="e">
            <v>#REF!</v>
          </cell>
          <cell r="CL263" t="e">
            <v>#REF!</v>
          </cell>
        </row>
        <row r="264">
          <cell r="B264">
            <v>50909</v>
          </cell>
          <cell r="C264" t="str">
            <v xml:space="preserve"> BRIDGEMAN,ANDREW</v>
          </cell>
          <cell r="D264">
            <v>150000</v>
          </cell>
          <cell r="E264">
            <v>150000</v>
          </cell>
          <cell r="F264">
            <v>41941</v>
          </cell>
          <cell r="G264">
            <v>44150</v>
          </cell>
          <cell r="H264" t="str">
            <v xml:space="preserve"> PURCHASE SILAGE CUTTER</v>
          </cell>
          <cell r="I264" t="str">
            <v xml:space="preserve"> SA</v>
          </cell>
          <cell r="J264">
            <v>32</v>
          </cell>
          <cell r="K264" t="str">
            <v xml:space="preserve"> A</v>
          </cell>
          <cell r="L264" t="str">
            <v xml:space="preserve"> N</v>
          </cell>
          <cell r="M264">
            <v>0</v>
          </cell>
          <cell r="N264">
            <v>7410</v>
          </cell>
          <cell r="O264">
            <v>50909</v>
          </cell>
          <cell r="P264">
            <v>0</v>
          </cell>
          <cell r="Q264" t="str">
            <v xml:space="preserve"> LF</v>
          </cell>
          <cell r="R264">
            <v>43054</v>
          </cell>
          <cell r="S264">
            <v>43407.75</v>
          </cell>
          <cell r="T264">
            <v>19035.59</v>
          </cell>
          <cell r="U264" t="str">
            <v xml:space="preserve"> N</v>
          </cell>
          <cell r="V264">
            <v>7</v>
          </cell>
          <cell r="W264">
            <v>514766411</v>
          </cell>
          <cell r="X264" t="str">
            <v xml:space="preserve"> S</v>
          </cell>
          <cell r="Y264">
            <v>7410</v>
          </cell>
          <cell r="Z264">
            <v>50909</v>
          </cell>
          <cell r="AA264">
            <v>0</v>
          </cell>
          <cell r="AB264">
            <v>1</v>
          </cell>
          <cell r="AC264">
            <v>2</v>
          </cell>
          <cell r="AD264">
            <v>5</v>
          </cell>
          <cell r="AE264">
            <v>0</v>
          </cell>
          <cell r="AF264">
            <v>0</v>
          </cell>
          <cell r="AG264" t="str">
            <v xml:space="preserve"> ST</v>
          </cell>
          <cell r="AH264" t="str">
            <v xml:space="preserve"> INV ACCTS EQUIP GI FEQUIP</v>
          </cell>
          <cell r="AI264" t="str">
            <v xml:space="preserve"> N</v>
          </cell>
          <cell r="AJ264">
            <v>6</v>
          </cell>
          <cell r="AK264">
            <v>3</v>
          </cell>
          <cell r="AL264">
            <v>7410</v>
          </cell>
          <cell r="AM264">
            <v>50909</v>
          </cell>
          <cell r="AN264" t="str">
            <v xml:space="preserve">  0/00/0000</v>
          </cell>
          <cell r="AO264">
            <v>15963.95</v>
          </cell>
          <cell r="AP264">
            <v>17309.57</v>
          </cell>
          <cell r="AQ264">
            <v>0</v>
          </cell>
          <cell r="AR264">
            <v>0</v>
          </cell>
          <cell r="AS264">
            <v>33273.519999999997</v>
          </cell>
          <cell r="AT264">
            <v>0</v>
          </cell>
          <cell r="AU264">
            <v>0</v>
          </cell>
          <cell r="AV264">
            <v>1</v>
          </cell>
          <cell r="AW264">
            <v>1</v>
          </cell>
          <cell r="AX264">
            <v>0</v>
          </cell>
          <cell r="AY264">
            <v>7410</v>
          </cell>
          <cell r="AZ264">
            <v>50909</v>
          </cell>
          <cell r="BA264" t="str">
            <v xml:space="preserve"> ST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 t="str">
            <v>Substandard</v>
          </cell>
          <cell r="BH264" t="str">
            <v>Substandard</v>
          </cell>
          <cell r="BI264" t="str">
            <v>***-**-6411</v>
          </cell>
          <cell r="BJ264">
            <v>150000</v>
          </cell>
          <cell r="BK264">
            <v>169035.59</v>
          </cell>
          <cell r="BL264"/>
          <cell r="BM264"/>
          <cell r="BN264">
            <v>169035.59</v>
          </cell>
          <cell r="BO264"/>
          <cell r="BP264"/>
          <cell r="BQ264">
            <v>1.2359354527930827E-4</v>
          </cell>
          <cell r="BR264">
            <v>150000</v>
          </cell>
          <cell r="BS264">
            <v>19035.59</v>
          </cell>
          <cell r="BT264">
            <v>169035.59</v>
          </cell>
          <cell r="BU264">
            <v>0</v>
          </cell>
          <cell r="BV264">
            <v>169035.59</v>
          </cell>
          <cell r="BW264">
            <v>0</v>
          </cell>
          <cell r="BX264">
            <v>0</v>
          </cell>
          <cell r="BY264" t="str">
            <v>60-89</v>
          </cell>
          <cell r="BZ264">
            <v>33273.520000000004</v>
          </cell>
          <cell r="CA264" t="e">
            <v>#REF!</v>
          </cell>
          <cell r="CB264" t="str">
            <v>Match</v>
          </cell>
          <cell r="CC264" t="b">
            <v>0</v>
          </cell>
          <cell r="CD264">
            <v>514766411</v>
          </cell>
          <cell r="CE264">
            <v>9</v>
          </cell>
          <cell r="CF264">
            <v>5</v>
          </cell>
          <cell r="CG264">
            <v>76</v>
          </cell>
          <cell r="CH264" t="b">
            <v>0</v>
          </cell>
          <cell r="CI264">
            <v>69.686840277776355</v>
          </cell>
          <cell r="CJ264" t="str">
            <v>31 +</v>
          </cell>
          <cell r="CK264" t="e">
            <v>#REF!</v>
          </cell>
          <cell r="CL264" t="e">
            <v>#REF!</v>
          </cell>
        </row>
        <row r="265">
          <cell r="B265">
            <v>51011</v>
          </cell>
          <cell r="C265" t="str">
            <v xml:space="preserve"> BRIDGEMAN,ANDREW</v>
          </cell>
          <cell r="D265">
            <v>90000</v>
          </cell>
          <cell r="E265">
            <v>90000</v>
          </cell>
          <cell r="F265">
            <v>41971</v>
          </cell>
          <cell r="G265">
            <v>44180</v>
          </cell>
          <cell r="H265" t="str">
            <v xml:space="preserve"> EQUIPMENT RENEWAL</v>
          </cell>
          <cell r="I265" t="str">
            <v xml:space="preserve"> SI</v>
          </cell>
          <cell r="J265">
            <v>32</v>
          </cell>
          <cell r="K265" t="str">
            <v xml:space="preserve"> A</v>
          </cell>
          <cell r="L265" t="str">
            <v xml:space="preserve"> N</v>
          </cell>
          <cell r="M265">
            <v>0</v>
          </cell>
          <cell r="N265">
            <v>7410</v>
          </cell>
          <cell r="O265">
            <v>51011</v>
          </cell>
          <cell r="P265">
            <v>0</v>
          </cell>
          <cell r="Q265" t="str">
            <v xml:space="preserve"> LF</v>
          </cell>
          <cell r="R265">
            <v>43084</v>
          </cell>
          <cell r="S265">
            <v>26044.65</v>
          </cell>
          <cell r="T265">
            <v>11421.35</v>
          </cell>
          <cell r="U265" t="str">
            <v xml:space="preserve"> N</v>
          </cell>
          <cell r="V265">
            <v>7</v>
          </cell>
          <cell r="W265">
            <v>514766411</v>
          </cell>
          <cell r="X265" t="str">
            <v xml:space="preserve"> S</v>
          </cell>
          <cell r="Y265">
            <v>7410</v>
          </cell>
          <cell r="Z265">
            <v>51011</v>
          </cell>
          <cell r="AA265">
            <v>0</v>
          </cell>
          <cell r="AB265">
            <v>3</v>
          </cell>
          <cell r="AC265">
            <v>2</v>
          </cell>
          <cell r="AD265">
            <v>5</v>
          </cell>
          <cell r="AE265">
            <v>0</v>
          </cell>
          <cell r="AF265">
            <v>0</v>
          </cell>
          <cell r="AG265" t="str">
            <v xml:space="preserve"> ST</v>
          </cell>
          <cell r="AH265" t="str">
            <v xml:space="preserve"> ALL INVENTORY, ACCOUNTS, EQUIP</v>
          </cell>
          <cell r="AI265" t="str">
            <v xml:space="preserve"> N</v>
          </cell>
          <cell r="AJ265">
            <v>6</v>
          </cell>
          <cell r="AK265">
            <v>1</v>
          </cell>
          <cell r="AL265">
            <v>7410</v>
          </cell>
          <cell r="AM265">
            <v>51011</v>
          </cell>
          <cell r="AN265" t="str">
            <v xml:space="preserve">  0/00/0000</v>
          </cell>
          <cell r="AO265">
            <v>9578.3799999999992</v>
          </cell>
          <cell r="AP265">
            <v>10829.57</v>
          </cell>
          <cell r="AQ265">
            <v>0</v>
          </cell>
          <cell r="AR265">
            <v>20407.95</v>
          </cell>
          <cell r="AS265">
            <v>0</v>
          </cell>
          <cell r="AT265">
            <v>0</v>
          </cell>
          <cell r="AU265">
            <v>0</v>
          </cell>
          <cell r="AV265">
            <v>1</v>
          </cell>
          <cell r="AW265">
            <v>0</v>
          </cell>
          <cell r="AX265">
            <v>0</v>
          </cell>
          <cell r="AY265">
            <v>7410</v>
          </cell>
          <cell r="AZ265">
            <v>51011</v>
          </cell>
          <cell r="BA265" t="str">
            <v xml:space="preserve"> ST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 t="str">
            <v>Substandard</v>
          </cell>
          <cell r="BH265" t="str">
            <v>Substandard</v>
          </cell>
          <cell r="BI265" t="str">
            <v>***-**-6411</v>
          </cell>
          <cell r="BJ265">
            <v>90000</v>
          </cell>
          <cell r="BK265">
            <v>101421.35</v>
          </cell>
          <cell r="BL265"/>
          <cell r="BM265"/>
          <cell r="BN265">
            <v>101421.35</v>
          </cell>
          <cell r="BO265"/>
          <cell r="BP265"/>
          <cell r="BQ265">
            <v>7.4156127167584961E-5</v>
          </cell>
          <cell r="BR265">
            <v>90000</v>
          </cell>
          <cell r="BS265">
            <v>11421.35</v>
          </cell>
          <cell r="BT265">
            <v>101421.35</v>
          </cell>
          <cell r="BU265">
            <v>0</v>
          </cell>
          <cell r="BV265">
            <v>101421.35</v>
          </cell>
          <cell r="BW265">
            <v>0</v>
          </cell>
          <cell r="BX265">
            <v>0</v>
          </cell>
          <cell r="BY265" t="str">
            <v>30-59</v>
          </cell>
          <cell r="BZ265">
            <v>20407.949999999997</v>
          </cell>
          <cell r="CA265" t="e">
            <v>#REF!</v>
          </cell>
          <cell r="CB265" t="str">
            <v>Match</v>
          </cell>
          <cell r="CC265" t="b">
            <v>0</v>
          </cell>
          <cell r="CD265">
            <v>514766411</v>
          </cell>
          <cell r="CE265">
            <v>9</v>
          </cell>
          <cell r="CF265">
            <v>5</v>
          </cell>
          <cell r="CG265">
            <v>76</v>
          </cell>
          <cell r="CH265" t="b">
            <v>0</v>
          </cell>
          <cell r="CI265">
            <v>39.686840277776355</v>
          </cell>
          <cell r="CJ265" t="str">
            <v>31 +</v>
          </cell>
          <cell r="CK265" t="e">
            <v>#REF!</v>
          </cell>
          <cell r="CL265" t="e">
            <v>#REF!</v>
          </cell>
        </row>
        <row r="266">
          <cell r="B266">
            <v>52018</v>
          </cell>
          <cell r="C266" t="str">
            <v xml:space="preserve"> BRIDGEMAN,ANDREW</v>
          </cell>
          <cell r="D266">
            <v>33000</v>
          </cell>
          <cell r="E266">
            <v>33000</v>
          </cell>
          <cell r="F266">
            <v>42241</v>
          </cell>
          <cell r="G266">
            <v>43835</v>
          </cell>
          <cell r="H266" t="str">
            <v xml:space="preserve"> PURCHASE TRUCK AND TRAILER</v>
          </cell>
          <cell r="I266" t="str">
            <v xml:space="preserve"> SA</v>
          </cell>
          <cell r="J266">
            <v>32</v>
          </cell>
          <cell r="K266" t="str">
            <v xml:space="preserve"> A</v>
          </cell>
          <cell r="L266" t="str">
            <v xml:space="preserve"> N</v>
          </cell>
          <cell r="M266">
            <v>0</v>
          </cell>
          <cell r="N266">
            <v>7410</v>
          </cell>
          <cell r="O266">
            <v>52018</v>
          </cell>
          <cell r="P266">
            <v>0</v>
          </cell>
          <cell r="Q266" t="str">
            <v xml:space="preserve"> LF</v>
          </cell>
          <cell r="R266">
            <v>43105</v>
          </cell>
          <cell r="S266">
            <v>12533.86</v>
          </cell>
          <cell r="T266">
            <v>4590.3599999999997</v>
          </cell>
          <cell r="U266" t="str">
            <v xml:space="preserve"> N</v>
          </cell>
          <cell r="V266">
            <v>3</v>
          </cell>
          <cell r="W266">
            <v>514766411</v>
          </cell>
          <cell r="X266" t="str">
            <v xml:space="preserve"> S</v>
          </cell>
          <cell r="Y266">
            <v>7410</v>
          </cell>
          <cell r="Z266">
            <v>52018</v>
          </cell>
          <cell r="AA266">
            <v>0</v>
          </cell>
          <cell r="AB266">
            <v>1</v>
          </cell>
          <cell r="AC266">
            <v>2</v>
          </cell>
          <cell r="AD266">
            <v>5</v>
          </cell>
          <cell r="AE266">
            <v>0</v>
          </cell>
          <cell r="AF266">
            <v>0</v>
          </cell>
          <cell r="AG266" t="str">
            <v xml:space="preserve"> ST</v>
          </cell>
          <cell r="AH266" t="str">
            <v xml:space="preserve"> 14 MAS LIVE BOTTOM, 00 WESTERN</v>
          </cell>
          <cell r="AI266" t="str">
            <v xml:space="preserve"> N</v>
          </cell>
          <cell r="AJ266">
            <v>5.75</v>
          </cell>
          <cell r="AK266">
            <v>1</v>
          </cell>
          <cell r="AL266">
            <v>7410</v>
          </cell>
          <cell r="AM266">
            <v>52018</v>
          </cell>
          <cell r="AN266" t="str">
            <v xml:space="preserve">  0/00/0000</v>
          </cell>
          <cell r="AO266">
            <v>8042.27</v>
          </cell>
          <cell r="AP266">
            <v>4491.59</v>
          </cell>
          <cell r="AQ266">
            <v>12533.86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7410</v>
          </cell>
          <cell r="AZ266">
            <v>52018</v>
          </cell>
          <cell r="BA266" t="str">
            <v xml:space="preserve"> ST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 t="str">
            <v>Substandard</v>
          </cell>
          <cell r="BH266" t="str">
            <v>Substandard</v>
          </cell>
          <cell r="BI266" t="str">
            <v>***-**-6411</v>
          </cell>
          <cell r="BJ266">
            <v>33000</v>
          </cell>
          <cell r="BK266">
            <v>37590.36</v>
          </cell>
          <cell r="BL266"/>
          <cell r="BM266"/>
          <cell r="BN266">
            <v>37590.36</v>
          </cell>
          <cell r="BO266"/>
          <cell r="BP266"/>
          <cell r="BQ266">
            <v>2.6057639129720825E-5</v>
          </cell>
          <cell r="BR266">
            <v>33000</v>
          </cell>
          <cell r="BS266">
            <v>4590.3599999999997</v>
          </cell>
          <cell r="BT266">
            <v>37590.36</v>
          </cell>
          <cell r="BU266">
            <v>0</v>
          </cell>
          <cell r="BV266">
            <v>37590.36</v>
          </cell>
          <cell r="BW266">
            <v>0</v>
          </cell>
          <cell r="BX266">
            <v>0</v>
          </cell>
          <cell r="BY266" t="str">
            <v>1-29</v>
          </cell>
          <cell r="BZ266">
            <v>12533.86</v>
          </cell>
          <cell r="CA266" t="e">
            <v>#REF!</v>
          </cell>
          <cell r="CB266" t="str">
            <v>Match</v>
          </cell>
          <cell r="CC266" t="b">
            <v>0</v>
          </cell>
          <cell r="CD266">
            <v>514766411</v>
          </cell>
          <cell r="CE266">
            <v>9</v>
          </cell>
          <cell r="CF266">
            <v>5</v>
          </cell>
          <cell r="CG266">
            <v>76</v>
          </cell>
          <cell r="CH266" t="b">
            <v>0</v>
          </cell>
          <cell r="CI266">
            <v>18.686840277776355</v>
          </cell>
          <cell r="CJ266"/>
          <cell r="CK266" t="e">
            <v>#REF!</v>
          </cell>
          <cell r="CL266" t="e">
            <v>#REF!</v>
          </cell>
        </row>
        <row r="267">
          <cell r="B267">
            <v>52705</v>
          </cell>
          <cell r="C267" t="str">
            <v xml:space="preserve"> BRIDGEMAN,ANDREW</v>
          </cell>
          <cell r="D267">
            <v>20000</v>
          </cell>
          <cell r="E267">
            <v>20000</v>
          </cell>
          <cell r="F267">
            <v>42458</v>
          </cell>
          <cell r="G267">
            <v>43054</v>
          </cell>
          <cell r="H267" t="str">
            <v xml:space="preserve"> OPERATE</v>
          </cell>
          <cell r="I267" t="str">
            <v xml:space="preserve"> SI</v>
          </cell>
          <cell r="J267">
            <v>61</v>
          </cell>
          <cell r="K267" t="str">
            <v xml:space="preserve"> A</v>
          </cell>
          <cell r="L267" t="str">
            <v xml:space="preserve"> N</v>
          </cell>
          <cell r="M267">
            <v>0</v>
          </cell>
          <cell r="N267">
            <v>7410</v>
          </cell>
          <cell r="O267">
            <v>52705</v>
          </cell>
          <cell r="P267">
            <v>0</v>
          </cell>
          <cell r="Q267" t="str">
            <v xml:space="preserve"> LF</v>
          </cell>
          <cell r="R267">
            <v>43054</v>
          </cell>
          <cell r="S267">
            <v>0</v>
          </cell>
          <cell r="T267">
            <v>2189.6</v>
          </cell>
          <cell r="U267" t="str">
            <v xml:space="preserve"> N</v>
          </cell>
          <cell r="V267">
            <v>7</v>
          </cell>
          <cell r="W267">
            <v>514766411</v>
          </cell>
          <cell r="X267" t="str">
            <v xml:space="preserve"> S</v>
          </cell>
          <cell r="Y267">
            <v>7410</v>
          </cell>
          <cell r="Z267">
            <v>52705</v>
          </cell>
          <cell r="AA267">
            <v>0</v>
          </cell>
          <cell r="AB267">
            <v>3</v>
          </cell>
          <cell r="AC267">
            <v>4</v>
          </cell>
          <cell r="AD267">
            <v>5</v>
          </cell>
          <cell r="AE267">
            <v>0</v>
          </cell>
          <cell r="AF267">
            <v>0</v>
          </cell>
          <cell r="AG267" t="str">
            <v xml:space="preserve"> ST</v>
          </cell>
          <cell r="AH267" t="str">
            <v xml:space="preserve"> INV, ACCT, EQUIP, GI, FE</v>
          </cell>
          <cell r="AI267" t="str">
            <v xml:space="preserve"> N</v>
          </cell>
          <cell r="AJ267">
            <v>6</v>
          </cell>
          <cell r="AK267">
            <v>2</v>
          </cell>
          <cell r="AL267">
            <v>7410</v>
          </cell>
          <cell r="AM267">
            <v>52705</v>
          </cell>
          <cell r="AN267" t="str">
            <v xml:space="preserve">  0/00/0000</v>
          </cell>
          <cell r="AO267">
            <v>20000</v>
          </cell>
          <cell r="AP267">
            <v>2189.6</v>
          </cell>
          <cell r="AQ267">
            <v>0</v>
          </cell>
          <cell r="AR267">
            <v>0</v>
          </cell>
          <cell r="AS267">
            <v>22189.599999999999</v>
          </cell>
          <cell r="AT267">
            <v>0</v>
          </cell>
          <cell r="AU267">
            <v>0</v>
          </cell>
          <cell r="AV267">
            <v>1</v>
          </cell>
          <cell r="AW267">
            <v>1</v>
          </cell>
          <cell r="AX267">
            <v>0</v>
          </cell>
          <cell r="AY267">
            <v>7410</v>
          </cell>
          <cell r="AZ267">
            <v>52705</v>
          </cell>
          <cell r="BA267" t="str">
            <v xml:space="preserve"> ST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 t="str">
            <v>Substandard</v>
          </cell>
          <cell r="BH267" t="str">
            <v>Substandard</v>
          </cell>
          <cell r="BI267" t="str">
            <v>***-**-6411</v>
          </cell>
          <cell r="BJ267">
            <v>20000</v>
          </cell>
          <cell r="BK267">
            <v>22189.599999999999</v>
          </cell>
          <cell r="BL267"/>
          <cell r="BM267"/>
          <cell r="BN267">
            <v>22189.599999999999</v>
          </cell>
          <cell r="BO267"/>
          <cell r="BP267"/>
          <cell r="BQ267">
            <v>1.6479139370574434E-5</v>
          </cell>
          <cell r="BR267">
            <v>20000</v>
          </cell>
          <cell r="BS267">
            <v>2189.6</v>
          </cell>
          <cell r="BT267">
            <v>22189.599999999999</v>
          </cell>
          <cell r="BU267">
            <v>0</v>
          </cell>
          <cell r="BV267">
            <v>22189.599999999999</v>
          </cell>
          <cell r="BW267">
            <v>0</v>
          </cell>
          <cell r="BX267">
            <v>0</v>
          </cell>
          <cell r="BY267" t="str">
            <v>60-89</v>
          </cell>
          <cell r="BZ267">
            <v>22189.599999999999</v>
          </cell>
          <cell r="CA267" t="e">
            <v>#REF!</v>
          </cell>
          <cell r="CB267" t="str">
            <v>Match</v>
          </cell>
          <cell r="CC267" t="b">
            <v>0</v>
          </cell>
          <cell r="CD267">
            <v>514766411</v>
          </cell>
          <cell r="CE267">
            <v>9</v>
          </cell>
          <cell r="CF267">
            <v>5</v>
          </cell>
          <cell r="CG267">
            <v>76</v>
          </cell>
          <cell r="CH267" t="b">
            <v>0</v>
          </cell>
          <cell r="CI267">
            <v>69.686840277776355</v>
          </cell>
          <cell r="CJ267" t="str">
            <v>31 +</v>
          </cell>
          <cell r="CK267" t="e">
            <v>#REF!</v>
          </cell>
          <cell r="CL267" t="e">
            <v>#REF!</v>
          </cell>
        </row>
        <row r="268">
          <cell r="B268">
            <v>96241</v>
          </cell>
          <cell r="C268" t="str">
            <v xml:space="preserve"> ROSE,ANITA</v>
          </cell>
          <cell r="D268">
            <v>14297.12</v>
          </cell>
          <cell r="E268">
            <v>507.12</v>
          </cell>
          <cell r="F268">
            <v>37428</v>
          </cell>
          <cell r="G268">
            <v>38523</v>
          </cell>
          <cell r="H268" t="str">
            <v xml:space="preserve"> REAMORTIZE BUSINESS LOAN</v>
          </cell>
          <cell r="I268" t="str">
            <v xml:space="preserve"> CO</v>
          </cell>
          <cell r="J268">
            <v>32</v>
          </cell>
          <cell r="K268" t="str">
            <v xml:space="preserve"> A</v>
          </cell>
          <cell r="L268" t="str">
            <v xml:space="preserve"> N</v>
          </cell>
          <cell r="M268">
            <v>0</v>
          </cell>
          <cell r="N268">
            <v>7440</v>
          </cell>
          <cell r="O268">
            <v>96241</v>
          </cell>
          <cell r="P268">
            <v>0</v>
          </cell>
          <cell r="Q268" t="str">
            <v xml:space="preserve"> CP</v>
          </cell>
          <cell r="R268">
            <v>38372</v>
          </cell>
          <cell r="S268">
            <v>460.91</v>
          </cell>
          <cell r="T268">
            <v>0</v>
          </cell>
          <cell r="U268" t="str">
            <v xml:space="preserve"> N</v>
          </cell>
          <cell r="V268">
            <v>7</v>
          </cell>
          <cell r="W268">
            <v>513760933</v>
          </cell>
          <cell r="X268" t="str">
            <v xml:space="preserve"> S</v>
          </cell>
          <cell r="Y268">
            <v>7440</v>
          </cell>
          <cell r="Z268">
            <v>96241</v>
          </cell>
          <cell r="AA268">
            <v>0</v>
          </cell>
          <cell r="AB268">
            <v>4</v>
          </cell>
          <cell r="AC268">
            <v>4</v>
          </cell>
          <cell r="AD268">
            <v>5</v>
          </cell>
          <cell r="AE268">
            <v>0</v>
          </cell>
          <cell r="AF268">
            <v>0</v>
          </cell>
          <cell r="AG268" t="str">
            <v xml:space="preserve"> ST</v>
          </cell>
          <cell r="AH268" t="str">
            <v xml:space="preserve"> INV,ACCTS,EQ, GI AND VEHICLES</v>
          </cell>
          <cell r="AI268" t="str">
            <v xml:space="preserve"> N</v>
          </cell>
          <cell r="AJ268">
            <v>10</v>
          </cell>
          <cell r="AK268">
            <v>37</v>
          </cell>
          <cell r="AL268">
            <v>7440</v>
          </cell>
          <cell r="AM268">
            <v>96241</v>
          </cell>
          <cell r="AN268" t="str">
            <v xml:space="preserve">  0/00/0000</v>
          </cell>
          <cell r="AO268">
            <v>507.12</v>
          </cell>
          <cell r="AP268">
            <v>5769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6276.12</v>
          </cell>
          <cell r="AV268">
            <v>37</v>
          </cell>
          <cell r="AW268">
            <v>37</v>
          </cell>
          <cell r="AX268">
            <v>37</v>
          </cell>
          <cell r="AY268">
            <v>7440</v>
          </cell>
          <cell r="AZ268">
            <v>96241</v>
          </cell>
          <cell r="BA268" t="str">
            <v xml:space="preserve"> ST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 t="str">
            <v>Substandard</v>
          </cell>
          <cell r="BH268" t="str">
            <v>Pass</v>
          </cell>
          <cell r="BI268" t="str">
            <v>***-**-0933</v>
          </cell>
          <cell r="BJ268">
            <v>507.12</v>
          </cell>
          <cell r="BK268">
            <v>0</v>
          </cell>
          <cell r="BL268"/>
          <cell r="BM268"/>
          <cell r="BN268">
            <v>0</v>
          </cell>
          <cell r="BO268"/>
          <cell r="BP268"/>
          <cell r="BQ268">
            <v>6.9640842980047567E-7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507.12</v>
          </cell>
          <cell r="BY268" t="str">
            <v>120 +</v>
          </cell>
          <cell r="BZ268">
            <v>6276.12</v>
          </cell>
          <cell r="CA268" t="e">
            <v>#REF!</v>
          </cell>
          <cell r="CB268" t="str">
            <v>Match</v>
          </cell>
          <cell r="CC268" t="b">
            <v>0</v>
          </cell>
          <cell r="CD268">
            <v>513760933</v>
          </cell>
          <cell r="CE268">
            <v>9</v>
          </cell>
          <cell r="CF268">
            <v>5</v>
          </cell>
          <cell r="CG268">
            <v>76</v>
          </cell>
          <cell r="CH268" t="b">
            <v>0</v>
          </cell>
          <cell r="CI268">
            <v>4751.6868402777764</v>
          </cell>
          <cell r="CJ268" t="str">
            <v>31 +</v>
          </cell>
          <cell r="CK268">
            <v>0</v>
          </cell>
          <cell r="CL268">
            <v>0</v>
          </cell>
        </row>
        <row r="269">
          <cell r="B269">
            <v>310341</v>
          </cell>
          <cell r="C269" t="str">
            <v xml:space="preserve"> BRITTAN,CODY</v>
          </cell>
          <cell r="D269">
            <v>81600</v>
          </cell>
          <cell r="E269">
            <v>76368.69</v>
          </cell>
          <cell r="F269">
            <v>41761</v>
          </cell>
          <cell r="G269">
            <v>52749</v>
          </cell>
          <cell r="H269" t="str">
            <v xml:space="preserve"> PURCHASE HOME</v>
          </cell>
          <cell r="I269" t="str">
            <v xml:space="preserve"> SA</v>
          </cell>
          <cell r="J269">
            <v>13</v>
          </cell>
          <cell r="K269" t="str">
            <v xml:space="preserve"> A</v>
          </cell>
          <cell r="L269" t="str">
            <v xml:space="preserve"> N</v>
          </cell>
          <cell r="M269">
            <v>0</v>
          </cell>
          <cell r="N269">
            <v>7495</v>
          </cell>
          <cell r="O269">
            <v>310341</v>
          </cell>
          <cell r="P269">
            <v>0</v>
          </cell>
          <cell r="Q269" t="str">
            <v xml:space="preserve"> BR</v>
          </cell>
          <cell r="R269">
            <v>43132</v>
          </cell>
          <cell r="S269">
            <v>401.42</v>
          </cell>
          <cell r="T269">
            <v>207.36</v>
          </cell>
          <cell r="U269" t="str">
            <v xml:space="preserve"> N</v>
          </cell>
          <cell r="V269">
            <v>2</v>
          </cell>
          <cell r="W269">
            <v>513946881</v>
          </cell>
          <cell r="X269" t="str">
            <v xml:space="preserve"> S</v>
          </cell>
          <cell r="Y269">
            <v>7495</v>
          </cell>
          <cell r="Z269">
            <v>310341</v>
          </cell>
          <cell r="AA269">
            <v>0</v>
          </cell>
          <cell r="AB269">
            <v>1</v>
          </cell>
          <cell r="AC269">
            <v>6</v>
          </cell>
          <cell r="AD269">
            <v>1</v>
          </cell>
          <cell r="AE269">
            <v>0</v>
          </cell>
          <cell r="AF269">
            <v>1</v>
          </cell>
          <cell r="AG269" t="str">
            <v xml:space="preserve"> ST</v>
          </cell>
          <cell r="AH269" t="str">
            <v xml:space="preserve"> 310 EAST 6TH, SCOTT CITY</v>
          </cell>
          <cell r="AI269" t="str">
            <v xml:space="preserve"> N</v>
          </cell>
          <cell r="AJ269">
            <v>4.25</v>
          </cell>
          <cell r="AK269">
            <v>0</v>
          </cell>
          <cell r="AL269">
            <v>7495</v>
          </cell>
          <cell r="AM269">
            <v>310341</v>
          </cell>
          <cell r="AN269" t="str">
            <v xml:space="preserve">  0/00/0000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7495</v>
          </cell>
          <cell r="AZ269">
            <v>310341</v>
          </cell>
          <cell r="BA269" t="str">
            <v xml:space="preserve"> ST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 t="str">
            <v>Pass</v>
          </cell>
          <cell r="BH269" t="str">
            <v>Pass</v>
          </cell>
          <cell r="BI269" t="str">
            <v>***-**-6881</v>
          </cell>
          <cell r="BJ269">
            <v>76368.69</v>
          </cell>
          <cell r="BK269">
            <v>76576.05</v>
          </cell>
          <cell r="BL269">
            <v>76576.05</v>
          </cell>
          <cell r="BM269"/>
          <cell r="BN269"/>
          <cell r="BO269"/>
          <cell r="BP269"/>
          <cell r="BQ269">
            <v>4.4571530964561046E-5</v>
          </cell>
          <cell r="BR269">
            <v>76368.69</v>
          </cell>
          <cell r="BS269">
            <v>207.36</v>
          </cell>
          <cell r="BT269">
            <v>76576.05</v>
          </cell>
          <cell r="BU269">
            <v>0</v>
          </cell>
          <cell r="BV269">
            <v>76576.05</v>
          </cell>
          <cell r="BW269">
            <v>0</v>
          </cell>
          <cell r="BX269">
            <v>0</v>
          </cell>
          <cell r="BY269"/>
          <cell r="BZ269">
            <v>0</v>
          </cell>
          <cell r="CA269" t="e">
            <v>#REF!</v>
          </cell>
          <cell r="CB269" t="str">
            <v>Match</v>
          </cell>
          <cell r="CC269" t="b">
            <v>0</v>
          </cell>
          <cell r="CD269">
            <v>513946881</v>
          </cell>
          <cell r="CE269">
            <v>9</v>
          </cell>
          <cell r="CF269">
            <v>5</v>
          </cell>
          <cell r="CG269">
            <v>94</v>
          </cell>
          <cell r="CH269" t="b">
            <v>0</v>
          </cell>
          <cell r="CI269">
            <v>-8.3131597222236451</v>
          </cell>
          <cell r="CJ269"/>
          <cell r="CK269" t="e">
            <v>#REF!</v>
          </cell>
          <cell r="CL269" t="e">
            <v>#REF!</v>
          </cell>
        </row>
        <row r="270">
          <cell r="B270">
            <v>51006</v>
          </cell>
          <cell r="C270" t="str">
            <v xml:space="preserve"> BROBST,LARISSA M.</v>
          </cell>
          <cell r="D270">
            <v>14337.83</v>
          </cell>
          <cell r="E270">
            <v>3397.26</v>
          </cell>
          <cell r="F270">
            <v>41969</v>
          </cell>
          <cell r="G270">
            <v>43407</v>
          </cell>
          <cell r="H270" t="str">
            <v xml:space="preserve"> FURNACE</v>
          </cell>
          <cell r="I270" t="str">
            <v xml:space="preserve"> SA</v>
          </cell>
          <cell r="J270">
            <v>31</v>
          </cell>
          <cell r="K270" t="str">
            <v xml:space="preserve"> A</v>
          </cell>
          <cell r="L270" t="str">
            <v xml:space="preserve"> N</v>
          </cell>
          <cell r="M270">
            <v>0</v>
          </cell>
          <cell r="N270">
            <v>7573</v>
          </cell>
          <cell r="O270">
            <v>51006</v>
          </cell>
          <cell r="P270">
            <v>0</v>
          </cell>
          <cell r="Q270" t="str">
            <v xml:space="preserve"> JD</v>
          </cell>
          <cell r="R270">
            <v>43134</v>
          </cell>
          <cell r="S270">
            <v>353.54</v>
          </cell>
          <cell r="T270">
            <v>14.66</v>
          </cell>
          <cell r="U270" t="str">
            <v xml:space="preserve"> N</v>
          </cell>
          <cell r="V270">
            <v>11</v>
          </cell>
          <cell r="W270">
            <v>512906330</v>
          </cell>
          <cell r="X270" t="str">
            <v xml:space="preserve"> S</v>
          </cell>
          <cell r="Y270">
            <v>7573</v>
          </cell>
          <cell r="Z270">
            <v>51006</v>
          </cell>
          <cell r="AA270">
            <v>0</v>
          </cell>
          <cell r="AB270">
            <v>1</v>
          </cell>
          <cell r="AC270">
            <v>10</v>
          </cell>
          <cell r="AD270">
            <v>4</v>
          </cell>
          <cell r="AE270">
            <v>0</v>
          </cell>
          <cell r="AF270">
            <v>0</v>
          </cell>
          <cell r="AG270" t="str">
            <v xml:space="preserve"> ST</v>
          </cell>
          <cell r="AH270" t="str">
            <v xml:space="preserve"> 2007 GMC SLE PICKUP (VIN 1GTEK</v>
          </cell>
          <cell r="AI270" t="str">
            <v xml:space="preserve"> N</v>
          </cell>
          <cell r="AJ270">
            <v>7.5</v>
          </cell>
          <cell r="AK270">
            <v>0</v>
          </cell>
          <cell r="AL270">
            <v>7573</v>
          </cell>
          <cell r="AM270">
            <v>51006</v>
          </cell>
          <cell r="AN270" t="str">
            <v xml:space="preserve">  0/00/0000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7573</v>
          </cell>
          <cell r="AZ270">
            <v>51006</v>
          </cell>
          <cell r="BA270" t="str">
            <v xml:space="preserve"> ST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 t="str">
            <v>Pass</v>
          </cell>
          <cell r="BH270" t="str">
            <v>Pass</v>
          </cell>
          <cell r="BI270" t="str">
            <v>***-**-6330</v>
          </cell>
          <cell r="BJ270">
            <v>3397.26</v>
          </cell>
          <cell r="BK270">
            <v>3411.92</v>
          </cell>
          <cell r="BL270">
            <v>3411.92</v>
          </cell>
          <cell r="BM270"/>
          <cell r="BN270"/>
          <cell r="BO270"/>
          <cell r="BP270"/>
          <cell r="BQ270">
            <v>3.4989950636298565E-6</v>
          </cell>
          <cell r="BR270">
            <v>3397.26</v>
          </cell>
          <cell r="BS270">
            <v>14.66</v>
          </cell>
          <cell r="BT270">
            <v>3411.92</v>
          </cell>
          <cell r="BU270">
            <v>0</v>
          </cell>
          <cell r="BV270">
            <v>3411.92</v>
          </cell>
          <cell r="BW270">
            <v>0</v>
          </cell>
          <cell r="BX270">
            <v>0</v>
          </cell>
          <cell r="BY270"/>
          <cell r="BZ270">
            <v>0</v>
          </cell>
          <cell r="CA270" t="e">
            <v>#REF!</v>
          </cell>
          <cell r="CB270" t="str">
            <v>Match</v>
          </cell>
          <cell r="CC270" t="b">
            <v>0</v>
          </cell>
          <cell r="CD270">
            <v>512906330</v>
          </cell>
          <cell r="CE270">
            <v>9</v>
          </cell>
          <cell r="CF270">
            <v>5</v>
          </cell>
          <cell r="CG270">
            <v>90</v>
          </cell>
          <cell r="CH270" t="b">
            <v>0</v>
          </cell>
          <cell r="CI270">
            <v>-10.313159722223645</v>
          </cell>
          <cell r="CJ270"/>
          <cell r="CK270" t="e">
            <v>#REF!</v>
          </cell>
          <cell r="CL270" t="e">
            <v>#REF!</v>
          </cell>
        </row>
        <row r="271">
          <cell r="B271">
            <v>350071</v>
          </cell>
          <cell r="C271" t="str">
            <v xml:space="preserve"> BROBST,LARISSA M.</v>
          </cell>
          <cell r="D271">
            <v>28571.200000000001</v>
          </cell>
          <cell r="E271">
            <v>25943.41</v>
          </cell>
          <cell r="F271">
            <v>41411</v>
          </cell>
          <cell r="G271">
            <v>52383</v>
          </cell>
          <cell r="H271" t="str">
            <v xml:space="preserve"> PURCHASE HOME</v>
          </cell>
          <cell r="I271" t="str">
            <v xml:space="preserve"> PA</v>
          </cell>
          <cell r="J271">
            <v>19</v>
          </cell>
          <cell r="K271" t="str">
            <v xml:space="preserve"> A</v>
          </cell>
          <cell r="L271" t="str">
            <v xml:space="preserve"> N</v>
          </cell>
          <cell r="M271">
            <v>0</v>
          </cell>
          <cell r="N271">
            <v>7573</v>
          </cell>
          <cell r="O271">
            <v>350071</v>
          </cell>
          <cell r="P271">
            <v>0</v>
          </cell>
          <cell r="Q271" t="str">
            <v xml:space="preserve"> KM</v>
          </cell>
          <cell r="R271">
            <v>43132</v>
          </cell>
          <cell r="S271">
            <v>130.30000000000001</v>
          </cell>
          <cell r="T271">
            <v>52.75</v>
          </cell>
          <cell r="U271" t="str">
            <v xml:space="preserve"> N</v>
          </cell>
          <cell r="V271">
            <v>2</v>
          </cell>
          <cell r="W271">
            <v>512906330</v>
          </cell>
          <cell r="X271" t="str">
            <v xml:space="preserve"> S</v>
          </cell>
          <cell r="Y271">
            <v>7573</v>
          </cell>
          <cell r="Z271">
            <v>350071</v>
          </cell>
          <cell r="AA271">
            <v>0</v>
          </cell>
          <cell r="AB271">
            <v>4</v>
          </cell>
          <cell r="AC271">
            <v>6</v>
          </cell>
          <cell r="AD271">
            <v>3</v>
          </cell>
          <cell r="AE271">
            <v>350071</v>
          </cell>
          <cell r="AF271">
            <v>1</v>
          </cell>
          <cell r="AG271" t="str">
            <v xml:space="preserve"> ST</v>
          </cell>
          <cell r="AH271" t="str">
            <v xml:space="preserve"> 512 MYRTLE, SCOTT CITY</v>
          </cell>
          <cell r="AI271" t="str">
            <v xml:space="preserve"> N</v>
          </cell>
          <cell r="AJ271">
            <v>3.1850000000000001</v>
          </cell>
          <cell r="AK271">
            <v>0</v>
          </cell>
          <cell r="AL271">
            <v>7573</v>
          </cell>
          <cell r="AM271">
            <v>350071</v>
          </cell>
          <cell r="AN271" t="str">
            <v xml:space="preserve">  0/00/0000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7573</v>
          </cell>
          <cell r="AZ271">
            <v>350071</v>
          </cell>
          <cell r="BA271" t="str">
            <v xml:space="preserve"> ST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 t="str">
            <v>Pass</v>
          </cell>
          <cell r="BH271" t="str">
            <v>Pass</v>
          </cell>
          <cell r="BI271" t="str">
            <v>***-**-6330</v>
          </cell>
          <cell r="BJ271">
            <v>25943.41</v>
          </cell>
          <cell r="BK271">
            <v>25996.16</v>
          </cell>
          <cell r="BL271">
            <v>25996.16</v>
          </cell>
          <cell r="BM271"/>
          <cell r="BN271"/>
          <cell r="BO271"/>
          <cell r="BP271"/>
          <cell r="BQ271">
            <v>1.1347227876703211E-5</v>
          </cell>
          <cell r="BR271">
            <v>25943.41</v>
          </cell>
          <cell r="BS271">
            <v>52.75</v>
          </cell>
          <cell r="BT271">
            <v>25996.16</v>
          </cell>
          <cell r="BU271">
            <v>0</v>
          </cell>
          <cell r="BV271">
            <v>25996.16</v>
          </cell>
          <cell r="BW271">
            <v>0</v>
          </cell>
          <cell r="BX271">
            <v>0</v>
          </cell>
          <cell r="BY271"/>
          <cell r="BZ271">
            <v>0</v>
          </cell>
          <cell r="CA271" t="e">
            <v>#REF!</v>
          </cell>
          <cell r="CB271" t="str">
            <v>Match</v>
          </cell>
          <cell r="CC271" t="b">
            <v>0</v>
          </cell>
          <cell r="CD271">
            <v>512906330</v>
          </cell>
          <cell r="CE271">
            <v>9</v>
          </cell>
          <cell r="CF271">
            <v>5</v>
          </cell>
          <cell r="CG271">
            <v>90</v>
          </cell>
          <cell r="CH271" t="b">
            <v>0</v>
          </cell>
          <cell r="CI271">
            <v>-8.3131597222236451</v>
          </cell>
          <cell r="CJ271"/>
          <cell r="CK271" t="e">
            <v>#REF!</v>
          </cell>
          <cell r="CL271" t="e">
            <v>#REF!</v>
          </cell>
        </row>
        <row r="272">
          <cell r="B272">
            <v>9350071</v>
          </cell>
          <cell r="C272" t="str">
            <v xml:space="preserve"> BROBST,LARISS</v>
          </cell>
          <cell r="D272">
            <v>-28571.200000000001</v>
          </cell>
          <cell r="E272">
            <v>-25943.41</v>
          </cell>
          <cell r="F272">
            <v>41411</v>
          </cell>
          <cell r="G272">
            <v>52383</v>
          </cell>
          <cell r="H272" t="str">
            <v xml:space="preserve"> FHLB SOLD LOAN</v>
          </cell>
          <cell r="I272" t="str">
            <v xml:space="preserve"> PT</v>
          </cell>
          <cell r="J272">
            <v>20</v>
          </cell>
          <cell r="K272" t="str">
            <v xml:space="preserve"> A</v>
          </cell>
          <cell r="L272" t="str">
            <v xml:space="preserve"> N</v>
          </cell>
          <cell r="M272">
            <v>0</v>
          </cell>
          <cell r="N272">
            <v>7573</v>
          </cell>
          <cell r="O272">
            <v>9350071</v>
          </cell>
          <cell r="P272">
            <v>0</v>
          </cell>
          <cell r="Q272" t="str">
            <v xml:space="preserve"> KM</v>
          </cell>
          <cell r="R272">
            <v>43132</v>
          </cell>
          <cell r="S272">
            <v>130.30000000000001</v>
          </cell>
          <cell r="T272">
            <v>-52.75</v>
          </cell>
          <cell r="U272" t="str">
            <v xml:space="preserve"> N</v>
          </cell>
          <cell r="V272">
            <v>2</v>
          </cell>
          <cell r="W272">
            <v>512906330</v>
          </cell>
          <cell r="X272" t="str">
            <v xml:space="preserve"> S</v>
          </cell>
          <cell r="Y272">
            <v>7573</v>
          </cell>
          <cell r="Z272">
            <v>9350071</v>
          </cell>
          <cell r="AA272">
            <v>0</v>
          </cell>
          <cell r="AB272">
            <v>4</v>
          </cell>
          <cell r="AC272">
            <v>6</v>
          </cell>
          <cell r="AD272">
            <v>3</v>
          </cell>
          <cell r="AE272">
            <v>350071</v>
          </cell>
          <cell r="AF272">
            <v>1</v>
          </cell>
          <cell r="AG272" t="str">
            <v xml:space="preserve"> ST</v>
          </cell>
          <cell r="AH272" t="str">
            <v xml:space="preserve"> 512 MYRTLE, SCOTT CITY</v>
          </cell>
          <cell r="AI272" t="str">
            <v xml:space="preserve"> N</v>
          </cell>
          <cell r="AJ272">
            <v>3.1850000000000001</v>
          </cell>
          <cell r="AK272">
            <v>0</v>
          </cell>
          <cell r="AL272">
            <v>7573</v>
          </cell>
          <cell r="AM272">
            <v>9350071</v>
          </cell>
          <cell r="AN272" t="str">
            <v xml:space="preserve">  0/00/0000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7573</v>
          </cell>
          <cell r="AZ272">
            <v>9350071</v>
          </cell>
          <cell r="BA272" t="str">
            <v xml:space="preserve"> ST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 t="str">
            <v>Pass</v>
          </cell>
          <cell r="BH272" t="str">
            <v>Pass</v>
          </cell>
          <cell r="BI272" t="str">
            <v>***-**-6330</v>
          </cell>
          <cell r="BJ272">
            <v>-25943.41</v>
          </cell>
          <cell r="BK272">
            <v>-25996.16</v>
          </cell>
          <cell r="BL272">
            <v>-25996.16</v>
          </cell>
          <cell r="BM272"/>
          <cell r="BN272"/>
          <cell r="BO272"/>
          <cell r="BP272"/>
          <cell r="BQ272">
            <v>-1.1347227876703211E-5</v>
          </cell>
          <cell r="BR272">
            <v>-25943.41</v>
          </cell>
          <cell r="BS272">
            <v>-52.75</v>
          </cell>
          <cell r="BT272">
            <v>-25996.16</v>
          </cell>
          <cell r="BU272">
            <v>0</v>
          </cell>
          <cell r="BV272">
            <v>-25996.16</v>
          </cell>
          <cell r="BW272">
            <v>0</v>
          </cell>
          <cell r="BX272">
            <v>0</v>
          </cell>
          <cell r="BY272"/>
          <cell r="BZ272">
            <v>0</v>
          </cell>
          <cell r="CA272" t="e">
            <v>#REF!</v>
          </cell>
          <cell r="CB272" t="str">
            <v>Match</v>
          </cell>
          <cell r="CC272" t="b">
            <v>0</v>
          </cell>
          <cell r="CD272">
            <v>512906330</v>
          </cell>
          <cell r="CE272">
            <v>9</v>
          </cell>
          <cell r="CF272">
            <v>5</v>
          </cell>
          <cell r="CG272">
            <v>90</v>
          </cell>
          <cell r="CH272" t="b">
            <v>0</v>
          </cell>
          <cell r="CI272">
            <v>-8.3131597222236451</v>
          </cell>
          <cell r="CJ272"/>
          <cell r="CK272" t="e">
            <v>#REF!</v>
          </cell>
          <cell r="CL272" t="e">
            <v>#REF!</v>
          </cell>
        </row>
        <row r="273">
          <cell r="B273">
            <v>53613</v>
          </cell>
          <cell r="C273" t="str">
            <v xml:space="preserve"> BROOKOVER,SAM E.</v>
          </cell>
          <cell r="D273">
            <v>50000</v>
          </cell>
          <cell r="E273">
            <v>0</v>
          </cell>
          <cell r="F273">
            <v>42781</v>
          </cell>
          <cell r="G273">
            <v>43146</v>
          </cell>
          <cell r="H273" t="str">
            <v xml:space="preserve"> OPERATE RENEWAL</v>
          </cell>
          <cell r="I273" t="str">
            <v xml:space="preserve"> SI</v>
          </cell>
          <cell r="J273">
            <v>91</v>
          </cell>
          <cell r="K273" t="str">
            <v xml:space="preserve"> A</v>
          </cell>
          <cell r="L273" t="str">
            <v xml:space="preserve"> O</v>
          </cell>
          <cell r="M273">
            <v>50000</v>
          </cell>
          <cell r="N273">
            <v>7596</v>
          </cell>
          <cell r="O273">
            <v>53613</v>
          </cell>
          <cell r="P273">
            <v>0</v>
          </cell>
          <cell r="Q273" t="str">
            <v xml:space="preserve"> LF</v>
          </cell>
          <cell r="R273">
            <v>43146</v>
          </cell>
          <cell r="S273">
            <v>0</v>
          </cell>
          <cell r="T273">
            <v>0</v>
          </cell>
          <cell r="U273" t="str">
            <v xml:space="preserve"> N</v>
          </cell>
          <cell r="V273">
            <v>1</v>
          </cell>
          <cell r="W273">
            <v>513382157</v>
          </cell>
          <cell r="X273" t="str">
            <v xml:space="preserve"> S</v>
          </cell>
          <cell r="Y273">
            <v>7596</v>
          </cell>
          <cell r="Z273">
            <v>53613</v>
          </cell>
          <cell r="AA273">
            <v>0</v>
          </cell>
          <cell r="AB273">
            <v>11</v>
          </cell>
          <cell r="AC273">
            <v>4</v>
          </cell>
          <cell r="AD273">
            <v>11</v>
          </cell>
          <cell r="AE273">
            <v>0</v>
          </cell>
          <cell r="AF273">
            <v>0</v>
          </cell>
          <cell r="AG273" t="str">
            <v xml:space="preserve"> ST</v>
          </cell>
          <cell r="AH273" t="str">
            <v xml:space="preserve"> UNSECURED</v>
          </cell>
          <cell r="AI273" t="str">
            <v xml:space="preserve"> N</v>
          </cell>
          <cell r="AJ273">
            <v>5</v>
          </cell>
          <cell r="AK273">
            <v>0</v>
          </cell>
          <cell r="AL273">
            <v>7596</v>
          </cell>
          <cell r="AM273">
            <v>53613</v>
          </cell>
          <cell r="AN273" t="str">
            <v xml:space="preserve">  0/00/0000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7596</v>
          </cell>
          <cell r="AZ273">
            <v>53613</v>
          </cell>
          <cell r="BA273" t="str">
            <v xml:space="preserve"> ST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 t="str">
            <v>Pass</v>
          </cell>
          <cell r="BH273" t="str">
            <v>Pass</v>
          </cell>
          <cell r="BI273" t="str">
            <v>***-**-2157</v>
          </cell>
          <cell r="BJ273">
            <v>50000</v>
          </cell>
          <cell r="BK273">
            <v>0</v>
          </cell>
          <cell r="BL273">
            <v>0</v>
          </cell>
          <cell r="BM273"/>
          <cell r="BN273"/>
          <cell r="BO273"/>
          <cell r="BP273"/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50000</v>
          </cell>
          <cell r="BV273">
            <v>50000</v>
          </cell>
          <cell r="BW273">
            <v>0</v>
          </cell>
          <cell r="BX273">
            <v>0</v>
          </cell>
          <cell r="BY273"/>
          <cell r="BZ273">
            <v>0</v>
          </cell>
          <cell r="CA273" t="e">
            <v>#REF!</v>
          </cell>
          <cell r="CB273" t="str">
            <v>Match</v>
          </cell>
          <cell r="CC273" t="b">
            <v>0</v>
          </cell>
          <cell r="CD273">
            <v>513382157</v>
          </cell>
          <cell r="CE273">
            <v>9</v>
          </cell>
          <cell r="CF273">
            <v>5</v>
          </cell>
          <cell r="CG273">
            <v>38</v>
          </cell>
          <cell r="CH273" t="b">
            <v>0</v>
          </cell>
          <cell r="CI273">
            <v>-22.313159722223645</v>
          </cell>
          <cell r="CJ273"/>
          <cell r="CK273" t="e">
            <v>#REF!</v>
          </cell>
          <cell r="CL273" t="e">
            <v>#REF!</v>
          </cell>
        </row>
        <row r="274">
          <cell r="B274">
            <v>49977</v>
          </cell>
          <cell r="C274" t="str">
            <v xml:space="preserve"> BROWN,LARRY L.</v>
          </cell>
          <cell r="D274">
            <v>88600</v>
          </cell>
          <cell r="E274">
            <v>55919.16</v>
          </cell>
          <cell r="F274">
            <v>41674</v>
          </cell>
          <cell r="G274">
            <v>43650</v>
          </cell>
          <cell r="H274" t="str">
            <v xml:space="preserve"> TRUCK &amp; EQUIPMENT PURCHASE</v>
          </cell>
          <cell r="I274" t="str">
            <v xml:space="preserve"> SA</v>
          </cell>
          <cell r="J274">
            <v>92</v>
          </cell>
          <cell r="K274" t="str">
            <v xml:space="preserve"> A</v>
          </cell>
          <cell r="L274" t="str">
            <v xml:space="preserve"> N</v>
          </cell>
          <cell r="M274">
            <v>0</v>
          </cell>
          <cell r="N274">
            <v>8000</v>
          </cell>
          <cell r="O274">
            <v>49977</v>
          </cell>
          <cell r="P274">
            <v>0</v>
          </cell>
          <cell r="Q274" t="str">
            <v xml:space="preserve"> BR</v>
          </cell>
          <cell r="R274">
            <v>43040</v>
          </cell>
          <cell r="S274">
            <v>20465.89</v>
          </cell>
          <cell r="T274">
            <v>1325.21</v>
          </cell>
          <cell r="U274" t="str">
            <v xml:space="preserve"> N</v>
          </cell>
          <cell r="V274">
            <v>3</v>
          </cell>
          <cell r="W274">
            <v>512408805</v>
          </cell>
          <cell r="X274" t="str">
            <v xml:space="preserve"> S</v>
          </cell>
          <cell r="Y274">
            <v>8000</v>
          </cell>
          <cell r="Z274">
            <v>49977</v>
          </cell>
          <cell r="AA274">
            <v>2</v>
          </cell>
          <cell r="AB274">
            <v>3</v>
          </cell>
          <cell r="AC274">
            <v>2</v>
          </cell>
          <cell r="AD274">
            <v>11</v>
          </cell>
          <cell r="AE274">
            <v>0</v>
          </cell>
          <cell r="AF274">
            <v>0</v>
          </cell>
          <cell r="AG274" t="str">
            <v xml:space="preserve"> ST</v>
          </cell>
          <cell r="AH274" t="str">
            <v xml:space="preserve"> ALL FARM EQUIPMENT</v>
          </cell>
          <cell r="AI274" t="str">
            <v xml:space="preserve"> N</v>
          </cell>
          <cell r="AJ274">
            <v>5</v>
          </cell>
          <cell r="AK274">
            <v>5</v>
          </cell>
          <cell r="AL274">
            <v>8000</v>
          </cell>
          <cell r="AM274">
            <v>49977</v>
          </cell>
          <cell r="AN274" t="str">
            <v xml:space="preserve">  8/15/2017</v>
          </cell>
          <cell r="AO274">
            <v>18535.509999999998</v>
          </cell>
          <cell r="AP274">
            <v>681.76</v>
          </cell>
          <cell r="AQ274">
            <v>0</v>
          </cell>
          <cell r="AR274">
            <v>0</v>
          </cell>
          <cell r="AS274">
            <v>19217.27</v>
          </cell>
          <cell r="AT274">
            <v>0</v>
          </cell>
          <cell r="AU274">
            <v>0</v>
          </cell>
          <cell r="AV274">
            <v>2</v>
          </cell>
          <cell r="AW274">
            <v>1</v>
          </cell>
          <cell r="AX274">
            <v>0</v>
          </cell>
          <cell r="AY274">
            <v>8000</v>
          </cell>
          <cell r="AZ274">
            <v>49977</v>
          </cell>
          <cell r="BA274" t="str">
            <v xml:space="preserve"> ST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 t="str">
            <v>Pass</v>
          </cell>
          <cell r="BH274" t="str">
            <v>Pass</v>
          </cell>
          <cell r="BI274" t="str">
            <v>***-**-8805</v>
          </cell>
          <cell r="BJ274">
            <v>55919.16</v>
          </cell>
          <cell r="BK274">
            <v>57244.37</v>
          </cell>
          <cell r="BL274">
            <v>57244.37</v>
          </cell>
          <cell r="BM274"/>
          <cell r="BN274"/>
          <cell r="BO274"/>
          <cell r="BP274"/>
          <cell r="BQ274">
            <v>3.8395817963560472E-5</v>
          </cell>
          <cell r="BR274">
            <v>55919.16</v>
          </cell>
          <cell r="BS274">
            <v>1325.21</v>
          </cell>
          <cell r="BT274">
            <v>57244.37</v>
          </cell>
          <cell r="BU274">
            <v>0</v>
          </cell>
          <cell r="BV274">
            <v>57244.37</v>
          </cell>
          <cell r="BW274">
            <v>0</v>
          </cell>
          <cell r="BX274">
            <v>0</v>
          </cell>
          <cell r="BY274" t="str">
            <v>60-89</v>
          </cell>
          <cell r="BZ274">
            <v>19217.269999999997</v>
          </cell>
          <cell r="CA274" t="e">
            <v>#REF!</v>
          </cell>
          <cell r="CB274" t="str">
            <v>Match</v>
          </cell>
          <cell r="CC274" t="b">
            <v>0</v>
          </cell>
          <cell r="CD274">
            <v>512408805</v>
          </cell>
          <cell r="CE274">
            <v>9</v>
          </cell>
          <cell r="CF274">
            <v>5</v>
          </cell>
          <cell r="CG274">
            <v>40</v>
          </cell>
          <cell r="CH274" t="b">
            <v>0</v>
          </cell>
          <cell r="CI274">
            <v>83.686840277776355</v>
          </cell>
          <cell r="CJ274" t="str">
            <v>31 +</v>
          </cell>
          <cell r="CK274" t="e">
            <v>#REF!</v>
          </cell>
          <cell r="CL274" t="e">
            <v>#REF!</v>
          </cell>
        </row>
        <row r="275">
          <cell r="B275">
            <v>53205</v>
          </cell>
          <cell r="C275" t="str">
            <v xml:space="preserve"> BROWN,LARRY L.</v>
          </cell>
          <cell r="D275">
            <v>85000</v>
          </cell>
          <cell r="E275">
            <v>0</v>
          </cell>
          <cell r="F275">
            <v>42605</v>
          </cell>
          <cell r="G275">
            <v>42993</v>
          </cell>
          <cell r="H275" t="str">
            <v xml:space="preserve"> OPERATE RENEWAL</v>
          </cell>
          <cell r="I275" t="str">
            <v xml:space="preserve"> SI</v>
          </cell>
          <cell r="J275">
            <v>91</v>
          </cell>
          <cell r="K275" t="str">
            <v xml:space="preserve"> A</v>
          </cell>
          <cell r="L275" t="str">
            <v xml:space="preserve"> O</v>
          </cell>
          <cell r="M275">
            <v>85000</v>
          </cell>
          <cell r="N275">
            <v>8000</v>
          </cell>
          <cell r="O275">
            <v>53205</v>
          </cell>
          <cell r="P275">
            <v>0</v>
          </cell>
          <cell r="Q275" t="str">
            <v xml:space="preserve"> BR</v>
          </cell>
          <cell r="R275">
            <v>42993</v>
          </cell>
          <cell r="S275">
            <v>0</v>
          </cell>
          <cell r="T275">
            <v>271.23</v>
          </cell>
          <cell r="U275" t="str">
            <v xml:space="preserve"> N</v>
          </cell>
          <cell r="V275">
            <v>3</v>
          </cell>
          <cell r="W275">
            <v>512408805</v>
          </cell>
          <cell r="X275" t="str">
            <v xml:space="preserve"> S</v>
          </cell>
          <cell r="Y275">
            <v>8000</v>
          </cell>
          <cell r="Z275">
            <v>53205</v>
          </cell>
          <cell r="AA275">
            <v>1</v>
          </cell>
          <cell r="AB275">
            <v>3</v>
          </cell>
          <cell r="AC275">
            <v>4</v>
          </cell>
          <cell r="AD275">
            <v>11</v>
          </cell>
          <cell r="AE275">
            <v>0</v>
          </cell>
          <cell r="AF275">
            <v>0</v>
          </cell>
          <cell r="AG275" t="str">
            <v xml:space="preserve"> ST</v>
          </cell>
          <cell r="AH275" t="str">
            <v xml:space="preserve"> ALL EQUIPMENT</v>
          </cell>
          <cell r="AI275" t="str">
            <v xml:space="preserve"> N</v>
          </cell>
          <cell r="AJ275">
            <v>6</v>
          </cell>
          <cell r="AK275">
            <v>2</v>
          </cell>
          <cell r="AL275">
            <v>8000</v>
          </cell>
          <cell r="AM275">
            <v>53205</v>
          </cell>
          <cell r="AN275" t="str">
            <v xml:space="preserve">  8/15/2017</v>
          </cell>
          <cell r="AO275">
            <v>0</v>
          </cell>
          <cell r="AP275">
            <v>271.23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271.23</v>
          </cell>
          <cell r="AV275">
            <v>1</v>
          </cell>
          <cell r="AW275">
            <v>1</v>
          </cell>
          <cell r="AX275">
            <v>1</v>
          </cell>
          <cell r="AY275">
            <v>8000</v>
          </cell>
          <cell r="AZ275">
            <v>53205</v>
          </cell>
          <cell r="BA275" t="str">
            <v xml:space="preserve"> ST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 t="str">
            <v>Substandard</v>
          </cell>
          <cell r="BH275" t="str">
            <v>Pass</v>
          </cell>
          <cell r="BI275" t="str">
            <v>***-**-8805</v>
          </cell>
          <cell r="BJ275">
            <v>85000</v>
          </cell>
          <cell r="BK275">
            <v>271.23</v>
          </cell>
          <cell r="BL275"/>
          <cell r="BM275"/>
          <cell r="BN275">
            <v>271.23</v>
          </cell>
          <cell r="BO275"/>
          <cell r="BP275"/>
          <cell r="BQ275">
            <v>0</v>
          </cell>
          <cell r="BR275">
            <v>0</v>
          </cell>
          <cell r="BS275">
            <v>271.23</v>
          </cell>
          <cell r="BT275">
            <v>271.23</v>
          </cell>
          <cell r="BU275">
            <v>0</v>
          </cell>
          <cell r="BV275">
            <v>271.23</v>
          </cell>
          <cell r="BW275">
            <v>0</v>
          </cell>
          <cell r="BX275">
            <v>0</v>
          </cell>
          <cell r="BY275" t="str">
            <v>120 +</v>
          </cell>
          <cell r="BZ275">
            <v>271.23</v>
          </cell>
          <cell r="CA275" t="e">
            <v>#REF!</v>
          </cell>
          <cell r="CB275" t="str">
            <v>Match</v>
          </cell>
          <cell r="CC275" t="b">
            <v>0</v>
          </cell>
          <cell r="CD275">
            <v>512408805</v>
          </cell>
          <cell r="CE275">
            <v>9</v>
          </cell>
          <cell r="CF275">
            <v>5</v>
          </cell>
          <cell r="CG275">
            <v>40</v>
          </cell>
          <cell r="CH275" t="b">
            <v>0</v>
          </cell>
          <cell r="CI275">
            <v>130.68684027777635</v>
          </cell>
          <cell r="CJ275" t="str">
            <v>31 +</v>
          </cell>
          <cell r="CK275" t="e">
            <v>#REF!</v>
          </cell>
          <cell r="CL275" t="e">
            <v>#REF!</v>
          </cell>
        </row>
        <row r="276">
          <cell r="B276">
            <v>54464</v>
          </cell>
          <cell r="C276" t="str">
            <v xml:space="preserve"> BROWN,LARRY L.</v>
          </cell>
          <cell r="D276">
            <v>85000</v>
          </cell>
          <cell r="E276">
            <v>82500</v>
          </cell>
          <cell r="F276">
            <v>43102</v>
          </cell>
          <cell r="G276">
            <v>43467</v>
          </cell>
          <cell r="H276" t="str">
            <v xml:space="preserve"> OPERATING RENEWAL</v>
          </cell>
          <cell r="I276" t="str">
            <v xml:space="preserve"> SI</v>
          </cell>
          <cell r="J276">
            <v>91</v>
          </cell>
          <cell r="K276" t="str">
            <v xml:space="preserve"> A</v>
          </cell>
          <cell r="L276" t="str">
            <v xml:space="preserve"> O</v>
          </cell>
          <cell r="M276">
            <v>85000</v>
          </cell>
          <cell r="N276">
            <v>8000</v>
          </cell>
          <cell r="O276">
            <v>54464</v>
          </cell>
          <cell r="P276">
            <v>0</v>
          </cell>
          <cell r="Q276" t="str">
            <v xml:space="preserve"> BR</v>
          </cell>
          <cell r="R276">
            <v>43467</v>
          </cell>
          <cell r="S276">
            <v>0</v>
          </cell>
          <cell r="T276">
            <v>310.77999999999997</v>
          </cell>
          <cell r="U276" t="str">
            <v xml:space="preserve"> N</v>
          </cell>
          <cell r="V276">
            <v>3</v>
          </cell>
          <cell r="W276">
            <v>512408805</v>
          </cell>
          <cell r="X276" t="str">
            <v xml:space="preserve"> S</v>
          </cell>
          <cell r="Y276">
            <v>8000</v>
          </cell>
          <cell r="Z276">
            <v>54464</v>
          </cell>
          <cell r="AA276">
            <v>0</v>
          </cell>
          <cell r="AB276">
            <v>3</v>
          </cell>
          <cell r="AC276">
            <v>4</v>
          </cell>
          <cell r="AD276">
            <v>11</v>
          </cell>
          <cell r="AE276">
            <v>0</v>
          </cell>
          <cell r="AF276">
            <v>0</v>
          </cell>
          <cell r="AG276" t="str">
            <v xml:space="preserve"> ST</v>
          </cell>
          <cell r="AH276" t="str">
            <v xml:space="preserve"> ALL EQUIPMENT</v>
          </cell>
          <cell r="AI276" t="str">
            <v xml:space="preserve"> N</v>
          </cell>
          <cell r="AJ276">
            <v>6.25</v>
          </cell>
          <cell r="AK276">
            <v>0</v>
          </cell>
          <cell r="AL276">
            <v>8000</v>
          </cell>
          <cell r="AM276">
            <v>54464</v>
          </cell>
          <cell r="AN276" t="str">
            <v xml:space="preserve">  0/00/0000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8000</v>
          </cell>
          <cell r="AZ276">
            <v>54464</v>
          </cell>
          <cell r="BA276" t="str">
            <v xml:space="preserve"> ST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 t="str">
            <v>Pass</v>
          </cell>
          <cell r="BH276" t="str">
            <v>Pass</v>
          </cell>
          <cell r="BI276" t="str">
            <v>***-**-8805</v>
          </cell>
          <cell r="BJ276">
            <v>85000</v>
          </cell>
          <cell r="BK276">
            <v>82810.78</v>
          </cell>
          <cell r="BL276">
            <v>82810.78</v>
          </cell>
          <cell r="BM276"/>
          <cell r="BN276"/>
          <cell r="BO276"/>
          <cell r="BP276"/>
          <cell r="BQ276">
            <v>7.0808801982937027E-5</v>
          </cell>
          <cell r="BR276">
            <v>82500</v>
          </cell>
          <cell r="BS276">
            <v>310.77999999999997</v>
          </cell>
          <cell r="BT276">
            <v>82810.78</v>
          </cell>
          <cell r="BU276">
            <v>2500</v>
          </cell>
          <cell r="BV276">
            <v>85310.78</v>
          </cell>
          <cell r="BW276">
            <v>0</v>
          </cell>
          <cell r="BX276">
            <v>0</v>
          </cell>
          <cell r="BY276"/>
          <cell r="BZ276">
            <v>0</v>
          </cell>
          <cell r="CA276" t="e">
            <v>#REF!</v>
          </cell>
          <cell r="CB276" t="str">
            <v>Match</v>
          </cell>
          <cell r="CC276" t="b">
            <v>0</v>
          </cell>
          <cell r="CD276">
            <v>512408805</v>
          </cell>
          <cell r="CE276">
            <v>9</v>
          </cell>
          <cell r="CF276">
            <v>5</v>
          </cell>
          <cell r="CG276">
            <v>40</v>
          </cell>
          <cell r="CH276" t="b">
            <v>0</v>
          </cell>
          <cell r="CI276">
            <v>-343.31315972222365</v>
          </cell>
          <cell r="CJ276"/>
          <cell r="CK276" t="e">
            <v>#REF!</v>
          </cell>
          <cell r="CL276" t="e">
            <v>#REF!</v>
          </cell>
        </row>
        <row r="277">
          <cell r="B277">
            <v>51581</v>
          </cell>
          <cell r="C277" t="str">
            <v xml:space="preserve"> BROWN,SCOTT</v>
          </cell>
          <cell r="D277">
            <v>40197.64</v>
          </cell>
          <cell r="E277">
            <v>16392.29</v>
          </cell>
          <cell r="F277">
            <v>42121</v>
          </cell>
          <cell r="G277">
            <v>43770</v>
          </cell>
          <cell r="H277" t="str">
            <v xml:space="preserve"> PURCHASE COWS</v>
          </cell>
          <cell r="I277" t="str">
            <v xml:space="preserve"> SA</v>
          </cell>
          <cell r="J277">
            <v>92</v>
          </cell>
          <cell r="K277" t="str">
            <v xml:space="preserve"> A</v>
          </cell>
          <cell r="L277" t="str">
            <v xml:space="preserve"> N</v>
          </cell>
          <cell r="M277">
            <v>0</v>
          </cell>
          <cell r="N277">
            <v>8030</v>
          </cell>
          <cell r="O277">
            <v>51581</v>
          </cell>
          <cell r="P277">
            <v>0</v>
          </cell>
          <cell r="Q277" t="str">
            <v xml:space="preserve"> JB</v>
          </cell>
          <cell r="R277">
            <v>43556</v>
          </cell>
          <cell r="S277">
            <v>9071.16</v>
          </cell>
          <cell r="T277">
            <v>170.66</v>
          </cell>
          <cell r="U277" t="str">
            <v xml:space="preserve"> N</v>
          </cell>
          <cell r="V277">
            <v>7</v>
          </cell>
          <cell r="W277">
            <v>515701246</v>
          </cell>
          <cell r="X277" t="str">
            <v xml:space="preserve"> S</v>
          </cell>
          <cell r="Y277">
            <v>8030</v>
          </cell>
          <cell r="Z277">
            <v>51581</v>
          </cell>
          <cell r="AA277">
            <v>0</v>
          </cell>
          <cell r="AB277">
            <v>25</v>
          </cell>
          <cell r="AC277">
            <v>3</v>
          </cell>
          <cell r="AD277">
            <v>11</v>
          </cell>
          <cell r="AE277">
            <v>0</v>
          </cell>
          <cell r="AF277">
            <v>0</v>
          </cell>
          <cell r="AG277" t="str">
            <v xml:space="preserve"> ST</v>
          </cell>
          <cell r="AH277" t="str">
            <v xml:space="preserve"> ALL INVENTORY, CHATTEL PAPER,</v>
          </cell>
          <cell r="AI277" t="str">
            <v xml:space="preserve"> N</v>
          </cell>
          <cell r="AJ277">
            <v>5</v>
          </cell>
          <cell r="AK277">
            <v>0</v>
          </cell>
          <cell r="AL277">
            <v>8030</v>
          </cell>
          <cell r="AM277">
            <v>51581</v>
          </cell>
          <cell r="AN277" t="str">
            <v xml:space="preserve">  0/00/0000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8030</v>
          </cell>
          <cell r="AZ277">
            <v>51581</v>
          </cell>
          <cell r="BA277" t="str">
            <v xml:space="preserve"> ST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str">
            <v>Pass</v>
          </cell>
          <cell r="BH277" t="str">
            <v>Pass</v>
          </cell>
          <cell r="BI277" t="str">
            <v>***-**-1246</v>
          </cell>
          <cell r="BJ277">
            <v>16392.29</v>
          </cell>
          <cell r="BK277">
            <v>16562.95</v>
          </cell>
          <cell r="BL277">
            <v>16562.95</v>
          </cell>
          <cell r="BM277"/>
          <cell r="BN277"/>
          <cell r="BO277"/>
          <cell r="BP277"/>
          <cell r="BQ277">
            <v>1.1255451313036403E-5</v>
          </cell>
          <cell r="BR277">
            <v>16392.29</v>
          </cell>
          <cell r="BS277">
            <v>170.66</v>
          </cell>
          <cell r="BT277">
            <v>16562.95</v>
          </cell>
          <cell r="BU277">
            <v>0</v>
          </cell>
          <cell r="BV277">
            <v>16562.95</v>
          </cell>
          <cell r="BW277">
            <v>0</v>
          </cell>
          <cell r="BX277">
            <v>0</v>
          </cell>
          <cell r="BY277"/>
          <cell r="BZ277">
            <v>0</v>
          </cell>
          <cell r="CA277" t="e">
            <v>#REF!</v>
          </cell>
          <cell r="CB277" t="str">
            <v>Match</v>
          </cell>
          <cell r="CC277" t="b">
            <v>0</v>
          </cell>
          <cell r="CD277">
            <v>515701246</v>
          </cell>
          <cell r="CE277">
            <v>9</v>
          </cell>
          <cell r="CF277">
            <v>5</v>
          </cell>
          <cell r="CG277">
            <v>70</v>
          </cell>
          <cell r="CH277" t="b">
            <v>0</v>
          </cell>
          <cell r="CI277">
            <v>-432.31315972222365</v>
          </cell>
          <cell r="CJ277"/>
          <cell r="CK277" t="e">
            <v>#REF!</v>
          </cell>
          <cell r="CL277" t="e">
            <v>#REF!</v>
          </cell>
        </row>
        <row r="278">
          <cell r="B278">
            <v>52542</v>
          </cell>
          <cell r="C278" t="str">
            <v xml:space="preserve"> BROWN,SCOTT A.</v>
          </cell>
          <cell r="D278">
            <v>23529</v>
          </cell>
          <cell r="E278">
            <v>1398.92</v>
          </cell>
          <cell r="F278">
            <v>42394</v>
          </cell>
          <cell r="G278">
            <v>44221</v>
          </cell>
          <cell r="H278" t="str">
            <v xml:space="preserve"> PURCHASE ESCALADE</v>
          </cell>
          <cell r="I278" t="str">
            <v xml:space="preserve"> SA</v>
          </cell>
          <cell r="J278">
            <v>34</v>
          </cell>
          <cell r="K278" t="str">
            <v xml:space="preserve"> A</v>
          </cell>
          <cell r="L278" t="str">
            <v xml:space="preserve"> N</v>
          </cell>
          <cell r="M278">
            <v>0</v>
          </cell>
          <cell r="N278">
            <v>8030</v>
          </cell>
          <cell r="O278">
            <v>52542</v>
          </cell>
          <cell r="P278">
            <v>0</v>
          </cell>
          <cell r="Q278" t="str">
            <v xml:space="preserve"> JB</v>
          </cell>
          <cell r="R278">
            <v>43368</v>
          </cell>
          <cell r="S278">
            <v>460.4</v>
          </cell>
          <cell r="T278">
            <v>5.48</v>
          </cell>
          <cell r="U278" t="str">
            <v xml:space="preserve"> N</v>
          </cell>
          <cell r="V278">
            <v>11</v>
          </cell>
          <cell r="W278">
            <v>515701246</v>
          </cell>
          <cell r="X278" t="str">
            <v xml:space="preserve"> S</v>
          </cell>
          <cell r="Y278">
            <v>8030</v>
          </cell>
          <cell r="Z278">
            <v>52542</v>
          </cell>
          <cell r="AA278">
            <v>0</v>
          </cell>
          <cell r="AB278">
            <v>25</v>
          </cell>
          <cell r="AC278">
            <v>5</v>
          </cell>
          <cell r="AD278">
            <v>12</v>
          </cell>
          <cell r="AE278">
            <v>0</v>
          </cell>
          <cell r="AF278">
            <v>0</v>
          </cell>
          <cell r="AG278" t="str">
            <v xml:space="preserve"> ST</v>
          </cell>
          <cell r="AH278" t="str">
            <v xml:space="preserve"> 2008 CADILLAC ESCALADE (VIN 1G</v>
          </cell>
          <cell r="AI278" t="str">
            <v xml:space="preserve"> N</v>
          </cell>
          <cell r="AJ278">
            <v>6.5</v>
          </cell>
          <cell r="AK278">
            <v>0</v>
          </cell>
          <cell r="AL278">
            <v>8030</v>
          </cell>
          <cell r="AM278">
            <v>52542</v>
          </cell>
          <cell r="AN278" t="str">
            <v xml:space="preserve">  0/00/0000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8030</v>
          </cell>
          <cell r="AZ278">
            <v>52542</v>
          </cell>
          <cell r="BA278" t="str">
            <v xml:space="preserve"> ST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 t="str">
            <v>Pass</v>
          </cell>
          <cell r="BH278" t="str">
            <v>Pass</v>
          </cell>
          <cell r="BI278" t="str">
            <v>***-**-1246</v>
          </cell>
          <cell r="BJ278">
            <v>1398.92</v>
          </cell>
          <cell r="BK278">
            <v>1404.4</v>
          </cell>
          <cell r="BL278">
            <v>1404.4</v>
          </cell>
          <cell r="BM278"/>
          <cell r="BN278"/>
          <cell r="BO278"/>
          <cell r="BP278"/>
          <cell r="BQ278">
            <v>1.2487040392820496E-6</v>
          </cell>
          <cell r="BR278">
            <v>1398.92</v>
          </cell>
          <cell r="BS278">
            <v>5.48</v>
          </cell>
          <cell r="BT278">
            <v>1404.4</v>
          </cell>
          <cell r="BU278">
            <v>0</v>
          </cell>
          <cell r="BV278">
            <v>1404.4</v>
          </cell>
          <cell r="BW278">
            <v>0</v>
          </cell>
          <cell r="BX278">
            <v>0</v>
          </cell>
          <cell r="BY278"/>
          <cell r="BZ278">
            <v>0</v>
          </cell>
          <cell r="CA278" t="e">
            <v>#REF!</v>
          </cell>
          <cell r="CB278" t="str">
            <v>Match</v>
          </cell>
          <cell r="CC278" t="b">
            <v>0</v>
          </cell>
          <cell r="CD278">
            <v>515701246</v>
          </cell>
          <cell r="CE278">
            <v>9</v>
          </cell>
          <cell r="CF278">
            <v>5</v>
          </cell>
          <cell r="CG278">
            <v>70</v>
          </cell>
          <cell r="CH278" t="b">
            <v>0</v>
          </cell>
          <cell r="CI278">
            <v>-244.31315972222365</v>
          </cell>
          <cell r="CJ278"/>
          <cell r="CK278" t="e">
            <v>#REF!</v>
          </cell>
          <cell r="CL278" t="e">
            <v>#REF!</v>
          </cell>
        </row>
        <row r="279">
          <cell r="B279">
            <v>54344</v>
          </cell>
          <cell r="C279" t="str">
            <v xml:space="preserve"> BROWN,TYLER</v>
          </cell>
          <cell r="D279">
            <v>2025</v>
          </cell>
          <cell r="E279">
            <v>1952.61</v>
          </cell>
          <cell r="F279">
            <v>43070</v>
          </cell>
          <cell r="G279">
            <v>43800</v>
          </cell>
          <cell r="H279" t="str">
            <v xml:space="preserve"> PERSONAL</v>
          </cell>
          <cell r="I279" t="str">
            <v xml:space="preserve"> SA</v>
          </cell>
          <cell r="J279">
            <v>31</v>
          </cell>
          <cell r="K279" t="str">
            <v xml:space="preserve"> A</v>
          </cell>
          <cell r="L279" t="str">
            <v xml:space="preserve"> N</v>
          </cell>
          <cell r="M279">
            <v>0</v>
          </cell>
          <cell r="N279">
            <v>8036</v>
          </cell>
          <cell r="O279">
            <v>54344</v>
          </cell>
          <cell r="P279">
            <v>0</v>
          </cell>
          <cell r="Q279" t="str">
            <v xml:space="preserve"> MN</v>
          </cell>
          <cell r="R279">
            <v>43132</v>
          </cell>
          <cell r="S279">
            <v>98.18</v>
          </cell>
          <cell r="T279">
            <v>18.46</v>
          </cell>
          <cell r="U279" t="str">
            <v xml:space="preserve"> N</v>
          </cell>
          <cell r="V279">
            <v>1</v>
          </cell>
          <cell r="W279">
            <v>510025924</v>
          </cell>
          <cell r="X279" t="str">
            <v xml:space="preserve"> S</v>
          </cell>
          <cell r="Y279">
            <v>8036</v>
          </cell>
          <cell r="Z279">
            <v>54344</v>
          </cell>
          <cell r="AA279">
            <v>0</v>
          </cell>
          <cell r="AB279">
            <v>3</v>
          </cell>
          <cell r="AC279">
            <v>10</v>
          </cell>
          <cell r="AD279">
            <v>4</v>
          </cell>
          <cell r="AE279">
            <v>0</v>
          </cell>
          <cell r="AF279">
            <v>0</v>
          </cell>
          <cell r="AG279" t="str">
            <v xml:space="preserve"> ST</v>
          </cell>
          <cell r="AH279" t="str">
            <v xml:space="preserve"> UNSECURED</v>
          </cell>
          <cell r="AI279" t="str">
            <v xml:space="preserve"> N</v>
          </cell>
          <cell r="AJ279">
            <v>15</v>
          </cell>
          <cell r="AK279">
            <v>0</v>
          </cell>
          <cell r="AL279">
            <v>8036</v>
          </cell>
          <cell r="AM279">
            <v>54344</v>
          </cell>
          <cell r="AN279" t="str">
            <v xml:space="preserve">  0/00/0000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8036</v>
          </cell>
          <cell r="AZ279">
            <v>54344</v>
          </cell>
          <cell r="BA279" t="str">
            <v xml:space="preserve"> ST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 t="str">
            <v>Pass</v>
          </cell>
          <cell r="BH279" t="str">
            <v>Pass</v>
          </cell>
          <cell r="BI279" t="str">
            <v>***-**-5924</v>
          </cell>
          <cell r="BJ279">
            <v>1952.61</v>
          </cell>
          <cell r="BK279">
            <v>1971.07</v>
          </cell>
          <cell r="BL279">
            <v>1971.07</v>
          </cell>
          <cell r="BM279"/>
          <cell r="BN279"/>
          <cell r="BO279"/>
          <cell r="BP279"/>
          <cell r="BQ279">
            <v>4.0221665407971677E-6</v>
          </cell>
          <cell r="BR279">
            <v>1952.61</v>
          </cell>
          <cell r="BS279">
            <v>18.46</v>
          </cell>
          <cell r="BT279">
            <v>1971.07</v>
          </cell>
          <cell r="BU279">
            <v>0</v>
          </cell>
          <cell r="BV279">
            <v>1971.07</v>
          </cell>
          <cell r="BW279">
            <v>0</v>
          </cell>
          <cell r="BX279">
            <v>0</v>
          </cell>
          <cell r="BY279"/>
          <cell r="BZ279">
            <v>0</v>
          </cell>
          <cell r="CA279" t="e">
            <v>#REF!</v>
          </cell>
          <cell r="CB279" t="str">
            <v>Match</v>
          </cell>
          <cell r="CC279" t="b">
            <v>0</v>
          </cell>
          <cell r="CD279">
            <v>510025924</v>
          </cell>
          <cell r="CE279">
            <v>9</v>
          </cell>
          <cell r="CF279">
            <v>5</v>
          </cell>
          <cell r="CG279">
            <v>2</v>
          </cell>
          <cell r="CH279" t="b">
            <v>0</v>
          </cell>
          <cell r="CI279">
            <v>-8.3131597222236451</v>
          </cell>
          <cell r="CJ279"/>
          <cell r="CK279" t="e">
            <v>#REF!</v>
          </cell>
          <cell r="CL279" t="e">
            <v>#REF!</v>
          </cell>
        </row>
        <row r="280">
          <cell r="B280">
            <v>52684</v>
          </cell>
          <cell r="C280" t="str">
            <v xml:space="preserve"> BROWNING,JOSHUA D.</v>
          </cell>
          <cell r="D280">
            <v>40606.46</v>
          </cell>
          <cell r="E280">
            <v>27852.81</v>
          </cell>
          <cell r="F280">
            <v>42451</v>
          </cell>
          <cell r="G280">
            <v>44270</v>
          </cell>
          <cell r="H280" t="str">
            <v xml:space="preserve"> REFINANCE VEHICLES</v>
          </cell>
          <cell r="I280" t="str">
            <v xml:space="preserve"> SA</v>
          </cell>
          <cell r="J280">
            <v>31</v>
          </cell>
          <cell r="K280" t="str">
            <v xml:space="preserve"> A</v>
          </cell>
          <cell r="L280" t="str">
            <v xml:space="preserve"> N</v>
          </cell>
          <cell r="M280">
            <v>0</v>
          </cell>
          <cell r="N280">
            <v>8040</v>
          </cell>
          <cell r="O280">
            <v>52684</v>
          </cell>
          <cell r="P280">
            <v>0</v>
          </cell>
          <cell r="Q280" t="str">
            <v xml:space="preserve"> LF</v>
          </cell>
          <cell r="R280">
            <v>43115</v>
          </cell>
          <cell r="S280">
            <v>788.99</v>
          </cell>
          <cell r="T280">
            <v>138.31</v>
          </cell>
          <cell r="U280" t="str">
            <v xml:space="preserve"> N</v>
          </cell>
          <cell r="V280">
            <v>11</v>
          </cell>
          <cell r="W280">
            <v>514900726</v>
          </cell>
          <cell r="X280" t="str">
            <v xml:space="preserve"> S</v>
          </cell>
          <cell r="Y280">
            <v>8040</v>
          </cell>
          <cell r="Z280">
            <v>52684</v>
          </cell>
          <cell r="AA280">
            <v>0</v>
          </cell>
          <cell r="AB280">
            <v>3</v>
          </cell>
          <cell r="AC280">
            <v>10</v>
          </cell>
          <cell r="AD280">
            <v>4</v>
          </cell>
          <cell r="AE280">
            <v>0</v>
          </cell>
          <cell r="AF280">
            <v>0</v>
          </cell>
          <cell r="AG280" t="str">
            <v xml:space="preserve"> ST</v>
          </cell>
          <cell r="AH280" t="str">
            <v xml:space="preserve"> 2013 GMC YUKON (VIN 1GKS2KE71D</v>
          </cell>
          <cell r="AI280" t="str">
            <v xml:space="preserve"> N</v>
          </cell>
          <cell r="AJ280">
            <v>6.25</v>
          </cell>
          <cell r="AK280">
            <v>8</v>
          </cell>
          <cell r="AL280">
            <v>8040</v>
          </cell>
          <cell r="AM280">
            <v>52684</v>
          </cell>
          <cell r="AN280" t="str">
            <v xml:space="preserve">  0/00/0000</v>
          </cell>
          <cell r="AO280">
            <v>692.56</v>
          </cell>
          <cell r="AP280">
            <v>95.39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8040</v>
          </cell>
          <cell r="AZ280">
            <v>52684</v>
          </cell>
          <cell r="BA280" t="str">
            <v xml:space="preserve"> ST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 t="str">
            <v>Pass</v>
          </cell>
          <cell r="BH280" t="str">
            <v>Pass</v>
          </cell>
          <cell r="BI280" t="str">
            <v>***-**-0726</v>
          </cell>
          <cell r="BJ280">
            <v>27852.81</v>
          </cell>
          <cell r="BK280">
            <v>27991.120000000003</v>
          </cell>
          <cell r="BL280">
            <v>27991.120000000003</v>
          </cell>
          <cell r="BM280"/>
          <cell r="BN280"/>
          <cell r="BO280"/>
          <cell r="BP280"/>
          <cell r="BQ280">
            <v>2.3905746763131738E-5</v>
          </cell>
          <cell r="BR280">
            <v>27852.81</v>
          </cell>
          <cell r="BS280">
            <v>138.31</v>
          </cell>
          <cell r="BT280">
            <v>27991.120000000003</v>
          </cell>
          <cell r="BU280">
            <v>0</v>
          </cell>
          <cell r="BV280">
            <v>27991.120000000003</v>
          </cell>
          <cell r="BW280">
            <v>0</v>
          </cell>
          <cell r="BX280">
            <v>0</v>
          </cell>
          <cell r="BY280"/>
          <cell r="BZ280">
            <v>787.94999999999993</v>
          </cell>
          <cell r="CA280" t="e">
            <v>#REF!</v>
          </cell>
          <cell r="CB280" t="str">
            <v>Match</v>
          </cell>
          <cell r="CC280" t="b">
            <v>0</v>
          </cell>
          <cell r="CD280">
            <v>514900726</v>
          </cell>
          <cell r="CE280">
            <v>9</v>
          </cell>
          <cell r="CF280">
            <v>5</v>
          </cell>
          <cell r="CG280">
            <v>90</v>
          </cell>
          <cell r="CH280" t="b">
            <v>0</v>
          </cell>
          <cell r="CI280">
            <v>8.6868402777763549</v>
          </cell>
          <cell r="CJ280"/>
          <cell r="CK280" t="e">
            <v>#REF!</v>
          </cell>
          <cell r="CL280" t="e">
            <v>#REF!</v>
          </cell>
        </row>
        <row r="281">
          <cell r="B281">
            <v>50943</v>
          </cell>
          <cell r="C281" t="str">
            <v xml:space="preserve"> BRUCE'S CARPET &amp; TIL</v>
          </cell>
          <cell r="D281">
            <v>17002.5</v>
          </cell>
          <cell r="E281">
            <v>4279.13</v>
          </cell>
          <cell r="F281">
            <v>41953</v>
          </cell>
          <cell r="G281">
            <v>43419</v>
          </cell>
          <cell r="H281" t="str">
            <v xml:space="preserve"> PURCHASE VEHICLE</v>
          </cell>
          <cell r="I281" t="str">
            <v xml:space="preserve"> SA</v>
          </cell>
          <cell r="J281">
            <v>32</v>
          </cell>
          <cell r="K281" t="str">
            <v xml:space="preserve"> A</v>
          </cell>
          <cell r="L281" t="str">
            <v xml:space="preserve"> N</v>
          </cell>
          <cell r="M281">
            <v>0</v>
          </cell>
          <cell r="N281">
            <v>8175</v>
          </cell>
          <cell r="O281">
            <v>50943</v>
          </cell>
          <cell r="P281">
            <v>0</v>
          </cell>
          <cell r="Q281" t="str">
            <v xml:space="preserve"> JB</v>
          </cell>
          <cell r="R281">
            <v>43115</v>
          </cell>
          <cell r="S281">
            <v>397.67</v>
          </cell>
          <cell r="T281">
            <v>23.59</v>
          </cell>
          <cell r="U281" t="str">
            <v xml:space="preserve"> N</v>
          </cell>
          <cell r="V281">
            <v>3</v>
          </cell>
          <cell r="W281">
            <v>481077650</v>
          </cell>
          <cell r="X281" t="str">
            <v xml:space="preserve"> F</v>
          </cell>
          <cell r="Y281">
            <v>8175</v>
          </cell>
          <cell r="Z281">
            <v>50943</v>
          </cell>
          <cell r="AA281">
            <v>0</v>
          </cell>
          <cell r="AB281">
            <v>1</v>
          </cell>
          <cell r="AC281">
            <v>2</v>
          </cell>
          <cell r="AD281">
            <v>5</v>
          </cell>
          <cell r="AE281">
            <v>0</v>
          </cell>
          <cell r="AF281">
            <v>0</v>
          </cell>
          <cell r="AG281" t="str">
            <v xml:space="preserve"> ST</v>
          </cell>
          <cell r="AH281" t="str">
            <v xml:space="preserve"> 2006 DODGE RAM MEGACAB (VIN 3D</v>
          </cell>
          <cell r="AI281" t="str">
            <v xml:space="preserve"> N</v>
          </cell>
          <cell r="AJ281">
            <v>5.75</v>
          </cell>
          <cell r="AK281">
            <v>10</v>
          </cell>
          <cell r="AL281">
            <v>8175</v>
          </cell>
          <cell r="AM281">
            <v>50943</v>
          </cell>
          <cell r="AN281" t="str">
            <v xml:space="preserve">  0/00/0000</v>
          </cell>
          <cell r="AO281">
            <v>380.14</v>
          </cell>
          <cell r="AP281">
            <v>17.53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5</v>
          </cell>
          <cell r="AW281">
            <v>2</v>
          </cell>
          <cell r="AX281">
            <v>0</v>
          </cell>
          <cell r="AY281">
            <v>8175</v>
          </cell>
          <cell r="AZ281">
            <v>50943</v>
          </cell>
          <cell r="BA281" t="str">
            <v xml:space="preserve"> ST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 t="str">
            <v>Pass</v>
          </cell>
          <cell r="BH281" t="str">
            <v>Pass</v>
          </cell>
          <cell r="BI281" t="str">
            <v>**-***7650</v>
          </cell>
          <cell r="BJ281">
            <v>4279.13</v>
          </cell>
          <cell r="BK281">
            <v>4302.72</v>
          </cell>
          <cell r="BL281">
            <v>4302.72</v>
          </cell>
          <cell r="BM281"/>
          <cell r="BN281"/>
          <cell r="BO281"/>
          <cell r="BP281"/>
          <cell r="BQ281">
            <v>3.3789098584594632E-6</v>
          </cell>
          <cell r="BR281">
            <v>4279.13</v>
          </cell>
          <cell r="BS281">
            <v>23.59</v>
          </cell>
          <cell r="BT281">
            <v>4302.72</v>
          </cell>
          <cell r="BU281">
            <v>0</v>
          </cell>
          <cell r="BV281">
            <v>4302.72</v>
          </cell>
          <cell r="BW281">
            <v>0</v>
          </cell>
          <cell r="BX281">
            <v>0</v>
          </cell>
          <cell r="BY281"/>
          <cell r="BZ281">
            <v>397.66999999999996</v>
          </cell>
          <cell r="CA281" t="e">
            <v>#REF!</v>
          </cell>
          <cell r="CB281" t="str">
            <v>Match</v>
          </cell>
          <cell r="CC281" t="b">
            <v>0</v>
          </cell>
          <cell r="CD281">
            <v>481077650</v>
          </cell>
          <cell r="CE281">
            <v>9</v>
          </cell>
          <cell r="CF281">
            <v>4</v>
          </cell>
          <cell r="CG281">
            <v>7</v>
          </cell>
          <cell r="CH281" t="b">
            <v>0</v>
          </cell>
          <cell r="CI281">
            <v>8.6868402777763549</v>
          </cell>
          <cell r="CJ281"/>
          <cell r="CK281" t="e">
            <v>#REF!</v>
          </cell>
          <cell r="CL281" t="e">
            <v>#REF!</v>
          </cell>
        </row>
        <row r="282">
          <cell r="B282">
            <v>53745</v>
          </cell>
          <cell r="C282" t="str">
            <v xml:space="preserve"> BRUCE'S CARPET &amp; TIL</v>
          </cell>
          <cell r="D282">
            <v>41896.11</v>
          </cell>
          <cell r="E282">
            <v>39995.800000000003</v>
          </cell>
          <cell r="F282">
            <v>42832</v>
          </cell>
          <cell r="G282">
            <v>44666</v>
          </cell>
          <cell r="H282" t="str">
            <v xml:space="preserve"> AMORTIZE OPERATING DEBT</v>
          </cell>
          <cell r="I282" t="str">
            <v xml:space="preserve"> SB</v>
          </cell>
          <cell r="J282">
            <v>32</v>
          </cell>
          <cell r="K282" t="str">
            <v xml:space="preserve"> A</v>
          </cell>
          <cell r="L282" t="str">
            <v xml:space="preserve"> N</v>
          </cell>
          <cell r="M282">
            <v>0</v>
          </cell>
          <cell r="N282">
            <v>8175</v>
          </cell>
          <cell r="O282">
            <v>53745</v>
          </cell>
          <cell r="P282">
            <v>0</v>
          </cell>
          <cell r="Q282" t="str">
            <v xml:space="preserve"> JD</v>
          </cell>
          <cell r="R282">
            <v>43115</v>
          </cell>
          <cell r="S282">
            <v>475</v>
          </cell>
          <cell r="T282">
            <v>249.29</v>
          </cell>
          <cell r="U282" t="str">
            <v xml:space="preserve"> N</v>
          </cell>
          <cell r="V282">
            <v>7</v>
          </cell>
          <cell r="W282">
            <v>481077650</v>
          </cell>
          <cell r="X282" t="str">
            <v xml:space="preserve"> F</v>
          </cell>
          <cell r="Y282">
            <v>8175</v>
          </cell>
          <cell r="Z282">
            <v>53745</v>
          </cell>
          <cell r="AA282">
            <v>0</v>
          </cell>
          <cell r="AB282">
            <v>1</v>
          </cell>
          <cell r="AC282">
            <v>4</v>
          </cell>
          <cell r="AD282">
            <v>5</v>
          </cell>
          <cell r="AE282">
            <v>0</v>
          </cell>
          <cell r="AF282">
            <v>0</v>
          </cell>
          <cell r="AG282" t="str">
            <v xml:space="preserve"> ST</v>
          </cell>
          <cell r="AH282" t="str">
            <v xml:space="preserve"> ALL INVENTORY 2006 DODGE RAM</v>
          </cell>
          <cell r="AI282" t="str">
            <v xml:space="preserve"> N</v>
          </cell>
          <cell r="AJ282">
            <v>6.5</v>
          </cell>
          <cell r="AK282">
            <v>5</v>
          </cell>
          <cell r="AL282">
            <v>8175</v>
          </cell>
          <cell r="AM282">
            <v>53745</v>
          </cell>
          <cell r="AN282" t="str">
            <v xml:space="preserve">  0/00/0000</v>
          </cell>
          <cell r="AO282">
            <v>289.81</v>
          </cell>
          <cell r="AP282">
            <v>185.19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4</v>
          </cell>
          <cell r="AW282">
            <v>2</v>
          </cell>
          <cell r="AX282">
            <v>1</v>
          </cell>
          <cell r="AY282">
            <v>8175</v>
          </cell>
          <cell r="AZ282">
            <v>53745</v>
          </cell>
          <cell r="BA282" t="str">
            <v xml:space="preserve"> ST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 t="str">
            <v>Pass</v>
          </cell>
          <cell r="BH282" t="str">
            <v>Pass</v>
          </cell>
          <cell r="BI282" t="str">
            <v>**-***7650</v>
          </cell>
          <cell r="BJ282">
            <v>39995.800000000003</v>
          </cell>
          <cell r="BK282">
            <v>40245.090000000004</v>
          </cell>
          <cell r="BL282">
            <v>40245.090000000004</v>
          </cell>
          <cell r="BM282"/>
          <cell r="BN282"/>
          <cell r="BO282"/>
          <cell r="BP282"/>
          <cell r="BQ282">
            <v>3.5701052965371139E-5</v>
          </cell>
          <cell r="BR282">
            <v>39995.800000000003</v>
          </cell>
          <cell r="BS282">
            <v>249.29</v>
          </cell>
          <cell r="BT282">
            <v>40245.090000000004</v>
          </cell>
          <cell r="BU282">
            <v>0</v>
          </cell>
          <cell r="BV282">
            <v>40245.090000000004</v>
          </cell>
          <cell r="BW282">
            <v>0</v>
          </cell>
          <cell r="BX282">
            <v>0</v>
          </cell>
          <cell r="BY282"/>
          <cell r="BZ282">
            <v>475</v>
          </cell>
          <cell r="CA282" t="e">
            <v>#REF!</v>
          </cell>
          <cell r="CB282" t="str">
            <v>Match</v>
          </cell>
          <cell r="CC282" t="b">
            <v>0</v>
          </cell>
          <cell r="CD282">
            <v>481077650</v>
          </cell>
          <cell r="CE282">
            <v>9</v>
          </cell>
          <cell r="CF282">
            <v>4</v>
          </cell>
          <cell r="CG282">
            <v>7</v>
          </cell>
          <cell r="CH282" t="b">
            <v>0</v>
          </cell>
          <cell r="CI282">
            <v>8.6868402777763549</v>
          </cell>
          <cell r="CJ282"/>
          <cell r="CK282" t="e">
            <v>#REF!</v>
          </cell>
          <cell r="CL282" t="e">
            <v>#REF!</v>
          </cell>
        </row>
        <row r="283">
          <cell r="B283">
            <v>52286</v>
          </cell>
          <cell r="C283" t="str">
            <v xml:space="preserve"> BUEHLER,DARIN R.</v>
          </cell>
          <cell r="D283">
            <v>70696.58</v>
          </cell>
          <cell r="E283">
            <v>59261.9</v>
          </cell>
          <cell r="F283">
            <v>42317</v>
          </cell>
          <cell r="G283">
            <v>45986</v>
          </cell>
          <cell r="H283" t="str">
            <v xml:space="preserve"> REFINANCE VEHICLES</v>
          </cell>
          <cell r="I283" t="str">
            <v xml:space="preserve"> SA</v>
          </cell>
          <cell r="J283">
            <v>31</v>
          </cell>
          <cell r="K283" t="str">
            <v xml:space="preserve"> A</v>
          </cell>
          <cell r="L283" t="str">
            <v xml:space="preserve"> N</v>
          </cell>
          <cell r="M283">
            <v>0</v>
          </cell>
          <cell r="N283">
            <v>8439</v>
          </cell>
          <cell r="O283">
            <v>52286</v>
          </cell>
          <cell r="P283">
            <v>0</v>
          </cell>
          <cell r="Q283" t="str">
            <v xml:space="preserve"> BR</v>
          </cell>
          <cell r="R283">
            <v>43125</v>
          </cell>
          <cell r="S283">
            <v>783.15</v>
          </cell>
          <cell r="T283">
            <v>263.02999999999997</v>
          </cell>
          <cell r="U283" t="str">
            <v xml:space="preserve"> N</v>
          </cell>
          <cell r="V283">
            <v>11</v>
          </cell>
          <cell r="W283">
            <v>513868422</v>
          </cell>
          <cell r="X283" t="str">
            <v xml:space="preserve"> S</v>
          </cell>
          <cell r="Y283">
            <v>8439</v>
          </cell>
          <cell r="Z283">
            <v>52286</v>
          </cell>
          <cell r="AA283">
            <v>0</v>
          </cell>
          <cell r="AB283">
            <v>2</v>
          </cell>
          <cell r="AC283">
            <v>10</v>
          </cell>
          <cell r="AD283">
            <v>4</v>
          </cell>
          <cell r="AE283">
            <v>0</v>
          </cell>
          <cell r="AF283">
            <v>0</v>
          </cell>
          <cell r="AG283" t="str">
            <v xml:space="preserve"> ST</v>
          </cell>
          <cell r="AH283" t="str">
            <v xml:space="preserve"> 2005 DODGE RAM 2500 SLT (VIN 3</v>
          </cell>
          <cell r="AI283" t="str">
            <v xml:space="preserve"> N</v>
          </cell>
          <cell r="AJ283">
            <v>6</v>
          </cell>
          <cell r="AK283">
            <v>4</v>
          </cell>
          <cell r="AL283">
            <v>8439</v>
          </cell>
          <cell r="AM283">
            <v>52286</v>
          </cell>
          <cell r="AN283" t="str">
            <v xml:space="preserve">  0/00/0000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8439</v>
          </cell>
          <cell r="AZ283">
            <v>52286</v>
          </cell>
          <cell r="BA283" t="str">
            <v xml:space="preserve"> ST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str">
            <v>Pass</v>
          </cell>
          <cell r="BH283" t="str">
            <v>Pass</v>
          </cell>
          <cell r="BI283" t="str">
            <v>***-**-8422</v>
          </cell>
          <cell r="BJ283">
            <v>59261.9</v>
          </cell>
          <cell r="BK283">
            <v>59524.93</v>
          </cell>
          <cell r="BL283">
            <v>59524.93</v>
          </cell>
          <cell r="BM283"/>
          <cell r="BN283"/>
          <cell r="BO283"/>
          <cell r="BP283"/>
          <cell r="BQ283">
            <v>4.8829255473252257E-5</v>
          </cell>
          <cell r="BR283">
            <v>59261.9</v>
          </cell>
          <cell r="BS283">
            <v>263.02999999999997</v>
          </cell>
          <cell r="BT283">
            <v>59524.93</v>
          </cell>
          <cell r="BU283">
            <v>0</v>
          </cell>
          <cell r="BV283">
            <v>59524.93</v>
          </cell>
          <cell r="BW283">
            <v>0</v>
          </cell>
          <cell r="BX283">
            <v>0</v>
          </cell>
          <cell r="BY283"/>
          <cell r="BZ283">
            <v>0</v>
          </cell>
          <cell r="CA283" t="e">
            <v>#REF!</v>
          </cell>
          <cell r="CB283" t="str">
            <v>Match</v>
          </cell>
          <cell r="CC283" t="b">
            <v>0</v>
          </cell>
          <cell r="CD283">
            <v>513868422</v>
          </cell>
          <cell r="CE283">
            <v>9</v>
          </cell>
          <cell r="CF283">
            <v>5</v>
          </cell>
          <cell r="CG283">
            <v>86</v>
          </cell>
          <cell r="CH283" t="b">
            <v>0</v>
          </cell>
          <cell r="CI283">
            <v>-1.3131597222236451</v>
          </cell>
          <cell r="CJ283"/>
          <cell r="CK283" t="e">
            <v>#REF!</v>
          </cell>
          <cell r="CL283" t="e">
            <v>#REF!</v>
          </cell>
        </row>
        <row r="284">
          <cell r="B284">
            <v>54251</v>
          </cell>
          <cell r="C284" t="str">
            <v xml:space="preserve"> BUEHLER,DARIN R.</v>
          </cell>
          <cell r="D284">
            <v>48800</v>
          </cell>
          <cell r="E284">
            <v>48211.040000000001</v>
          </cell>
          <cell r="F284">
            <v>43032</v>
          </cell>
          <cell r="G284">
            <v>48502</v>
          </cell>
          <cell r="H284" t="str">
            <v xml:space="preserve"> REFINANCE RENTAL</v>
          </cell>
          <cell r="I284" t="str">
            <v xml:space="preserve"> SA</v>
          </cell>
          <cell r="J284">
            <v>13</v>
          </cell>
          <cell r="K284" t="str">
            <v xml:space="preserve"> A</v>
          </cell>
          <cell r="L284" t="str">
            <v xml:space="preserve"> N</v>
          </cell>
          <cell r="M284">
            <v>0</v>
          </cell>
          <cell r="N284">
            <v>8439</v>
          </cell>
          <cell r="O284">
            <v>54251</v>
          </cell>
          <cell r="P284">
            <v>0</v>
          </cell>
          <cell r="Q284" t="str">
            <v xml:space="preserve"> BR</v>
          </cell>
          <cell r="R284">
            <v>43146</v>
          </cell>
          <cell r="S284">
            <v>391.87</v>
          </cell>
          <cell r="T284">
            <v>55.48</v>
          </cell>
          <cell r="U284" t="str">
            <v xml:space="preserve"> N</v>
          </cell>
          <cell r="V284">
            <v>2</v>
          </cell>
          <cell r="W284">
            <v>513868422</v>
          </cell>
          <cell r="X284" t="str">
            <v xml:space="preserve"> S</v>
          </cell>
          <cell r="Y284">
            <v>8439</v>
          </cell>
          <cell r="Z284">
            <v>54251</v>
          </cell>
          <cell r="AA284">
            <v>0</v>
          </cell>
          <cell r="AB284">
            <v>2</v>
          </cell>
          <cell r="AC284">
            <v>6</v>
          </cell>
          <cell r="AD284">
            <v>1</v>
          </cell>
          <cell r="AE284">
            <v>0</v>
          </cell>
          <cell r="AF284">
            <v>0</v>
          </cell>
          <cell r="AG284" t="str">
            <v xml:space="preserve"> ST</v>
          </cell>
          <cell r="AH284" t="str">
            <v xml:space="preserve"> 904 S WASHINGTON</v>
          </cell>
          <cell r="AI284" t="str">
            <v xml:space="preserve"> N</v>
          </cell>
          <cell r="AJ284">
            <v>5.25</v>
          </cell>
          <cell r="AK284">
            <v>0</v>
          </cell>
          <cell r="AL284">
            <v>8439</v>
          </cell>
          <cell r="AM284">
            <v>54251</v>
          </cell>
          <cell r="AN284" t="str">
            <v xml:space="preserve">  0/00/0000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8439</v>
          </cell>
          <cell r="AZ284">
            <v>54251</v>
          </cell>
          <cell r="BA284" t="str">
            <v xml:space="preserve"> ST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str">
            <v>Pass</v>
          </cell>
          <cell r="BH284" t="str">
            <v>Pass</v>
          </cell>
          <cell r="BI284" t="str">
            <v>***-**-8422</v>
          </cell>
          <cell r="BJ284">
            <v>48211.040000000001</v>
          </cell>
          <cell r="BK284">
            <v>48266.520000000004</v>
          </cell>
          <cell r="BL284">
            <v>48266.520000000004</v>
          </cell>
          <cell r="BM284"/>
          <cell r="BN284"/>
          <cell r="BO284"/>
          <cell r="BP284"/>
          <cell r="BQ284">
            <v>3.475834457201483E-5</v>
          </cell>
          <cell r="BR284">
            <v>48211.040000000001</v>
          </cell>
          <cell r="BS284">
            <v>55.48</v>
          </cell>
          <cell r="BT284">
            <v>48266.520000000004</v>
          </cell>
          <cell r="BU284">
            <v>0</v>
          </cell>
          <cell r="BV284">
            <v>48266.520000000004</v>
          </cell>
          <cell r="BW284">
            <v>0</v>
          </cell>
          <cell r="BX284">
            <v>0</v>
          </cell>
          <cell r="BY284"/>
          <cell r="BZ284">
            <v>0</v>
          </cell>
          <cell r="CA284" t="e">
            <v>#REF!</v>
          </cell>
          <cell r="CB284" t="str">
            <v>Match</v>
          </cell>
          <cell r="CC284" t="b">
            <v>0</v>
          </cell>
          <cell r="CD284">
            <v>513868422</v>
          </cell>
          <cell r="CE284">
            <v>9</v>
          </cell>
          <cell r="CF284">
            <v>5</v>
          </cell>
          <cell r="CG284">
            <v>86</v>
          </cell>
          <cell r="CH284" t="b">
            <v>0</v>
          </cell>
          <cell r="CI284">
            <v>-22.313159722223645</v>
          </cell>
          <cell r="CJ284"/>
          <cell r="CK284" t="e">
            <v>#REF!</v>
          </cell>
          <cell r="CL284" t="e">
            <v>#REF!</v>
          </cell>
        </row>
        <row r="285">
          <cell r="B285">
            <v>310338</v>
          </cell>
          <cell r="C285" t="str">
            <v xml:space="preserve"> BUEHLER, DARIN R.</v>
          </cell>
          <cell r="D285">
            <v>112000</v>
          </cell>
          <cell r="E285">
            <v>95047.679999999993</v>
          </cell>
          <cell r="F285">
            <v>42076</v>
          </cell>
          <cell r="G285">
            <v>47574</v>
          </cell>
          <cell r="H285" t="str">
            <v xml:space="preserve"> REFINANCE HOME</v>
          </cell>
          <cell r="I285" t="str">
            <v xml:space="preserve"> PA</v>
          </cell>
          <cell r="J285">
            <v>19</v>
          </cell>
          <cell r="K285" t="str">
            <v xml:space="preserve"> A</v>
          </cell>
          <cell r="L285" t="str">
            <v xml:space="preserve"> N</v>
          </cell>
          <cell r="M285">
            <v>0</v>
          </cell>
          <cell r="N285">
            <v>8439</v>
          </cell>
          <cell r="O285">
            <v>310338</v>
          </cell>
          <cell r="P285">
            <v>0</v>
          </cell>
          <cell r="Q285" t="str">
            <v xml:space="preserve"> BR</v>
          </cell>
          <cell r="R285">
            <v>43132</v>
          </cell>
          <cell r="S285">
            <v>773.45</v>
          </cell>
          <cell r="T285">
            <v>166.99</v>
          </cell>
          <cell r="U285" t="str">
            <v xml:space="preserve"> N</v>
          </cell>
          <cell r="V285">
            <v>2</v>
          </cell>
          <cell r="W285">
            <v>513868422</v>
          </cell>
          <cell r="X285" t="str">
            <v xml:space="preserve"> S</v>
          </cell>
          <cell r="Y285">
            <v>8439</v>
          </cell>
          <cell r="Z285">
            <v>310338</v>
          </cell>
          <cell r="AA285">
            <v>0</v>
          </cell>
          <cell r="AB285">
            <v>2</v>
          </cell>
          <cell r="AC285">
            <v>6</v>
          </cell>
          <cell r="AD285">
            <v>3</v>
          </cell>
          <cell r="AE285">
            <v>310338</v>
          </cell>
          <cell r="AF285">
            <v>1</v>
          </cell>
          <cell r="AG285" t="str">
            <v xml:space="preserve"> ST</v>
          </cell>
          <cell r="AH285" t="str">
            <v xml:space="preserve"> 1212 RUSSELL ST</v>
          </cell>
          <cell r="AI285" t="str">
            <v xml:space="preserve"> N</v>
          </cell>
          <cell r="AJ285">
            <v>2.75</v>
          </cell>
          <cell r="AK285">
            <v>1</v>
          </cell>
          <cell r="AL285">
            <v>8439</v>
          </cell>
          <cell r="AM285">
            <v>310338</v>
          </cell>
          <cell r="AN285" t="str">
            <v xml:space="preserve">  0/00/0000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8439</v>
          </cell>
          <cell r="AZ285">
            <v>310338</v>
          </cell>
          <cell r="BA285" t="str">
            <v xml:space="preserve"> ST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 t="str">
            <v>Pass</v>
          </cell>
          <cell r="BH285" t="str">
            <v>Pass</v>
          </cell>
          <cell r="BI285" t="str">
            <v>***-**-8422</v>
          </cell>
          <cell r="BJ285">
            <v>95047.679999999993</v>
          </cell>
          <cell r="BK285">
            <v>95214.67</v>
          </cell>
          <cell r="BL285">
            <v>95214.67</v>
          </cell>
          <cell r="BM285"/>
          <cell r="BN285"/>
          <cell r="BO285"/>
          <cell r="BP285"/>
          <cell r="BQ285">
            <v>3.5894465877640338E-5</v>
          </cell>
          <cell r="BR285">
            <v>95047.679999999993</v>
          </cell>
          <cell r="BS285">
            <v>166.99</v>
          </cell>
          <cell r="BT285">
            <v>95214.67</v>
          </cell>
          <cell r="BU285">
            <v>0</v>
          </cell>
          <cell r="BV285">
            <v>95214.67</v>
          </cell>
          <cell r="BW285">
            <v>0</v>
          </cell>
          <cell r="BX285">
            <v>0</v>
          </cell>
          <cell r="BY285"/>
          <cell r="BZ285">
            <v>0</v>
          </cell>
          <cell r="CA285" t="e">
            <v>#REF!</v>
          </cell>
          <cell r="CB285" t="str">
            <v>Match</v>
          </cell>
          <cell r="CC285" t="b">
            <v>0</v>
          </cell>
          <cell r="CD285">
            <v>513868422</v>
          </cell>
          <cell r="CE285">
            <v>9</v>
          </cell>
          <cell r="CF285">
            <v>5</v>
          </cell>
          <cell r="CG285">
            <v>86</v>
          </cell>
          <cell r="CH285" t="b">
            <v>0</v>
          </cell>
          <cell r="CI285">
            <v>-8.3131597222236451</v>
          </cell>
          <cell r="CJ285"/>
          <cell r="CK285" t="e">
            <v>#REF!</v>
          </cell>
          <cell r="CL285" t="e">
            <v>#REF!</v>
          </cell>
        </row>
        <row r="286">
          <cell r="B286">
            <v>9310338</v>
          </cell>
          <cell r="C286" t="str">
            <v xml:space="preserve"> BUEHLER,DARIN</v>
          </cell>
          <cell r="D286">
            <v>-112000</v>
          </cell>
          <cell r="E286">
            <v>-95047.679999999993</v>
          </cell>
          <cell r="F286">
            <v>42076</v>
          </cell>
          <cell r="G286">
            <v>47574</v>
          </cell>
          <cell r="H286" t="str">
            <v xml:space="preserve"> FHLB SOLD LOAN</v>
          </cell>
          <cell r="I286" t="str">
            <v xml:space="preserve"> PT</v>
          </cell>
          <cell r="J286">
            <v>20</v>
          </cell>
          <cell r="K286" t="str">
            <v xml:space="preserve"> A</v>
          </cell>
          <cell r="L286" t="str">
            <v xml:space="preserve"> N</v>
          </cell>
          <cell r="M286">
            <v>0</v>
          </cell>
          <cell r="N286">
            <v>8439</v>
          </cell>
          <cell r="O286">
            <v>9310338</v>
          </cell>
          <cell r="P286">
            <v>0</v>
          </cell>
          <cell r="Q286" t="str">
            <v xml:space="preserve"> BR</v>
          </cell>
          <cell r="R286">
            <v>43132</v>
          </cell>
          <cell r="S286">
            <v>773.45</v>
          </cell>
          <cell r="T286">
            <v>-166.99</v>
          </cell>
          <cell r="U286" t="str">
            <v xml:space="preserve"> N</v>
          </cell>
          <cell r="V286">
            <v>2</v>
          </cell>
          <cell r="W286">
            <v>513868422</v>
          </cell>
          <cell r="X286" t="str">
            <v xml:space="preserve"> S</v>
          </cell>
          <cell r="Y286">
            <v>8439</v>
          </cell>
          <cell r="Z286">
            <v>9310338</v>
          </cell>
          <cell r="AA286">
            <v>0</v>
          </cell>
          <cell r="AB286">
            <v>2</v>
          </cell>
          <cell r="AC286">
            <v>6</v>
          </cell>
          <cell r="AD286">
            <v>3</v>
          </cell>
          <cell r="AE286">
            <v>310338</v>
          </cell>
          <cell r="AF286">
            <v>1</v>
          </cell>
          <cell r="AG286" t="str">
            <v xml:space="preserve"> ST</v>
          </cell>
          <cell r="AH286" t="str">
            <v xml:space="preserve"> 1212 RUSSELL ST</v>
          </cell>
          <cell r="AI286" t="str">
            <v xml:space="preserve">  </v>
          </cell>
          <cell r="AJ286">
            <v>2.75</v>
          </cell>
          <cell r="AK286">
            <v>3</v>
          </cell>
          <cell r="AL286">
            <v>8439</v>
          </cell>
          <cell r="AM286">
            <v>9310338</v>
          </cell>
          <cell r="AN286" t="str">
            <v xml:space="preserve">  0/00/0000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8439</v>
          </cell>
          <cell r="AZ286">
            <v>9310338</v>
          </cell>
          <cell r="BA286" t="str">
            <v xml:space="preserve"> ST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 t="str">
            <v>Pass</v>
          </cell>
          <cell r="BH286" t="str">
            <v>Pass</v>
          </cell>
          <cell r="BI286" t="str">
            <v>***-**-8422</v>
          </cell>
          <cell r="BJ286">
            <v>-95047.679999999993</v>
          </cell>
          <cell r="BK286">
            <v>-95214.67</v>
          </cell>
          <cell r="BL286">
            <v>-95214.67</v>
          </cell>
          <cell r="BM286"/>
          <cell r="BN286"/>
          <cell r="BO286"/>
          <cell r="BP286"/>
          <cell r="BQ286">
            <v>-3.5894465877640338E-5</v>
          </cell>
          <cell r="BR286">
            <v>-95047.679999999993</v>
          </cell>
          <cell r="BS286">
            <v>-166.99</v>
          </cell>
          <cell r="BT286">
            <v>-95214.67</v>
          </cell>
          <cell r="BU286">
            <v>0</v>
          </cell>
          <cell r="BV286">
            <v>-95214.67</v>
          </cell>
          <cell r="BW286">
            <v>0</v>
          </cell>
          <cell r="BX286">
            <v>0</v>
          </cell>
          <cell r="BY286"/>
          <cell r="BZ286">
            <v>0</v>
          </cell>
          <cell r="CA286" t="e">
            <v>#REF!</v>
          </cell>
          <cell r="CB286" t="str">
            <v>Match</v>
          </cell>
          <cell r="CC286" t="b">
            <v>0</v>
          </cell>
          <cell r="CD286">
            <v>513868422</v>
          </cell>
          <cell r="CE286">
            <v>9</v>
          </cell>
          <cell r="CF286">
            <v>5</v>
          </cell>
          <cell r="CG286">
            <v>86</v>
          </cell>
          <cell r="CH286" t="b">
            <v>0</v>
          </cell>
          <cell r="CI286">
            <v>-8.3131597222236451</v>
          </cell>
          <cell r="CJ286"/>
          <cell r="CK286" t="e">
            <v>#REF!</v>
          </cell>
          <cell r="CL286" t="e">
            <v>#REF!</v>
          </cell>
        </row>
        <row r="287">
          <cell r="B287">
            <v>53594</v>
          </cell>
          <cell r="C287" t="str">
            <v xml:space="preserve"> BUEHLER FARMS INC</v>
          </cell>
          <cell r="D287">
            <v>150000</v>
          </cell>
          <cell r="E287">
            <v>0</v>
          </cell>
          <cell r="F287">
            <v>42769</v>
          </cell>
          <cell r="G287">
            <v>43132</v>
          </cell>
          <cell r="H287" t="str">
            <v xml:space="preserve"> RENEW OPERATING LINE</v>
          </cell>
          <cell r="I287" t="str">
            <v xml:space="preserve"> SI</v>
          </cell>
          <cell r="J287">
            <v>91</v>
          </cell>
          <cell r="K287" t="str">
            <v xml:space="preserve"> A</v>
          </cell>
          <cell r="L287" t="str">
            <v xml:space="preserve"> O</v>
          </cell>
          <cell r="M287">
            <v>150000</v>
          </cell>
          <cell r="N287">
            <v>8450</v>
          </cell>
          <cell r="O287">
            <v>53594</v>
          </cell>
          <cell r="P287">
            <v>0</v>
          </cell>
          <cell r="Q287" t="str">
            <v xml:space="preserve"> JB</v>
          </cell>
          <cell r="R287">
            <v>43132</v>
          </cell>
          <cell r="S287">
            <v>0</v>
          </cell>
          <cell r="T287">
            <v>1103.8399999999999</v>
          </cell>
          <cell r="U287" t="str">
            <v xml:space="preserve"> N</v>
          </cell>
          <cell r="V287">
            <v>7</v>
          </cell>
          <cell r="W287">
            <v>481138204</v>
          </cell>
          <cell r="X287" t="str">
            <v xml:space="preserve"> F</v>
          </cell>
          <cell r="Y287">
            <v>8450</v>
          </cell>
          <cell r="Z287">
            <v>53594</v>
          </cell>
          <cell r="AA287">
            <v>0</v>
          </cell>
          <cell r="AB287">
            <v>3</v>
          </cell>
          <cell r="AC287">
            <v>4</v>
          </cell>
          <cell r="AD287">
            <v>11</v>
          </cell>
          <cell r="AE287">
            <v>0</v>
          </cell>
          <cell r="AF287">
            <v>0</v>
          </cell>
          <cell r="AG287" t="str">
            <v xml:space="preserve"> ST</v>
          </cell>
          <cell r="AH287" t="str">
            <v xml:space="preserve"> ALL ACCOUNTS, EQUIPMENT AND GI</v>
          </cell>
          <cell r="AI287" t="str">
            <v xml:space="preserve"> N</v>
          </cell>
          <cell r="AJ287">
            <v>4.95</v>
          </cell>
          <cell r="AK287">
            <v>0</v>
          </cell>
          <cell r="AL287">
            <v>8450</v>
          </cell>
          <cell r="AM287">
            <v>53594</v>
          </cell>
          <cell r="AN287" t="str">
            <v xml:space="preserve">  0/00/0000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8450</v>
          </cell>
          <cell r="AZ287">
            <v>53594</v>
          </cell>
          <cell r="BA287" t="str">
            <v xml:space="preserve"> ST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 t="str">
            <v>Pass</v>
          </cell>
          <cell r="BH287" t="str">
            <v>Pass</v>
          </cell>
          <cell r="BI287" t="str">
            <v>**-***8204</v>
          </cell>
          <cell r="BJ287">
            <v>150000</v>
          </cell>
          <cell r="BK287">
            <v>1103.8399999999999</v>
          </cell>
          <cell r="BL287">
            <v>1103.8399999999999</v>
          </cell>
          <cell r="BM287"/>
          <cell r="BN287"/>
          <cell r="BO287"/>
          <cell r="BP287"/>
          <cell r="BQ287">
            <v>0</v>
          </cell>
          <cell r="BR287">
            <v>0</v>
          </cell>
          <cell r="BS287">
            <v>1103.8399999999999</v>
          </cell>
          <cell r="BT287">
            <v>1103.8399999999999</v>
          </cell>
          <cell r="BU287">
            <v>150000</v>
          </cell>
          <cell r="BV287">
            <v>151103.84</v>
          </cell>
          <cell r="BW287">
            <v>0</v>
          </cell>
          <cell r="BX287">
            <v>0</v>
          </cell>
          <cell r="BY287"/>
          <cell r="BZ287">
            <v>0</v>
          </cell>
          <cell r="CA287" t="e">
            <v>#REF!</v>
          </cell>
          <cell r="CB287" t="str">
            <v>Match</v>
          </cell>
          <cell r="CC287" t="b">
            <v>0</v>
          </cell>
          <cell r="CD287">
            <v>481138204</v>
          </cell>
          <cell r="CE287">
            <v>9</v>
          </cell>
          <cell r="CF287">
            <v>4</v>
          </cell>
          <cell r="CG287">
            <v>13</v>
          </cell>
          <cell r="CH287" t="b">
            <v>0</v>
          </cell>
          <cell r="CI287">
            <v>-8.3131597222236451</v>
          </cell>
          <cell r="CJ287"/>
          <cell r="CK287" t="e">
            <v>#REF!</v>
          </cell>
          <cell r="CL287" t="e">
            <v>#REF!</v>
          </cell>
        </row>
        <row r="288">
          <cell r="B288">
            <v>49087</v>
          </cell>
          <cell r="C288" t="str">
            <v xml:space="preserve"> BUEHLER,JEFFERY J.</v>
          </cell>
          <cell r="D288">
            <v>250000</v>
          </cell>
          <cell r="E288">
            <v>138780.04</v>
          </cell>
          <cell r="F288">
            <v>41414</v>
          </cell>
          <cell r="G288">
            <v>48611</v>
          </cell>
          <cell r="H288" t="str">
            <v xml:space="preserve"> PURCHASE REAL ESTATE</v>
          </cell>
          <cell r="I288" t="str">
            <v xml:space="preserve"> SA</v>
          </cell>
          <cell r="J288">
            <v>12</v>
          </cell>
          <cell r="K288" t="str">
            <v xml:space="preserve"> A</v>
          </cell>
          <cell r="L288" t="str">
            <v xml:space="preserve"> N</v>
          </cell>
          <cell r="M288">
            <v>0</v>
          </cell>
          <cell r="N288">
            <v>8460</v>
          </cell>
          <cell r="O288">
            <v>49087</v>
          </cell>
          <cell r="P288">
            <v>0</v>
          </cell>
          <cell r="Q288" t="str">
            <v xml:space="preserve"> JB</v>
          </cell>
          <cell r="R288">
            <v>44593</v>
          </cell>
          <cell r="S288">
            <v>18987.45</v>
          </cell>
          <cell r="T288">
            <v>342.2</v>
          </cell>
          <cell r="U288" t="str">
            <v xml:space="preserve"> N</v>
          </cell>
          <cell r="V288">
            <v>2</v>
          </cell>
          <cell r="W288">
            <v>510885768</v>
          </cell>
          <cell r="X288" t="str">
            <v xml:space="preserve"> S</v>
          </cell>
          <cell r="Y288">
            <v>8460</v>
          </cell>
          <cell r="Z288">
            <v>49087</v>
          </cell>
          <cell r="AA288">
            <v>0</v>
          </cell>
          <cell r="AB288">
            <v>4</v>
          </cell>
          <cell r="AC288">
            <v>6</v>
          </cell>
          <cell r="AD288">
            <v>2</v>
          </cell>
          <cell r="AE288">
            <v>0</v>
          </cell>
          <cell r="AF288">
            <v>0</v>
          </cell>
          <cell r="AG288" t="str">
            <v xml:space="preserve"> ST</v>
          </cell>
          <cell r="AH288" t="str">
            <v xml:space="preserve"> REAL PROPERTY LOCATED IN, SCOT</v>
          </cell>
          <cell r="AI288" t="str">
            <v xml:space="preserve"> N</v>
          </cell>
          <cell r="AJ288">
            <v>4.5</v>
          </cell>
          <cell r="AK288">
            <v>1</v>
          </cell>
          <cell r="AL288">
            <v>8460</v>
          </cell>
          <cell r="AM288">
            <v>49087</v>
          </cell>
          <cell r="AN288" t="str">
            <v xml:space="preserve">  0/00/0000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8460</v>
          </cell>
          <cell r="AZ288">
            <v>49087</v>
          </cell>
          <cell r="BA288" t="str">
            <v xml:space="preserve"> ST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 t="str">
            <v>Pass</v>
          </cell>
          <cell r="BH288" t="str">
            <v>Pass</v>
          </cell>
          <cell r="BI288" t="str">
            <v>***-**-5768</v>
          </cell>
          <cell r="BJ288">
            <v>138780.04</v>
          </cell>
          <cell r="BK288">
            <v>139122.24000000002</v>
          </cell>
          <cell r="BL288">
            <v>139122.24000000002</v>
          </cell>
          <cell r="BM288"/>
          <cell r="BN288"/>
          <cell r="BO288"/>
          <cell r="BP288"/>
          <cell r="BQ288">
            <v>8.5761585788021071E-5</v>
          </cell>
          <cell r="BR288">
            <v>138780.04</v>
          </cell>
          <cell r="BS288">
            <v>342.2</v>
          </cell>
          <cell r="BT288">
            <v>139122.24000000002</v>
          </cell>
          <cell r="BU288">
            <v>0</v>
          </cell>
          <cell r="BV288">
            <v>139122.24000000002</v>
          </cell>
          <cell r="BW288">
            <v>0</v>
          </cell>
          <cell r="BX288">
            <v>0</v>
          </cell>
          <cell r="BY288"/>
          <cell r="BZ288">
            <v>0</v>
          </cell>
          <cell r="CA288" t="e">
            <v>#REF!</v>
          </cell>
          <cell r="CB288" t="str">
            <v>Match</v>
          </cell>
          <cell r="CC288" t="b">
            <v>0</v>
          </cell>
          <cell r="CD288">
            <v>510885768</v>
          </cell>
          <cell r="CE288">
            <v>9</v>
          </cell>
          <cell r="CF288">
            <v>5</v>
          </cell>
          <cell r="CG288">
            <v>88</v>
          </cell>
          <cell r="CH288" t="b">
            <v>0</v>
          </cell>
          <cell r="CI288">
            <v>-1469.3131597222236</v>
          </cell>
          <cell r="CJ288"/>
          <cell r="CK288" t="e">
            <v>#REF!</v>
          </cell>
          <cell r="CL288" t="e">
            <v>#REF!</v>
          </cell>
        </row>
        <row r="289">
          <cell r="B289">
            <v>310373</v>
          </cell>
          <cell r="C289" t="str">
            <v xml:space="preserve"> BUEHLER,JEFFERY J.</v>
          </cell>
          <cell r="D289">
            <v>174400</v>
          </cell>
          <cell r="E289">
            <v>166762.48000000001</v>
          </cell>
          <cell r="F289">
            <v>42214</v>
          </cell>
          <cell r="G289">
            <v>53175</v>
          </cell>
          <cell r="H289" t="str">
            <v xml:space="preserve"> PURCHASE HOME</v>
          </cell>
          <cell r="I289" t="str">
            <v xml:space="preserve"> PA</v>
          </cell>
          <cell r="J289">
            <v>19</v>
          </cell>
          <cell r="K289" t="str">
            <v xml:space="preserve"> A</v>
          </cell>
          <cell r="L289" t="str">
            <v xml:space="preserve"> N</v>
          </cell>
          <cell r="M289">
            <v>0</v>
          </cell>
          <cell r="N289">
            <v>8460</v>
          </cell>
          <cell r="O289">
            <v>310373</v>
          </cell>
          <cell r="P289">
            <v>0</v>
          </cell>
          <cell r="Q289" t="str">
            <v xml:space="preserve"> BR</v>
          </cell>
          <cell r="R289">
            <v>43132</v>
          </cell>
          <cell r="S289">
            <v>832.61</v>
          </cell>
          <cell r="T289">
            <v>399.53</v>
          </cell>
          <cell r="U289" t="str">
            <v xml:space="preserve"> N</v>
          </cell>
          <cell r="V289">
            <v>2</v>
          </cell>
          <cell r="W289">
            <v>510885768</v>
          </cell>
          <cell r="X289" t="str">
            <v xml:space="preserve"> S</v>
          </cell>
          <cell r="Y289">
            <v>8460</v>
          </cell>
          <cell r="Z289">
            <v>310373</v>
          </cell>
          <cell r="AA289">
            <v>0</v>
          </cell>
          <cell r="AB289">
            <v>2</v>
          </cell>
          <cell r="AC289">
            <v>6</v>
          </cell>
          <cell r="AD289">
            <v>3</v>
          </cell>
          <cell r="AE289">
            <v>310373</v>
          </cell>
          <cell r="AF289">
            <v>1</v>
          </cell>
          <cell r="AG289" t="str">
            <v xml:space="preserve"> ST</v>
          </cell>
          <cell r="AH289" t="str">
            <v xml:space="preserve"> 804 ORA</v>
          </cell>
          <cell r="AI289" t="str">
            <v xml:space="preserve"> N</v>
          </cell>
          <cell r="AJ289">
            <v>3.75</v>
          </cell>
          <cell r="AK289">
            <v>1</v>
          </cell>
          <cell r="AL289">
            <v>8460</v>
          </cell>
          <cell r="AM289">
            <v>310373</v>
          </cell>
          <cell r="AN289" t="str">
            <v xml:space="preserve">  0/00/0000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8460</v>
          </cell>
          <cell r="AZ289">
            <v>310373</v>
          </cell>
          <cell r="BA289" t="str">
            <v xml:space="preserve"> ST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str">
            <v>Pass</v>
          </cell>
          <cell r="BH289" t="str">
            <v>Pass</v>
          </cell>
          <cell r="BI289" t="str">
            <v>***-**-5768</v>
          </cell>
          <cell r="BJ289">
            <v>166762.48000000001</v>
          </cell>
          <cell r="BK289">
            <v>167162.01</v>
          </cell>
          <cell r="BL289">
            <v>167162.01</v>
          </cell>
          <cell r="BM289"/>
          <cell r="BN289"/>
          <cell r="BO289"/>
          <cell r="BP289"/>
          <cell r="BQ289">
            <v>8.5878192178207247E-5</v>
          </cell>
          <cell r="BR289">
            <v>166762.48000000001</v>
          </cell>
          <cell r="BS289">
            <v>399.53</v>
          </cell>
          <cell r="BT289">
            <v>167162.01</v>
          </cell>
          <cell r="BU289">
            <v>0</v>
          </cell>
          <cell r="BV289">
            <v>167162.01</v>
          </cell>
          <cell r="BW289">
            <v>0</v>
          </cell>
          <cell r="BX289">
            <v>0</v>
          </cell>
          <cell r="BY289"/>
          <cell r="BZ289">
            <v>0</v>
          </cell>
          <cell r="CA289" t="e">
            <v>#REF!</v>
          </cell>
          <cell r="CB289" t="str">
            <v>Match</v>
          </cell>
          <cell r="CC289" t="b">
            <v>0</v>
          </cell>
          <cell r="CD289">
            <v>510885768</v>
          </cell>
          <cell r="CE289">
            <v>9</v>
          </cell>
          <cell r="CF289">
            <v>5</v>
          </cell>
          <cell r="CG289">
            <v>88</v>
          </cell>
          <cell r="CH289" t="b">
            <v>0</v>
          </cell>
          <cell r="CI289">
            <v>-8.3131597222236451</v>
          </cell>
          <cell r="CJ289"/>
          <cell r="CK289" t="e">
            <v>#REF!</v>
          </cell>
          <cell r="CL289" t="e">
            <v>#REF!</v>
          </cell>
        </row>
        <row r="290">
          <cell r="B290">
            <v>9310373</v>
          </cell>
          <cell r="C290" t="str">
            <v xml:space="preserve"> BUEHLER,JEFFE</v>
          </cell>
          <cell r="D290">
            <v>-174400</v>
          </cell>
          <cell r="E290">
            <v>-166762.48000000001</v>
          </cell>
          <cell r="F290">
            <v>42214</v>
          </cell>
          <cell r="G290">
            <v>53175</v>
          </cell>
          <cell r="H290" t="str">
            <v xml:space="preserve"> MPF LOAN SOLD</v>
          </cell>
          <cell r="I290" t="str">
            <v xml:space="preserve"> PT</v>
          </cell>
          <cell r="J290">
            <v>20</v>
          </cell>
          <cell r="K290" t="str">
            <v xml:space="preserve"> A</v>
          </cell>
          <cell r="L290" t="str">
            <v xml:space="preserve"> N</v>
          </cell>
          <cell r="M290">
            <v>0</v>
          </cell>
          <cell r="N290">
            <v>8460</v>
          </cell>
          <cell r="O290">
            <v>9310373</v>
          </cell>
          <cell r="P290">
            <v>0</v>
          </cell>
          <cell r="Q290" t="str">
            <v xml:space="preserve"> BR</v>
          </cell>
          <cell r="R290">
            <v>43132</v>
          </cell>
          <cell r="S290">
            <v>832.61</v>
          </cell>
          <cell r="T290">
            <v>-399.53</v>
          </cell>
          <cell r="U290" t="str">
            <v xml:space="preserve"> N</v>
          </cell>
          <cell r="V290">
            <v>2</v>
          </cell>
          <cell r="W290">
            <v>510885768</v>
          </cell>
          <cell r="X290" t="str">
            <v xml:space="preserve"> S</v>
          </cell>
          <cell r="Y290">
            <v>8460</v>
          </cell>
          <cell r="Z290">
            <v>9310373</v>
          </cell>
          <cell r="AA290">
            <v>0</v>
          </cell>
          <cell r="AB290">
            <v>2</v>
          </cell>
          <cell r="AC290">
            <v>6</v>
          </cell>
          <cell r="AD290">
            <v>3</v>
          </cell>
          <cell r="AE290">
            <v>310373</v>
          </cell>
          <cell r="AF290">
            <v>1</v>
          </cell>
          <cell r="AG290" t="str">
            <v xml:space="preserve"> ST</v>
          </cell>
          <cell r="AH290" t="str">
            <v xml:space="preserve"> 804 ORA</v>
          </cell>
          <cell r="AI290" t="str">
            <v xml:space="preserve">  </v>
          </cell>
          <cell r="AJ290">
            <v>3.75</v>
          </cell>
          <cell r="AK290">
            <v>7</v>
          </cell>
          <cell r="AL290">
            <v>8460</v>
          </cell>
          <cell r="AM290">
            <v>9310373</v>
          </cell>
          <cell r="AN290" t="str">
            <v xml:space="preserve">  0/00/0000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8460</v>
          </cell>
          <cell r="AZ290">
            <v>9310373</v>
          </cell>
          <cell r="BA290" t="str">
            <v xml:space="preserve"> ST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 t="str">
            <v>Pass</v>
          </cell>
          <cell r="BH290" t="str">
            <v>Pass</v>
          </cell>
          <cell r="BI290" t="str">
            <v>***-**-5768</v>
          </cell>
          <cell r="BJ290">
            <v>-166762.48000000001</v>
          </cell>
          <cell r="BK290">
            <v>-167162.01</v>
          </cell>
          <cell r="BL290">
            <v>-167162.01</v>
          </cell>
          <cell r="BM290"/>
          <cell r="BN290"/>
          <cell r="BO290"/>
          <cell r="BP290"/>
          <cell r="BQ290">
            <v>-8.5878192178207247E-5</v>
          </cell>
          <cell r="BR290">
            <v>-166762.48000000001</v>
          </cell>
          <cell r="BS290">
            <v>-399.53</v>
          </cell>
          <cell r="BT290">
            <v>-167162.01</v>
          </cell>
          <cell r="BU290">
            <v>0</v>
          </cell>
          <cell r="BV290">
            <v>-167162.01</v>
          </cell>
          <cell r="BW290">
            <v>0</v>
          </cell>
          <cell r="BX290">
            <v>0</v>
          </cell>
          <cell r="BY290"/>
          <cell r="BZ290">
            <v>0</v>
          </cell>
          <cell r="CA290" t="e">
            <v>#REF!</v>
          </cell>
          <cell r="CB290" t="str">
            <v>Match</v>
          </cell>
          <cell r="CC290" t="b">
            <v>0</v>
          </cell>
          <cell r="CD290">
            <v>510885768</v>
          </cell>
          <cell r="CE290">
            <v>9</v>
          </cell>
          <cell r="CF290">
            <v>5</v>
          </cell>
          <cell r="CG290">
            <v>88</v>
          </cell>
          <cell r="CH290" t="b">
            <v>0</v>
          </cell>
          <cell r="CI290">
            <v>-8.3131597222236451</v>
          </cell>
          <cell r="CJ290"/>
          <cell r="CK290" t="e">
            <v>#REF!</v>
          </cell>
          <cell r="CL290" t="e">
            <v>#REF!</v>
          </cell>
        </row>
        <row r="291">
          <cell r="B291">
            <v>48226</v>
          </cell>
          <cell r="C291" t="str">
            <v xml:space="preserve"> JON R. BUEHLER TRUST</v>
          </cell>
          <cell r="D291">
            <v>820456</v>
          </cell>
          <cell r="E291">
            <v>492385.97</v>
          </cell>
          <cell r="F291">
            <v>41170</v>
          </cell>
          <cell r="G291">
            <v>44571</v>
          </cell>
          <cell r="H291" t="str">
            <v xml:space="preserve"> AMORTIZATION REAL ESTATE PURCH</v>
          </cell>
          <cell r="I291" t="str">
            <v xml:space="preserve"> SA</v>
          </cell>
          <cell r="J291">
            <v>12</v>
          </cell>
          <cell r="K291" t="str">
            <v xml:space="preserve"> A</v>
          </cell>
          <cell r="L291" t="str">
            <v xml:space="preserve"> N</v>
          </cell>
          <cell r="M291">
            <v>0</v>
          </cell>
          <cell r="N291">
            <v>8490</v>
          </cell>
          <cell r="O291">
            <v>48226</v>
          </cell>
          <cell r="P291">
            <v>0</v>
          </cell>
          <cell r="Q291" t="str">
            <v xml:space="preserve"> JB</v>
          </cell>
          <cell r="R291" t="str">
            <v>0/00/0000</v>
          </cell>
          <cell r="S291">
            <v>0</v>
          </cell>
          <cell r="T291">
            <v>607.04999999999995</v>
          </cell>
          <cell r="U291" t="str">
            <v xml:space="preserve"> N</v>
          </cell>
          <cell r="V291">
            <v>2</v>
          </cell>
          <cell r="W291">
            <v>514587509</v>
          </cell>
          <cell r="X291" t="str">
            <v xml:space="preserve"> F</v>
          </cell>
          <cell r="Y291">
            <v>8490</v>
          </cell>
          <cell r="Z291">
            <v>48226</v>
          </cell>
          <cell r="AA291">
            <v>0</v>
          </cell>
          <cell r="AB291">
            <v>13</v>
          </cell>
          <cell r="AC291">
            <v>6</v>
          </cell>
          <cell r="AD291">
            <v>2</v>
          </cell>
          <cell r="AE291">
            <v>0</v>
          </cell>
          <cell r="AF291">
            <v>0</v>
          </cell>
          <cell r="AG291" t="str">
            <v xml:space="preserve"> ST</v>
          </cell>
          <cell r="AH291" t="str">
            <v xml:space="preserve"> REM DATED 9-30-11, 12-20-00, 6</v>
          </cell>
          <cell r="AI291" t="str">
            <v xml:space="preserve"> N</v>
          </cell>
          <cell r="AJ291">
            <v>3.75</v>
          </cell>
          <cell r="AK291">
            <v>9</v>
          </cell>
          <cell r="AL291">
            <v>8490</v>
          </cell>
          <cell r="AM291">
            <v>48226</v>
          </cell>
          <cell r="AN291" t="str">
            <v xml:space="preserve">  0/00/0000</v>
          </cell>
          <cell r="AO291">
            <v>0</v>
          </cell>
          <cell r="AP291">
            <v>0</v>
          </cell>
          <cell r="AQ291">
            <v>54697.07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3</v>
          </cell>
          <cell r="AW291">
            <v>0</v>
          </cell>
          <cell r="AX291">
            <v>0</v>
          </cell>
          <cell r="AY291">
            <v>8490</v>
          </cell>
          <cell r="AZ291">
            <v>48226</v>
          </cell>
          <cell r="BA291" t="str">
            <v xml:space="preserve"> ST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 t="str">
            <v>Pass</v>
          </cell>
          <cell r="BH291" t="str">
            <v>Pass</v>
          </cell>
          <cell r="BI291" t="str">
            <v>**-***7509</v>
          </cell>
          <cell r="BJ291">
            <v>492385.97</v>
          </cell>
          <cell r="BK291">
            <v>492993.01999999996</v>
          </cell>
          <cell r="BL291">
            <v>492993.01999999996</v>
          </cell>
          <cell r="BM291"/>
          <cell r="BN291"/>
          <cell r="BO291"/>
          <cell r="BP291"/>
          <cell r="BQ291">
            <v>2.5356553199204631E-4</v>
          </cell>
          <cell r="BR291">
            <v>492385.97</v>
          </cell>
          <cell r="BS291">
            <v>607.04999999999995</v>
          </cell>
          <cell r="BT291">
            <v>492993.01999999996</v>
          </cell>
          <cell r="BU291">
            <v>0</v>
          </cell>
          <cell r="BV291">
            <v>492993.01999999996</v>
          </cell>
          <cell r="BW291">
            <v>0</v>
          </cell>
          <cell r="BX291">
            <v>0</v>
          </cell>
          <cell r="BY291" t="str">
            <v>1-29</v>
          </cell>
          <cell r="BZ291">
            <v>0</v>
          </cell>
          <cell r="CA291" t="e">
            <v>#REF!</v>
          </cell>
          <cell r="CB291" t="str">
            <v>Match</v>
          </cell>
          <cell r="CC291" t="b">
            <v>0</v>
          </cell>
          <cell r="CD291">
            <v>514587509</v>
          </cell>
          <cell r="CE291">
            <v>9</v>
          </cell>
          <cell r="CF291">
            <v>5</v>
          </cell>
          <cell r="CG291">
            <v>58</v>
          </cell>
          <cell r="CH291" t="b">
            <v>0</v>
          </cell>
          <cell r="CI291">
            <v>0</v>
          </cell>
          <cell r="CJ291"/>
          <cell r="CK291" t="e">
            <v>#REF!</v>
          </cell>
          <cell r="CL291" t="e">
            <v>#REF!</v>
          </cell>
        </row>
        <row r="292">
          <cell r="B292">
            <v>52827</v>
          </cell>
          <cell r="C292" t="str">
            <v xml:space="preserve"> JON R. BUEHLER TRUST</v>
          </cell>
          <cell r="D292">
            <v>40000</v>
          </cell>
          <cell r="E292">
            <v>19359.43</v>
          </cell>
          <cell r="F292">
            <v>42489</v>
          </cell>
          <cell r="G292">
            <v>43845</v>
          </cell>
          <cell r="H292" t="str">
            <v xml:space="preserve"> PURCHASE EQUIPMENT</v>
          </cell>
          <cell r="I292" t="str">
            <v xml:space="preserve"> SA</v>
          </cell>
          <cell r="J292">
            <v>92</v>
          </cell>
          <cell r="K292" t="str">
            <v xml:space="preserve"> A</v>
          </cell>
          <cell r="L292" t="str">
            <v xml:space="preserve"> N</v>
          </cell>
          <cell r="M292">
            <v>0</v>
          </cell>
          <cell r="N292">
            <v>8490</v>
          </cell>
          <cell r="O292">
            <v>52827</v>
          </cell>
          <cell r="P292">
            <v>0</v>
          </cell>
          <cell r="Q292" t="str">
            <v xml:space="preserve"> JB</v>
          </cell>
          <cell r="R292">
            <v>43480</v>
          </cell>
          <cell r="S292">
            <v>11012.94</v>
          </cell>
          <cell r="T292">
            <v>28.64</v>
          </cell>
          <cell r="U292" t="str">
            <v xml:space="preserve"> N</v>
          </cell>
          <cell r="V292">
            <v>3</v>
          </cell>
          <cell r="W292">
            <v>514587509</v>
          </cell>
          <cell r="X292" t="str">
            <v xml:space="preserve"> F</v>
          </cell>
          <cell r="Y292">
            <v>8490</v>
          </cell>
          <cell r="Z292">
            <v>52827</v>
          </cell>
          <cell r="AA292">
            <v>0</v>
          </cell>
          <cell r="AB292">
            <v>3</v>
          </cell>
          <cell r="AC292">
            <v>2</v>
          </cell>
          <cell r="AD292">
            <v>11</v>
          </cell>
          <cell r="AE292">
            <v>0</v>
          </cell>
          <cell r="AF292">
            <v>0</v>
          </cell>
          <cell r="AG292" t="str">
            <v xml:space="preserve"> ST</v>
          </cell>
          <cell r="AH292" t="str">
            <v xml:space="preserve"> ALL EQ, 2016 MISC 9X6 STOCK</v>
          </cell>
          <cell r="AI292" t="str">
            <v xml:space="preserve"> N</v>
          </cell>
          <cell r="AJ292">
            <v>4.5</v>
          </cell>
          <cell r="AK292">
            <v>0</v>
          </cell>
          <cell r="AL292">
            <v>8490</v>
          </cell>
          <cell r="AM292">
            <v>52827</v>
          </cell>
          <cell r="AN292" t="str">
            <v xml:space="preserve">  0/00/0000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8490</v>
          </cell>
          <cell r="AZ292">
            <v>52827</v>
          </cell>
          <cell r="BA292" t="str">
            <v xml:space="preserve"> ST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 t="str">
            <v>Pass</v>
          </cell>
          <cell r="BH292" t="str">
            <v>Pass</v>
          </cell>
          <cell r="BI292" t="str">
            <v>**-***7509</v>
          </cell>
          <cell r="BJ292">
            <v>19359.43</v>
          </cell>
          <cell r="BK292">
            <v>19388.07</v>
          </cell>
          <cell r="BL292">
            <v>19388.07</v>
          </cell>
          <cell r="BM292"/>
          <cell r="BN292"/>
          <cell r="BO292"/>
          <cell r="BP292"/>
          <cell r="BQ292">
            <v>1.1963502941432994E-5</v>
          </cell>
          <cell r="BR292">
            <v>19359.43</v>
          </cell>
          <cell r="BS292">
            <v>28.64</v>
          </cell>
          <cell r="BT292">
            <v>19388.07</v>
          </cell>
          <cell r="BU292">
            <v>0</v>
          </cell>
          <cell r="BV292">
            <v>19388.07</v>
          </cell>
          <cell r="BW292">
            <v>0</v>
          </cell>
          <cell r="BX292">
            <v>0</v>
          </cell>
          <cell r="BY292"/>
          <cell r="BZ292">
            <v>0</v>
          </cell>
          <cell r="CA292" t="e">
            <v>#REF!</v>
          </cell>
          <cell r="CB292" t="str">
            <v>Match</v>
          </cell>
          <cell r="CC292" t="b">
            <v>0</v>
          </cell>
          <cell r="CD292">
            <v>514587509</v>
          </cell>
          <cell r="CE292">
            <v>9</v>
          </cell>
          <cell r="CF292">
            <v>5</v>
          </cell>
          <cell r="CG292">
            <v>58</v>
          </cell>
          <cell r="CH292" t="b">
            <v>0</v>
          </cell>
          <cell r="CI292">
            <v>-356.31315972222365</v>
          </cell>
          <cell r="CJ292"/>
          <cell r="CK292" t="e">
            <v>#REF!</v>
          </cell>
          <cell r="CL292" t="e">
            <v>#REF!</v>
          </cell>
        </row>
        <row r="293">
          <cell r="B293">
            <v>52830</v>
          </cell>
          <cell r="C293" t="str">
            <v xml:space="preserve"> JON R. BUEHLER TRUST</v>
          </cell>
          <cell r="D293">
            <v>160000</v>
          </cell>
          <cell r="E293">
            <v>146499.04999999999</v>
          </cell>
          <cell r="F293">
            <v>42489</v>
          </cell>
          <cell r="G293">
            <v>47863</v>
          </cell>
          <cell r="H293" t="str">
            <v xml:space="preserve"> PURCHASE FARM GROUND</v>
          </cell>
          <cell r="I293" t="str">
            <v xml:space="preserve"> SA</v>
          </cell>
          <cell r="J293">
            <v>12</v>
          </cell>
          <cell r="K293" t="str">
            <v xml:space="preserve"> A</v>
          </cell>
          <cell r="L293" t="str">
            <v xml:space="preserve"> N</v>
          </cell>
          <cell r="M293">
            <v>0</v>
          </cell>
          <cell r="N293">
            <v>8490</v>
          </cell>
          <cell r="O293">
            <v>52830</v>
          </cell>
          <cell r="P293">
            <v>0</v>
          </cell>
          <cell r="Q293" t="str">
            <v xml:space="preserve"> JB</v>
          </cell>
          <cell r="R293">
            <v>43480</v>
          </cell>
          <cell r="S293">
            <v>10666.67</v>
          </cell>
          <cell r="T293">
            <v>240.82</v>
          </cell>
          <cell r="U293" t="str">
            <v xml:space="preserve"> N</v>
          </cell>
          <cell r="V293">
            <v>2</v>
          </cell>
          <cell r="W293">
            <v>514587509</v>
          </cell>
          <cell r="X293" t="str">
            <v xml:space="preserve"> F</v>
          </cell>
          <cell r="Y293">
            <v>8490</v>
          </cell>
          <cell r="Z293">
            <v>52830</v>
          </cell>
          <cell r="AA293">
            <v>0</v>
          </cell>
          <cell r="AB293">
            <v>3</v>
          </cell>
          <cell r="AC293">
            <v>6</v>
          </cell>
          <cell r="AD293">
            <v>2</v>
          </cell>
          <cell r="AE293">
            <v>0</v>
          </cell>
          <cell r="AF293">
            <v>0</v>
          </cell>
          <cell r="AG293" t="str">
            <v xml:space="preserve"> ST</v>
          </cell>
          <cell r="AH293" t="str">
            <v xml:space="preserve"> FARM GROUND IN SCOTT CITY, KS</v>
          </cell>
          <cell r="AI293" t="str">
            <v xml:space="preserve"> N</v>
          </cell>
          <cell r="AJ293">
            <v>5</v>
          </cell>
          <cell r="AK293">
            <v>0</v>
          </cell>
          <cell r="AL293">
            <v>8490</v>
          </cell>
          <cell r="AM293">
            <v>52830</v>
          </cell>
          <cell r="AN293" t="str">
            <v xml:space="preserve">  0/00/0000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8490</v>
          </cell>
          <cell r="AZ293">
            <v>52830</v>
          </cell>
          <cell r="BA293" t="str">
            <v xml:space="preserve"> ST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 t="str">
            <v>Pass</v>
          </cell>
          <cell r="BH293" t="str">
            <v>Pass</v>
          </cell>
          <cell r="BI293" t="str">
            <v>**-***7509</v>
          </cell>
          <cell r="BJ293">
            <v>146499.04999999999</v>
          </cell>
          <cell r="BK293">
            <v>146739.87</v>
          </cell>
          <cell r="BL293">
            <v>146739.87</v>
          </cell>
          <cell r="BM293"/>
          <cell r="BN293"/>
          <cell r="BO293"/>
          <cell r="BP293"/>
          <cell r="BQ293">
            <v>1.0059076094194803E-4</v>
          </cell>
          <cell r="BR293">
            <v>146499.04999999999</v>
          </cell>
          <cell r="BS293">
            <v>240.82</v>
          </cell>
          <cell r="BT293">
            <v>146739.87</v>
          </cell>
          <cell r="BU293">
            <v>0</v>
          </cell>
          <cell r="BV293">
            <v>146739.87</v>
          </cell>
          <cell r="BW293">
            <v>0</v>
          </cell>
          <cell r="BX293">
            <v>0</v>
          </cell>
          <cell r="BY293"/>
          <cell r="BZ293">
            <v>0</v>
          </cell>
          <cell r="CA293" t="e">
            <v>#REF!</v>
          </cell>
          <cell r="CB293" t="str">
            <v>Match</v>
          </cell>
          <cell r="CC293" t="b">
            <v>0</v>
          </cell>
          <cell r="CD293">
            <v>514587509</v>
          </cell>
          <cell r="CE293">
            <v>9</v>
          </cell>
          <cell r="CF293">
            <v>5</v>
          </cell>
          <cell r="CG293">
            <v>58</v>
          </cell>
          <cell r="CH293" t="b">
            <v>0</v>
          </cell>
          <cell r="CI293">
            <v>-356.31315972222365</v>
          </cell>
          <cell r="CJ293"/>
          <cell r="CK293" t="e">
            <v>#REF!</v>
          </cell>
          <cell r="CL293" t="e">
            <v>#REF!</v>
          </cell>
        </row>
        <row r="294">
          <cell r="B294">
            <v>53595</v>
          </cell>
          <cell r="C294" t="str">
            <v xml:space="preserve"> JON R. BUEHLER TRUST</v>
          </cell>
          <cell r="D294">
            <v>750000</v>
          </cell>
          <cell r="E294">
            <v>404013</v>
          </cell>
          <cell r="F294">
            <v>42769</v>
          </cell>
          <cell r="G294">
            <v>43132</v>
          </cell>
          <cell r="H294" t="str">
            <v xml:space="preserve"> RENEW OPERATING LINE</v>
          </cell>
          <cell r="I294" t="str">
            <v xml:space="preserve"> SI</v>
          </cell>
          <cell r="J294">
            <v>91</v>
          </cell>
          <cell r="K294" t="str">
            <v xml:space="preserve"> A</v>
          </cell>
          <cell r="L294" t="str">
            <v xml:space="preserve"> O</v>
          </cell>
          <cell r="M294">
            <v>750000</v>
          </cell>
          <cell r="N294">
            <v>8490</v>
          </cell>
          <cell r="O294">
            <v>53595</v>
          </cell>
          <cell r="P294">
            <v>0</v>
          </cell>
          <cell r="Q294" t="str">
            <v xml:space="preserve"> JB</v>
          </cell>
          <cell r="R294">
            <v>43132</v>
          </cell>
          <cell r="S294">
            <v>0</v>
          </cell>
          <cell r="T294">
            <v>16445.150000000001</v>
          </cell>
          <cell r="U294" t="str">
            <v xml:space="preserve"> N</v>
          </cell>
          <cell r="V294">
            <v>7</v>
          </cell>
          <cell r="W294">
            <v>514587509</v>
          </cell>
          <cell r="X294" t="str">
            <v xml:space="preserve"> F</v>
          </cell>
          <cell r="Y294">
            <v>8490</v>
          </cell>
          <cell r="Z294">
            <v>53595</v>
          </cell>
          <cell r="AA294">
            <v>0</v>
          </cell>
          <cell r="AB294">
            <v>3</v>
          </cell>
          <cell r="AC294">
            <v>4</v>
          </cell>
          <cell r="AD294">
            <v>11</v>
          </cell>
          <cell r="AE294">
            <v>0</v>
          </cell>
          <cell r="AF294">
            <v>0</v>
          </cell>
          <cell r="AG294" t="str">
            <v xml:space="preserve"> ST</v>
          </cell>
          <cell r="AH294" t="str">
            <v xml:space="preserve"> ALL IN AC EQ GI CR AND FP</v>
          </cell>
          <cell r="AI294" t="str">
            <v xml:space="preserve"> N</v>
          </cell>
          <cell r="AJ294">
            <v>4.95</v>
          </cell>
          <cell r="AK294">
            <v>0</v>
          </cell>
          <cell r="AL294">
            <v>8490</v>
          </cell>
          <cell r="AM294">
            <v>53595</v>
          </cell>
          <cell r="AN294" t="str">
            <v xml:space="preserve">  0/00/0000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8490</v>
          </cell>
          <cell r="AZ294">
            <v>53595</v>
          </cell>
          <cell r="BA294" t="str">
            <v xml:space="preserve"> ST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 t="str">
            <v>Pass</v>
          </cell>
          <cell r="BH294" t="str">
            <v>Pass</v>
          </cell>
          <cell r="BI294" t="str">
            <v>**-***7509</v>
          </cell>
          <cell r="BJ294">
            <v>750000</v>
          </cell>
          <cell r="BK294">
            <v>420458.15</v>
          </cell>
          <cell r="BL294">
            <v>420458.15</v>
          </cell>
          <cell r="BM294"/>
          <cell r="BN294"/>
          <cell r="BO294"/>
          <cell r="BP294"/>
          <cell r="BQ294">
            <v>2.7463369454911048E-4</v>
          </cell>
          <cell r="BR294">
            <v>404013</v>
          </cell>
          <cell r="BS294">
            <v>16445.150000000001</v>
          </cell>
          <cell r="BT294">
            <v>420458.15</v>
          </cell>
          <cell r="BU294">
            <v>345987</v>
          </cell>
          <cell r="BV294">
            <v>766445.15</v>
          </cell>
          <cell r="BW294">
            <v>0</v>
          </cell>
          <cell r="BX294">
            <v>0</v>
          </cell>
          <cell r="BY294"/>
          <cell r="BZ294">
            <v>0</v>
          </cell>
          <cell r="CA294" t="e">
            <v>#REF!</v>
          </cell>
          <cell r="CB294" t="str">
            <v>Match</v>
          </cell>
          <cell r="CC294" t="b">
            <v>0</v>
          </cell>
          <cell r="CD294">
            <v>514587509</v>
          </cell>
          <cell r="CE294">
            <v>9</v>
          </cell>
          <cell r="CF294">
            <v>5</v>
          </cell>
          <cell r="CG294">
            <v>58</v>
          </cell>
          <cell r="CH294" t="b">
            <v>0</v>
          </cell>
          <cell r="CI294">
            <v>-8.3131597222236451</v>
          </cell>
          <cell r="CJ294"/>
          <cell r="CK294" t="e">
            <v>#REF!</v>
          </cell>
          <cell r="CL294" t="e">
            <v>#REF!</v>
          </cell>
        </row>
        <row r="295">
          <cell r="B295">
            <v>310318</v>
          </cell>
          <cell r="C295" t="str">
            <v xml:space="preserve"> JON R. BUEHLER TRUST</v>
          </cell>
          <cell r="D295">
            <v>204000</v>
          </cell>
          <cell r="E295">
            <v>149542.85999999999</v>
          </cell>
          <cell r="F295">
            <v>41473</v>
          </cell>
          <cell r="G295">
            <v>46966</v>
          </cell>
          <cell r="H295" t="str">
            <v xml:space="preserve"> PURCHASE HOME</v>
          </cell>
          <cell r="I295" t="str">
            <v xml:space="preserve"> PA</v>
          </cell>
          <cell r="J295">
            <v>19</v>
          </cell>
          <cell r="K295" t="str">
            <v xml:space="preserve"> A</v>
          </cell>
          <cell r="L295" t="str">
            <v xml:space="preserve"> N</v>
          </cell>
          <cell r="M295">
            <v>0</v>
          </cell>
          <cell r="N295">
            <v>8490</v>
          </cell>
          <cell r="O295">
            <v>310318</v>
          </cell>
          <cell r="P295">
            <v>0</v>
          </cell>
          <cell r="Q295" t="str">
            <v xml:space="preserve"> KM</v>
          </cell>
          <cell r="R295">
            <v>43160</v>
          </cell>
          <cell r="S295">
            <v>1483.53</v>
          </cell>
          <cell r="T295">
            <v>0</v>
          </cell>
          <cell r="U295" t="str">
            <v xml:space="preserve"> N</v>
          </cell>
          <cell r="V295">
            <v>2</v>
          </cell>
          <cell r="W295">
            <v>514587509</v>
          </cell>
          <cell r="X295" t="str">
            <v xml:space="preserve"> F</v>
          </cell>
          <cell r="Y295">
            <v>8490</v>
          </cell>
          <cell r="Z295">
            <v>310318</v>
          </cell>
          <cell r="AA295">
            <v>0</v>
          </cell>
          <cell r="AB295">
            <v>3</v>
          </cell>
          <cell r="AC295">
            <v>6</v>
          </cell>
          <cell r="AD295">
            <v>3</v>
          </cell>
          <cell r="AE295">
            <v>310318</v>
          </cell>
          <cell r="AF295">
            <v>1</v>
          </cell>
          <cell r="AG295" t="str">
            <v xml:space="preserve"> ST</v>
          </cell>
          <cell r="AH295" t="str">
            <v xml:space="preserve"> 1410 ELIZABETH, SCOTT CITY</v>
          </cell>
          <cell r="AI295" t="str">
            <v xml:space="preserve"> N</v>
          </cell>
          <cell r="AJ295">
            <v>3.5</v>
          </cell>
          <cell r="AK295">
            <v>0</v>
          </cell>
          <cell r="AL295">
            <v>8490</v>
          </cell>
          <cell r="AM295">
            <v>310318</v>
          </cell>
          <cell r="AN295" t="str">
            <v xml:space="preserve">  0/00/0000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8490</v>
          </cell>
          <cell r="AZ295">
            <v>310318</v>
          </cell>
          <cell r="BA295" t="str">
            <v xml:space="preserve"> ST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 t="str">
            <v>Pass</v>
          </cell>
          <cell r="BH295" t="str">
            <v>Pass</v>
          </cell>
          <cell r="BI295" t="str">
            <v>**-***7509</v>
          </cell>
          <cell r="BJ295">
            <v>149542.85999999999</v>
          </cell>
          <cell r="BK295">
            <v>149542.85999999999</v>
          </cell>
          <cell r="BL295">
            <v>149542.85999999999</v>
          </cell>
          <cell r="BM295"/>
          <cell r="BN295"/>
          <cell r="BO295"/>
          <cell r="BP295"/>
          <cell r="BQ295">
            <v>7.1876514261250447E-5</v>
          </cell>
          <cell r="BR295">
            <v>149542.85999999999</v>
          </cell>
          <cell r="BS295">
            <v>0</v>
          </cell>
          <cell r="BT295">
            <v>149542.85999999999</v>
          </cell>
          <cell r="BU295">
            <v>0</v>
          </cell>
          <cell r="BV295">
            <v>149542.85999999999</v>
          </cell>
          <cell r="BW295">
            <v>0</v>
          </cell>
          <cell r="BX295">
            <v>0</v>
          </cell>
          <cell r="BY295"/>
          <cell r="BZ295">
            <v>0</v>
          </cell>
          <cell r="CA295" t="e">
            <v>#REF!</v>
          </cell>
          <cell r="CB295" t="str">
            <v>Match</v>
          </cell>
          <cell r="CC295" t="b">
            <v>0</v>
          </cell>
          <cell r="CD295">
            <v>514587509</v>
          </cell>
          <cell r="CE295">
            <v>9</v>
          </cell>
          <cell r="CF295">
            <v>5</v>
          </cell>
          <cell r="CG295">
            <v>58</v>
          </cell>
          <cell r="CH295" t="b">
            <v>0</v>
          </cell>
          <cell r="CI295">
            <v>-36.313159722223645</v>
          </cell>
          <cell r="CJ295"/>
          <cell r="CK295" t="e">
            <v>#REF!</v>
          </cell>
          <cell r="CL295" t="e">
            <v>#REF!</v>
          </cell>
        </row>
        <row r="296">
          <cell r="B296">
            <v>9310318</v>
          </cell>
          <cell r="C296" t="str">
            <v xml:space="preserve"> JON R. BUEHLER TRUST</v>
          </cell>
          <cell r="D296">
            <v>-204000</v>
          </cell>
          <cell r="E296">
            <v>-149542.85999999999</v>
          </cell>
          <cell r="F296">
            <v>41473</v>
          </cell>
          <cell r="G296">
            <v>46966</v>
          </cell>
          <cell r="H296" t="str">
            <v xml:space="preserve"> FHLB SOLD LOAN</v>
          </cell>
          <cell r="I296" t="str">
            <v xml:space="preserve"> PT</v>
          </cell>
          <cell r="J296">
            <v>20</v>
          </cell>
          <cell r="K296" t="str">
            <v xml:space="preserve"> A</v>
          </cell>
          <cell r="L296" t="str">
            <v xml:space="preserve"> N</v>
          </cell>
          <cell r="M296">
            <v>0</v>
          </cell>
          <cell r="N296">
            <v>8490</v>
          </cell>
          <cell r="O296">
            <v>9310318</v>
          </cell>
          <cell r="P296">
            <v>0</v>
          </cell>
          <cell r="Q296" t="str">
            <v xml:space="preserve"> KM</v>
          </cell>
          <cell r="R296">
            <v>43160</v>
          </cell>
          <cell r="S296">
            <v>1483.53</v>
          </cell>
          <cell r="T296">
            <v>0</v>
          </cell>
          <cell r="U296" t="str">
            <v xml:space="preserve"> N</v>
          </cell>
          <cell r="V296">
            <v>2</v>
          </cell>
          <cell r="W296">
            <v>514587509</v>
          </cell>
          <cell r="X296" t="str">
            <v xml:space="preserve"> S</v>
          </cell>
          <cell r="Y296">
            <v>8490</v>
          </cell>
          <cell r="Z296">
            <v>9310318</v>
          </cell>
          <cell r="AA296">
            <v>0</v>
          </cell>
          <cell r="AB296">
            <v>3</v>
          </cell>
          <cell r="AC296">
            <v>6</v>
          </cell>
          <cell r="AD296">
            <v>3</v>
          </cell>
          <cell r="AE296">
            <v>310318</v>
          </cell>
          <cell r="AF296">
            <v>1</v>
          </cell>
          <cell r="AG296" t="str">
            <v xml:space="preserve"> ST</v>
          </cell>
          <cell r="AH296" t="str">
            <v xml:space="preserve"> 1410 ELIZABETH, SCOTT CITY</v>
          </cell>
          <cell r="AI296" t="str">
            <v xml:space="preserve"> N</v>
          </cell>
          <cell r="AJ296">
            <v>3.5</v>
          </cell>
          <cell r="AK296">
            <v>0</v>
          </cell>
          <cell r="AL296">
            <v>8490</v>
          </cell>
          <cell r="AM296">
            <v>9310318</v>
          </cell>
          <cell r="AN296" t="str">
            <v xml:space="preserve">  0/00/0000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8490</v>
          </cell>
          <cell r="AZ296">
            <v>9310318</v>
          </cell>
          <cell r="BA296" t="str">
            <v xml:space="preserve"> ST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 t="str">
            <v>Pass</v>
          </cell>
          <cell r="BH296" t="str">
            <v>Pass</v>
          </cell>
          <cell r="BI296" t="str">
            <v>***-**-7509</v>
          </cell>
          <cell r="BJ296">
            <v>-149542.85999999999</v>
          </cell>
          <cell r="BK296">
            <v>-149542.85999999999</v>
          </cell>
          <cell r="BL296">
            <v>-149542.85999999999</v>
          </cell>
          <cell r="BM296"/>
          <cell r="BN296"/>
          <cell r="BO296"/>
          <cell r="BP296"/>
          <cell r="BQ296">
            <v>-7.1876514261250447E-5</v>
          </cell>
          <cell r="BR296">
            <v>-149542.85999999999</v>
          </cell>
          <cell r="BS296">
            <v>0</v>
          </cell>
          <cell r="BT296">
            <v>-149542.85999999999</v>
          </cell>
          <cell r="BU296">
            <v>0</v>
          </cell>
          <cell r="BV296">
            <v>-149542.85999999999</v>
          </cell>
          <cell r="BW296">
            <v>0</v>
          </cell>
          <cell r="BX296">
            <v>0</v>
          </cell>
          <cell r="BY296"/>
          <cell r="BZ296">
            <v>0</v>
          </cell>
          <cell r="CA296" t="e">
            <v>#REF!</v>
          </cell>
          <cell r="CB296" t="str">
            <v>Match</v>
          </cell>
          <cell r="CC296" t="b">
            <v>0</v>
          </cell>
          <cell r="CD296">
            <v>514587509</v>
          </cell>
          <cell r="CE296">
            <v>9</v>
          </cell>
          <cell r="CF296">
            <v>5</v>
          </cell>
          <cell r="CG296">
            <v>58</v>
          </cell>
          <cell r="CH296" t="b">
            <v>0</v>
          </cell>
          <cell r="CI296">
            <v>-36.313159722223645</v>
          </cell>
          <cell r="CJ296"/>
          <cell r="CK296" t="e">
            <v>#REF!</v>
          </cell>
          <cell r="CL296" t="e">
            <v>#REF!</v>
          </cell>
        </row>
        <row r="297">
          <cell r="B297">
            <v>49034</v>
          </cell>
          <cell r="C297" t="str">
            <v xml:space="preserve"> WEAVER,SANDRA A</v>
          </cell>
          <cell r="D297">
            <v>35498.79</v>
          </cell>
          <cell r="E297">
            <v>33044.980000000003</v>
          </cell>
          <cell r="F297">
            <v>41397</v>
          </cell>
          <cell r="G297">
            <v>46874</v>
          </cell>
          <cell r="H297" t="str">
            <v xml:space="preserve"> REFINANCE HOME</v>
          </cell>
          <cell r="I297" t="str">
            <v xml:space="preserve"> SA</v>
          </cell>
          <cell r="J297">
            <v>13</v>
          </cell>
          <cell r="K297" t="str">
            <v xml:space="preserve"> A</v>
          </cell>
          <cell r="L297" t="str">
            <v xml:space="preserve"> N</v>
          </cell>
          <cell r="M297">
            <v>0</v>
          </cell>
          <cell r="N297">
            <v>8975</v>
          </cell>
          <cell r="O297">
            <v>49034</v>
          </cell>
          <cell r="P297">
            <v>0</v>
          </cell>
          <cell r="Q297" t="str">
            <v xml:space="preserve"> KM</v>
          </cell>
          <cell r="R297">
            <v>43132</v>
          </cell>
          <cell r="S297">
            <v>201.6</v>
          </cell>
          <cell r="T297">
            <v>114.53</v>
          </cell>
          <cell r="U297" t="str">
            <v xml:space="preserve"> N</v>
          </cell>
          <cell r="V297">
            <v>2</v>
          </cell>
          <cell r="W297">
            <v>512841180</v>
          </cell>
          <cell r="X297" t="str">
            <v xml:space="preserve"> S</v>
          </cell>
          <cell r="Y297">
            <v>8975</v>
          </cell>
          <cell r="Z297">
            <v>49034</v>
          </cell>
          <cell r="AA297">
            <v>0</v>
          </cell>
          <cell r="AB297">
            <v>3</v>
          </cell>
          <cell r="AC297">
            <v>6</v>
          </cell>
          <cell r="AD297">
            <v>1</v>
          </cell>
          <cell r="AE297">
            <v>0</v>
          </cell>
          <cell r="AF297">
            <v>0</v>
          </cell>
          <cell r="AG297" t="str">
            <v xml:space="preserve"> ST</v>
          </cell>
          <cell r="AH297" t="str">
            <v xml:space="preserve"> 1203 COURT, SCOTT CITY</v>
          </cell>
          <cell r="AI297" t="str">
            <v xml:space="preserve"> N</v>
          </cell>
          <cell r="AJ297">
            <v>5.5</v>
          </cell>
          <cell r="AK297">
            <v>15</v>
          </cell>
          <cell r="AL297">
            <v>8975</v>
          </cell>
          <cell r="AM297">
            <v>49034</v>
          </cell>
          <cell r="AN297" t="str">
            <v xml:space="preserve">  0/00/0000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14</v>
          </cell>
          <cell r="AW297">
            <v>8</v>
          </cell>
          <cell r="AX297">
            <v>2</v>
          </cell>
          <cell r="AY297">
            <v>8975</v>
          </cell>
          <cell r="AZ297">
            <v>49034</v>
          </cell>
          <cell r="BA297" t="str">
            <v xml:space="preserve"> ST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 t="str">
            <v>Pass</v>
          </cell>
          <cell r="BH297" t="str">
            <v>Pass</v>
          </cell>
          <cell r="BI297" t="str">
            <v>***-**-1180</v>
          </cell>
          <cell r="BJ297">
            <v>33044.980000000003</v>
          </cell>
          <cell r="BK297">
            <v>33159.51</v>
          </cell>
          <cell r="BL297">
            <v>33159.51</v>
          </cell>
          <cell r="BM297"/>
          <cell r="BN297"/>
          <cell r="BO297"/>
          <cell r="BP297"/>
          <cell r="BQ297">
            <v>2.4958671417067889E-5</v>
          </cell>
          <cell r="BR297">
            <v>33044.980000000003</v>
          </cell>
          <cell r="BS297">
            <v>114.53</v>
          </cell>
          <cell r="BT297">
            <v>33159.51</v>
          </cell>
          <cell r="BU297">
            <v>0</v>
          </cell>
          <cell r="BV297">
            <v>33159.51</v>
          </cell>
          <cell r="BW297">
            <v>0</v>
          </cell>
          <cell r="BX297">
            <v>0</v>
          </cell>
          <cell r="BY297"/>
          <cell r="BZ297">
            <v>0</v>
          </cell>
          <cell r="CA297" t="e">
            <v>#REF!</v>
          </cell>
          <cell r="CB297" t="str">
            <v>Match</v>
          </cell>
          <cell r="CC297" t="b">
            <v>0</v>
          </cell>
          <cell r="CD297">
            <v>512841180</v>
          </cell>
          <cell r="CE297">
            <v>9</v>
          </cell>
          <cell r="CF297">
            <v>5</v>
          </cell>
          <cell r="CG297">
            <v>84</v>
          </cell>
          <cell r="CH297" t="b">
            <v>0</v>
          </cell>
          <cell r="CI297">
            <v>-8.3131597222236451</v>
          </cell>
          <cell r="CJ297"/>
          <cell r="CK297" t="e">
            <v>#REF!</v>
          </cell>
          <cell r="CL297" t="e">
            <v>#REF!</v>
          </cell>
        </row>
        <row r="298">
          <cell r="B298">
            <v>93252</v>
          </cell>
          <cell r="C298" t="str">
            <v xml:space="preserve"> BULLARD,RICHA</v>
          </cell>
          <cell r="D298">
            <v>9674.5499999999993</v>
          </cell>
          <cell r="E298">
            <v>5792.82</v>
          </cell>
          <cell r="F298">
            <v>36609</v>
          </cell>
          <cell r="G298">
            <v>37704</v>
          </cell>
          <cell r="H298" t="str">
            <v xml:space="preserve"> RE-AMORTIZE PICKUP PURCHASE</v>
          </cell>
          <cell r="I298" t="str">
            <v xml:space="preserve"> CO</v>
          </cell>
          <cell r="J298">
            <v>34</v>
          </cell>
          <cell r="K298" t="str">
            <v xml:space="preserve"> A</v>
          </cell>
          <cell r="L298" t="str">
            <v xml:space="preserve"> N</v>
          </cell>
          <cell r="M298">
            <v>0</v>
          </cell>
          <cell r="N298">
            <v>9280</v>
          </cell>
          <cell r="O298">
            <v>93252</v>
          </cell>
          <cell r="P298">
            <v>0</v>
          </cell>
          <cell r="Q298" t="str">
            <v xml:space="preserve"> GT</v>
          </cell>
          <cell r="R298">
            <v>37066</v>
          </cell>
          <cell r="S298">
            <v>315.68</v>
          </cell>
          <cell r="T298">
            <v>0</v>
          </cell>
          <cell r="U298" t="str">
            <v xml:space="preserve"> N</v>
          </cell>
          <cell r="V298">
            <v>11</v>
          </cell>
          <cell r="W298">
            <v>515805221</v>
          </cell>
          <cell r="X298" t="str">
            <v xml:space="preserve"> S</v>
          </cell>
          <cell r="Y298">
            <v>9280</v>
          </cell>
          <cell r="Z298">
            <v>93252</v>
          </cell>
          <cell r="AA298">
            <v>0</v>
          </cell>
          <cell r="AB298">
            <v>1</v>
          </cell>
          <cell r="AC298">
            <v>5</v>
          </cell>
          <cell r="AD298">
            <v>12</v>
          </cell>
          <cell r="AE298">
            <v>0</v>
          </cell>
          <cell r="AF298">
            <v>0</v>
          </cell>
          <cell r="AG298" t="str">
            <v xml:space="preserve"> ST</v>
          </cell>
          <cell r="AH298" t="str">
            <v xml:space="preserve"> 1993 GMC 1/2 TON PU</v>
          </cell>
          <cell r="AI298" t="str">
            <v xml:space="preserve"> N</v>
          </cell>
          <cell r="AJ298">
            <v>10.75</v>
          </cell>
          <cell r="AK298">
            <v>36</v>
          </cell>
          <cell r="AL298">
            <v>9280</v>
          </cell>
          <cell r="AM298">
            <v>93252</v>
          </cell>
          <cell r="AN298" t="str">
            <v xml:space="preserve">  0/00/0000</v>
          </cell>
          <cell r="AO298">
            <v>5792.82</v>
          </cell>
          <cell r="AP298">
            <v>12539.02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18331.84</v>
          </cell>
          <cell r="AV298">
            <v>36</v>
          </cell>
          <cell r="AW298">
            <v>36</v>
          </cell>
          <cell r="AX298">
            <v>36</v>
          </cell>
          <cell r="AY298">
            <v>9280</v>
          </cell>
          <cell r="AZ298">
            <v>93252</v>
          </cell>
          <cell r="BA298" t="str">
            <v xml:space="preserve"> ST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 t="str">
            <v>Substandard</v>
          </cell>
          <cell r="BH298" t="str">
            <v>Pass</v>
          </cell>
          <cell r="BI298" t="str">
            <v>***-**-5221</v>
          </cell>
          <cell r="BJ298">
            <v>5792.82</v>
          </cell>
          <cell r="BK298">
            <v>0</v>
          </cell>
          <cell r="BL298"/>
          <cell r="BM298"/>
          <cell r="BN298">
            <v>0</v>
          </cell>
          <cell r="BO298"/>
          <cell r="BP298"/>
          <cell r="BQ298">
            <v>8.5516866448583172E-6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5792.82</v>
          </cell>
          <cell r="BY298" t="str">
            <v>120 +</v>
          </cell>
          <cell r="BZ298">
            <v>18331.84</v>
          </cell>
          <cell r="CA298" t="e">
            <v>#REF!</v>
          </cell>
          <cell r="CB298" t="str">
            <v>Match</v>
          </cell>
          <cell r="CC298" t="b">
            <v>0</v>
          </cell>
          <cell r="CD298">
            <v>515805221</v>
          </cell>
          <cell r="CE298">
            <v>9</v>
          </cell>
          <cell r="CF298">
            <v>5</v>
          </cell>
          <cell r="CG298">
            <v>80</v>
          </cell>
          <cell r="CH298" t="b">
            <v>0</v>
          </cell>
          <cell r="CI298">
            <v>6057.6868402777764</v>
          </cell>
          <cell r="CJ298" t="str">
            <v>31 +</v>
          </cell>
          <cell r="CK298">
            <v>0</v>
          </cell>
          <cell r="CL298">
            <v>0</v>
          </cell>
        </row>
        <row r="299">
          <cell r="B299">
            <v>52265</v>
          </cell>
          <cell r="C299" t="str">
            <v xml:space="preserve"> BURDICK,HARL DEAN</v>
          </cell>
          <cell r="D299">
            <v>5015</v>
          </cell>
          <cell r="E299">
            <v>1038.74</v>
          </cell>
          <cell r="F299">
            <v>42312</v>
          </cell>
          <cell r="G299">
            <v>43605</v>
          </cell>
          <cell r="H299" t="str">
            <v xml:space="preserve"> ROOF</v>
          </cell>
          <cell r="I299" t="str">
            <v xml:space="preserve"> SA</v>
          </cell>
          <cell r="J299">
            <v>31</v>
          </cell>
          <cell r="K299" t="str">
            <v xml:space="preserve"> A</v>
          </cell>
          <cell r="L299" t="str">
            <v xml:space="preserve"> N</v>
          </cell>
          <cell r="M299">
            <v>0</v>
          </cell>
          <cell r="N299">
            <v>9290</v>
          </cell>
          <cell r="O299">
            <v>52265</v>
          </cell>
          <cell r="P299">
            <v>0</v>
          </cell>
          <cell r="Q299" t="str">
            <v xml:space="preserve"> JD</v>
          </cell>
          <cell r="R299">
            <v>43363</v>
          </cell>
          <cell r="S299">
            <v>125.08</v>
          </cell>
          <cell r="T299">
            <v>0.51</v>
          </cell>
          <cell r="U299" t="str">
            <v xml:space="preserve"> N</v>
          </cell>
          <cell r="V299">
            <v>8</v>
          </cell>
          <cell r="W299">
            <v>512300675</v>
          </cell>
          <cell r="X299" t="str">
            <v xml:space="preserve"> S</v>
          </cell>
          <cell r="Y299">
            <v>9290</v>
          </cell>
          <cell r="Z299">
            <v>52265</v>
          </cell>
          <cell r="AA299">
            <v>0</v>
          </cell>
          <cell r="AB299">
            <v>1</v>
          </cell>
          <cell r="AC299">
            <v>10</v>
          </cell>
          <cell r="AD299">
            <v>4</v>
          </cell>
          <cell r="AE299">
            <v>0</v>
          </cell>
          <cell r="AF299">
            <v>0</v>
          </cell>
          <cell r="AG299" t="str">
            <v xml:space="preserve"> ST</v>
          </cell>
          <cell r="AH299" t="str">
            <v xml:space="preserve"> CD ACCOUNT NUMBER 13104 WITH L</v>
          </cell>
          <cell r="AI299" t="str">
            <v xml:space="preserve"> N</v>
          </cell>
          <cell r="AJ299">
            <v>2.5499999999999998</v>
          </cell>
          <cell r="AK299">
            <v>0</v>
          </cell>
          <cell r="AL299">
            <v>9290</v>
          </cell>
          <cell r="AM299">
            <v>52265</v>
          </cell>
          <cell r="AN299" t="str">
            <v xml:space="preserve">  0/00/0000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9290</v>
          </cell>
          <cell r="AZ299">
            <v>52265</v>
          </cell>
          <cell r="BA299" t="str">
            <v xml:space="preserve"> ST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 t="str">
            <v>Pass</v>
          </cell>
          <cell r="BH299" t="str">
            <v>Pass</v>
          </cell>
          <cell r="BI299" t="str">
            <v>***-**-0675</v>
          </cell>
          <cell r="BJ299">
            <v>1038.74</v>
          </cell>
          <cell r="BK299">
            <v>1039.25</v>
          </cell>
          <cell r="BL299">
            <v>1039.25</v>
          </cell>
          <cell r="BM299"/>
          <cell r="BN299"/>
          <cell r="BO299"/>
          <cell r="BP299"/>
          <cell r="BQ299">
            <v>3.6374775113304786E-7</v>
          </cell>
          <cell r="BR299">
            <v>1038.74</v>
          </cell>
          <cell r="BS299">
            <v>0.51</v>
          </cell>
          <cell r="BT299">
            <v>1039.25</v>
          </cell>
          <cell r="BU299">
            <v>0</v>
          </cell>
          <cell r="BV299">
            <v>1039.25</v>
          </cell>
          <cell r="BW299">
            <v>0</v>
          </cell>
          <cell r="BX299">
            <v>0</v>
          </cell>
          <cell r="BY299"/>
          <cell r="BZ299">
            <v>0</v>
          </cell>
          <cell r="CA299" t="e">
            <v>#REF!</v>
          </cell>
          <cell r="CB299" t="str">
            <v>Match</v>
          </cell>
          <cell r="CC299" t="b">
            <v>0</v>
          </cell>
          <cell r="CD299">
            <v>512300675</v>
          </cell>
          <cell r="CE299">
            <v>9</v>
          </cell>
          <cell r="CF299">
            <v>5</v>
          </cell>
          <cell r="CG299">
            <v>30</v>
          </cell>
          <cell r="CH299" t="b">
            <v>0</v>
          </cell>
          <cell r="CI299">
            <v>-239.31315972222365</v>
          </cell>
          <cell r="CJ299"/>
          <cell r="CK299" t="e">
            <v>#REF!</v>
          </cell>
          <cell r="CL299" t="e">
            <v>#REF!</v>
          </cell>
        </row>
        <row r="300">
          <cell r="B300">
            <v>54244</v>
          </cell>
          <cell r="C300" t="str">
            <v xml:space="preserve"> BURHOOP,JERRY</v>
          </cell>
          <cell r="D300">
            <v>4528.4799999999996</v>
          </cell>
          <cell r="E300">
            <v>4186.4799999999996</v>
          </cell>
          <cell r="F300">
            <v>43024</v>
          </cell>
          <cell r="G300">
            <v>43420</v>
          </cell>
          <cell r="H300" t="str">
            <v xml:space="preserve"> PURCHASE VEHICLE</v>
          </cell>
          <cell r="I300" t="str">
            <v xml:space="preserve"> SA</v>
          </cell>
          <cell r="J300">
            <v>31</v>
          </cell>
          <cell r="K300" t="str">
            <v xml:space="preserve"> A</v>
          </cell>
          <cell r="L300" t="str">
            <v xml:space="preserve"> N</v>
          </cell>
          <cell r="M300">
            <v>0</v>
          </cell>
          <cell r="N300">
            <v>9325</v>
          </cell>
          <cell r="O300">
            <v>54244</v>
          </cell>
          <cell r="P300">
            <v>0</v>
          </cell>
          <cell r="Q300" t="str">
            <v xml:space="preserve"> J</v>
          </cell>
          <cell r="R300">
            <v>43116</v>
          </cell>
          <cell r="S300">
            <v>394.11</v>
          </cell>
          <cell r="T300">
            <v>32.11</v>
          </cell>
          <cell r="U300" t="str">
            <v xml:space="preserve"> N</v>
          </cell>
          <cell r="V300">
            <v>11</v>
          </cell>
          <cell r="W300">
            <v>507623206</v>
          </cell>
          <cell r="X300" t="str">
            <v xml:space="preserve"> S</v>
          </cell>
          <cell r="Y300">
            <v>9325</v>
          </cell>
          <cell r="Z300">
            <v>54244</v>
          </cell>
          <cell r="AA300">
            <v>0</v>
          </cell>
          <cell r="AB300">
            <v>3</v>
          </cell>
          <cell r="AC300">
            <v>10</v>
          </cell>
          <cell r="AD300">
            <v>4</v>
          </cell>
          <cell r="AE300">
            <v>0</v>
          </cell>
          <cell r="AF300">
            <v>0</v>
          </cell>
          <cell r="AG300" t="str">
            <v xml:space="preserve"> ST</v>
          </cell>
          <cell r="AH300" t="str">
            <v xml:space="preserve"> 2004 ARUBA STARCRAFT CAMPER (V</v>
          </cell>
          <cell r="AI300" t="str">
            <v xml:space="preserve"> N</v>
          </cell>
          <cell r="AJ300">
            <v>7</v>
          </cell>
          <cell r="AK300">
            <v>0</v>
          </cell>
          <cell r="AL300">
            <v>9325</v>
          </cell>
          <cell r="AM300">
            <v>54244</v>
          </cell>
          <cell r="AN300" t="str">
            <v xml:space="preserve">  0/00/0000</v>
          </cell>
          <cell r="AO300">
            <v>368.42</v>
          </cell>
          <cell r="AP300">
            <v>25.69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9325</v>
          </cell>
          <cell r="AZ300">
            <v>54244</v>
          </cell>
          <cell r="BA300" t="str">
            <v xml:space="preserve"> ST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 t="str">
            <v>Pass</v>
          </cell>
          <cell r="BH300" t="str">
            <v>Pass</v>
          </cell>
          <cell r="BI300" t="str">
            <v>***-**-3206</v>
          </cell>
          <cell r="BJ300">
            <v>4186.4799999999996</v>
          </cell>
          <cell r="BK300">
            <v>4218.5899999999992</v>
          </cell>
          <cell r="BL300">
            <v>4218.5899999999992</v>
          </cell>
          <cell r="BM300"/>
          <cell r="BN300"/>
          <cell r="BO300"/>
          <cell r="BP300"/>
          <cell r="BQ300">
            <v>4.0243925978738103E-6</v>
          </cell>
          <cell r="BR300">
            <v>4186.4799999999996</v>
          </cell>
          <cell r="BS300">
            <v>32.11</v>
          </cell>
          <cell r="BT300">
            <v>4218.5899999999992</v>
          </cell>
          <cell r="BU300">
            <v>0</v>
          </cell>
          <cell r="BV300">
            <v>4218.5899999999992</v>
          </cell>
          <cell r="BW300">
            <v>0</v>
          </cell>
          <cell r="BX300">
            <v>0</v>
          </cell>
          <cell r="BY300"/>
          <cell r="BZ300">
            <v>394.11</v>
          </cell>
          <cell r="CA300" t="e">
            <v>#REF!</v>
          </cell>
          <cell r="CB300" t="str">
            <v>Match</v>
          </cell>
          <cell r="CC300" t="b">
            <v>0</v>
          </cell>
          <cell r="CD300">
            <v>507623206</v>
          </cell>
          <cell r="CE300">
            <v>9</v>
          </cell>
          <cell r="CF300">
            <v>5</v>
          </cell>
          <cell r="CG300">
            <v>62</v>
          </cell>
          <cell r="CH300" t="b">
            <v>0</v>
          </cell>
          <cell r="CI300">
            <v>7.6868402777763549</v>
          </cell>
          <cell r="CJ300"/>
          <cell r="CK300" t="e">
            <v>#REF!</v>
          </cell>
          <cell r="CL300" t="e">
            <v>#REF!</v>
          </cell>
        </row>
        <row r="301">
          <cell r="B301">
            <v>52443</v>
          </cell>
          <cell r="C301" t="str">
            <v xml:space="preserve"> BURHOOP,STEVE W.</v>
          </cell>
          <cell r="D301">
            <v>36017.5</v>
          </cell>
          <cell r="E301">
            <v>22150.18</v>
          </cell>
          <cell r="F301">
            <v>42360</v>
          </cell>
          <cell r="G301">
            <v>44170</v>
          </cell>
          <cell r="H301" t="str">
            <v xml:space="preserve"> PURCHASE VEHICLE</v>
          </cell>
          <cell r="I301" t="str">
            <v xml:space="preserve"> SA</v>
          </cell>
          <cell r="J301">
            <v>34</v>
          </cell>
          <cell r="K301" t="str">
            <v xml:space="preserve"> A</v>
          </cell>
          <cell r="L301" t="str">
            <v xml:space="preserve"> N</v>
          </cell>
          <cell r="M301">
            <v>0</v>
          </cell>
          <cell r="N301">
            <v>9340</v>
          </cell>
          <cell r="O301">
            <v>52443</v>
          </cell>
          <cell r="P301">
            <v>0</v>
          </cell>
          <cell r="Q301" t="str">
            <v xml:space="preserve"> JB</v>
          </cell>
          <cell r="R301">
            <v>43136</v>
          </cell>
          <cell r="S301">
            <v>686.31</v>
          </cell>
          <cell r="T301">
            <v>63.41</v>
          </cell>
          <cell r="U301" t="str">
            <v xml:space="preserve"> N</v>
          </cell>
          <cell r="V301">
            <v>11</v>
          </cell>
          <cell r="W301">
            <v>508867820</v>
          </cell>
          <cell r="X301" t="str">
            <v xml:space="preserve"> S</v>
          </cell>
          <cell r="Y301">
            <v>9340</v>
          </cell>
          <cell r="Z301">
            <v>52443</v>
          </cell>
          <cell r="AA301">
            <v>0</v>
          </cell>
          <cell r="AB301">
            <v>13</v>
          </cell>
          <cell r="AC301">
            <v>5</v>
          </cell>
          <cell r="AD301">
            <v>12</v>
          </cell>
          <cell r="AE301">
            <v>0</v>
          </cell>
          <cell r="AF301">
            <v>0</v>
          </cell>
          <cell r="AG301" t="str">
            <v xml:space="preserve"> ST</v>
          </cell>
          <cell r="AH301" t="str">
            <v xml:space="preserve"> 2012 GMC YUKON DENALI (VIN 1GK</v>
          </cell>
          <cell r="AI301" t="str">
            <v xml:space="preserve"> N</v>
          </cell>
          <cell r="AJ301">
            <v>5.5</v>
          </cell>
          <cell r="AK301">
            <v>0</v>
          </cell>
          <cell r="AL301">
            <v>9340</v>
          </cell>
          <cell r="AM301">
            <v>52443</v>
          </cell>
          <cell r="AN301" t="str">
            <v xml:space="preserve">  0/00/0000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9340</v>
          </cell>
          <cell r="AZ301">
            <v>52443</v>
          </cell>
          <cell r="BA301" t="str">
            <v xml:space="preserve"> ST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 t="str">
            <v>Pass</v>
          </cell>
          <cell r="BH301" t="str">
            <v>Pass</v>
          </cell>
          <cell r="BI301" t="str">
            <v>***-**-7820</v>
          </cell>
          <cell r="BJ301">
            <v>22150.18</v>
          </cell>
          <cell r="BK301">
            <v>22213.59</v>
          </cell>
          <cell r="BL301">
            <v>22213.59</v>
          </cell>
          <cell r="BM301"/>
          <cell r="BN301"/>
          <cell r="BO301"/>
          <cell r="BP301"/>
          <cell r="BQ301">
            <v>1.6729895568068396E-5</v>
          </cell>
          <cell r="BR301">
            <v>22150.18</v>
          </cell>
          <cell r="BS301">
            <v>63.41</v>
          </cell>
          <cell r="BT301">
            <v>22213.59</v>
          </cell>
          <cell r="BU301">
            <v>0</v>
          </cell>
          <cell r="BV301">
            <v>22213.59</v>
          </cell>
          <cell r="BW301">
            <v>0</v>
          </cell>
          <cell r="BX301">
            <v>0</v>
          </cell>
          <cell r="BY301"/>
          <cell r="BZ301">
            <v>0</v>
          </cell>
          <cell r="CA301" t="e">
            <v>#REF!</v>
          </cell>
          <cell r="CB301" t="str">
            <v>Match</v>
          </cell>
          <cell r="CC301" t="b">
            <v>0</v>
          </cell>
          <cell r="CD301">
            <v>508867820</v>
          </cell>
          <cell r="CE301">
            <v>9</v>
          </cell>
          <cell r="CF301">
            <v>5</v>
          </cell>
          <cell r="CG301">
            <v>86</v>
          </cell>
          <cell r="CH301" t="b">
            <v>0</v>
          </cell>
          <cell r="CI301">
            <v>-12.313159722223645</v>
          </cell>
          <cell r="CJ301"/>
          <cell r="CK301" t="e">
            <v>#REF!</v>
          </cell>
          <cell r="CL301" t="e">
            <v>#REF!</v>
          </cell>
        </row>
        <row r="302">
          <cell r="B302">
            <v>52956</v>
          </cell>
          <cell r="C302" t="str">
            <v xml:space="preserve"> BURHOOP,STEVE W.</v>
          </cell>
          <cell r="D302">
            <v>45343.53</v>
          </cell>
          <cell r="E302">
            <v>40112.11</v>
          </cell>
          <cell r="F302">
            <v>42522</v>
          </cell>
          <cell r="G302">
            <v>46174</v>
          </cell>
          <cell r="H302" t="str">
            <v xml:space="preserve"> AMORTIZE RENTAL PROPERTY/BUSIN</v>
          </cell>
          <cell r="I302" t="str">
            <v xml:space="preserve"> SA</v>
          </cell>
          <cell r="J302">
            <v>13</v>
          </cell>
          <cell r="K302" t="str">
            <v xml:space="preserve"> A</v>
          </cell>
          <cell r="L302" t="str">
            <v xml:space="preserve"> N</v>
          </cell>
          <cell r="M302">
            <v>0</v>
          </cell>
          <cell r="N302">
            <v>9340</v>
          </cell>
          <cell r="O302">
            <v>52956</v>
          </cell>
          <cell r="P302">
            <v>0</v>
          </cell>
          <cell r="Q302" t="str">
            <v xml:space="preserve"> JB</v>
          </cell>
          <cell r="R302">
            <v>43132</v>
          </cell>
          <cell r="S302">
            <v>526.58000000000004</v>
          </cell>
          <cell r="T302">
            <v>169.24</v>
          </cell>
          <cell r="U302" t="str">
            <v xml:space="preserve"> N</v>
          </cell>
          <cell r="V302">
            <v>2</v>
          </cell>
          <cell r="W302">
            <v>508867820</v>
          </cell>
          <cell r="X302" t="str">
            <v xml:space="preserve"> S</v>
          </cell>
          <cell r="Y302">
            <v>9340</v>
          </cell>
          <cell r="Z302">
            <v>52956</v>
          </cell>
          <cell r="AA302">
            <v>0</v>
          </cell>
          <cell r="AB302">
            <v>13</v>
          </cell>
          <cell r="AC302">
            <v>6</v>
          </cell>
          <cell r="AD302">
            <v>1</v>
          </cell>
          <cell r="AE302">
            <v>0</v>
          </cell>
          <cell r="AF302">
            <v>0</v>
          </cell>
          <cell r="AG302" t="str">
            <v xml:space="preserve"> ST</v>
          </cell>
          <cell r="AH302" t="str">
            <v xml:space="preserve"> 1993 J&amp;S TRAILER MIX</v>
          </cell>
          <cell r="AI302" t="str">
            <v xml:space="preserve"> N</v>
          </cell>
          <cell r="AJ302">
            <v>7</v>
          </cell>
          <cell r="AK302">
            <v>0</v>
          </cell>
          <cell r="AL302">
            <v>9340</v>
          </cell>
          <cell r="AM302">
            <v>52956</v>
          </cell>
          <cell r="AN302" t="str">
            <v xml:space="preserve">  0/00/0000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9340</v>
          </cell>
          <cell r="AZ302">
            <v>52956</v>
          </cell>
          <cell r="BA302" t="str">
            <v xml:space="preserve"> ST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 t="str">
            <v>Pass</v>
          </cell>
          <cell r="BH302" t="str">
            <v>Pass</v>
          </cell>
          <cell r="BI302" t="str">
            <v>***-**-7820</v>
          </cell>
          <cell r="BJ302">
            <v>40112.11</v>
          </cell>
          <cell r="BK302">
            <v>40281.35</v>
          </cell>
          <cell r="BL302">
            <v>40281.35</v>
          </cell>
          <cell r="BM302"/>
          <cell r="BN302"/>
          <cell r="BO302"/>
          <cell r="BP302"/>
          <cell r="BQ302">
            <v>3.8559094649705731E-5</v>
          </cell>
          <cell r="BR302">
            <v>40112.11</v>
          </cell>
          <cell r="BS302">
            <v>169.24</v>
          </cell>
          <cell r="BT302">
            <v>40281.35</v>
          </cell>
          <cell r="BU302">
            <v>0</v>
          </cell>
          <cell r="BV302">
            <v>40281.35</v>
          </cell>
          <cell r="BW302">
            <v>0</v>
          </cell>
          <cell r="BX302">
            <v>0</v>
          </cell>
          <cell r="BY302"/>
          <cell r="BZ302">
            <v>0</v>
          </cell>
          <cell r="CA302" t="e">
            <v>#REF!</v>
          </cell>
          <cell r="CB302" t="str">
            <v>Match</v>
          </cell>
          <cell r="CC302" t="b">
            <v>0</v>
          </cell>
          <cell r="CD302">
            <v>508867820</v>
          </cell>
          <cell r="CE302">
            <v>9</v>
          </cell>
          <cell r="CF302">
            <v>5</v>
          </cell>
          <cell r="CG302">
            <v>86</v>
          </cell>
          <cell r="CH302" t="b">
            <v>0</v>
          </cell>
          <cell r="CI302">
            <v>-8.3131597222236451</v>
          </cell>
          <cell r="CJ302"/>
          <cell r="CK302" t="e">
            <v>#REF!</v>
          </cell>
          <cell r="CL302" t="e">
            <v>#REF!</v>
          </cell>
        </row>
        <row r="303">
          <cell r="B303">
            <v>53239</v>
          </cell>
          <cell r="C303" t="str">
            <v xml:space="preserve"> BURHOOP,STEVE W.</v>
          </cell>
          <cell r="D303">
            <v>14005</v>
          </cell>
          <cell r="E303">
            <v>9805</v>
          </cell>
          <cell r="F303">
            <v>42614</v>
          </cell>
          <cell r="G303">
            <v>42979</v>
          </cell>
          <cell r="H303" t="str">
            <v xml:space="preserve"> PURCHASE PICKUP &amp; TRAILER</v>
          </cell>
          <cell r="I303" t="str">
            <v xml:space="preserve"> SI</v>
          </cell>
          <cell r="J303">
            <v>61</v>
          </cell>
          <cell r="K303" t="str">
            <v xml:space="preserve"> A</v>
          </cell>
          <cell r="L303" t="str">
            <v xml:space="preserve"> N</v>
          </cell>
          <cell r="M303">
            <v>0</v>
          </cell>
          <cell r="N303">
            <v>9340</v>
          </cell>
          <cell r="O303">
            <v>53239</v>
          </cell>
          <cell r="P303">
            <v>0</v>
          </cell>
          <cell r="Q303" t="str">
            <v xml:space="preserve"> JB</v>
          </cell>
          <cell r="R303">
            <v>42979</v>
          </cell>
          <cell r="S303">
            <v>0</v>
          </cell>
          <cell r="T303">
            <v>1602.73</v>
          </cell>
          <cell r="U303" t="str">
            <v xml:space="preserve"> N</v>
          </cell>
          <cell r="V303">
            <v>3</v>
          </cell>
          <cell r="W303">
            <v>508867820</v>
          </cell>
          <cell r="X303" t="str">
            <v xml:space="preserve"> S</v>
          </cell>
          <cell r="Y303">
            <v>9340</v>
          </cell>
          <cell r="Z303">
            <v>53239</v>
          </cell>
          <cell r="AA303">
            <v>0</v>
          </cell>
          <cell r="AB303">
            <v>13</v>
          </cell>
          <cell r="AC303">
            <v>2</v>
          </cell>
          <cell r="AD303">
            <v>5</v>
          </cell>
          <cell r="AE303">
            <v>0</v>
          </cell>
          <cell r="AF303">
            <v>0</v>
          </cell>
          <cell r="AG303" t="str">
            <v xml:space="preserve"> ST</v>
          </cell>
          <cell r="AH303" t="str">
            <v xml:space="preserve"> 2001 DODGE RAM 3500 QUAD DUAL</v>
          </cell>
          <cell r="AI303" t="str">
            <v xml:space="preserve"> N</v>
          </cell>
          <cell r="AJ303">
            <v>9</v>
          </cell>
          <cell r="AK303">
            <v>1</v>
          </cell>
          <cell r="AL303">
            <v>9340</v>
          </cell>
          <cell r="AM303">
            <v>53239</v>
          </cell>
          <cell r="AN303" t="str">
            <v xml:space="preserve">  0/00/0000</v>
          </cell>
          <cell r="AO303">
            <v>9805</v>
          </cell>
          <cell r="AP303">
            <v>1602.73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11407.73</v>
          </cell>
          <cell r="AV303">
            <v>1</v>
          </cell>
          <cell r="AW303">
            <v>1</v>
          </cell>
          <cell r="AX303">
            <v>1</v>
          </cell>
          <cell r="AY303">
            <v>9340</v>
          </cell>
          <cell r="AZ303">
            <v>53239</v>
          </cell>
          <cell r="BA303" t="str">
            <v xml:space="preserve"> ST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 t="str">
            <v>Substandard</v>
          </cell>
          <cell r="BH303" t="str">
            <v>Pass</v>
          </cell>
          <cell r="BI303" t="str">
            <v>***-**-7820</v>
          </cell>
          <cell r="BJ303">
            <v>9805</v>
          </cell>
          <cell r="BK303">
            <v>11407.73</v>
          </cell>
          <cell r="BL303"/>
          <cell r="BM303"/>
          <cell r="BN303">
            <v>11407.73</v>
          </cell>
          <cell r="BO303"/>
          <cell r="BP303"/>
          <cell r="BQ303">
            <v>1.2118347114636174E-5</v>
          </cell>
          <cell r="BR303">
            <v>9805</v>
          </cell>
          <cell r="BS303">
            <v>1602.73</v>
          </cell>
          <cell r="BT303">
            <v>11407.73</v>
          </cell>
          <cell r="BU303">
            <v>0</v>
          </cell>
          <cell r="BV303">
            <v>11407.73</v>
          </cell>
          <cell r="BW303">
            <v>0</v>
          </cell>
          <cell r="BX303">
            <v>0</v>
          </cell>
          <cell r="BY303" t="str">
            <v>120 +</v>
          </cell>
          <cell r="BZ303">
            <v>11407.73</v>
          </cell>
          <cell r="CA303" t="e">
            <v>#REF!</v>
          </cell>
          <cell r="CB303" t="str">
            <v>Match</v>
          </cell>
          <cell r="CC303" t="b">
            <v>0</v>
          </cell>
          <cell r="CD303">
            <v>508867820</v>
          </cell>
          <cell r="CE303">
            <v>9</v>
          </cell>
          <cell r="CF303">
            <v>5</v>
          </cell>
          <cell r="CG303">
            <v>86</v>
          </cell>
          <cell r="CH303" t="b">
            <v>0</v>
          </cell>
          <cell r="CI303">
            <v>144.68684027777635</v>
          </cell>
          <cell r="CJ303" t="str">
            <v>31 +</v>
          </cell>
          <cell r="CK303" t="e">
            <v>#REF!</v>
          </cell>
          <cell r="CL303" t="e">
            <v>#REF!</v>
          </cell>
        </row>
        <row r="304">
          <cell r="B304">
            <v>53240</v>
          </cell>
          <cell r="C304" t="str">
            <v xml:space="preserve"> BURHOOP,STEVE W.</v>
          </cell>
          <cell r="D304">
            <v>10000</v>
          </cell>
          <cell r="E304">
            <v>35000</v>
          </cell>
          <cell r="F304">
            <v>42614</v>
          </cell>
          <cell r="G304">
            <v>42979</v>
          </cell>
          <cell r="H304" t="str">
            <v xml:space="preserve"> OPERATING LOC</v>
          </cell>
          <cell r="I304" t="str">
            <v xml:space="preserve"> SI</v>
          </cell>
          <cell r="J304">
            <v>61</v>
          </cell>
          <cell r="K304" t="str">
            <v xml:space="preserve"> A</v>
          </cell>
          <cell r="L304" t="str">
            <v xml:space="preserve"> O</v>
          </cell>
          <cell r="M304">
            <v>35000</v>
          </cell>
          <cell r="N304">
            <v>9340</v>
          </cell>
          <cell r="O304">
            <v>53240</v>
          </cell>
          <cell r="P304">
            <v>0</v>
          </cell>
          <cell r="Q304" t="str">
            <v xml:space="preserve"> JB</v>
          </cell>
          <cell r="R304">
            <v>42979</v>
          </cell>
          <cell r="S304">
            <v>0</v>
          </cell>
          <cell r="T304">
            <v>3162.93</v>
          </cell>
          <cell r="U304" t="str">
            <v xml:space="preserve"> N</v>
          </cell>
          <cell r="V304">
            <v>7</v>
          </cell>
          <cell r="W304">
            <v>508867820</v>
          </cell>
          <cell r="X304" t="str">
            <v xml:space="preserve"> S</v>
          </cell>
          <cell r="Y304">
            <v>9340</v>
          </cell>
          <cell r="Z304">
            <v>53240</v>
          </cell>
          <cell r="AA304">
            <v>0</v>
          </cell>
          <cell r="AB304">
            <v>13</v>
          </cell>
          <cell r="AC304">
            <v>4</v>
          </cell>
          <cell r="AD304">
            <v>5</v>
          </cell>
          <cell r="AE304">
            <v>0</v>
          </cell>
          <cell r="AF304">
            <v>0</v>
          </cell>
          <cell r="AG304" t="str">
            <v xml:space="preserve"> ST</v>
          </cell>
          <cell r="AH304" t="str">
            <v xml:space="preserve"> ALL IN, CP, AC, EQ, GI, FP</v>
          </cell>
          <cell r="AI304" t="str">
            <v xml:space="preserve"> N</v>
          </cell>
          <cell r="AJ304">
            <v>9</v>
          </cell>
          <cell r="AK304">
            <v>1</v>
          </cell>
          <cell r="AL304">
            <v>9340</v>
          </cell>
          <cell r="AM304">
            <v>53240</v>
          </cell>
          <cell r="AN304" t="str">
            <v xml:space="preserve">  0/00/0000</v>
          </cell>
          <cell r="AO304">
            <v>35000</v>
          </cell>
          <cell r="AP304">
            <v>3162.93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38162.93</v>
          </cell>
          <cell r="AV304">
            <v>1</v>
          </cell>
          <cell r="AW304">
            <v>1</v>
          </cell>
          <cell r="AX304">
            <v>1</v>
          </cell>
          <cell r="AY304">
            <v>9340</v>
          </cell>
          <cell r="AZ304">
            <v>53240</v>
          </cell>
          <cell r="BA304" t="str">
            <v xml:space="preserve"> ST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 t="str">
            <v>Substandard</v>
          </cell>
          <cell r="BH304" t="str">
            <v>Pass</v>
          </cell>
          <cell r="BI304" t="str">
            <v>***-**-7820</v>
          </cell>
          <cell r="BJ304">
            <v>35000</v>
          </cell>
          <cell r="BK304">
            <v>38162.93</v>
          </cell>
          <cell r="BL304"/>
          <cell r="BM304"/>
          <cell r="BN304">
            <v>38162.93</v>
          </cell>
          <cell r="BO304"/>
          <cell r="BP304"/>
          <cell r="BQ304">
            <v>4.3257740847757893E-5</v>
          </cell>
          <cell r="BR304">
            <v>35000</v>
          </cell>
          <cell r="BS304">
            <v>3162.93</v>
          </cell>
          <cell r="BT304">
            <v>38162.93</v>
          </cell>
          <cell r="BU304">
            <v>0</v>
          </cell>
          <cell r="BV304">
            <v>38162.93</v>
          </cell>
          <cell r="BW304">
            <v>0</v>
          </cell>
          <cell r="BX304">
            <v>0</v>
          </cell>
          <cell r="BY304" t="str">
            <v>120 +</v>
          </cell>
          <cell r="BZ304">
            <v>38162.93</v>
          </cell>
          <cell r="CA304" t="e">
            <v>#REF!</v>
          </cell>
          <cell r="CB304" t="str">
            <v>Match</v>
          </cell>
          <cell r="CC304" t="b">
            <v>0</v>
          </cell>
          <cell r="CD304">
            <v>508867820</v>
          </cell>
          <cell r="CE304">
            <v>9</v>
          </cell>
          <cell r="CF304">
            <v>5</v>
          </cell>
          <cell r="CG304">
            <v>86</v>
          </cell>
          <cell r="CH304" t="b">
            <v>0</v>
          </cell>
          <cell r="CI304">
            <v>144.68684027777635</v>
          </cell>
          <cell r="CJ304" t="str">
            <v>31 +</v>
          </cell>
          <cell r="CK304" t="e">
            <v>#REF!</v>
          </cell>
          <cell r="CL304" t="e">
            <v>#REF!</v>
          </cell>
        </row>
        <row r="305">
          <cell r="B305">
            <v>53053</v>
          </cell>
          <cell r="C305" t="str">
            <v xml:space="preserve"> BUXTON,EMILY MADISON</v>
          </cell>
          <cell r="D305">
            <v>13870.5</v>
          </cell>
          <cell r="E305">
            <v>10305.66</v>
          </cell>
          <cell r="F305">
            <v>42551</v>
          </cell>
          <cell r="G305">
            <v>44382</v>
          </cell>
          <cell r="H305" t="str">
            <v xml:space="preserve"> PURCHASE VEHICLE</v>
          </cell>
          <cell r="I305" t="str">
            <v xml:space="preserve"> SA</v>
          </cell>
          <cell r="J305">
            <v>34</v>
          </cell>
          <cell r="K305" t="str">
            <v xml:space="preserve"> A</v>
          </cell>
          <cell r="L305" t="str">
            <v xml:space="preserve"> N</v>
          </cell>
          <cell r="M305">
            <v>0</v>
          </cell>
          <cell r="N305">
            <v>9475</v>
          </cell>
          <cell r="O305">
            <v>53053</v>
          </cell>
          <cell r="P305">
            <v>0</v>
          </cell>
          <cell r="Q305" t="str">
            <v xml:space="preserve"> JD</v>
          </cell>
          <cell r="R305">
            <v>43105</v>
          </cell>
          <cell r="S305">
            <v>265.14</v>
          </cell>
          <cell r="T305">
            <v>29.5</v>
          </cell>
          <cell r="U305" t="str">
            <v xml:space="preserve"> N</v>
          </cell>
          <cell r="V305">
            <v>11</v>
          </cell>
          <cell r="W305">
            <v>510150208</v>
          </cell>
          <cell r="X305" t="str">
            <v xml:space="preserve"> S</v>
          </cell>
          <cell r="Y305">
            <v>9475</v>
          </cell>
          <cell r="Z305">
            <v>53053</v>
          </cell>
          <cell r="AA305">
            <v>0</v>
          </cell>
          <cell r="AB305">
            <v>25</v>
          </cell>
          <cell r="AC305">
            <v>5</v>
          </cell>
          <cell r="AD305">
            <v>12</v>
          </cell>
          <cell r="AE305">
            <v>0</v>
          </cell>
          <cell r="AF305">
            <v>0</v>
          </cell>
          <cell r="AG305" t="str">
            <v xml:space="preserve"> ST</v>
          </cell>
          <cell r="AH305" t="str">
            <v xml:space="preserve"> 2010 GMC ACADIA</v>
          </cell>
          <cell r="AI305" t="str">
            <v xml:space="preserve"> N</v>
          </cell>
          <cell r="AJ305">
            <v>5.5</v>
          </cell>
          <cell r="AK305">
            <v>10</v>
          </cell>
          <cell r="AL305">
            <v>9475</v>
          </cell>
          <cell r="AM305">
            <v>53053</v>
          </cell>
          <cell r="AN305" t="str">
            <v xml:space="preserve">  0/00/0000</v>
          </cell>
          <cell r="AO305">
            <v>190.28</v>
          </cell>
          <cell r="AP305">
            <v>0</v>
          </cell>
          <cell r="AQ305">
            <v>190.28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1</v>
          </cell>
          <cell r="AW305">
            <v>0</v>
          </cell>
          <cell r="AX305">
            <v>0</v>
          </cell>
          <cell r="AY305">
            <v>9475</v>
          </cell>
          <cell r="AZ305">
            <v>53053</v>
          </cell>
          <cell r="BA305" t="str">
            <v xml:space="preserve"> ST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 t="str">
            <v>Pass</v>
          </cell>
          <cell r="BH305" t="str">
            <v>Pass</v>
          </cell>
          <cell r="BI305" t="str">
            <v>***-**-0208</v>
          </cell>
          <cell r="BJ305">
            <v>10305.66</v>
          </cell>
          <cell r="BK305">
            <v>10335.16</v>
          </cell>
          <cell r="BL305">
            <v>10335.16</v>
          </cell>
          <cell r="BM305"/>
          <cell r="BN305"/>
          <cell r="BO305"/>
          <cell r="BP305"/>
          <cell r="BQ305">
            <v>7.7838020079303972E-6</v>
          </cell>
          <cell r="BR305">
            <v>10305.66</v>
          </cell>
          <cell r="BS305">
            <v>29.5</v>
          </cell>
          <cell r="BT305">
            <v>10335.16</v>
          </cell>
          <cell r="BU305">
            <v>0</v>
          </cell>
          <cell r="BV305">
            <v>10335.16</v>
          </cell>
          <cell r="BW305">
            <v>0</v>
          </cell>
          <cell r="BX305">
            <v>0</v>
          </cell>
          <cell r="BY305" t="str">
            <v>1-29</v>
          </cell>
          <cell r="BZ305">
            <v>190.28</v>
          </cell>
          <cell r="CA305" t="e">
            <v>#REF!</v>
          </cell>
          <cell r="CB305" t="str">
            <v>Match</v>
          </cell>
          <cell r="CC305" t="b">
            <v>0</v>
          </cell>
          <cell r="CD305">
            <v>510150208</v>
          </cell>
          <cell r="CE305">
            <v>9</v>
          </cell>
          <cell r="CF305">
            <v>5</v>
          </cell>
          <cell r="CG305">
            <v>15</v>
          </cell>
          <cell r="CH305" t="b">
            <v>0</v>
          </cell>
          <cell r="CI305">
            <v>18.686840277776355</v>
          </cell>
          <cell r="CJ305"/>
          <cell r="CK305" t="e">
            <v>#REF!</v>
          </cell>
          <cell r="CL305" t="e">
            <v>#REF!</v>
          </cell>
        </row>
        <row r="306">
          <cell r="B306">
            <v>51413</v>
          </cell>
          <cell r="C306" t="str">
            <v xml:space="preserve"> BUXTON,JERRY W.</v>
          </cell>
          <cell r="D306">
            <v>20000</v>
          </cell>
          <cell r="E306">
            <v>24500</v>
          </cell>
          <cell r="F306">
            <v>42079</v>
          </cell>
          <cell r="G306">
            <v>43327</v>
          </cell>
          <cell r="H306" t="str">
            <v xml:space="preserve"> OPERATING LOC</v>
          </cell>
          <cell r="I306" t="str">
            <v xml:space="preserve"> SI</v>
          </cell>
          <cell r="J306">
            <v>91</v>
          </cell>
          <cell r="K306" t="str">
            <v xml:space="preserve"> A</v>
          </cell>
          <cell r="L306" t="str">
            <v xml:space="preserve"> O</v>
          </cell>
          <cell r="M306">
            <v>30000</v>
          </cell>
          <cell r="N306">
            <v>9480</v>
          </cell>
          <cell r="O306">
            <v>51413</v>
          </cell>
          <cell r="P306">
            <v>0</v>
          </cell>
          <cell r="Q306" t="str">
            <v xml:space="preserve"> SN</v>
          </cell>
          <cell r="R306">
            <v>43327</v>
          </cell>
          <cell r="S306">
            <v>0</v>
          </cell>
          <cell r="T306">
            <v>1137.45</v>
          </cell>
          <cell r="U306" t="str">
            <v xml:space="preserve"> N</v>
          </cell>
          <cell r="V306">
            <v>1</v>
          </cell>
          <cell r="W306">
            <v>515648082</v>
          </cell>
          <cell r="X306" t="str">
            <v xml:space="preserve"> S</v>
          </cell>
          <cell r="Y306">
            <v>9480</v>
          </cell>
          <cell r="Z306">
            <v>51413</v>
          </cell>
          <cell r="AA306">
            <v>2</v>
          </cell>
          <cell r="AB306">
            <v>2</v>
          </cell>
          <cell r="AC306">
            <v>4</v>
          </cell>
          <cell r="AD306">
            <v>11</v>
          </cell>
          <cell r="AE306">
            <v>0</v>
          </cell>
          <cell r="AF306">
            <v>0</v>
          </cell>
          <cell r="AG306" t="str">
            <v xml:space="preserve"> ST</v>
          </cell>
          <cell r="AH306" t="str">
            <v xml:space="preserve"> UNSECURED</v>
          </cell>
          <cell r="AI306" t="str">
            <v xml:space="preserve"> N</v>
          </cell>
          <cell r="AJ306">
            <v>6</v>
          </cell>
          <cell r="AK306">
            <v>0</v>
          </cell>
          <cell r="AL306">
            <v>9480</v>
          </cell>
          <cell r="AM306">
            <v>51413</v>
          </cell>
          <cell r="AN306" t="str">
            <v xml:space="preserve"> 10/13/2017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9480</v>
          </cell>
          <cell r="AZ306">
            <v>51413</v>
          </cell>
          <cell r="BA306" t="str">
            <v xml:space="preserve"> ST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 t="str">
            <v>Pass</v>
          </cell>
          <cell r="BH306" t="str">
            <v>Pass</v>
          </cell>
          <cell r="BI306" t="str">
            <v>***-**-8082</v>
          </cell>
          <cell r="BJ306">
            <v>30000</v>
          </cell>
          <cell r="BK306">
            <v>25637.45</v>
          </cell>
          <cell r="BL306">
            <v>25637.45</v>
          </cell>
          <cell r="BM306"/>
          <cell r="BN306"/>
          <cell r="BO306"/>
          <cell r="BP306"/>
          <cell r="BQ306">
            <v>2.0186945728953683E-5</v>
          </cell>
          <cell r="BR306">
            <v>24500</v>
          </cell>
          <cell r="BS306">
            <v>1137.45</v>
          </cell>
          <cell r="BT306">
            <v>25637.45</v>
          </cell>
          <cell r="BU306">
            <v>5500</v>
          </cell>
          <cell r="BV306">
            <v>31137.45</v>
          </cell>
          <cell r="BW306">
            <v>0</v>
          </cell>
          <cell r="BX306">
            <v>0</v>
          </cell>
          <cell r="BY306"/>
          <cell r="BZ306">
            <v>0</v>
          </cell>
          <cell r="CA306" t="e">
            <v>#REF!</v>
          </cell>
          <cell r="CB306" t="str">
            <v>Match</v>
          </cell>
          <cell r="CC306" t="b">
            <v>0</v>
          </cell>
          <cell r="CD306">
            <v>515648082</v>
          </cell>
          <cell r="CE306">
            <v>9</v>
          </cell>
          <cell r="CF306">
            <v>5</v>
          </cell>
          <cell r="CG306">
            <v>64</v>
          </cell>
          <cell r="CH306" t="b">
            <v>0</v>
          </cell>
          <cell r="CI306">
            <v>-203.31315972222365</v>
          </cell>
          <cell r="CJ306"/>
          <cell r="CK306" t="e">
            <v>#REF!</v>
          </cell>
          <cell r="CL306" t="e">
            <v>#REF!</v>
          </cell>
        </row>
        <row r="307">
          <cell r="B307">
            <v>52292</v>
          </cell>
          <cell r="C307" t="str">
            <v xml:space="preserve"> BUXTON,JERRY</v>
          </cell>
          <cell r="D307">
            <v>10015</v>
          </cell>
          <cell r="E307">
            <v>3049.82</v>
          </cell>
          <cell r="F307">
            <v>42320</v>
          </cell>
          <cell r="G307">
            <v>43405</v>
          </cell>
          <cell r="H307" t="str">
            <v xml:space="preserve"> CARPET AND FURNITURE</v>
          </cell>
          <cell r="I307" t="str">
            <v xml:space="preserve"> SA</v>
          </cell>
          <cell r="J307">
            <v>31</v>
          </cell>
          <cell r="K307" t="str">
            <v xml:space="preserve"> A</v>
          </cell>
          <cell r="L307" t="str">
            <v xml:space="preserve"> N</v>
          </cell>
          <cell r="M307">
            <v>0</v>
          </cell>
          <cell r="N307">
            <v>9480</v>
          </cell>
          <cell r="O307">
            <v>52292</v>
          </cell>
          <cell r="P307">
            <v>0</v>
          </cell>
          <cell r="Q307" t="str">
            <v xml:space="preserve"> JD</v>
          </cell>
          <cell r="R307">
            <v>43132</v>
          </cell>
          <cell r="S307">
            <v>317.64</v>
          </cell>
          <cell r="T307">
            <v>17.3</v>
          </cell>
          <cell r="U307" t="str">
            <v xml:space="preserve"> N</v>
          </cell>
          <cell r="V307">
            <v>1</v>
          </cell>
          <cell r="W307">
            <v>515648082</v>
          </cell>
          <cell r="X307" t="str">
            <v xml:space="preserve"> S</v>
          </cell>
          <cell r="Y307">
            <v>9480</v>
          </cell>
          <cell r="Z307">
            <v>52292</v>
          </cell>
          <cell r="AA307">
            <v>0</v>
          </cell>
          <cell r="AB307">
            <v>2</v>
          </cell>
          <cell r="AC307">
            <v>10</v>
          </cell>
          <cell r="AD307">
            <v>4</v>
          </cell>
          <cell r="AE307">
            <v>0</v>
          </cell>
          <cell r="AF307">
            <v>0</v>
          </cell>
          <cell r="AG307" t="str">
            <v xml:space="preserve"> ST</v>
          </cell>
          <cell r="AH307" t="str">
            <v xml:space="preserve"> UNSECURED</v>
          </cell>
          <cell r="AI307" t="str">
            <v xml:space="preserve"> N</v>
          </cell>
          <cell r="AJ307">
            <v>9</v>
          </cell>
          <cell r="AK307">
            <v>0</v>
          </cell>
          <cell r="AL307">
            <v>9480</v>
          </cell>
          <cell r="AM307">
            <v>52292</v>
          </cell>
          <cell r="AN307" t="str">
            <v xml:space="preserve">  0/00/0000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9480</v>
          </cell>
          <cell r="AZ307">
            <v>52292</v>
          </cell>
          <cell r="BA307" t="str">
            <v xml:space="preserve"> ST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 t="str">
            <v>Pass</v>
          </cell>
          <cell r="BH307" t="str">
            <v>Pass</v>
          </cell>
          <cell r="BI307" t="str">
            <v>***-**-8082</v>
          </cell>
          <cell r="BJ307">
            <v>3049.82</v>
          </cell>
          <cell r="BK307">
            <v>3067.1200000000003</v>
          </cell>
          <cell r="BL307">
            <v>3067.1200000000003</v>
          </cell>
          <cell r="BM307"/>
          <cell r="BN307"/>
          <cell r="BO307"/>
          <cell r="BP307"/>
          <cell r="BQ307">
            <v>3.7693806626373997E-6</v>
          </cell>
          <cell r="BR307">
            <v>3049.82</v>
          </cell>
          <cell r="BS307">
            <v>17.3</v>
          </cell>
          <cell r="BT307">
            <v>3067.1200000000003</v>
          </cell>
          <cell r="BU307">
            <v>0</v>
          </cell>
          <cell r="BV307">
            <v>3067.1200000000003</v>
          </cell>
          <cell r="BW307">
            <v>0</v>
          </cell>
          <cell r="BX307">
            <v>0</v>
          </cell>
          <cell r="BY307"/>
          <cell r="BZ307">
            <v>0</v>
          </cell>
          <cell r="CA307" t="e">
            <v>#REF!</v>
          </cell>
          <cell r="CB307" t="str">
            <v>Match</v>
          </cell>
          <cell r="CC307" t="b">
            <v>0</v>
          </cell>
          <cell r="CD307">
            <v>515648082</v>
          </cell>
          <cell r="CE307">
            <v>9</v>
          </cell>
          <cell r="CF307">
            <v>5</v>
          </cell>
          <cell r="CG307">
            <v>64</v>
          </cell>
          <cell r="CH307" t="b">
            <v>0</v>
          </cell>
          <cell r="CI307">
            <v>-8.3131597222236451</v>
          </cell>
          <cell r="CJ307"/>
          <cell r="CK307" t="e">
            <v>#REF!</v>
          </cell>
          <cell r="CL307" t="e">
            <v>#REF!</v>
          </cell>
        </row>
        <row r="308">
          <cell r="B308">
            <v>310410</v>
          </cell>
          <cell r="C308" t="str">
            <v xml:space="preserve"> BUXTON,JERRY W.</v>
          </cell>
          <cell r="D308">
            <v>199200</v>
          </cell>
          <cell r="E308">
            <v>195615.25</v>
          </cell>
          <cell r="F308">
            <v>42702</v>
          </cell>
          <cell r="G308">
            <v>53693</v>
          </cell>
          <cell r="H308" t="str">
            <v xml:space="preserve"> CASH-OUT REFINANCE</v>
          </cell>
          <cell r="I308" t="str">
            <v xml:space="preserve"> PA</v>
          </cell>
          <cell r="J308">
            <v>19</v>
          </cell>
          <cell r="K308" t="str">
            <v xml:space="preserve"> A</v>
          </cell>
          <cell r="L308" t="str">
            <v xml:space="preserve"> N</v>
          </cell>
          <cell r="M308">
            <v>0</v>
          </cell>
          <cell r="N308">
            <v>9480</v>
          </cell>
          <cell r="O308">
            <v>310410</v>
          </cell>
          <cell r="P308">
            <v>0</v>
          </cell>
          <cell r="Q308" t="str">
            <v xml:space="preserve"> BR</v>
          </cell>
          <cell r="R308">
            <v>43132</v>
          </cell>
          <cell r="S308">
            <v>936.71</v>
          </cell>
          <cell r="T308">
            <v>453.01</v>
          </cell>
          <cell r="U308" t="str">
            <v xml:space="preserve"> N</v>
          </cell>
          <cell r="V308">
            <v>2</v>
          </cell>
          <cell r="W308">
            <v>515648082</v>
          </cell>
          <cell r="X308" t="str">
            <v xml:space="preserve"> S</v>
          </cell>
          <cell r="Y308">
            <v>9480</v>
          </cell>
          <cell r="Z308">
            <v>310410</v>
          </cell>
          <cell r="AA308">
            <v>0</v>
          </cell>
          <cell r="AB308">
            <v>2</v>
          </cell>
          <cell r="AC308">
            <v>6</v>
          </cell>
          <cell r="AD308">
            <v>3</v>
          </cell>
          <cell r="AE308">
            <v>310410</v>
          </cell>
          <cell r="AF308">
            <v>1</v>
          </cell>
          <cell r="AG308" t="str">
            <v xml:space="preserve"> ST</v>
          </cell>
          <cell r="AH308" t="str">
            <v xml:space="preserve"> 1209 STEELE AVE</v>
          </cell>
          <cell r="AI308" t="str">
            <v xml:space="preserve"> N</v>
          </cell>
          <cell r="AJ308">
            <v>3.625</v>
          </cell>
          <cell r="AK308">
            <v>0</v>
          </cell>
          <cell r="AL308">
            <v>9480</v>
          </cell>
          <cell r="AM308">
            <v>310410</v>
          </cell>
          <cell r="AN308" t="str">
            <v xml:space="preserve">  0/00/0000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9480</v>
          </cell>
          <cell r="AZ308">
            <v>310410</v>
          </cell>
          <cell r="BA308" t="str">
            <v xml:space="preserve"> ST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 t="str">
            <v>Pass</v>
          </cell>
          <cell r="BH308" t="str">
            <v>Pass</v>
          </cell>
          <cell r="BI308" t="str">
            <v>***-**-8082</v>
          </cell>
          <cell r="BJ308">
            <v>195615.25</v>
          </cell>
          <cell r="BK308">
            <v>196068.26</v>
          </cell>
          <cell r="BL308">
            <v>196068.26</v>
          </cell>
          <cell r="BM308"/>
          <cell r="BN308"/>
          <cell r="BO308"/>
          <cell r="BP308"/>
          <cell r="BQ308">
            <v>9.7378706317742766E-5</v>
          </cell>
          <cell r="BR308">
            <v>195615.25</v>
          </cell>
          <cell r="BS308">
            <v>453.01</v>
          </cell>
          <cell r="BT308">
            <v>196068.26</v>
          </cell>
          <cell r="BU308">
            <v>0</v>
          </cell>
          <cell r="BV308">
            <v>196068.26</v>
          </cell>
          <cell r="BW308">
            <v>0</v>
          </cell>
          <cell r="BX308">
            <v>0</v>
          </cell>
          <cell r="BY308"/>
          <cell r="BZ308">
            <v>0</v>
          </cell>
          <cell r="CA308" t="e">
            <v>#REF!</v>
          </cell>
          <cell r="CB308" t="str">
            <v>Match</v>
          </cell>
          <cell r="CC308" t="b">
            <v>0</v>
          </cell>
          <cell r="CD308">
            <v>515648082</v>
          </cell>
          <cell r="CE308">
            <v>9</v>
          </cell>
          <cell r="CF308">
            <v>5</v>
          </cell>
          <cell r="CG308">
            <v>64</v>
          </cell>
          <cell r="CH308" t="b">
            <v>0</v>
          </cell>
          <cell r="CI308">
            <v>-8.3131597222236451</v>
          </cell>
          <cell r="CJ308"/>
          <cell r="CK308" t="e">
            <v>#REF!</v>
          </cell>
          <cell r="CL308" t="e">
            <v>#REF!</v>
          </cell>
        </row>
        <row r="309">
          <cell r="B309">
            <v>9310410</v>
          </cell>
          <cell r="C309" t="str">
            <v xml:space="preserve"> BUXTON,JERRY</v>
          </cell>
          <cell r="D309">
            <v>-199200</v>
          </cell>
          <cell r="E309">
            <v>-195615.25</v>
          </cell>
          <cell r="F309">
            <v>42702</v>
          </cell>
          <cell r="G309">
            <v>53693</v>
          </cell>
          <cell r="H309" t="str">
            <v xml:space="preserve"> MPF LOAN SOLD</v>
          </cell>
          <cell r="I309" t="str">
            <v xml:space="preserve"> PT</v>
          </cell>
          <cell r="J309">
            <v>20</v>
          </cell>
          <cell r="K309" t="str">
            <v xml:space="preserve"> A</v>
          </cell>
          <cell r="L309" t="str">
            <v xml:space="preserve"> N</v>
          </cell>
          <cell r="M309">
            <v>0</v>
          </cell>
          <cell r="N309">
            <v>9480</v>
          </cell>
          <cell r="O309">
            <v>9310410</v>
          </cell>
          <cell r="P309">
            <v>0</v>
          </cell>
          <cell r="Q309" t="str">
            <v xml:space="preserve"> BR</v>
          </cell>
          <cell r="R309">
            <v>43132</v>
          </cell>
          <cell r="S309">
            <v>936.71</v>
          </cell>
          <cell r="T309">
            <v>-453.01</v>
          </cell>
          <cell r="U309" t="str">
            <v xml:space="preserve"> N</v>
          </cell>
          <cell r="V309">
            <v>2</v>
          </cell>
          <cell r="W309">
            <v>515648082</v>
          </cell>
          <cell r="X309" t="str">
            <v xml:space="preserve"> S</v>
          </cell>
          <cell r="Y309">
            <v>9480</v>
          </cell>
          <cell r="Z309">
            <v>9310410</v>
          </cell>
          <cell r="AA309">
            <v>0</v>
          </cell>
          <cell r="AB309">
            <v>2</v>
          </cell>
          <cell r="AC309">
            <v>6</v>
          </cell>
          <cell r="AD309">
            <v>3</v>
          </cell>
          <cell r="AE309">
            <v>310410</v>
          </cell>
          <cell r="AF309">
            <v>1</v>
          </cell>
          <cell r="AG309" t="str">
            <v xml:space="preserve"> ST</v>
          </cell>
          <cell r="AH309" t="str">
            <v xml:space="preserve"> 1209 STEELE AVE</v>
          </cell>
          <cell r="AI309" t="str">
            <v xml:space="preserve">  </v>
          </cell>
          <cell r="AJ309">
            <v>3.625</v>
          </cell>
          <cell r="AK309">
            <v>0</v>
          </cell>
          <cell r="AL309">
            <v>9480</v>
          </cell>
          <cell r="AM309">
            <v>9310410</v>
          </cell>
          <cell r="AN309" t="str">
            <v xml:space="preserve">  0/00/0000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9480</v>
          </cell>
          <cell r="AZ309">
            <v>9310410</v>
          </cell>
          <cell r="BA309" t="str">
            <v xml:space="preserve"> ST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 t="str">
            <v>Pass</v>
          </cell>
          <cell r="BH309" t="str">
            <v>Pass</v>
          </cell>
          <cell r="BI309" t="str">
            <v>***-**-8082</v>
          </cell>
          <cell r="BJ309">
            <v>-195615.25</v>
          </cell>
          <cell r="BK309">
            <v>-196068.26</v>
          </cell>
          <cell r="BL309">
            <v>-196068.26</v>
          </cell>
          <cell r="BM309"/>
          <cell r="BN309"/>
          <cell r="BO309"/>
          <cell r="BP309"/>
          <cell r="BQ309">
            <v>-9.7378706317742766E-5</v>
          </cell>
          <cell r="BR309">
            <v>-195615.25</v>
          </cell>
          <cell r="BS309">
            <v>-453.01</v>
          </cell>
          <cell r="BT309">
            <v>-196068.26</v>
          </cell>
          <cell r="BU309">
            <v>0</v>
          </cell>
          <cell r="BV309">
            <v>-196068.26</v>
          </cell>
          <cell r="BW309">
            <v>0</v>
          </cell>
          <cell r="BX309">
            <v>0</v>
          </cell>
          <cell r="BY309"/>
          <cell r="BZ309">
            <v>0</v>
          </cell>
          <cell r="CA309" t="e">
            <v>#REF!</v>
          </cell>
          <cell r="CB309" t="str">
            <v>Match</v>
          </cell>
          <cell r="CC309" t="b">
            <v>0</v>
          </cell>
          <cell r="CD309">
            <v>515648082</v>
          </cell>
          <cell r="CE309">
            <v>9</v>
          </cell>
          <cell r="CF309">
            <v>5</v>
          </cell>
          <cell r="CG309">
            <v>64</v>
          </cell>
          <cell r="CH309" t="b">
            <v>0</v>
          </cell>
          <cell r="CI309">
            <v>-8.3131597222236451</v>
          </cell>
          <cell r="CJ309"/>
          <cell r="CK309" t="e">
            <v>#REF!</v>
          </cell>
          <cell r="CL309" t="e">
            <v>#REF!</v>
          </cell>
        </row>
        <row r="310">
          <cell r="B310">
            <v>49289</v>
          </cell>
          <cell r="C310" t="str">
            <v xml:space="preserve"> C AND S FARMS</v>
          </cell>
          <cell r="D310">
            <v>200000</v>
          </cell>
          <cell r="E310">
            <v>200000</v>
          </cell>
          <cell r="F310">
            <v>41465</v>
          </cell>
          <cell r="G310">
            <v>43070</v>
          </cell>
          <cell r="H310" t="str">
            <v xml:space="preserve"> OPERATING RENEWAL</v>
          </cell>
          <cell r="I310" t="str">
            <v xml:space="preserve"> SI</v>
          </cell>
          <cell r="J310">
            <v>91</v>
          </cell>
          <cell r="K310" t="str">
            <v xml:space="preserve"> A</v>
          </cell>
          <cell r="L310" t="str">
            <v xml:space="preserve"> N</v>
          </cell>
          <cell r="M310">
            <v>0</v>
          </cell>
          <cell r="N310">
            <v>9485</v>
          </cell>
          <cell r="O310">
            <v>49289</v>
          </cell>
          <cell r="P310">
            <v>0</v>
          </cell>
          <cell r="Q310" t="str">
            <v xml:space="preserve"> LF</v>
          </cell>
          <cell r="R310">
            <v>43070</v>
          </cell>
          <cell r="S310">
            <v>0</v>
          </cell>
          <cell r="T310">
            <v>9635.32</v>
          </cell>
          <cell r="U310" t="str">
            <v xml:space="preserve"> N</v>
          </cell>
          <cell r="V310">
            <v>8</v>
          </cell>
          <cell r="W310">
            <v>481222965</v>
          </cell>
          <cell r="X310" t="str">
            <v xml:space="preserve"> F</v>
          </cell>
          <cell r="Y310">
            <v>9485</v>
          </cell>
          <cell r="Z310">
            <v>49289</v>
          </cell>
          <cell r="AA310">
            <v>1</v>
          </cell>
          <cell r="AB310">
            <v>13</v>
          </cell>
          <cell r="AC310">
            <v>4</v>
          </cell>
          <cell r="AD310">
            <v>11</v>
          </cell>
          <cell r="AE310">
            <v>0</v>
          </cell>
          <cell r="AF310">
            <v>0</v>
          </cell>
          <cell r="AG310" t="str">
            <v xml:space="preserve"> ST</v>
          </cell>
          <cell r="AH310" t="str">
            <v xml:space="preserve"> CD's</v>
          </cell>
          <cell r="AI310" t="str">
            <v xml:space="preserve"> N</v>
          </cell>
          <cell r="AJ310">
            <v>2.85</v>
          </cell>
          <cell r="AK310">
            <v>8</v>
          </cell>
          <cell r="AL310">
            <v>9485</v>
          </cell>
          <cell r="AM310">
            <v>49289</v>
          </cell>
          <cell r="AN310" t="str">
            <v xml:space="preserve"> 10/04/2017</v>
          </cell>
          <cell r="AO310">
            <v>200000</v>
          </cell>
          <cell r="AP310">
            <v>9635.32</v>
          </cell>
          <cell r="AQ310">
            <v>0</v>
          </cell>
          <cell r="AR310">
            <v>209635.32</v>
          </cell>
          <cell r="AS310">
            <v>0</v>
          </cell>
          <cell r="AT310">
            <v>0</v>
          </cell>
          <cell r="AU310">
            <v>0</v>
          </cell>
          <cell r="AV310">
            <v>4</v>
          </cell>
          <cell r="AW310">
            <v>0</v>
          </cell>
          <cell r="AX310">
            <v>0</v>
          </cell>
          <cell r="AY310">
            <v>9485</v>
          </cell>
          <cell r="AZ310">
            <v>49289</v>
          </cell>
          <cell r="BA310" t="str">
            <v xml:space="preserve"> ST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 t="str">
            <v>Substandard</v>
          </cell>
          <cell r="BH310" t="str">
            <v>Substandard</v>
          </cell>
          <cell r="BI310" t="str">
            <v>**-***2965</v>
          </cell>
          <cell r="BJ310">
            <v>200000</v>
          </cell>
          <cell r="BK310">
            <v>209635.32</v>
          </cell>
          <cell r="BL310"/>
          <cell r="BM310"/>
          <cell r="BN310">
            <v>209635.32</v>
          </cell>
          <cell r="BO310"/>
          <cell r="BP310"/>
          <cell r="BQ310">
            <v>7.8275912010228573E-5</v>
          </cell>
          <cell r="BR310">
            <v>200000</v>
          </cell>
          <cell r="BS310">
            <v>9635.32</v>
          </cell>
          <cell r="BT310">
            <v>209635.32</v>
          </cell>
          <cell r="BU310">
            <v>0</v>
          </cell>
          <cell r="BV310">
            <v>209635.32</v>
          </cell>
          <cell r="BW310">
            <v>0</v>
          </cell>
          <cell r="BX310">
            <v>0</v>
          </cell>
          <cell r="BY310" t="str">
            <v>30-59</v>
          </cell>
          <cell r="BZ310">
            <v>209635.32</v>
          </cell>
          <cell r="CA310" t="e">
            <v>#REF!</v>
          </cell>
          <cell r="CB310" t="str">
            <v>Match</v>
          </cell>
          <cell r="CC310" t="b">
            <v>0</v>
          </cell>
          <cell r="CD310">
            <v>481222965</v>
          </cell>
          <cell r="CE310">
            <v>9</v>
          </cell>
          <cell r="CF310">
            <v>4</v>
          </cell>
          <cell r="CG310">
            <v>22</v>
          </cell>
          <cell r="CH310" t="b">
            <v>0</v>
          </cell>
          <cell r="CI310">
            <v>53.686840277776355</v>
          </cell>
          <cell r="CJ310" t="str">
            <v>31 +</v>
          </cell>
          <cell r="CK310" t="e">
            <v>#REF!</v>
          </cell>
          <cell r="CL310" t="e">
            <v>#REF!</v>
          </cell>
        </row>
        <row r="311">
          <cell r="B311">
            <v>51515</v>
          </cell>
          <cell r="C311" t="str">
            <v xml:space="preserve"> C AND S FARMS</v>
          </cell>
          <cell r="D311">
            <v>970000</v>
          </cell>
          <cell r="E311">
            <v>622177.12</v>
          </cell>
          <cell r="F311">
            <v>42111</v>
          </cell>
          <cell r="G311">
            <v>43835</v>
          </cell>
          <cell r="H311" t="str">
            <v xml:space="preserve"> EQUIPMENT RENEWAL</v>
          </cell>
          <cell r="I311" t="str">
            <v xml:space="preserve"> SA</v>
          </cell>
          <cell r="J311">
            <v>92</v>
          </cell>
          <cell r="K311" t="str">
            <v xml:space="preserve"> A</v>
          </cell>
          <cell r="L311" t="str">
            <v xml:space="preserve"> N</v>
          </cell>
          <cell r="M311">
            <v>0</v>
          </cell>
          <cell r="N311">
            <v>9485</v>
          </cell>
          <cell r="O311">
            <v>51515</v>
          </cell>
          <cell r="P311">
            <v>0</v>
          </cell>
          <cell r="Q311" t="str">
            <v xml:space="preserve"> LF</v>
          </cell>
          <cell r="R311">
            <v>43105</v>
          </cell>
          <cell r="S311">
            <v>217454.74</v>
          </cell>
          <cell r="T311">
            <v>8765.89</v>
          </cell>
          <cell r="U311" t="str">
            <v xml:space="preserve"> N</v>
          </cell>
          <cell r="V311">
            <v>7</v>
          </cell>
          <cell r="W311">
            <v>481222965</v>
          </cell>
          <cell r="X311" t="str">
            <v xml:space="preserve"> F</v>
          </cell>
          <cell r="Y311">
            <v>9485</v>
          </cell>
          <cell r="Z311">
            <v>51515</v>
          </cell>
          <cell r="AA311">
            <v>1</v>
          </cell>
          <cell r="AB311">
            <v>11</v>
          </cell>
          <cell r="AC311">
            <v>2</v>
          </cell>
          <cell r="AD311">
            <v>11</v>
          </cell>
          <cell r="AE311">
            <v>0</v>
          </cell>
          <cell r="AF311">
            <v>0</v>
          </cell>
          <cell r="AG311" t="str">
            <v xml:space="preserve"> ST</v>
          </cell>
          <cell r="AH311" t="str">
            <v xml:space="preserve"> ALL INVENTORY, ACCOUNTS, EQUIP</v>
          </cell>
          <cell r="AI311" t="str">
            <v xml:space="preserve"> N</v>
          </cell>
          <cell r="AJ311">
            <v>4.25</v>
          </cell>
          <cell r="AK311">
            <v>4</v>
          </cell>
          <cell r="AL311">
            <v>9485</v>
          </cell>
          <cell r="AM311">
            <v>51515</v>
          </cell>
          <cell r="AN311" t="str">
            <v xml:space="preserve"> 10/04/2017</v>
          </cell>
          <cell r="AO311">
            <v>210065.31</v>
          </cell>
          <cell r="AP311">
            <v>7389.43</v>
          </cell>
          <cell r="AQ311">
            <v>217454.74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2</v>
          </cell>
          <cell r="AW311">
            <v>1</v>
          </cell>
          <cell r="AX311">
            <v>1</v>
          </cell>
          <cell r="AY311">
            <v>9485</v>
          </cell>
          <cell r="AZ311">
            <v>51515</v>
          </cell>
          <cell r="BA311" t="str">
            <v xml:space="preserve"> ST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 t="str">
            <v>Substandard</v>
          </cell>
          <cell r="BH311" t="str">
            <v>Substandard</v>
          </cell>
          <cell r="BI311" t="str">
            <v>**-***2965</v>
          </cell>
          <cell r="BJ311">
            <v>622177.12</v>
          </cell>
          <cell r="BK311">
            <v>630943.01</v>
          </cell>
          <cell r="BL311"/>
          <cell r="BM311"/>
          <cell r="BN311">
            <v>630943.01</v>
          </cell>
          <cell r="BO311"/>
          <cell r="BP311"/>
          <cell r="BQ311">
            <v>3.6312508135888431E-4</v>
          </cell>
          <cell r="BR311">
            <v>622177.12</v>
          </cell>
          <cell r="BS311">
            <v>8765.89</v>
          </cell>
          <cell r="BT311">
            <v>630943.01</v>
          </cell>
          <cell r="BU311">
            <v>0</v>
          </cell>
          <cell r="BV311">
            <v>630943.01</v>
          </cell>
          <cell r="BW311">
            <v>0</v>
          </cell>
          <cell r="BX311">
            <v>0</v>
          </cell>
          <cell r="BY311" t="str">
            <v>1-29</v>
          </cell>
          <cell r="BZ311">
            <v>217454.74</v>
          </cell>
          <cell r="CA311" t="e">
            <v>#REF!</v>
          </cell>
          <cell r="CB311" t="str">
            <v>Match</v>
          </cell>
          <cell r="CC311" t="b">
            <v>0</v>
          </cell>
          <cell r="CD311">
            <v>481222965</v>
          </cell>
          <cell r="CE311">
            <v>9</v>
          </cell>
          <cell r="CF311">
            <v>4</v>
          </cell>
          <cell r="CG311">
            <v>22</v>
          </cell>
          <cell r="CH311" t="b">
            <v>0</v>
          </cell>
          <cell r="CI311">
            <v>18.686840277776355</v>
          </cell>
          <cell r="CJ311"/>
          <cell r="CK311" t="e">
            <v>#REF!</v>
          </cell>
          <cell r="CL311" t="e">
            <v>#REF!</v>
          </cell>
        </row>
        <row r="312">
          <cell r="B312">
            <v>52893</v>
          </cell>
          <cell r="C312" t="str">
            <v xml:space="preserve"> C AND S FARMS</v>
          </cell>
          <cell r="D312">
            <v>1590000</v>
          </cell>
          <cell r="E312">
            <v>1506000</v>
          </cell>
          <cell r="F312">
            <v>42506</v>
          </cell>
          <cell r="G312">
            <v>43070</v>
          </cell>
          <cell r="H312" t="str">
            <v xml:space="preserve"> OPERATING RENEWAL</v>
          </cell>
          <cell r="I312" t="str">
            <v xml:space="preserve"> SI</v>
          </cell>
          <cell r="J312">
            <v>91</v>
          </cell>
          <cell r="K312" t="str">
            <v xml:space="preserve"> A</v>
          </cell>
          <cell r="L312" t="str">
            <v xml:space="preserve"> O</v>
          </cell>
          <cell r="M312">
            <v>1590000</v>
          </cell>
          <cell r="N312">
            <v>9485</v>
          </cell>
          <cell r="O312">
            <v>52893</v>
          </cell>
          <cell r="P312">
            <v>0</v>
          </cell>
          <cell r="Q312" t="str">
            <v xml:space="preserve"> LF</v>
          </cell>
          <cell r="R312">
            <v>43070</v>
          </cell>
          <cell r="S312">
            <v>0</v>
          </cell>
          <cell r="T312">
            <v>146408.17000000001</v>
          </cell>
          <cell r="U312" t="str">
            <v xml:space="preserve"> N</v>
          </cell>
          <cell r="V312">
            <v>7</v>
          </cell>
          <cell r="W312">
            <v>481222965</v>
          </cell>
          <cell r="X312" t="str">
            <v xml:space="preserve"> F</v>
          </cell>
          <cell r="Y312">
            <v>9485</v>
          </cell>
          <cell r="Z312">
            <v>52893</v>
          </cell>
          <cell r="AA312">
            <v>0</v>
          </cell>
          <cell r="AB312">
            <v>11</v>
          </cell>
          <cell r="AC312">
            <v>4</v>
          </cell>
          <cell r="AD312">
            <v>11</v>
          </cell>
          <cell r="AE312">
            <v>0</v>
          </cell>
          <cell r="AF312">
            <v>0</v>
          </cell>
          <cell r="AG312" t="str">
            <v xml:space="preserve"> ST</v>
          </cell>
          <cell r="AH312" t="str">
            <v xml:space="preserve"> 1978 CHEVROLET GRAIN TRUCK</v>
          </cell>
          <cell r="AI312" t="str">
            <v xml:space="preserve"> N</v>
          </cell>
          <cell r="AJ312">
            <v>5.5</v>
          </cell>
          <cell r="AK312">
            <v>3</v>
          </cell>
          <cell r="AL312">
            <v>9485</v>
          </cell>
          <cell r="AM312">
            <v>52893</v>
          </cell>
          <cell r="AN312" t="str">
            <v xml:space="preserve">  0/00/0000</v>
          </cell>
          <cell r="AO312">
            <v>1506000</v>
          </cell>
          <cell r="AP312">
            <v>146408.17000000001</v>
          </cell>
          <cell r="AQ312">
            <v>0</v>
          </cell>
          <cell r="AR312">
            <v>1652408.17</v>
          </cell>
          <cell r="AS312">
            <v>0</v>
          </cell>
          <cell r="AT312">
            <v>0</v>
          </cell>
          <cell r="AU312">
            <v>0</v>
          </cell>
          <cell r="AV312">
            <v>3</v>
          </cell>
          <cell r="AW312">
            <v>0</v>
          </cell>
          <cell r="AX312">
            <v>0</v>
          </cell>
          <cell r="AY312">
            <v>9485</v>
          </cell>
          <cell r="AZ312">
            <v>52893</v>
          </cell>
          <cell r="BA312" t="str">
            <v xml:space="preserve"> ST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 t="str">
            <v>Substandard</v>
          </cell>
          <cell r="BH312" t="str">
            <v>Substandard</v>
          </cell>
          <cell r="BI312" t="str">
            <v>**-***2965</v>
          </cell>
          <cell r="BJ312">
            <v>1590000</v>
          </cell>
          <cell r="BK312">
            <v>1652408.17</v>
          </cell>
          <cell r="BL312"/>
          <cell r="BM312"/>
          <cell r="BN312">
            <v>1652408.17</v>
          </cell>
          <cell r="BO312"/>
          <cell r="BP312"/>
          <cell r="BQ312">
            <v>1.1374725950539003E-3</v>
          </cell>
          <cell r="BR312">
            <v>1506000</v>
          </cell>
          <cell r="BS312">
            <v>146408.17000000001</v>
          </cell>
          <cell r="BT312">
            <v>1652408.17</v>
          </cell>
          <cell r="BU312">
            <v>0</v>
          </cell>
          <cell r="BV312">
            <v>1652408.17</v>
          </cell>
          <cell r="BW312">
            <v>0</v>
          </cell>
          <cell r="BX312">
            <v>0</v>
          </cell>
          <cell r="BY312" t="str">
            <v>30-59</v>
          </cell>
          <cell r="BZ312">
            <v>1652408.17</v>
          </cell>
          <cell r="CA312" t="e">
            <v>#REF!</v>
          </cell>
          <cell r="CB312" t="str">
            <v>Match</v>
          </cell>
          <cell r="CC312" t="b">
            <v>0</v>
          </cell>
          <cell r="CD312">
            <v>481222965</v>
          </cell>
          <cell r="CE312">
            <v>9</v>
          </cell>
          <cell r="CF312">
            <v>4</v>
          </cell>
          <cell r="CG312">
            <v>22</v>
          </cell>
          <cell r="CH312" t="b">
            <v>0</v>
          </cell>
          <cell r="CI312">
            <v>53.686840277776355</v>
          </cell>
          <cell r="CJ312" t="str">
            <v>31 +</v>
          </cell>
          <cell r="CK312" t="e">
            <v>#REF!</v>
          </cell>
          <cell r="CL312" t="e">
            <v>#REF!</v>
          </cell>
        </row>
        <row r="313">
          <cell r="B313">
            <v>951515</v>
          </cell>
          <cell r="C313" t="str">
            <v xml:space="preserve"> C &amp; S FARMS</v>
          </cell>
          <cell r="D313">
            <v>-727500</v>
          </cell>
          <cell r="E313">
            <v>-466632.84</v>
          </cell>
          <cell r="F313">
            <v>42111</v>
          </cell>
          <cell r="G313">
            <v>43835</v>
          </cell>
          <cell r="H313" t="str">
            <v xml:space="preserve"> FNB PHILLIPSBURG</v>
          </cell>
          <cell r="I313" t="str">
            <v xml:space="preserve"> PT</v>
          </cell>
          <cell r="J313">
            <v>93</v>
          </cell>
          <cell r="K313" t="str">
            <v xml:space="preserve"> A</v>
          </cell>
          <cell r="L313" t="str">
            <v xml:space="preserve"> N</v>
          </cell>
          <cell r="M313">
            <v>0</v>
          </cell>
          <cell r="N313">
            <v>9485</v>
          </cell>
          <cell r="O313">
            <v>951515</v>
          </cell>
          <cell r="P313">
            <v>0</v>
          </cell>
          <cell r="Q313" t="str">
            <v xml:space="preserve"> LF</v>
          </cell>
          <cell r="R313">
            <v>42979</v>
          </cell>
          <cell r="S313">
            <v>161673.16</v>
          </cell>
          <cell r="T313">
            <v>6187.67</v>
          </cell>
          <cell r="U313" t="str">
            <v xml:space="preserve"> N</v>
          </cell>
          <cell r="V313">
            <v>7</v>
          </cell>
          <cell r="W313">
            <v>481222965</v>
          </cell>
          <cell r="X313" t="str">
            <v xml:space="preserve"> F</v>
          </cell>
          <cell r="Y313">
            <v>9485</v>
          </cell>
          <cell r="Z313">
            <v>951515</v>
          </cell>
          <cell r="AA313">
            <v>0</v>
          </cell>
          <cell r="AB313">
            <v>11</v>
          </cell>
          <cell r="AC313">
            <v>2</v>
          </cell>
          <cell r="AD313">
            <v>11</v>
          </cell>
          <cell r="AE313">
            <v>51515</v>
          </cell>
          <cell r="AF313">
            <v>0</v>
          </cell>
          <cell r="AG313" t="str">
            <v xml:space="preserve"> ST</v>
          </cell>
          <cell r="AH313" t="str">
            <v xml:space="preserve"> FNB PHILLIPSBURG PARTICIPATION</v>
          </cell>
          <cell r="AI313" t="str">
            <v xml:space="preserve"> N</v>
          </cell>
          <cell r="AJ313">
            <v>4</v>
          </cell>
          <cell r="AK313">
            <v>3</v>
          </cell>
          <cell r="AL313">
            <v>9485</v>
          </cell>
          <cell r="AM313">
            <v>951515</v>
          </cell>
          <cell r="AN313" t="str">
            <v xml:space="preserve">  0/00/0000</v>
          </cell>
          <cell r="AO313">
            <v>29190.55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-29190.55</v>
          </cell>
          <cell r="AV313">
            <v>3</v>
          </cell>
          <cell r="AW313">
            <v>3</v>
          </cell>
          <cell r="AX313">
            <v>3</v>
          </cell>
          <cell r="AY313">
            <v>9485</v>
          </cell>
          <cell r="AZ313">
            <v>951515</v>
          </cell>
          <cell r="BA313" t="str">
            <v xml:space="preserve"> ST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 t="str">
            <v>Substandard</v>
          </cell>
          <cell r="BH313" t="str">
            <v>Substandard</v>
          </cell>
          <cell r="BI313" t="str">
            <v>**-***2965</v>
          </cell>
          <cell r="BJ313">
            <v>-466632.84</v>
          </cell>
          <cell r="BK313">
            <v>-460445.17000000004</v>
          </cell>
          <cell r="BL313"/>
          <cell r="BM313"/>
          <cell r="BN313">
            <v>-460445.17000000004</v>
          </cell>
          <cell r="BO313"/>
          <cell r="BP313"/>
          <cell r="BQ313">
            <v>-2.5632358684156539E-4</v>
          </cell>
          <cell r="BR313">
            <v>-466632.84</v>
          </cell>
          <cell r="BS313">
            <v>6187.67</v>
          </cell>
          <cell r="BT313">
            <v>-460445.17000000004</v>
          </cell>
          <cell r="BU313">
            <v>0</v>
          </cell>
          <cell r="BV313">
            <v>-460445.17000000004</v>
          </cell>
          <cell r="BW313">
            <v>0</v>
          </cell>
          <cell r="BX313">
            <v>0</v>
          </cell>
          <cell r="BY313" t="str">
            <v>120 +</v>
          </cell>
          <cell r="BZ313">
            <v>29190.55</v>
          </cell>
          <cell r="CA313" t="e">
            <v>#REF!</v>
          </cell>
          <cell r="CB313" t="str">
            <v>Match</v>
          </cell>
          <cell r="CC313" t="b">
            <v>0</v>
          </cell>
          <cell r="CD313">
            <v>481222965</v>
          </cell>
          <cell r="CE313">
            <v>9</v>
          </cell>
          <cell r="CF313">
            <v>4</v>
          </cell>
          <cell r="CG313">
            <v>22</v>
          </cell>
          <cell r="CH313" t="b">
            <v>0</v>
          </cell>
          <cell r="CI313">
            <v>144.68684027777635</v>
          </cell>
          <cell r="CJ313" t="str">
            <v>31 +</v>
          </cell>
          <cell r="CK313" t="e">
            <v>#REF!</v>
          </cell>
          <cell r="CL313" t="e">
            <v>#REF!</v>
          </cell>
        </row>
        <row r="314">
          <cell r="B314">
            <v>51388</v>
          </cell>
          <cell r="C314" t="str">
            <v xml:space="preserve"> C &amp; S FARMS TRUCKING</v>
          </cell>
          <cell r="D314">
            <v>51000</v>
          </cell>
          <cell r="E314">
            <v>31856.7</v>
          </cell>
          <cell r="F314">
            <v>42068</v>
          </cell>
          <cell r="G314">
            <v>43845</v>
          </cell>
          <cell r="H314" t="str">
            <v xml:space="preserve"> PURCHASE TRAILER</v>
          </cell>
          <cell r="I314" t="str">
            <v xml:space="preserve"> SA</v>
          </cell>
          <cell r="J314">
            <v>92</v>
          </cell>
          <cell r="K314" t="str">
            <v xml:space="preserve"> A</v>
          </cell>
          <cell r="L314" t="str">
            <v xml:space="preserve"> N</v>
          </cell>
          <cell r="M314">
            <v>0</v>
          </cell>
          <cell r="N314">
            <v>9500</v>
          </cell>
          <cell r="O314">
            <v>51388</v>
          </cell>
          <cell r="P314">
            <v>0</v>
          </cell>
          <cell r="Q314" t="str">
            <v xml:space="preserve"> LF</v>
          </cell>
          <cell r="R314">
            <v>43115</v>
          </cell>
          <cell r="S314">
            <v>11474.42</v>
          </cell>
          <cell r="T314">
            <v>1279.71</v>
          </cell>
          <cell r="U314" t="str">
            <v xml:space="preserve"> N</v>
          </cell>
          <cell r="V314">
            <v>3</v>
          </cell>
          <cell r="W314">
            <v>208548602</v>
          </cell>
          <cell r="X314" t="str">
            <v xml:space="preserve"> F</v>
          </cell>
          <cell r="Y314">
            <v>9500</v>
          </cell>
          <cell r="Z314">
            <v>51388</v>
          </cell>
          <cell r="AA314">
            <v>0</v>
          </cell>
          <cell r="AB314">
            <v>11</v>
          </cell>
          <cell r="AC314">
            <v>2</v>
          </cell>
          <cell r="AD314">
            <v>11</v>
          </cell>
          <cell r="AE314">
            <v>0</v>
          </cell>
          <cell r="AF314">
            <v>0</v>
          </cell>
          <cell r="AG314" t="str">
            <v xml:space="preserve"> ST</v>
          </cell>
          <cell r="AH314" t="str">
            <v xml:space="preserve"> 2012 AULICK TRAILER (VIN 1A9TF</v>
          </cell>
          <cell r="AI314" t="str">
            <v xml:space="preserve"> N</v>
          </cell>
          <cell r="AJ314">
            <v>4.25</v>
          </cell>
          <cell r="AK314">
            <v>2</v>
          </cell>
          <cell r="AL314">
            <v>9500</v>
          </cell>
          <cell r="AM314">
            <v>51388</v>
          </cell>
          <cell r="AN314" t="str">
            <v xml:space="preserve">  0/00/0000</v>
          </cell>
          <cell r="AO314">
            <v>10228.09</v>
          </cell>
          <cell r="AP314">
            <v>1246.33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9500</v>
          </cell>
          <cell r="AZ314">
            <v>51388</v>
          </cell>
          <cell r="BA314" t="str">
            <v xml:space="preserve"> ST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 t="str">
            <v>Substandard</v>
          </cell>
          <cell r="BH314" t="str">
            <v>Substandard</v>
          </cell>
          <cell r="BI314" t="str">
            <v>**-***8602</v>
          </cell>
          <cell r="BJ314">
            <v>31856.7</v>
          </cell>
          <cell r="BK314">
            <v>33136.410000000003</v>
          </cell>
          <cell r="BL314"/>
          <cell r="BM314"/>
          <cell r="BN314">
            <v>33136.410000000003</v>
          </cell>
          <cell r="BO314"/>
          <cell r="BP314"/>
          <cell r="BQ314">
            <v>1.8592722887857993E-5</v>
          </cell>
          <cell r="BR314">
            <v>31856.7</v>
          </cell>
          <cell r="BS314">
            <v>1279.71</v>
          </cell>
          <cell r="BT314">
            <v>33136.410000000003</v>
          </cell>
          <cell r="BU314">
            <v>0</v>
          </cell>
          <cell r="BV314">
            <v>33136.410000000003</v>
          </cell>
          <cell r="BW314">
            <v>0</v>
          </cell>
          <cell r="BX314">
            <v>0</v>
          </cell>
          <cell r="BY314"/>
          <cell r="BZ314">
            <v>11474.42</v>
          </cell>
          <cell r="CA314" t="e">
            <v>#REF!</v>
          </cell>
          <cell r="CB314" t="str">
            <v>Match</v>
          </cell>
          <cell r="CC314" t="b">
            <v>0</v>
          </cell>
          <cell r="CD314">
            <v>208548602</v>
          </cell>
          <cell r="CE314">
            <v>9</v>
          </cell>
          <cell r="CF314">
            <v>2</v>
          </cell>
          <cell r="CG314">
            <v>54</v>
          </cell>
          <cell r="CH314" t="b">
            <v>0</v>
          </cell>
          <cell r="CI314">
            <v>8.6868402777763549</v>
          </cell>
          <cell r="CJ314"/>
          <cell r="CK314" t="e">
            <v>#REF!</v>
          </cell>
          <cell r="CL314" t="e">
            <v>#REF!</v>
          </cell>
        </row>
        <row r="315">
          <cell r="B315">
            <v>48872</v>
          </cell>
          <cell r="C315" t="str">
            <v xml:space="preserve"> CALLEN,JEFFREY L.</v>
          </cell>
          <cell r="D315">
            <v>49000</v>
          </cell>
          <cell r="E315">
            <v>37473.75</v>
          </cell>
          <cell r="F315">
            <v>41430</v>
          </cell>
          <cell r="G315">
            <v>43252</v>
          </cell>
          <cell r="H315" t="str">
            <v xml:space="preserve"> REFINANCE HOME</v>
          </cell>
          <cell r="I315" t="str">
            <v xml:space="preserve"> SA</v>
          </cell>
          <cell r="J315">
            <v>13</v>
          </cell>
          <cell r="K315" t="str">
            <v xml:space="preserve"> A</v>
          </cell>
          <cell r="L315" t="str">
            <v xml:space="preserve"> N</v>
          </cell>
          <cell r="M315">
            <v>0</v>
          </cell>
          <cell r="N315">
            <v>9555</v>
          </cell>
          <cell r="O315">
            <v>48872</v>
          </cell>
          <cell r="P315">
            <v>0</v>
          </cell>
          <cell r="Q315" t="str">
            <v xml:space="preserve"> KM</v>
          </cell>
          <cell r="R315">
            <v>43132</v>
          </cell>
          <cell r="S315">
            <v>374.74</v>
          </cell>
          <cell r="T315">
            <v>27.72</v>
          </cell>
          <cell r="U315" t="str">
            <v xml:space="preserve"> N</v>
          </cell>
          <cell r="V315">
            <v>2</v>
          </cell>
          <cell r="W315">
            <v>512822443</v>
          </cell>
          <cell r="X315" t="str">
            <v xml:space="preserve"> S</v>
          </cell>
          <cell r="Y315">
            <v>9555</v>
          </cell>
          <cell r="Z315">
            <v>48872</v>
          </cell>
          <cell r="AA315">
            <v>0</v>
          </cell>
          <cell r="AB315">
            <v>21</v>
          </cell>
          <cell r="AC315">
            <v>6</v>
          </cell>
          <cell r="AD315">
            <v>1</v>
          </cell>
          <cell r="AE315">
            <v>0</v>
          </cell>
          <cell r="AF315">
            <v>0</v>
          </cell>
          <cell r="AG315" t="str">
            <v xml:space="preserve"> ST</v>
          </cell>
          <cell r="AH315" t="str">
            <v xml:space="preserve"> 305 S 3RD,LEOTI,KS</v>
          </cell>
          <cell r="AI315" t="str">
            <v xml:space="preserve"> N</v>
          </cell>
          <cell r="AJ315">
            <v>4.5</v>
          </cell>
          <cell r="AK315">
            <v>28</v>
          </cell>
          <cell r="AL315">
            <v>9555</v>
          </cell>
          <cell r="AM315">
            <v>48872</v>
          </cell>
          <cell r="AN315" t="str">
            <v xml:space="preserve">  0/00/0000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16</v>
          </cell>
          <cell r="AW315">
            <v>5</v>
          </cell>
          <cell r="AX315">
            <v>0</v>
          </cell>
          <cell r="AY315">
            <v>9555</v>
          </cell>
          <cell r="AZ315">
            <v>48872</v>
          </cell>
          <cell r="BA315" t="str">
            <v xml:space="preserve"> ST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 t="str">
            <v>Pass</v>
          </cell>
          <cell r="BH315" t="str">
            <v>Pass</v>
          </cell>
          <cell r="BI315" t="str">
            <v>***-**-2443</v>
          </cell>
          <cell r="BJ315">
            <v>37473.75</v>
          </cell>
          <cell r="BK315">
            <v>37501.47</v>
          </cell>
          <cell r="BL315">
            <v>37501.47</v>
          </cell>
          <cell r="BM315"/>
          <cell r="BN315"/>
          <cell r="BO315"/>
          <cell r="BP315"/>
          <cell r="BQ315">
            <v>2.3157568087052391E-5</v>
          </cell>
          <cell r="BR315">
            <v>37473.75</v>
          </cell>
          <cell r="BS315">
            <v>27.72</v>
          </cell>
          <cell r="BT315">
            <v>37501.47</v>
          </cell>
          <cell r="BU315">
            <v>0</v>
          </cell>
          <cell r="BV315">
            <v>37501.47</v>
          </cell>
          <cell r="BW315">
            <v>0</v>
          </cell>
          <cell r="BX315">
            <v>0</v>
          </cell>
          <cell r="BY315"/>
          <cell r="BZ315">
            <v>0</v>
          </cell>
          <cell r="CA315" t="e">
            <v>#REF!</v>
          </cell>
          <cell r="CB315" t="str">
            <v>Match</v>
          </cell>
          <cell r="CC315" t="b">
            <v>0</v>
          </cell>
          <cell r="CD315">
            <v>512822443</v>
          </cell>
          <cell r="CE315">
            <v>9</v>
          </cell>
          <cell r="CF315">
            <v>5</v>
          </cell>
          <cell r="CG315">
            <v>82</v>
          </cell>
          <cell r="CH315" t="b">
            <v>0</v>
          </cell>
          <cell r="CI315">
            <v>-8.3131597222236451</v>
          </cell>
          <cell r="CJ315"/>
          <cell r="CK315" t="e">
            <v>#REF!</v>
          </cell>
          <cell r="CL315" t="e">
            <v>#REF!</v>
          </cell>
        </row>
        <row r="316">
          <cell r="B316">
            <v>51717</v>
          </cell>
          <cell r="C316" t="str">
            <v xml:space="preserve"> CALLEN,JEFFREY L.</v>
          </cell>
          <cell r="D316">
            <v>14820</v>
          </cell>
          <cell r="E316">
            <v>5290.19</v>
          </cell>
          <cell r="F316">
            <v>42160</v>
          </cell>
          <cell r="G316">
            <v>43220</v>
          </cell>
          <cell r="H316" t="str">
            <v xml:space="preserve"> PURCHASE CAMPER/PICKUP</v>
          </cell>
          <cell r="I316" t="str">
            <v xml:space="preserve"> SA</v>
          </cell>
          <cell r="J316">
            <v>34</v>
          </cell>
          <cell r="K316" t="str">
            <v xml:space="preserve"> A</v>
          </cell>
          <cell r="L316" t="str">
            <v xml:space="preserve"> N</v>
          </cell>
          <cell r="M316">
            <v>0</v>
          </cell>
          <cell r="N316">
            <v>9555</v>
          </cell>
          <cell r="O316">
            <v>51717</v>
          </cell>
          <cell r="P316">
            <v>0</v>
          </cell>
          <cell r="Q316" t="str">
            <v xml:space="preserve"> JD</v>
          </cell>
          <cell r="R316">
            <v>43220</v>
          </cell>
          <cell r="S316">
            <v>0</v>
          </cell>
          <cell r="T316">
            <v>278</v>
          </cell>
          <cell r="U316" t="str">
            <v xml:space="preserve"> N</v>
          </cell>
          <cell r="V316">
            <v>11</v>
          </cell>
          <cell r="W316">
            <v>512822443</v>
          </cell>
          <cell r="X316" t="str">
            <v xml:space="preserve"> S</v>
          </cell>
          <cell r="Y316">
            <v>9555</v>
          </cell>
          <cell r="Z316">
            <v>51717</v>
          </cell>
          <cell r="AA316">
            <v>0</v>
          </cell>
          <cell r="AB316">
            <v>21</v>
          </cell>
          <cell r="AC316">
            <v>5</v>
          </cell>
          <cell r="AD316">
            <v>12</v>
          </cell>
          <cell r="AE316">
            <v>0</v>
          </cell>
          <cell r="AF316">
            <v>0</v>
          </cell>
          <cell r="AG316" t="str">
            <v xml:space="preserve"> ST</v>
          </cell>
          <cell r="AH316" t="str">
            <v xml:space="preserve"> 97 SPORTSMAN 5TH WHL/05 TRAILE</v>
          </cell>
          <cell r="AI316" t="str">
            <v xml:space="preserve"> N</v>
          </cell>
          <cell r="AJ316">
            <v>7</v>
          </cell>
          <cell r="AK316">
            <v>1</v>
          </cell>
          <cell r="AL316">
            <v>9555</v>
          </cell>
          <cell r="AM316">
            <v>51717</v>
          </cell>
          <cell r="AN316" t="str">
            <v xml:space="preserve">  0/00/0000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1</v>
          </cell>
          <cell r="AW316">
            <v>1</v>
          </cell>
          <cell r="AX316">
            <v>1</v>
          </cell>
          <cell r="AY316">
            <v>9555</v>
          </cell>
          <cell r="AZ316">
            <v>51717</v>
          </cell>
          <cell r="BA316" t="str">
            <v xml:space="preserve"> ST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 t="str">
            <v>Pass</v>
          </cell>
          <cell r="BH316" t="str">
            <v>Pass</v>
          </cell>
          <cell r="BI316" t="str">
            <v>***-**-2443</v>
          </cell>
          <cell r="BJ316">
            <v>5290.19</v>
          </cell>
          <cell r="BK316">
            <v>5568.19</v>
          </cell>
          <cell r="BL316">
            <v>5568.19</v>
          </cell>
          <cell r="BM316"/>
          <cell r="BN316"/>
          <cell r="BO316"/>
          <cell r="BP316"/>
          <cell r="BQ316">
            <v>5.085370401231119E-6</v>
          </cell>
          <cell r="BR316">
            <v>5290.19</v>
          </cell>
          <cell r="BS316">
            <v>278</v>
          </cell>
          <cell r="BT316">
            <v>5568.19</v>
          </cell>
          <cell r="BU316">
            <v>0</v>
          </cell>
          <cell r="BV316">
            <v>5568.19</v>
          </cell>
          <cell r="BW316">
            <v>0</v>
          </cell>
          <cell r="BX316">
            <v>0</v>
          </cell>
          <cell r="BY316"/>
          <cell r="BZ316">
            <v>0</v>
          </cell>
          <cell r="CA316" t="e">
            <v>#REF!</v>
          </cell>
          <cell r="CB316" t="str">
            <v>Match</v>
          </cell>
          <cell r="CC316" t="b">
            <v>0</v>
          </cell>
          <cell r="CD316">
            <v>512822443</v>
          </cell>
          <cell r="CE316">
            <v>9</v>
          </cell>
          <cell r="CF316">
            <v>5</v>
          </cell>
          <cell r="CG316">
            <v>82</v>
          </cell>
          <cell r="CH316" t="b">
            <v>0</v>
          </cell>
          <cell r="CI316">
            <v>-96.313159722223645</v>
          </cell>
          <cell r="CJ316"/>
          <cell r="CK316" t="e">
            <v>#REF!</v>
          </cell>
          <cell r="CL316" t="e">
            <v>#REF!</v>
          </cell>
        </row>
        <row r="317">
          <cell r="B317">
            <v>48210</v>
          </cell>
          <cell r="C317" t="str">
            <v xml:space="preserve"> CALLEN,DELBER</v>
          </cell>
          <cell r="D317">
            <v>70000</v>
          </cell>
          <cell r="E317">
            <v>69210.55</v>
          </cell>
          <cell r="F317">
            <v>41166</v>
          </cell>
          <cell r="G317">
            <v>44941</v>
          </cell>
          <cell r="H317" t="str">
            <v xml:space="preserve"> PAY PROPERTY TAXES AND FEDERAL</v>
          </cell>
          <cell r="I317" t="str">
            <v xml:space="preserve"> SI</v>
          </cell>
          <cell r="J317">
            <v>12</v>
          </cell>
          <cell r="K317" t="str">
            <v xml:space="preserve"> A</v>
          </cell>
          <cell r="L317" t="str">
            <v xml:space="preserve"> O</v>
          </cell>
          <cell r="M317">
            <v>70000</v>
          </cell>
          <cell r="N317">
            <v>9557</v>
          </cell>
          <cell r="O317">
            <v>48210</v>
          </cell>
          <cell r="P317">
            <v>0</v>
          </cell>
          <cell r="Q317" t="str">
            <v xml:space="preserve"> LF</v>
          </cell>
          <cell r="R317">
            <v>42658</v>
          </cell>
          <cell r="S317">
            <v>4682.22</v>
          </cell>
          <cell r="T317">
            <v>6589.5</v>
          </cell>
          <cell r="U317" t="str">
            <v xml:space="preserve"> N</v>
          </cell>
          <cell r="V317">
            <v>2</v>
          </cell>
          <cell r="W317">
            <v>510445663</v>
          </cell>
          <cell r="X317" t="str">
            <v xml:space="preserve"> S</v>
          </cell>
          <cell r="Y317">
            <v>9557</v>
          </cell>
          <cell r="Z317">
            <v>48210</v>
          </cell>
          <cell r="AA317">
            <v>0</v>
          </cell>
          <cell r="AB317">
            <v>21</v>
          </cell>
          <cell r="AC317">
            <v>6</v>
          </cell>
          <cell r="AD317">
            <v>2</v>
          </cell>
          <cell r="AE317">
            <v>0</v>
          </cell>
          <cell r="AF317">
            <v>0</v>
          </cell>
          <cell r="AG317" t="str">
            <v xml:space="preserve"> ST</v>
          </cell>
          <cell r="AH317" t="str">
            <v xml:space="preserve"> REM DATED 9-14-12</v>
          </cell>
          <cell r="AI317" t="str">
            <v xml:space="preserve"> N</v>
          </cell>
          <cell r="AJ317">
            <v>5.5</v>
          </cell>
          <cell r="AK317">
            <v>9</v>
          </cell>
          <cell r="AL317">
            <v>9557</v>
          </cell>
          <cell r="AM317">
            <v>48210</v>
          </cell>
          <cell r="AN317" t="str">
            <v xml:space="preserve">  0/00/0000</v>
          </cell>
          <cell r="AO317">
            <v>8510.48</v>
          </cell>
          <cell r="AP317">
            <v>5536.18</v>
          </cell>
          <cell r="AQ317">
            <v>0</v>
          </cell>
          <cell r="AR317">
            <v>0</v>
          </cell>
          <cell r="AS317">
            <v>0</v>
          </cell>
          <cell r="AT317">
            <v>4682.22</v>
          </cell>
          <cell r="AU317">
            <v>9364.44</v>
          </cell>
          <cell r="AV317">
            <v>8</v>
          </cell>
          <cell r="AW317">
            <v>7</v>
          </cell>
          <cell r="AX317">
            <v>5</v>
          </cell>
          <cell r="AY317">
            <v>9557</v>
          </cell>
          <cell r="AZ317">
            <v>48210</v>
          </cell>
          <cell r="BA317" t="str">
            <v xml:space="preserve"> ST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 t="str">
            <v>Substandard</v>
          </cell>
          <cell r="BH317" t="str">
            <v>Pass</v>
          </cell>
          <cell r="BI317" t="str">
            <v>***-**-5663</v>
          </cell>
          <cell r="BJ317">
            <v>70000</v>
          </cell>
          <cell r="BK317">
            <v>75800.05</v>
          </cell>
          <cell r="BL317"/>
          <cell r="BM317"/>
          <cell r="BN317">
            <v>75800.05</v>
          </cell>
          <cell r="BO317"/>
          <cell r="BP317"/>
          <cell r="BQ317">
            <v>5.227430538752173E-5</v>
          </cell>
          <cell r="BR317">
            <v>69210.55</v>
          </cell>
          <cell r="BS317">
            <v>6589.5</v>
          </cell>
          <cell r="BT317">
            <v>75800.05</v>
          </cell>
          <cell r="BU317">
            <v>789.44999999999709</v>
          </cell>
          <cell r="BV317">
            <v>76589.5</v>
          </cell>
          <cell r="BW317">
            <v>0</v>
          </cell>
          <cell r="BX317">
            <v>0</v>
          </cell>
          <cell r="BY317" t="str">
            <v>120 +</v>
          </cell>
          <cell r="BZ317">
            <v>14046.66</v>
          </cell>
          <cell r="CA317" t="e">
            <v>#REF!</v>
          </cell>
          <cell r="CB317" t="str">
            <v>Match</v>
          </cell>
          <cell r="CC317" t="b">
            <v>0</v>
          </cell>
          <cell r="CD317">
            <v>510445663</v>
          </cell>
          <cell r="CE317">
            <v>9</v>
          </cell>
          <cell r="CF317">
            <v>5</v>
          </cell>
          <cell r="CG317">
            <v>44</v>
          </cell>
          <cell r="CH317" t="b">
            <v>0</v>
          </cell>
          <cell r="CI317">
            <v>465.68684027777635</v>
          </cell>
          <cell r="CJ317" t="str">
            <v>31 +</v>
          </cell>
          <cell r="CK317" t="e">
            <v>#REF!</v>
          </cell>
          <cell r="CL317" t="e">
            <v>#REF!</v>
          </cell>
        </row>
        <row r="318">
          <cell r="B318">
            <v>52641</v>
          </cell>
          <cell r="C318" t="str">
            <v xml:space="preserve"> CARDENAS,EVAN</v>
          </cell>
          <cell r="D318">
            <v>11606.37</v>
          </cell>
          <cell r="E318">
            <v>8440.61</v>
          </cell>
          <cell r="F318">
            <v>42431</v>
          </cell>
          <cell r="G318">
            <v>44075</v>
          </cell>
          <cell r="H318" t="str">
            <v xml:space="preserve"> REFINANCE VEHICLES</v>
          </cell>
          <cell r="I318" t="str">
            <v xml:space="preserve"> SA</v>
          </cell>
          <cell r="J318">
            <v>34</v>
          </cell>
          <cell r="K318" t="str">
            <v xml:space="preserve"> A</v>
          </cell>
          <cell r="L318" t="str">
            <v xml:space="preserve"> N</v>
          </cell>
          <cell r="M318">
            <v>0</v>
          </cell>
          <cell r="N318">
            <v>9600</v>
          </cell>
          <cell r="O318">
            <v>52641</v>
          </cell>
          <cell r="P318">
            <v>740</v>
          </cell>
          <cell r="Q318" t="str">
            <v xml:space="preserve"> JD</v>
          </cell>
          <cell r="R318">
            <v>42979</v>
          </cell>
          <cell r="S318">
            <v>251.19</v>
          </cell>
          <cell r="T318">
            <v>0</v>
          </cell>
          <cell r="U318" t="str">
            <v xml:space="preserve"> N</v>
          </cell>
          <cell r="V318">
            <v>11</v>
          </cell>
          <cell r="W318">
            <v>600572107</v>
          </cell>
          <cell r="X318" t="str">
            <v xml:space="preserve"> S</v>
          </cell>
          <cell r="Y318">
            <v>9600</v>
          </cell>
          <cell r="Z318">
            <v>52641</v>
          </cell>
          <cell r="AA318">
            <v>0</v>
          </cell>
          <cell r="AB318">
            <v>1</v>
          </cell>
          <cell r="AC318">
            <v>5</v>
          </cell>
          <cell r="AD318">
            <v>12</v>
          </cell>
          <cell r="AE318">
            <v>0</v>
          </cell>
          <cell r="AF318">
            <v>0</v>
          </cell>
          <cell r="AG318" t="str">
            <v xml:space="preserve"> NA</v>
          </cell>
          <cell r="AH318" t="str">
            <v xml:space="preserve"> 2008 HONDA CIVIC/2001 BLAZER</v>
          </cell>
          <cell r="AI318" t="str">
            <v xml:space="preserve"> N</v>
          </cell>
          <cell r="AJ318">
            <v>7</v>
          </cell>
          <cell r="AK318">
            <v>9</v>
          </cell>
          <cell r="AL318">
            <v>9600</v>
          </cell>
          <cell r="AM318">
            <v>52641</v>
          </cell>
          <cell r="AN318" t="str">
            <v xml:space="preserve">  0/00/0000</v>
          </cell>
          <cell r="AO318">
            <v>1101.8499999999999</v>
          </cell>
          <cell r="AP318">
            <v>50.51</v>
          </cell>
          <cell r="AQ318">
            <v>251.19</v>
          </cell>
          <cell r="AR318">
            <v>251.19</v>
          </cell>
          <cell r="AS318">
            <v>251.19</v>
          </cell>
          <cell r="AT318">
            <v>251.19</v>
          </cell>
          <cell r="AU318">
            <v>147.6</v>
          </cell>
          <cell r="AV318">
            <v>7</v>
          </cell>
          <cell r="AW318">
            <v>6</v>
          </cell>
          <cell r="AX318">
            <v>5</v>
          </cell>
          <cell r="AY318">
            <v>9600</v>
          </cell>
          <cell r="AZ318">
            <v>52641</v>
          </cell>
          <cell r="BA318" t="str">
            <v xml:space="preserve"> NA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 t="str">
            <v>Substandard</v>
          </cell>
          <cell r="BH318" t="str">
            <v>Pass</v>
          </cell>
          <cell r="BI318" t="str">
            <v>***-**-2107</v>
          </cell>
          <cell r="BJ318">
            <v>8440.61</v>
          </cell>
          <cell r="BK318">
            <v>7700.6100000000006</v>
          </cell>
          <cell r="BL318"/>
          <cell r="BM318"/>
          <cell r="BN318">
            <v>7700.6100000000006</v>
          </cell>
          <cell r="BO318"/>
          <cell r="BP318"/>
          <cell r="BQ318">
            <v>8.1138159994887518E-6</v>
          </cell>
          <cell r="BR318">
            <v>7700.6100000000006</v>
          </cell>
          <cell r="BS318">
            <v>0</v>
          </cell>
          <cell r="BT318">
            <v>7700.6100000000006</v>
          </cell>
          <cell r="BU318">
            <v>0</v>
          </cell>
          <cell r="BV318">
            <v>7700.6100000000006</v>
          </cell>
          <cell r="BW318">
            <v>0</v>
          </cell>
          <cell r="BX318">
            <v>0</v>
          </cell>
          <cell r="BY318" t="str">
            <v>120 +</v>
          </cell>
          <cell r="BZ318">
            <v>1152.3599999999999</v>
          </cell>
          <cell r="CA318" t="e">
            <v>#REF!</v>
          </cell>
          <cell r="CB318" t="str">
            <v>Match</v>
          </cell>
          <cell r="CC318" t="b">
            <v>0</v>
          </cell>
          <cell r="CD318">
            <v>600572107</v>
          </cell>
          <cell r="CE318">
            <v>9</v>
          </cell>
          <cell r="CF318">
            <v>6</v>
          </cell>
          <cell r="CG318">
            <v>57</v>
          </cell>
          <cell r="CH318" t="b">
            <v>0</v>
          </cell>
          <cell r="CI318">
            <v>144.68684027777635</v>
          </cell>
          <cell r="CJ318" t="str">
            <v>31 +</v>
          </cell>
          <cell r="CK318" t="e">
            <v>#REF!</v>
          </cell>
          <cell r="CL318" t="e">
            <v>#REF!</v>
          </cell>
        </row>
        <row r="319">
          <cell r="B319">
            <v>54447</v>
          </cell>
          <cell r="C319" t="str">
            <v xml:space="preserve"> DOOR,ELIZABETH CASTI</v>
          </cell>
          <cell r="D319">
            <v>3788.38</v>
          </cell>
          <cell r="E319">
            <v>3787.53</v>
          </cell>
          <cell r="F319">
            <v>43116</v>
          </cell>
          <cell r="G319">
            <v>43663</v>
          </cell>
          <cell r="H319" t="str">
            <v xml:space="preserve"> PERSONAL</v>
          </cell>
          <cell r="I319" t="str">
            <v xml:space="preserve"> SA</v>
          </cell>
          <cell r="J319">
            <v>31</v>
          </cell>
          <cell r="K319" t="str">
            <v xml:space="preserve"> A</v>
          </cell>
          <cell r="L319" t="str">
            <v xml:space="preserve"> N</v>
          </cell>
          <cell r="M319">
            <v>0</v>
          </cell>
          <cell r="N319">
            <v>9615</v>
          </cell>
          <cell r="O319">
            <v>54447</v>
          </cell>
          <cell r="P319">
            <v>0</v>
          </cell>
          <cell r="Q319" t="str">
            <v xml:space="preserve"> J</v>
          </cell>
          <cell r="R319">
            <v>43148</v>
          </cell>
          <cell r="S319">
            <v>224.05</v>
          </cell>
          <cell r="T319">
            <v>7.5</v>
          </cell>
          <cell r="U319" t="str">
            <v xml:space="preserve"> N</v>
          </cell>
          <cell r="V319">
            <v>11</v>
          </cell>
          <cell r="W319">
            <v>302654571</v>
          </cell>
          <cell r="X319" t="str">
            <v xml:space="preserve"> S</v>
          </cell>
          <cell r="Y319">
            <v>9615</v>
          </cell>
          <cell r="Z319">
            <v>54447</v>
          </cell>
          <cell r="AA319">
            <v>0</v>
          </cell>
          <cell r="AB319">
            <v>11</v>
          </cell>
          <cell r="AC319">
            <v>10</v>
          </cell>
          <cell r="AD319">
            <v>4</v>
          </cell>
          <cell r="AE319">
            <v>0</v>
          </cell>
          <cell r="AF319">
            <v>0</v>
          </cell>
          <cell r="AG319" t="str">
            <v xml:space="preserve"> ST</v>
          </cell>
          <cell r="AH319" t="str">
            <v xml:space="preserve"> 2004 FORD EXPEDITION (VIN 1FMP</v>
          </cell>
          <cell r="AI319" t="str">
            <v xml:space="preserve"> N</v>
          </cell>
          <cell r="AJ319">
            <v>8</v>
          </cell>
          <cell r="AK319">
            <v>0</v>
          </cell>
          <cell r="AL319">
            <v>9615</v>
          </cell>
          <cell r="AM319">
            <v>54447</v>
          </cell>
          <cell r="AN319" t="str">
            <v xml:space="preserve">  0/00/0000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9615</v>
          </cell>
          <cell r="AZ319">
            <v>54447</v>
          </cell>
          <cell r="BA319" t="str">
            <v xml:space="preserve"> ST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 t="str">
            <v>Pass</v>
          </cell>
          <cell r="BH319" t="str">
            <v>Pass</v>
          </cell>
          <cell r="BI319" t="str">
            <v>***-**-4571</v>
          </cell>
          <cell r="BJ319">
            <v>3787.53</v>
          </cell>
          <cell r="BK319">
            <v>3795.03</v>
          </cell>
          <cell r="BL319">
            <v>3795.03</v>
          </cell>
          <cell r="BM319"/>
          <cell r="BN319"/>
          <cell r="BO319"/>
          <cell r="BP319"/>
          <cell r="BQ319">
            <v>4.1610156493487861E-6</v>
          </cell>
          <cell r="BR319">
            <v>3787.53</v>
          </cell>
          <cell r="BS319">
            <v>7.5</v>
          </cell>
          <cell r="BT319">
            <v>3795.03</v>
          </cell>
          <cell r="BU319">
            <v>0</v>
          </cell>
          <cell r="BV319">
            <v>3795.03</v>
          </cell>
          <cell r="BW319">
            <v>0</v>
          </cell>
          <cell r="BX319">
            <v>0</v>
          </cell>
          <cell r="BY319"/>
          <cell r="BZ319">
            <v>0</v>
          </cell>
          <cell r="CA319" t="e">
            <v>#REF!</v>
          </cell>
          <cell r="CB319" t="str">
            <v>Match</v>
          </cell>
          <cell r="CC319" t="b">
            <v>0</v>
          </cell>
          <cell r="CD319">
            <v>302654571</v>
          </cell>
          <cell r="CE319">
            <v>9</v>
          </cell>
          <cell r="CF319">
            <v>3</v>
          </cell>
          <cell r="CG319">
            <v>65</v>
          </cell>
          <cell r="CH319" t="b">
            <v>0</v>
          </cell>
          <cell r="CI319">
            <v>-24.313159722223645</v>
          </cell>
          <cell r="CJ319"/>
          <cell r="CK319" t="e">
            <v>#REF!</v>
          </cell>
          <cell r="CL319" t="e">
            <v>#REF!</v>
          </cell>
        </row>
        <row r="320">
          <cell r="B320">
            <v>53105</v>
          </cell>
          <cell r="C320" t="str">
            <v xml:space="preserve"> CASTILLO,EMMANUEL</v>
          </cell>
          <cell r="D320">
            <v>19141.93</v>
          </cell>
          <cell r="E320">
            <v>14273.38</v>
          </cell>
          <cell r="F320">
            <v>42570</v>
          </cell>
          <cell r="G320">
            <v>44399</v>
          </cell>
          <cell r="H320" t="str">
            <v xml:space="preserve"> REFINANCE VEHICLES</v>
          </cell>
          <cell r="I320" t="str">
            <v xml:space="preserve"> SA</v>
          </cell>
          <cell r="J320">
            <v>31</v>
          </cell>
          <cell r="K320" t="str">
            <v xml:space="preserve"> A</v>
          </cell>
          <cell r="L320" t="str">
            <v xml:space="preserve"> N</v>
          </cell>
          <cell r="M320">
            <v>0</v>
          </cell>
          <cell r="N320">
            <v>9625</v>
          </cell>
          <cell r="O320">
            <v>53105</v>
          </cell>
          <cell r="P320">
            <v>0</v>
          </cell>
          <cell r="Q320" t="str">
            <v xml:space="preserve"> LF</v>
          </cell>
          <cell r="R320">
            <v>43122</v>
          </cell>
          <cell r="S320">
            <v>368.08</v>
          </cell>
          <cell r="T320">
            <v>58.46</v>
          </cell>
          <cell r="U320" t="str">
            <v xml:space="preserve"> N</v>
          </cell>
          <cell r="V320">
            <v>11</v>
          </cell>
          <cell r="W320">
            <v>653053680</v>
          </cell>
          <cell r="X320" t="str">
            <v xml:space="preserve"> S</v>
          </cell>
          <cell r="Y320">
            <v>9625</v>
          </cell>
          <cell r="Z320">
            <v>53105</v>
          </cell>
          <cell r="AA320">
            <v>0</v>
          </cell>
          <cell r="AB320">
            <v>21</v>
          </cell>
          <cell r="AC320">
            <v>10</v>
          </cell>
          <cell r="AD320">
            <v>4</v>
          </cell>
          <cell r="AE320">
            <v>0</v>
          </cell>
          <cell r="AF320">
            <v>0</v>
          </cell>
          <cell r="AG320" t="str">
            <v xml:space="preserve"> ST</v>
          </cell>
          <cell r="AH320" t="str">
            <v xml:space="preserve"> 2003 DODGE RAM 3500</v>
          </cell>
          <cell r="AI320" t="str">
            <v xml:space="preserve"> N</v>
          </cell>
          <cell r="AJ320">
            <v>5.75</v>
          </cell>
          <cell r="AK320">
            <v>3</v>
          </cell>
          <cell r="AL320">
            <v>9625</v>
          </cell>
          <cell r="AM320">
            <v>53105</v>
          </cell>
          <cell r="AN320" t="str">
            <v xml:space="preserve">  0/00/0000</v>
          </cell>
          <cell r="AO320">
            <v>294.11</v>
          </cell>
          <cell r="AP320">
            <v>53.97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9625</v>
          </cell>
          <cell r="AZ320">
            <v>53105</v>
          </cell>
          <cell r="BA320" t="str">
            <v xml:space="preserve"> ST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 t="str">
            <v>Pass</v>
          </cell>
          <cell r="BH320" t="str">
            <v>Pass</v>
          </cell>
          <cell r="BI320" t="str">
            <v>***-**-3680</v>
          </cell>
          <cell r="BJ320">
            <v>14273.38</v>
          </cell>
          <cell r="BK320">
            <v>14331.839999999998</v>
          </cell>
          <cell r="BL320">
            <v>14331.839999999998</v>
          </cell>
          <cell r="BM320"/>
          <cell r="BN320"/>
          <cell r="BO320"/>
          <cell r="BP320"/>
          <cell r="BQ320">
            <v>1.1270623793981049E-5</v>
          </cell>
          <cell r="BR320">
            <v>14273.38</v>
          </cell>
          <cell r="BS320">
            <v>58.46</v>
          </cell>
          <cell r="BT320">
            <v>14331.839999999998</v>
          </cell>
          <cell r="BU320">
            <v>0</v>
          </cell>
          <cell r="BV320">
            <v>14331.839999999998</v>
          </cell>
          <cell r="BW320">
            <v>0</v>
          </cell>
          <cell r="BX320">
            <v>0</v>
          </cell>
          <cell r="BY320"/>
          <cell r="BZ320">
            <v>348.08000000000004</v>
          </cell>
          <cell r="CA320" t="e">
            <v>#REF!</v>
          </cell>
          <cell r="CB320" t="str">
            <v>Match</v>
          </cell>
          <cell r="CC320" t="b">
            <v>0</v>
          </cell>
          <cell r="CD320">
            <v>653053680</v>
          </cell>
          <cell r="CE320">
            <v>9</v>
          </cell>
          <cell r="CF320">
            <v>6</v>
          </cell>
          <cell r="CG320">
            <v>5</v>
          </cell>
          <cell r="CH320" t="b">
            <v>0</v>
          </cell>
          <cell r="CI320">
            <v>1.6868402777763549</v>
          </cell>
          <cell r="CJ320"/>
          <cell r="CK320" t="e">
            <v>#REF!</v>
          </cell>
          <cell r="CL320" t="e">
            <v>#REF!</v>
          </cell>
        </row>
        <row r="321">
          <cell r="B321">
            <v>350048</v>
          </cell>
          <cell r="C321" t="str">
            <v xml:space="preserve"> CASTILLO EMMA</v>
          </cell>
          <cell r="D321">
            <v>59183.67</v>
          </cell>
          <cell r="E321">
            <v>52348.03</v>
          </cell>
          <cell r="F321">
            <v>40932</v>
          </cell>
          <cell r="G321">
            <v>51898</v>
          </cell>
          <cell r="H321" t="str">
            <v xml:space="preserve"> PURCHASE HOME</v>
          </cell>
          <cell r="I321" t="str">
            <v xml:space="preserve"> PA</v>
          </cell>
          <cell r="J321">
            <v>19</v>
          </cell>
          <cell r="K321" t="str">
            <v xml:space="preserve"> A</v>
          </cell>
          <cell r="L321" t="str">
            <v xml:space="preserve"> N</v>
          </cell>
          <cell r="M321">
            <v>0</v>
          </cell>
          <cell r="N321">
            <v>9625</v>
          </cell>
          <cell r="O321">
            <v>350048</v>
          </cell>
          <cell r="P321">
            <v>0</v>
          </cell>
          <cell r="Q321" t="str">
            <v xml:space="preserve"> KM</v>
          </cell>
          <cell r="R321">
            <v>43132</v>
          </cell>
          <cell r="S321">
            <v>282.55</v>
          </cell>
          <cell r="T321">
            <v>119.06</v>
          </cell>
          <cell r="U321" t="str">
            <v xml:space="preserve"> N</v>
          </cell>
          <cell r="V321">
            <v>2</v>
          </cell>
          <cell r="W321">
            <v>653053680</v>
          </cell>
          <cell r="X321" t="str">
            <v xml:space="preserve"> S</v>
          </cell>
          <cell r="Y321">
            <v>9625</v>
          </cell>
          <cell r="Z321">
            <v>350048</v>
          </cell>
          <cell r="AA321">
            <v>0</v>
          </cell>
          <cell r="AB321">
            <v>13</v>
          </cell>
          <cell r="AC321">
            <v>6</v>
          </cell>
          <cell r="AD321">
            <v>3</v>
          </cell>
          <cell r="AE321">
            <v>350048</v>
          </cell>
          <cell r="AF321">
            <v>1</v>
          </cell>
          <cell r="AG321" t="str">
            <v xml:space="preserve"> ST</v>
          </cell>
          <cell r="AH321" t="str">
            <v xml:space="preserve"> 521 N DAKOTA RD,SCOTT CITY</v>
          </cell>
          <cell r="AI321" t="str">
            <v xml:space="preserve"> N</v>
          </cell>
          <cell r="AJ321">
            <v>3.56</v>
          </cell>
          <cell r="AK321">
            <v>3</v>
          </cell>
          <cell r="AL321">
            <v>9625</v>
          </cell>
          <cell r="AM321">
            <v>350048</v>
          </cell>
          <cell r="AN321" t="str">
            <v xml:space="preserve">  0/00/0000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9625</v>
          </cell>
          <cell r="AZ321">
            <v>350048</v>
          </cell>
          <cell r="BA321" t="str">
            <v xml:space="preserve"> ST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str">
            <v>Pass</v>
          </cell>
          <cell r="BH321" t="str">
            <v>Pass</v>
          </cell>
          <cell r="BI321" t="str">
            <v>***-**-3680</v>
          </cell>
          <cell r="BJ321">
            <v>52348.03</v>
          </cell>
          <cell r="BK321">
            <v>52467.09</v>
          </cell>
          <cell r="BL321">
            <v>52467.09</v>
          </cell>
          <cell r="BM321"/>
          <cell r="BN321"/>
          <cell r="BO321"/>
          <cell r="BP321"/>
          <cell r="BQ321">
            <v>2.5591964303635345E-5</v>
          </cell>
          <cell r="BR321">
            <v>52348.03</v>
          </cell>
          <cell r="BS321">
            <v>119.06</v>
          </cell>
          <cell r="BT321">
            <v>52467.09</v>
          </cell>
          <cell r="BU321">
            <v>0</v>
          </cell>
          <cell r="BV321">
            <v>52467.09</v>
          </cell>
          <cell r="BW321">
            <v>0</v>
          </cell>
          <cell r="BX321">
            <v>0</v>
          </cell>
          <cell r="BY321"/>
          <cell r="BZ321">
            <v>0</v>
          </cell>
          <cell r="CA321" t="e">
            <v>#REF!</v>
          </cell>
          <cell r="CB321" t="str">
            <v>Match</v>
          </cell>
          <cell r="CC321" t="b">
            <v>0</v>
          </cell>
          <cell r="CD321">
            <v>653053680</v>
          </cell>
          <cell r="CE321">
            <v>9</v>
          </cell>
          <cell r="CF321">
            <v>6</v>
          </cell>
          <cell r="CG321">
            <v>5</v>
          </cell>
          <cell r="CH321" t="b">
            <v>0</v>
          </cell>
          <cell r="CI321">
            <v>-8.3131597222236451</v>
          </cell>
          <cell r="CJ321"/>
          <cell r="CK321" t="e">
            <v>#REF!</v>
          </cell>
          <cell r="CL321" t="e">
            <v>#REF!</v>
          </cell>
        </row>
        <row r="322">
          <cell r="B322">
            <v>9350048</v>
          </cell>
          <cell r="C322" t="str">
            <v xml:space="preserve"> CASTILLO EMMA</v>
          </cell>
          <cell r="D322">
            <v>-59183.67</v>
          </cell>
          <cell r="E322">
            <v>-52348.03</v>
          </cell>
          <cell r="F322">
            <v>40932</v>
          </cell>
          <cell r="G322">
            <v>51898</v>
          </cell>
          <cell r="H322" t="str">
            <v xml:space="preserve"> FHLB SOLD LOAN</v>
          </cell>
          <cell r="I322" t="str">
            <v xml:space="preserve"> PT</v>
          </cell>
          <cell r="J322">
            <v>20</v>
          </cell>
          <cell r="K322" t="str">
            <v xml:space="preserve"> A</v>
          </cell>
          <cell r="L322" t="str">
            <v xml:space="preserve"> N</v>
          </cell>
          <cell r="M322">
            <v>0</v>
          </cell>
          <cell r="N322">
            <v>9625</v>
          </cell>
          <cell r="O322">
            <v>9350048</v>
          </cell>
          <cell r="P322">
            <v>0</v>
          </cell>
          <cell r="Q322" t="str">
            <v xml:space="preserve"> KM</v>
          </cell>
          <cell r="R322">
            <v>43132</v>
          </cell>
          <cell r="S322">
            <v>282.55</v>
          </cell>
          <cell r="T322">
            <v>-119.06</v>
          </cell>
          <cell r="U322" t="str">
            <v xml:space="preserve"> N</v>
          </cell>
          <cell r="V322">
            <v>2</v>
          </cell>
          <cell r="W322">
            <v>653053680</v>
          </cell>
          <cell r="X322" t="str">
            <v xml:space="preserve"> S</v>
          </cell>
          <cell r="Y322">
            <v>9625</v>
          </cell>
          <cell r="Z322">
            <v>9350048</v>
          </cell>
          <cell r="AA322">
            <v>0</v>
          </cell>
          <cell r="AB322">
            <v>13</v>
          </cell>
          <cell r="AC322">
            <v>6</v>
          </cell>
          <cell r="AD322">
            <v>3</v>
          </cell>
          <cell r="AE322">
            <v>350048</v>
          </cell>
          <cell r="AF322">
            <v>1</v>
          </cell>
          <cell r="AG322" t="str">
            <v xml:space="preserve"> ST</v>
          </cell>
          <cell r="AH322" t="str">
            <v xml:space="preserve"> 521 N DAKOTA RD., SCOTT CITY</v>
          </cell>
          <cell r="AI322" t="str">
            <v xml:space="preserve"> N</v>
          </cell>
          <cell r="AJ322">
            <v>3.56</v>
          </cell>
          <cell r="AK322">
            <v>40</v>
          </cell>
          <cell r="AL322">
            <v>9625</v>
          </cell>
          <cell r="AM322">
            <v>9350048</v>
          </cell>
          <cell r="AN322" t="str">
            <v xml:space="preserve">  0/00/0000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9625</v>
          </cell>
          <cell r="AZ322">
            <v>9350048</v>
          </cell>
          <cell r="BA322" t="str">
            <v xml:space="preserve"> ST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 t="str">
            <v>Pass</v>
          </cell>
          <cell r="BH322" t="str">
            <v>Pass</v>
          </cell>
          <cell r="BI322" t="str">
            <v>***-**-3680</v>
          </cell>
          <cell r="BJ322">
            <v>-52348.03</v>
          </cell>
          <cell r="BK322">
            <v>-52467.09</v>
          </cell>
          <cell r="BL322">
            <v>-52467.09</v>
          </cell>
          <cell r="BM322"/>
          <cell r="BN322"/>
          <cell r="BO322"/>
          <cell r="BP322"/>
          <cell r="BQ322">
            <v>-2.5591964303635345E-5</v>
          </cell>
          <cell r="BR322">
            <v>-52348.03</v>
          </cell>
          <cell r="BS322">
            <v>-119.06</v>
          </cell>
          <cell r="BT322">
            <v>-52467.09</v>
          </cell>
          <cell r="BU322">
            <v>0</v>
          </cell>
          <cell r="BV322">
            <v>-52467.09</v>
          </cell>
          <cell r="BW322">
            <v>0</v>
          </cell>
          <cell r="BX322">
            <v>0</v>
          </cell>
          <cell r="BY322"/>
          <cell r="BZ322">
            <v>0</v>
          </cell>
          <cell r="CA322" t="e">
            <v>#REF!</v>
          </cell>
          <cell r="CB322" t="str">
            <v>Match</v>
          </cell>
          <cell r="CC322" t="b">
            <v>0</v>
          </cell>
          <cell r="CD322">
            <v>653053680</v>
          </cell>
          <cell r="CE322">
            <v>9</v>
          </cell>
          <cell r="CF322">
            <v>6</v>
          </cell>
          <cell r="CG322">
            <v>5</v>
          </cell>
          <cell r="CH322" t="b">
            <v>0</v>
          </cell>
          <cell r="CI322">
            <v>-8.3131597222236451</v>
          </cell>
          <cell r="CJ322"/>
          <cell r="CK322" t="e">
            <v>#REF!</v>
          </cell>
          <cell r="CL322" t="e">
            <v>#REF!</v>
          </cell>
        </row>
        <row r="323">
          <cell r="B323">
            <v>54239</v>
          </cell>
          <cell r="C323" t="str">
            <v xml:space="preserve"> CASTILLO,MANUEL GERA</v>
          </cell>
          <cell r="D323">
            <v>4258.6499999999996</v>
          </cell>
          <cell r="E323">
            <v>3580.19</v>
          </cell>
          <cell r="F323">
            <v>43021</v>
          </cell>
          <cell r="G323">
            <v>43558</v>
          </cell>
          <cell r="H323" t="str">
            <v xml:space="preserve"> REFINANCE VEHICLE</v>
          </cell>
          <cell r="I323" t="str">
            <v xml:space="preserve"> SA</v>
          </cell>
          <cell r="J323">
            <v>31</v>
          </cell>
          <cell r="K323" t="str">
            <v xml:space="preserve"> A</v>
          </cell>
          <cell r="L323" t="str">
            <v xml:space="preserve"> N</v>
          </cell>
          <cell r="M323">
            <v>0</v>
          </cell>
          <cell r="N323">
            <v>9630</v>
          </cell>
          <cell r="O323">
            <v>54239</v>
          </cell>
          <cell r="P323">
            <v>0</v>
          </cell>
          <cell r="Q323" t="str">
            <v xml:space="preserve"> MN</v>
          </cell>
          <cell r="R323">
            <v>43134</v>
          </cell>
          <cell r="S323">
            <v>252.31</v>
          </cell>
          <cell r="T323">
            <v>15.84</v>
          </cell>
          <cell r="U323" t="str">
            <v xml:space="preserve"> N</v>
          </cell>
          <cell r="V323">
            <v>11</v>
          </cell>
          <cell r="W323">
            <v>932846984</v>
          </cell>
          <cell r="X323" t="str">
            <v xml:space="preserve"> S</v>
          </cell>
          <cell r="Y323">
            <v>9630</v>
          </cell>
          <cell r="Z323">
            <v>54239</v>
          </cell>
          <cell r="AA323">
            <v>0</v>
          </cell>
          <cell r="AB323">
            <v>11</v>
          </cell>
          <cell r="AC323">
            <v>10</v>
          </cell>
          <cell r="AD323">
            <v>4</v>
          </cell>
          <cell r="AE323">
            <v>0</v>
          </cell>
          <cell r="AF323">
            <v>0</v>
          </cell>
          <cell r="AG323" t="str">
            <v xml:space="preserve"> ST</v>
          </cell>
          <cell r="AH323" t="str">
            <v xml:space="preserve"> 2010 CHEVROLET SILVERADO (VIN</v>
          </cell>
          <cell r="AI323" t="str">
            <v xml:space="preserve"> N</v>
          </cell>
          <cell r="AJ323">
            <v>8.5</v>
          </cell>
          <cell r="AK323">
            <v>0</v>
          </cell>
          <cell r="AL323">
            <v>9630</v>
          </cell>
          <cell r="AM323">
            <v>54239</v>
          </cell>
          <cell r="AN323" t="str">
            <v xml:space="preserve">  0/00/0000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9630</v>
          </cell>
          <cell r="AZ323">
            <v>54239</v>
          </cell>
          <cell r="BA323" t="str">
            <v xml:space="preserve"> ST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 t="str">
            <v>Pass</v>
          </cell>
          <cell r="BH323" t="str">
            <v>Pass</v>
          </cell>
          <cell r="BI323" t="str">
            <v>***-**-6984</v>
          </cell>
          <cell r="BJ323">
            <v>3580.19</v>
          </cell>
          <cell r="BK323">
            <v>3596.03</v>
          </cell>
          <cell r="BL323">
            <v>3596.03</v>
          </cell>
          <cell r="BM323"/>
          <cell r="BN323"/>
          <cell r="BO323"/>
          <cell r="BP323"/>
          <cell r="BQ323">
            <v>4.1790568738055301E-6</v>
          </cell>
          <cell r="BR323">
            <v>3580.19</v>
          </cell>
          <cell r="BS323">
            <v>15.84</v>
          </cell>
          <cell r="BT323">
            <v>3596.03</v>
          </cell>
          <cell r="BU323">
            <v>0</v>
          </cell>
          <cell r="BV323">
            <v>3596.03</v>
          </cell>
          <cell r="BW323">
            <v>0</v>
          </cell>
          <cell r="BX323">
            <v>0</v>
          </cell>
          <cell r="BY323"/>
          <cell r="BZ323">
            <v>0</v>
          </cell>
          <cell r="CA323" t="e">
            <v>#REF!</v>
          </cell>
          <cell r="CB323" t="str">
            <v>Match</v>
          </cell>
          <cell r="CC323" t="b">
            <v>0</v>
          </cell>
          <cell r="CD323">
            <v>932846984</v>
          </cell>
          <cell r="CE323">
            <v>9</v>
          </cell>
          <cell r="CF323">
            <v>9</v>
          </cell>
          <cell r="CG323">
            <v>84</v>
          </cell>
          <cell r="CH323" t="str">
            <v>Z</v>
          </cell>
          <cell r="CI323">
            <v>-10.313159722223645</v>
          </cell>
          <cell r="CJ323"/>
          <cell r="CK323" t="e">
            <v>#REF!</v>
          </cell>
          <cell r="CL323" t="e">
            <v>#REF!</v>
          </cell>
        </row>
        <row r="324">
          <cell r="B324">
            <v>54372</v>
          </cell>
          <cell r="C324" t="str">
            <v xml:space="preserve"> PECINA,JOSE ANGELO</v>
          </cell>
          <cell r="D324">
            <v>2410.9699999999998</v>
          </cell>
          <cell r="E324">
            <v>2122.9899999999998</v>
          </cell>
          <cell r="F324">
            <v>43080</v>
          </cell>
          <cell r="G324">
            <v>43425</v>
          </cell>
          <cell r="H324" t="str">
            <v xml:space="preserve"> PERSONAL</v>
          </cell>
          <cell r="I324" t="str">
            <v xml:space="preserve"> SA</v>
          </cell>
          <cell r="J324">
            <v>31</v>
          </cell>
          <cell r="K324" t="str">
            <v xml:space="preserve"> A</v>
          </cell>
          <cell r="L324" t="str">
            <v xml:space="preserve"> N</v>
          </cell>
          <cell r="M324">
            <v>0</v>
          </cell>
          <cell r="N324">
            <v>9785</v>
          </cell>
          <cell r="O324">
            <v>54372</v>
          </cell>
          <cell r="P324">
            <v>0</v>
          </cell>
          <cell r="Q324" t="str">
            <v xml:space="preserve"> MN</v>
          </cell>
          <cell r="R324">
            <v>43131</v>
          </cell>
          <cell r="S324">
            <v>99.75</v>
          </cell>
          <cell r="T324">
            <v>7.74</v>
          </cell>
          <cell r="U324" t="str">
            <v xml:space="preserve"> N</v>
          </cell>
          <cell r="V324">
            <v>11</v>
          </cell>
          <cell r="W324">
            <v>521418217</v>
          </cell>
          <cell r="X324" t="str">
            <v xml:space="preserve"> S</v>
          </cell>
          <cell r="Y324">
            <v>9785</v>
          </cell>
          <cell r="Z324">
            <v>54372</v>
          </cell>
          <cell r="AA324">
            <v>0</v>
          </cell>
          <cell r="AB324">
            <v>1</v>
          </cell>
          <cell r="AC324">
            <v>10</v>
          </cell>
          <cell r="AD324">
            <v>4</v>
          </cell>
          <cell r="AE324">
            <v>0</v>
          </cell>
          <cell r="AF324">
            <v>0</v>
          </cell>
          <cell r="AG324" t="str">
            <v xml:space="preserve"> ST</v>
          </cell>
          <cell r="AH324" t="str">
            <v xml:space="preserve"> 1994 FORD RANGER (VIN 1FTCR14U</v>
          </cell>
          <cell r="AI324" t="str">
            <v xml:space="preserve"> N</v>
          </cell>
          <cell r="AJ324">
            <v>7</v>
          </cell>
          <cell r="AK324">
            <v>0</v>
          </cell>
          <cell r="AL324">
            <v>9785</v>
          </cell>
          <cell r="AM324">
            <v>54372</v>
          </cell>
          <cell r="AN324" t="str">
            <v xml:space="preserve">  0/00/0000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9785</v>
          </cell>
          <cell r="AZ324">
            <v>54372</v>
          </cell>
          <cell r="BA324" t="str">
            <v xml:space="preserve"> ST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 t="str">
            <v>Pass</v>
          </cell>
          <cell r="BH324" t="str">
            <v>Pass</v>
          </cell>
          <cell r="BI324" t="str">
            <v>***-**-8217</v>
          </cell>
          <cell r="BJ324">
            <v>2122.9899999999998</v>
          </cell>
          <cell r="BK324">
            <v>2130.7299999999996</v>
          </cell>
          <cell r="BL324">
            <v>2130.7299999999996</v>
          </cell>
          <cell r="BM324"/>
          <cell r="BN324"/>
          <cell r="BO324"/>
          <cell r="BP324"/>
          <cell r="BQ324">
            <v>2.0407944720529229E-6</v>
          </cell>
          <cell r="BR324">
            <v>2122.9899999999998</v>
          </cell>
          <cell r="BS324">
            <v>7.74</v>
          </cell>
          <cell r="BT324">
            <v>2130.7299999999996</v>
          </cell>
          <cell r="BU324">
            <v>0</v>
          </cell>
          <cell r="BV324">
            <v>2130.7299999999996</v>
          </cell>
          <cell r="BW324">
            <v>0</v>
          </cell>
          <cell r="BX324">
            <v>0</v>
          </cell>
          <cell r="BY324"/>
          <cell r="BZ324">
            <v>0</v>
          </cell>
          <cell r="CA324" t="e">
            <v>#REF!</v>
          </cell>
          <cell r="CB324" t="str">
            <v>Match</v>
          </cell>
          <cell r="CC324" t="b">
            <v>0</v>
          </cell>
          <cell r="CD324">
            <v>521418217</v>
          </cell>
          <cell r="CE324">
            <v>9</v>
          </cell>
          <cell r="CF324">
            <v>5</v>
          </cell>
          <cell r="CG324">
            <v>41</v>
          </cell>
          <cell r="CH324" t="b">
            <v>0</v>
          </cell>
          <cell r="CI324">
            <v>-7.3131597222236451</v>
          </cell>
          <cell r="CJ324"/>
          <cell r="CK324" t="e">
            <v>#REF!</v>
          </cell>
          <cell r="CL324" t="e">
            <v>#REF!</v>
          </cell>
        </row>
        <row r="325">
          <cell r="B325">
            <v>45642</v>
          </cell>
          <cell r="C325" t="str">
            <v xml:space="preserve"> EDWARDS,DANIELL CARR</v>
          </cell>
          <cell r="D325">
            <v>9085.58</v>
          </cell>
          <cell r="E325">
            <v>5023.97</v>
          </cell>
          <cell r="F325">
            <v>40417</v>
          </cell>
          <cell r="G325">
            <v>41409</v>
          </cell>
          <cell r="H325" t="str">
            <v xml:space="preserve"> REFINANCE VEHICLE</v>
          </cell>
          <cell r="I325" t="str">
            <v xml:space="preserve"> CO</v>
          </cell>
          <cell r="J325">
            <v>34</v>
          </cell>
          <cell r="K325" t="str">
            <v xml:space="preserve"> A</v>
          </cell>
          <cell r="L325" t="str">
            <v xml:space="preserve"> N</v>
          </cell>
          <cell r="M325">
            <v>0</v>
          </cell>
          <cell r="N325">
            <v>9789</v>
          </cell>
          <cell r="O325">
            <v>45642</v>
          </cell>
          <cell r="P325">
            <v>0</v>
          </cell>
          <cell r="Q325" t="str">
            <v xml:space="preserve"> LF</v>
          </cell>
          <cell r="R325">
            <v>40831</v>
          </cell>
          <cell r="S325">
            <v>302.81</v>
          </cell>
          <cell r="T325">
            <v>0</v>
          </cell>
          <cell r="U325" t="str">
            <v xml:space="preserve"> N</v>
          </cell>
          <cell r="V325">
            <v>11</v>
          </cell>
          <cell r="W325">
            <v>528592159</v>
          </cell>
          <cell r="X325" t="str">
            <v xml:space="preserve"> S</v>
          </cell>
          <cell r="Y325">
            <v>9789</v>
          </cell>
          <cell r="Z325">
            <v>45642</v>
          </cell>
          <cell r="AA325">
            <v>0</v>
          </cell>
          <cell r="AB325">
            <v>24</v>
          </cell>
          <cell r="AC325">
            <v>5</v>
          </cell>
          <cell r="AD325">
            <v>12</v>
          </cell>
          <cell r="AE325">
            <v>0</v>
          </cell>
          <cell r="AF325">
            <v>0</v>
          </cell>
          <cell r="AG325" t="str">
            <v xml:space="preserve"> ST</v>
          </cell>
          <cell r="AH325" t="str">
            <v xml:space="preserve"> 2008 CHRYSLER SEBRING LX</v>
          </cell>
          <cell r="AI325" t="str">
            <v xml:space="preserve"> N</v>
          </cell>
          <cell r="AJ325">
            <v>7</v>
          </cell>
          <cell r="AK325">
            <v>23</v>
          </cell>
          <cell r="AL325">
            <v>9789</v>
          </cell>
          <cell r="AM325">
            <v>45642</v>
          </cell>
          <cell r="AN325" t="str">
            <v xml:space="preserve">  0/00/0000</v>
          </cell>
          <cell r="AO325">
            <v>5023.97</v>
          </cell>
          <cell r="AP325">
            <v>2584.8200000000002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7608.79</v>
          </cell>
          <cell r="AV325">
            <v>24</v>
          </cell>
          <cell r="AW325">
            <v>23</v>
          </cell>
          <cell r="AX325">
            <v>22</v>
          </cell>
          <cell r="AY325">
            <v>9789</v>
          </cell>
          <cell r="AZ325">
            <v>45642</v>
          </cell>
          <cell r="BA325" t="str">
            <v xml:space="preserve"> ST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 t="str">
            <v>Substandard</v>
          </cell>
          <cell r="BH325" t="str">
            <v>Pass</v>
          </cell>
          <cell r="BI325" t="str">
            <v>***-**-2159</v>
          </cell>
          <cell r="BJ325">
            <v>5023.97</v>
          </cell>
          <cell r="BK325">
            <v>0</v>
          </cell>
          <cell r="BL325"/>
          <cell r="BM325"/>
          <cell r="BN325">
            <v>0</v>
          </cell>
          <cell r="BO325"/>
          <cell r="BP325"/>
          <cell r="BQ325">
            <v>4.8294576063757835E-6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5023.97</v>
          </cell>
          <cell r="BY325" t="str">
            <v>120 +</v>
          </cell>
          <cell r="BZ325">
            <v>7608.7900000000009</v>
          </cell>
          <cell r="CA325" t="e">
            <v>#REF!</v>
          </cell>
          <cell r="CB325" t="str">
            <v>Match</v>
          </cell>
          <cell r="CC325" t="b">
            <v>0</v>
          </cell>
          <cell r="CD325">
            <v>528592159</v>
          </cell>
          <cell r="CE325">
            <v>9</v>
          </cell>
          <cell r="CF325">
            <v>5</v>
          </cell>
          <cell r="CG325">
            <v>59</v>
          </cell>
          <cell r="CH325" t="b">
            <v>0</v>
          </cell>
          <cell r="CI325">
            <v>2292.6868402777764</v>
          </cell>
          <cell r="CJ325" t="str">
            <v>31 +</v>
          </cell>
          <cell r="CK325">
            <v>0</v>
          </cell>
          <cell r="CL325">
            <v>0</v>
          </cell>
        </row>
        <row r="326">
          <cell r="B326">
            <v>51834</v>
          </cell>
          <cell r="C326" t="str">
            <v xml:space="preserve"> CARLSON,JESSE J</v>
          </cell>
          <cell r="D326">
            <v>8940.73</v>
          </cell>
          <cell r="E326">
            <v>3125.55</v>
          </cell>
          <cell r="F326">
            <v>42187</v>
          </cell>
          <cell r="G326">
            <v>43388</v>
          </cell>
          <cell r="H326" t="str">
            <v xml:space="preserve"> REFINANCE VEHICLES</v>
          </cell>
          <cell r="I326" t="str">
            <v xml:space="preserve"> SA</v>
          </cell>
          <cell r="J326">
            <v>31</v>
          </cell>
          <cell r="K326" t="str">
            <v xml:space="preserve"> A</v>
          </cell>
          <cell r="L326" t="str">
            <v xml:space="preserve"> N</v>
          </cell>
          <cell r="M326">
            <v>0</v>
          </cell>
          <cell r="N326">
            <v>9790</v>
          </cell>
          <cell r="O326">
            <v>51834</v>
          </cell>
          <cell r="P326">
            <v>0</v>
          </cell>
          <cell r="Q326" t="str">
            <v xml:space="preserve"> LF</v>
          </cell>
          <cell r="R326">
            <v>43084</v>
          </cell>
          <cell r="S326">
            <v>278.94</v>
          </cell>
          <cell r="T326">
            <v>21.2</v>
          </cell>
          <cell r="U326" t="str">
            <v xml:space="preserve"> N</v>
          </cell>
          <cell r="V326">
            <v>11</v>
          </cell>
          <cell r="W326">
            <v>526674828</v>
          </cell>
          <cell r="X326" t="str">
            <v xml:space="preserve"> S</v>
          </cell>
          <cell r="Y326">
            <v>9790</v>
          </cell>
          <cell r="Z326">
            <v>51834</v>
          </cell>
          <cell r="AA326">
            <v>0</v>
          </cell>
          <cell r="AB326">
            <v>25</v>
          </cell>
          <cell r="AC326">
            <v>10</v>
          </cell>
          <cell r="AD326">
            <v>4</v>
          </cell>
          <cell r="AE326">
            <v>0</v>
          </cell>
          <cell r="AF326">
            <v>0</v>
          </cell>
          <cell r="AG326" t="str">
            <v xml:space="preserve"> ST</v>
          </cell>
          <cell r="AH326" t="str">
            <v xml:space="preserve"> 98 4-RUNNER/70 HD</v>
          </cell>
          <cell r="AI326" t="str">
            <v xml:space="preserve"> N</v>
          </cell>
          <cell r="AJ326">
            <v>7.5</v>
          </cell>
          <cell r="AK326">
            <v>8</v>
          </cell>
          <cell r="AL326">
            <v>9790</v>
          </cell>
          <cell r="AM326">
            <v>51834</v>
          </cell>
          <cell r="AN326" t="str">
            <v xml:space="preserve">  0/00/0000</v>
          </cell>
          <cell r="AO326">
            <v>542.45000000000005</v>
          </cell>
          <cell r="AP326">
            <v>15.43</v>
          </cell>
          <cell r="AQ326">
            <v>0</v>
          </cell>
          <cell r="AR326">
            <v>278.94</v>
          </cell>
          <cell r="AS326">
            <v>0</v>
          </cell>
          <cell r="AT326">
            <v>0</v>
          </cell>
          <cell r="AU326">
            <v>0</v>
          </cell>
          <cell r="AV326">
            <v>2</v>
          </cell>
          <cell r="AW326">
            <v>0</v>
          </cell>
          <cell r="AX326">
            <v>0</v>
          </cell>
          <cell r="AY326">
            <v>9790</v>
          </cell>
          <cell r="AZ326">
            <v>51834</v>
          </cell>
          <cell r="BA326" t="str">
            <v xml:space="preserve"> ST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 t="str">
            <v>Pass</v>
          </cell>
          <cell r="BH326" t="str">
            <v>Pass</v>
          </cell>
          <cell r="BI326" t="str">
            <v>***-**-4828</v>
          </cell>
          <cell r="BJ326">
            <v>3125.55</v>
          </cell>
          <cell r="BK326">
            <v>3146.75</v>
          </cell>
          <cell r="BL326">
            <v>3146.75</v>
          </cell>
          <cell r="BM326"/>
          <cell r="BN326"/>
          <cell r="BO326"/>
          <cell r="BP326"/>
          <cell r="BQ326">
            <v>3.2191483787311827E-6</v>
          </cell>
          <cell r="BR326">
            <v>3125.55</v>
          </cell>
          <cell r="BS326">
            <v>21.2</v>
          </cell>
          <cell r="BT326">
            <v>3146.75</v>
          </cell>
          <cell r="BU326">
            <v>0</v>
          </cell>
          <cell r="BV326">
            <v>3146.75</v>
          </cell>
          <cell r="BW326">
            <v>0</v>
          </cell>
          <cell r="BX326">
            <v>0</v>
          </cell>
          <cell r="BY326" t="str">
            <v>30-59</v>
          </cell>
          <cell r="BZ326">
            <v>557.88</v>
          </cell>
          <cell r="CA326" t="e">
            <v>#REF!</v>
          </cell>
          <cell r="CB326" t="str">
            <v>Match</v>
          </cell>
          <cell r="CC326" t="b">
            <v>0</v>
          </cell>
          <cell r="CD326">
            <v>526674828</v>
          </cell>
          <cell r="CE326">
            <v>9</v>
          </cell>
          <cell r="CF326">
            <v>5</v>
          </cell>
          <cell r="CG326">
            <v>67</v>
          </cell>
          <cell r="CH326" t="b">
            <v>0</v>
          </cell>
          <cell r="CI326">
            <v>39.686840277776355</v>
          </cell>
          <cell r="CJ326" t="str">
            <v>31 +</v>
          </cell>
          <cell r="CK326" t="e">
            <v>#REF!</v>
          </cell>
          <cell r="CL326" t="e">
            <v>#REF!</v>
          </cell>
        </row>
        <row r="327">
          <cell r="B327">
            <v>53120</v>
          </cell>
          <cell r="C327" t="str">
            <v xml:space="preserve"> CARROLL,ANDREA M.</v>
          </cell>
          <cell r="D327">
            <v>15479.7</v>
          </cell>
          <cell r="E327">
            <v>10068</v>
          </cell>
          <cell r="F327">
            <v>42573</v>
          </cell>
          <cell r="G327">
            <v>44031</v>
          </cell>
          <cell r="H327" t="str">
            <v xml:space="preserve"> PURCHASE VEHICLE</v>
          </cell>
          <cell r="I327" t="str">
            <v xml:space="preserve"> SA</v>
          </cell>
          <cell r="J327">
            <v>34</v>
          </cell>
          <cell r="K327" t="str">
            <v xml:space="preserve"> A</v>
          </cell>
          <cell r="L327" t="str">
            <v xml:space="preserve"> N</v>
          </cell>
          <cell r="M327">
            <v>0</v>
          </cell>
          <cell r="N327">
            <v>9850</v>
          </cell>
          <cell r="O327">
            <v>53120</v>
          </cell>
          <cell r="P327">
            <v>0</v>
          </cell>
          <cell r="Q327" t="str">
            <v xml:space="preserve"> LF</v>
          </cell>
          <cell r="R327">
            <v>43150</v>
          </cell>
          <cell r="S327">
            <v>359.94</v>
          </cell>
          <cell r="T327">
            <v>7.58</v>
          </cell>
          <cell r="U327" t="str">
            <v xml:space="preserve"> N</v>
          </cell>
          <cell r="V327">
            <v>11</v>
          </cell>
          <cell r="W327">
            <v>515948669</v>
          </cell>
          <cell r="X327" t="str">
            <v xml:space="preserve"> S</v>
          </cell>
          <cell r="Y327">
            <v>9850</v>
          </cell>
          <cell r="Z327">
            <v>53120</v>
          </cell>
          <cell r="AA327">
            <v>0</v>
          </cell>
          <cell r="AB327">
            <v>26</v>
          </cell>
          <cell r="AC327">
            <v>5</v>
          </cell>
          <cell r="AD327">
            <v>12</v>
          </cell>
          <cell r="AE327">
            <v>0</v>
          </cell>
          <cell r="AF327">
            <v>0</v>
          </cell>
          <cell r="AG327" t="str">
            <v xml:space="preserve"> ST</v>
          </cell>
          <cell r="AH327" t="str">
            <v xml:space="preserve"> 2013 HONDA CRV</v>
          </cell>
          <cell r="AI327" t="str">
            <v xml:space="preserve"> N</v>
          </cell>
          <cell r="AJ327">
            <v>5.5</v>
          </cell>
          <cell r="AK327">
            <v>3</v>
          </cell>
          <cell r="AL327">
            <v>9850</v>
          </cell>
          <cell r="AM327">
            <v>53120</v>
          </cell>
          <cell r="AN327" t="str">
            <v xml:space="preserve">  0/00/0000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9850</v>
          </cell>
          <cell r="AZ327">
            <v>53120</v>
          </cell>
          <cell r="BA327" t="str">
            <v xml:space="preserve"> ST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 t="str">
            <v>Pass</v>
          </cell>
          <cell r="BH327" t="str">
            <v>Pass</v>
          </cell>
          <cell r="BI327" t="str">
            <v>***-**-8669</v>
          </cell>
          <cell r="BJ327">
            <v>10068</v>
          </cell>
          <cell r="BK327">
            <v>10075.58</v>
          </cell>
          <cell r="BL327">
            <v>10075.58</v>
          </cell>
          <cell r="BM327"/>
          <cell r="BN327"/>
          <cell r="BO327"/>
          <cell r="BP327"/>
          <cell r="BQ327">
            <v>7.6042988625515731E-6</v>
          </cell>
          <cell r="BR327">
            <v>10068</v>
          </cell>
          <cell r="BS327">
            <v>7.58</v>
          </cell>
          <cell r="BT327">
            <v>10075.58</v>
          </cell>
          <cell r="BU327">
            <v>0</v>
          </cell>
          <cell r="BV327">
            <v>10075.58</v>
          </cell>
          <cell r="BW327">
            <v>0</v>
          </cell>
          <cell r="BX327">
            <v>0</v>
          </cell>
          <cell r="BY327"/>
          <cell r="BZ327">
            <v>0</v>
          </cell>
          <cell r="CA327" t="e">
            <v>#REF!</v>
          </cell>
          <cell r="CB327" t="str">
            <v>Match</v>
          </cell>
          <cell r="CC327" t="b">
            <v>0</v>
          </cell>
          <cell r="CD327">
            <v>515948669</v>
          </cell>
          <cell r="CE327">
            <v>9</v>
          </cell>
          <cell r="CF327">
            <v>5</v>
          </cell>
          <cell r="CG327">
            <v>94</v>
          </cell>
          <cell r="CH327" t="b">
            <v>0</v>
          </cell>
          <cell r="CI327">
            <v>-26.313159722223645</v>
          </cell>
          <cell r="CJ327"/>
          <cell r="CK327" t="e">
            <v>#REF!</v>
          </cell>
          <cell r="CL327" t="e">
            <v>#REF!</v>
          </cell>
        </row>
        <row r="328">
          <cell r="B328">
            <v>310266</v>
          </cell>
          <cell r="C328" t="str">
            <v xml:space="preserve"> CARSON,VICKI</v>
          </cell>
          <cell r="D328">
            <v>48750</v>
          </cell>
          <cell r="E328">
            <v>43196.57</v>
          </cell>
          <cell r="F328">
            <v>41030</v>
          </cell>
          <cell r="G328">
            <v>51987</v>
          </cell>
          <cell r="H328" t="str">
            <v xml:space="preserve"> PURCHASE HOME</v>
          </cell>
          <cell r="I328" t="str">
            <v xml:space="preserve"> PA</v>
          </cell>
          <cell r="J328">
            <v>19</v>
          </cell>
          <cell r="K328" t="str">
            <v xml:space="preserve"> A</v>
          </cell>
          <cell r="L328" t="str">
            <v xml:space="preserve"> N</v>
          </cell>
          <cell r="M328">
            <v>0</v>
          </cell>
          <cell r="N328">
            <v>10000</v>
          </cell>
          <cell r="O328">
            <v>310266</v>
          </cell>
          <cell r="P328">
            <v>0</v>
          </cell>
          <cell r="Q328" t="str">
            <v xml:space="preserve"> KM</v>
          </cell>
          <cell r="R328">
            <v>43132</v>
          </cell>
          <cell r="S328">
            <v>225.77</v>
          </cell>
          <cell r="T328">
            <v>96.59</v>
          </cell>
          <cell r="U328" t="str">
            <v xml:space="preserve"> N</v>
          </cell>
          <cell r="V328">
            <v>2</v>
          </cell>
          <cell r="W328">
            <v>523339086</v>
          </cell>
          <cell r="X328" t="str">
            <v xml:space="preserve"> S</v>
          </cell>
          <cell r="Y328">
            <v>10000</v>
          </cell>
          <cell r="Z328">
            <v>310266</v>
          </cell>
          <cell r="AA328">
            <v>0</v>
          </cell>
          <cell r="AB328">
            <v>3</v>
          </cell>
          <cell r="AC328">
            <v>6</v>
          </cell>
          <cell r="AD328">
            <v>3</v>
          </cell>
          <cell r="AE328">
            <v>310266</v>
          </cell>
          <cell r="AF328">
            <v>1</v>
          </cell>
          <cell r="AG328" t="str">
            <v xml:space="preserve"> ST</v>
          </cell>
          <cell r="AH328" t="str">
            <v xml:space="preserve"> 1211 CHURCH, SCOTT CITY</v>
          </cell>
          <cell r="AI328" t="str">
            <v xml:space="preserve"> N</v>
          </cell>
          <cell r="AJ328">
            <v>3.5</v>
          </cell>
          <cell r="AK328">
            <v>0</v>
          </cell>
          <cell r="AL328">
            <v>10000</v>
          </cell>
          <cell r="AM328">
            <v>310266</v>
          </cell>
          <cell r="AN328" t="str">
            <v xml:space="preserve">  0/00/0000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10000</v>
          </cell>
          <cell r="AZ328">
            <v>310266</v>
          </cell>
          <cell r="BA328" t="str">
            <v xml:space="preserve"> ST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 t="str">
            <v>Pass</v>
          </cell>
          <cell r="BH328" t="str">
            <v>Pass</v>
          </cell>
          <cell r="BI328" t="str">
            <v>***-**-9086</v>
          </cell>
          <cell r="BJ328">
            <v>43196.57</v>
          </cell>
          <cell r="BK328">
            <v>43293.159999999996</v>
          </cell>
          <cell r="BL328">
            <v>43293.159999999996</v>
          </cell>
          <cell r="BM328"/>
          <cell r="BN328"/>
          <cell r="BO328"/>
          <cell r="BP328"/>
          <cell r="BQ328">
            <v>2.0762067006355927E-5</v>
          </cell>
          <cell r="BR328">
            <v>43196.57</v>
          </cell>
          <cell r="BS328">
            <v>96.59</v>
          </cell>
          <cell r="BT328">
            <v>43293.159999999996</v>
          </cell>
          <cell r="BU328">
            <v>0</v>
          </cell>
          <cell r="BV328">
            <v>43293.159999999996</v>
          </cell>
          <cell r="BW328">
            <v>0</v>
          </cell>
          <cell r="BX328">
            <v>0</v>
          </cell>
          <cell r="BY328"/>
          <cell r="BZ328">
            <v>0</v>
          </cell>
          <cell r="CA328" t="e">
            <v>#REF!</v>
          </cell>
          <cell r="CB328" t="str">
            <v>Match</v>
          </cell>
          <cell r="CC328" t="b">
            <v>0</v>
          </cell>
          <cell r="CD328">
            <v>523339086</v>
          </cell>
          <cell r="CE328">
            <v>9</v>
          </cell>
          <cell r="CF328">
            <v>5</v>
          </cell>
          <cell r="CG328">
            <v>33</v>
          </cell>
          <cell r="CH328" t="b">
            <v>0</v>
          </cell>
          <cell r="CI328">
            <v>-8.3131597222236451</v>
          </cell>
          <cell r="CJ328"/>
          <cell r="CK328" t="e">
            <v>#REF!</v>
          </cell>
          <cell r="CL328" t="e">
            <v>#REF!</v>
          </cell>
        </row>
        <row r="329">
          <cell r="B329">
            <v>9310266</v>
          </cell>
          <cell r="C329" t="str">
            <v xml:space="preserve"> CARSON,VICKI</v>
          </cell>
          <cell r="D329">
            <v>-48750</v>
          </cell>
          <cell r="E329">
            <v>-43196.57</v>
          </cell>
          <cell r="F329">
            <v>41030</v>
          </cell>
          <cell r="G329">
            <v>51987</v>
          </cell>
          <cell r="H329" t="str">
            <v xml:space="preserve"> FHLB SOLD LOAN</v>
          </cell>
          <cell r="I329" t="str">
            <v xml:space="preserve"> PT</v>
          </cell>
          <cell r="J329">
            <v>20</v>
          </cell>
          <cell r="K329" t="str">
            <v xml:space="preserve"> A</v>
          </cell>
          <cell r="L329" t="str">
            <v xml:space="preserve"> N</v>
          </cell>
          <cell r="M329">
            <v>0</v>
          </cell>
          <cell r="N329">
            <v>10000</v>
          </cell>
          <cell r="O329">
            <v>9310266</v>
          </cell>
          <cell r="P329">
            <v>0</v>
          </cell>
          <cell r="Q329" t="str">
            <v xml:space="preserve"> KM</v>
          </cell>
          <cell r="R329">
            <v>43132</v>
          </cell>
          <cell r="S329">
            <v>225.77</v>
          </cell>
          <cell r="T329">
            <v>-96.59</v>
          </cell>
          <cell r="U329" t="str">
            <v xml:space="preserve"> N</v>
          </cell>
          <cell r="V329">
            <v>2</v>
          </cell>
          <cell r="W329">
            <v>523339086</v>
          </cell>
          <cell r="X329" t="str">
            <v xml:space="preserve"> S</v>
          </cell>
          <cell r="Y329">
            <v>10000</v>
          </cell>
          <cell r="Z329">
            <v>9310266</v>
          </cell>
          <cell r="AA329">
            <v>0</v>
          </cell>
          <cell r="AB329">
            <v>3</v>
          </cell>
          <cell r="AC329">
            <v>6</v>
          </cell>
          <cell r="AD329">
            <v>3</v>
          </cell>
          <cell r="AE329">
            <v>310266</v>
          </cell>
          <cell r="AF329">
            <v>1</v>
          </cell>
          <cell r="AG329" t="str">
            <v xml:space="preserve"> ST</v>
          </cell>
          <cell r="AH329" t="str">
            <v xml:space="preserve"> 1211 CHURCH, SCOTT CITY</v>
          </cell>
          <cell r="AI329" t="str">
            <v xml:space="preserve"> N</v>
          </cell>
          <cell r="AJ329">
            <v>3.5</v>
          </cell>
          <cell r="AK329">
            <v>1</v>
          </cell>
          <cell r="AL329">
            <v>10000</v>
          </cell>
          <cell r="AM329">
            <v>9310266</v>
          </cell>
          <cell r="AN329" t="str">
            <v xml:space="preserve">  0/00/0000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10000</v>
          </cell>
          <cell r="AZ329">
            <v>9310266</v>
          </cell>
          <cell r="BA329" t="str">
            <v xml:space="preserve"> ST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 t="str">
            <v>Pass</v>
          </cell>
          <cell r="BH329" t="str">
            <v>Pass</v>
          </cell>
          <cell r="BI329" t="str">
            <v>***-**-9086</v>
          </cell>
          <cell r="BJ329">
            <v>-43196.57</v>
          </cell>
          <cell r="BK329">
            <v>-43293.159999999996</v>
          </cell>
          <cell r="BL329">
            <v>-43293.159999999996</v>
          </cell>
          <cell r="BM329"/>
          <cell r="BN329"/>
          <cell r="BO329"/>
          <cell r="BP329"/>
          <cell r="BQ329">
            <v>-2.0762067006355927E-5</v>
          </cell>
          <cell r="BR329">
            <v>-43196.57</v>
          </cell>
          <cell r="BS329">
            <v>-96.59</v>
          </cell>
          <cell r="BT329">
            <v>-43293.159999999996</v>
          </cell>
          <cell r="BU329">
            <v>0</v>
          </cell>
          <cell r="BV329">
            <v>-43293.159999999996</v>
          </cell>
          <cell r="BW329">
            <v>0</v>
          </cell>
          <cell r="BX329">
            <v>0</v>
          </cell>
          <cell r="BY329"/>
          <cell r="BZ329">
            <v>0</v>
          </cell>
          <cell r="CA329" t="e">
            <v>#REF!</v>
          </cell>
          <cell r="CB329" t="str">
            <v>Match</v>
          </cell>
          <cell r="CC329" t="b">
            <v>0</v>
          </cell>
          <cell r="CD329">
            <v>523339086</v>
          </cell>
          <cell r="CE329">
            <v>9</v>
          </cell>
          <cell r="CF329">
            <v>5</v>
          </cell>
          <cell r="CG329">
            <v>33</v>
          </cell>
          <cell r="CH329" t="b">
            <v>0</v>
          </cell>
          <cell r="CI329">
            <v>-8.3131597222236451</v>
          </cell>
          <cell r="CJ329"/>
          <cell r="CK329" t="e">
            <v>#REF!</v>
          </cell>
          <cell r="CL329" t="e">
            <v>#REF!</v>
          </cell>
        </row>
        <row r="330">
          <cell r="B330">
            <v>95210</v>
          </cell>
          <cell r="C330" t="str">
            <v xml:space="preserve"> CARTER,TONY</v>
          </cell>
          <cell r="D330">
            <v>4000</v>
          </cell>
          <cell r="E330">
            <v>2746.77</v>
          </cell>
          <cell r="F330">
            <v>37125</v>
          </cell>
          <cell r="G330">
            <v>37853</v>
          </cell>
          <cell r="H330" t="str">
            <v xml:space="preserve"> PERSONAL-MEDICAL</v>
          </cell>
          <cell r="I330" t="str">
            <v xml:space="preserve"> CO</v>
          </cell>
          <cell r="J330">
            <v>31</v>
          </cell>
          <cell r="K330" t="str">
            <v xml:space="preserve"> A</v>
          </cell>
          <cell r="L330" t="str">
            <v xml:space="preserve"> N</v>
          </cell>
          <cell r="M330">
            <v>0</v>
          </cell>
          <cell r="N330">
            <v>10006</v>
          </cell>
          <cell r="O330">
            <v>95210</v>
          </cell>
          <cell r="P330">
            <v>0</v>
          </cell>
          <cell r="Q330" t="str">
            <v xml:space="preserve"> CP</v>
          </cell>
          <cell r="R330">
            <v>37396</v>
          </cell>
          <cell r="S330">
            <v>188.14</v>
          </cell>
          <cell r="T330">
            <v>0</v>
          </cell>
          <cell r="U330" t="str">
            <v xml:space="preserve"> N</v>
          </cell>
          <cell r="V330">
            <v>11</v>
          </cell>
          <cell r="W330">
            <v>441887603</v>
          </cell>
          <cell r="X330" t="str">
            <v xml:space="preserve"> S</v>
          </cell>
          <cell r="Y330">
            <v>10006</v>
          </cell>
          <cell r="Z330">
            <v>95210</v>
          </cell>
          <cell r="AA330">
            <v>0</v>
          </cell>
          <cell r="AB330">
            <v>13</v>
          </cell>
          <cell r="AC330">
            <v>10</v>
          </cell>
          <cell r="AD330">
            <v>4</v>
          </cell>
          <cell r="AE330">
            <v>0</v>
          </cell>
          <cell r="AF330">
            <v>0</v>
          </cell>
          <cell r="AG330" t="str">
            <v xml:space="preserve"> ST</v>
          </cell>
          <cell r="AH330" t="str">
            <v xml:space="preserve"> 1977 CHEVROLET PICKUP</v>
          </cell>
          <cell r="AI330" t="str">
            <v xml:space="preserve"> N</v>
          </cell>
          <cell r="AJ330">
            <v>11.98</v>
          </cell>
          <cell r="AK330">
            <v>17</v>
          </cell>
          <cell r="AL330">
            <v>10006</v>
          </cell>
          <cell r="AM330">
            <v>95210</v>
          </cell>
          <cell r="AN330" t="str">
            <v xml:space="preserve">  0/00/0000</v>
          </cell>
          <cell r="AO330">
            <v>2746.77</v>
          </cell>
          <cell r="AP330">
            <v>5206.17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7952.94</v>
          </cell>
          <cell r="AV330">
            <v>17</v>
          </cell>
          <cell r="AW330">
            <v>17</v>
          </cell>
          <cell r="AX330">
            <v>17</v>
          </cell>
          <cell r="AY330">
            <v>10006</v>
          </cell>
          <cell r="AZ330">
            <v>95210</v>
          </cell>
          <cell r="BA330" t="str">
            <v xml:space="preserve"> ST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 t="str">
            <v>Substandard</v>
          </cell>
          <cell r="BH330" t="str">
            <v>Pass</v>
          </cell>
          <cell r="BI330" t="str">
            <v>***-**-7603</v>
          </cell>
          <cell r="BJ330">
            <v>2746.77</v>
          </cell>
          <cell r="BK330">
            <v>0</v>
          </cell>
          <cell r="BL330"/>
          <cell r="BM330"/>
          <cell r="BN330">
            <v>0</v>
          </cell>
          <cell r="BO330"/>
          <cell r="BP330"/>
          <cell r="BQ330">
            <v>4.518896497283122E-6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2746.77</v>
          </cell>
          <cell r="BY330" t="str">
            <v>120 +</v>
          </cell>
          <cell r="BZ330">
            <v>7952.9400000000005</v>
          </cell>
          <cell r="CA330" t="e">
            <v>#REF!</v>
          </cell>
          <cell r="CB330" t="str">
            <v>Match</v>
          </cell>
          <cell r="CC330" t="b">
            <v>0</v>
          </cell>
          <cell r="CD330">
            <v>441887603</v>
          </cell>
          <cell r="CE330">
            <v>9</v>
          </cell>
          <cell r="CF330">
            <v>4</v>
          </cell>
          <cell r="CG330">
            <v>88</v>
          </cell>
          <cell r="CH330" t="b">
            <v>0</v>
          </cell>
          <cell r="CI330">
            <v>5727.6868402777764</v>
          </cell>
          <cell r="CJ330" t="str">
            <v>31 +</v>
          </cell>
          <cell r="CK330">
            <v>0</v>
          </cell>
          <cell r="CL330">
            <v>0</v>
          </cell>
        </row>
        <row r="331">
          <cell r="B331">
            <v>54277</v>
          </cell>
          <cell r="C331" t="str">
            <v xml:space="preserve"> CASTANEDA,LIZBETH</v>
          </cell>
          <cell r="D331">
            <v>2675</v>
          </cell>
          <cell r="E331">
            <v>2299.5</v>
          </cell>
          <cell r="F331">
            <v>43041</v>
          </cell>
          <cell r="G331">
            <v>43459</v>
          </cell>
          <cell r="H331" t="str">
            <v xml:space="preserve"> PERSONAL</v>
          </cell>
          <cell r="I331" t="str">
            <v xml:space="preserve"> SA</v>
          </cell>
          <cell r="J331">
            <v>31</v>
          </cell>
          <cell r="K331" t="str">
            <v xml:space="preserve"> A</v>
          </cell>
          <cell r="L331" t="str">
            <v xml:space="preserve"> N</v>
          </cell>
          <cell r="M331">
            <v>0</v>
          </cell>
          <cell r="N331">
            <v>10015</v>
          </cell>
          <cell r="O331">
            <v>54277</v>
          </cell>
          <cell r="P331">
            <v>0</v>
          </cell>
          <cell r="Q331" t="str">
            <v xml:space="preserve"> MN</v>
          </cell>
          <cell r="R331">
            <v>43125</v>
          </cell>
          <cell r="S331">
            <v>198.05</v>
          </cell>
          <cell r="T331">
            <v>12.86</v>
          </cell>
          <cell r="U331" t="str">
            <v xml:space="preserve"> N</v>
          </cell>
          <cell r="V331">
            <v>11</v>
          </cell>
          <cell r="W331">
            <v>614408072</v>
          </cell>
          <cell r="X331" t="str">
            <v xml:space="preserve"> S</v>
          </cell>
          <cell r="Y331">
            <v>10015</v>
          </cell>
          <cell r="Z331">
            <v>54277</v>
          </cell>
          <cell r="AA331">
            <v>0</v>
          </cell>
          <cell r="AB331">
            <v>4</v>
          </cell>
          <cell r="AC331">
            <v>10</v>
          </cell>
          <cell r="AD331">
            <v>4</v>
          </cell>
          <cell r="AE331">
            <v>0</v>
          </cell>
          <cell r="AF331">
            <v>0</v>
          </cell>
          <cell r="AG331" t="str">
            <v xml:space="preserve"> ST</v>
          </cell>
          <cell r="AH331" t="str">
            <v xml:space="preserve"> 2000 JEEP GRAND CHEROKEE (VIN</v>
          </cell>
          <cell r="AI331" t="str">
            <v xml:space="preserve"> N</v>
          </cell>
          <cell r="AJ331">
            <v>6</v>
          </cell>
          <cell r="AK331">
            <v>0</v>
          </cell>
          <cell r="AL331">
            <v>10015</v>
          </cell>
          <cell r="AM331">
            <v>54277</v>
          </cell>
          <cell r="AN331" t="str">
            <v xml:space="preserve">  0/00/0000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10015</v>
          </cell>
          <cell r="AZ331">
            <v>54277</v>
          </cell>
          <cell r="BA331" t="str">
            <v xml:space="preserve"> ST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 t="str">
            <v>Pass</v>
          </cell>
          <cell r="BH331" t="str">
            <v>Pass</v>
          </cell>
          <cell r="BI331" t="str">
            <v>***-**-8072</v>
          </cell>
          <cell r="BJ331">
            <v>2299.5</v>
          </cell>
          <cell r="BK331">
            <v>2312.36</v>
          </cell>
          <cell r="BL331">
            <v>2312.36</v>
          </cell>
          <cell r="BM331"/>
          <cell r="BN331"/>
          <cell r="BO331"/>
          <cell r="BP331"/>
          <cell r="BQ331">
            <v>1.8946890491317956E-6</v>
          </cell>
          <cell r="BR331">
            <v>2299.5</v>
          </cell>
          <cell r="BS331">
            <v>12.86</v>
          </cell>
          <cell r="BT331">
            <v>2312.36</v>
          </cell>
          <cell r="BU331">
            <v>0</v>
          </cell>
          <cell r="BV331">
            <v>2312.36</v>
          </cell>
          <cell r="BW331">
            <v>0</v>
          </cell>
          <cell r="BX331">
            <v>0</v>
          </cell>
          <cell r="BY331"/>
          <cell r="BZ331">
            <v>0</v>
          </cell>
          <cell r="CA331" t="e">
            <v>#REF!</v>
          </cell>
          <cell r="CB331" t="str">
            <v>Match</v>
          </cell>
          <cell r="CC331" t="b">
            <v>0</v>
          </cell>
          <cell r="CD331">
            <v>614408072</v>
          </cell>
          <cell r="CE331">
            <v>9</v>
          </cell>
          <cell r="CF331">
            <v>6</v>
          </cell>
          <cell r="CG331">
            <v>40</v>
          </cell>
          <cell r="CH331" t="b">
            <v>0</v>
          </cell>
          <cell r="CI331">
            <v>-1.3131597222236451</v>
          </cell>
          <cell r="CJ331"/>
          <cell r="CK331" t="e">
            <v>#REF!</v>
          </cell>
          <cell r="CL331" t="e">
            <v>#REF!</v>
          </cell>
        </row>
        <row r="332">
          <cell r="B332">
            <v>83507</v>
          </cell>
          <cell r="C332" t="str">
            <v xml:space="preserve"> CASTILLO,JESU</v>
          </cell>
          <cell r="D332">
            <v>1000</v>
          </cell>
          <cell r="E332">
            <v>819.28</v>
          </cell>
          <cell r="F332">
            <v>34215</v>
          </cell>
          <cell r="G332">
            <v>34427</v>
          </cell>
          <cell r="H332" t="str">
            <v xml:space="preserve"> PERSONAL/SATELITE DISH</v>
          </cell>
          <cell r="I332" t="str">
            <v xml:space="preserve"> CO</v>
          </cell>
          <cell r="J332">
            <v>31</v>
          </cell>
          <cell r="K332" t="str">
            <v xml:space="preserve"> A</v>
          </cell>
          <cell r="L332" t="str">
            <v xml:space="preserve"> N</v>
          </cell>
          <cell r="M332">
            <v>0</v>
          </cell>
          <cell r="N332">
            <v>10080</v>
          </cell>
          <cell r="O332">
            <v>83507</v>
          </cell>
          <cell r="P332">
            <v>0</v>
          </cell>
          <cell r="Q332" t="str">
            <v xml:space="preserve"> GT</v>
          </cell>
          <cell r="R332">
            <v>34276</v>
          </cell>
          <cell r="S332">
            <v>150.07</v>
          </cell>
          <cell r="T332">
            <v>0</v>
          </cell>
          <cell r="U332" t="str">
            <v xml:space="preserve"> N</v>
          </cell>
          <cell r="V332">
            <v>1</v>
          </cell>
          <cell r="W332">
            <v>617225987</v>
          </cell>
          <cell r="X332" t="str">
            <v xml:space="preserve"> S</v>
          </cell>
          <cell r="Y332">
            <v>10080</v>
          </cell>
          <cell r="Z332">
            <v>83507</v>
          </cell>
          <cell r="AA332">
            <v>0</v>
          </cell>
          <cell r="AB332">
            <v>21</v>
          </cell>
          <cell r="AC332">
            <v>10</v>
          </cell>
          <cell r="AD332">
            <v>4</v>
          </cell>
          <cell r="AE332">
            <v>0</v>
          </cell>
          <cell r="AF332">
            <v>0</v>
          </cell>
          <cell r="AG332" t="str">
            <v xml:space="preserve"> ST</v>
          </cell>
          <cell r="AH332" t="str">
            <v xml:space="preserve"> UNSECURED</v>
          </cell>
          <cell r="AI332" t="str">
            <v xml:space="preserve"> N</v>
          </cell>
          <cell r="AJ332">
            <v>15</v>
          </cell>
          <cell r="AK332">
            <v>11</v>
          </cell>
          <cell r="AL332">
            <v>10080</v>
          </cell>
          <cell r="AM332">
            <v>83507</v>
          </cell>
          <cell r="AN332" t="str">
            <v xml:space="preserve">  0/00/0000</v>
          </cell>
          <cell r="AO332">
            <v>819.28</v>
          </cell>
          <cell r="AP332">
            <v>2982.37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3801.65</v>
          </cell>
          <cell r="AV332">
            <v>6</v>
          </cell>
          <cell r="AW332">
            <v>6</v>
          </cell>
          <cell r="AX332">
            <v>51</v>
          </cell>
          <cell r="AY332">
            <v>10080</v>
          </cell>
          <cell r="AZ332">
            <v>83507</v>
          </cell>
          <cell r="BA332" t="str">
            <v xml:space="preserve"> ST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 t="str">
            <v>Substandard</v>
          </cell>
          <cell r="BH332" t="str">
            <v>Pass</v>
          </cell>
          <cell r="BI332" t="str">
            <v>***-**-5987</v>
          </cell>
          <cell r="BJ332">
            <v>819.28</v>
          </cell>
          <cell r="BK332">
            <v>0</v>
          </cell>
          <cell r="BL332"/>
          <cell r="BM332"/>
          <cell r="BN332">
            <v>0</v>
          </cell>
          <cell r="BO332"/>
          <cell r="BP332"/>
          <cell r="BQ332">
            <v>1.6876286629405278E-6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819.28</v>
          </cell>
          <cell r="BY332" t="str">
            <v>120 +</v>
          </cell>
          <cell r="BZ332">
            <v>3801.6499999999996</v>
          </cell>
          <cell r="CA332" t="e">
            <v>#REF!</v>
          </cell>
          <cell r="CB332" t="str">
            <v>Match</v>
          </cell>
          <cell r="CC332" t="b">
            <v>0</v>
          </cell>
          <cell r="CD332">
            <v>617225987</v>
          </cell>
          <cell r="CE332">
            <v>9</v>
          </cell>
          <cell r="CF332">
            <v>6</v>
          </cell>
          <cell r="CG332">
            <v>22</v>
          </cell>
          <cell r="CH332" t="b">
            <v>0</v>
          </cell>
          <cell r="CI332">
            <v>8847.6868402777764</v>
          </cell>
          <cell r="CJ332" t="str">
            <v>31 +</v>
          </cell>
          <cell r="CK332">
            <v>0</v>
          </cell>
          <cell r="CL332">
            <v>0</v>
          </cell>
        </row>
        <row r="333">
          <cell r="B333">
            <v>51650</v>
          </cell>
          <cell r="C333" t="str">
            <v xml:space="preserve"> CASTILLO,JOSE ABEL</v>
          </cell>
          <cell r="D333">
            <v>15000</v>
          </cell>
          <cell r="E333">
            <v>8282.93</v>
          </cell>
          <cell r="F333">
            <v>42171</v>
          </cell>
          <cell r="G333">
            <v>43831</v>
          </cell>
          <cell r="H333" t="str">
            <v xml:space="preserve"> PURCHASE HOME</v>
          </cell>
          <cell r="I333" t="str">
            <v xml:space="preserve"> SA</v>
          </cell>
          <cell r="J333">
            <v>13</v>
          </cell>
          <cell r="K333" t="str">
            <v xml:space="preserve"> A</v>
          </cell>
          <cell r="L333" t="str">
            <v xml:space="preserve"> N</v>
          </cell>
          <cell r="M333">
            <v>0</v>
          </cell>
          <cell r="N333">
            <v>10090</v>
          </cell>
          <cell r="O333">
            <v>51650</v>
          </cell>
          <cell r="P333">
            <v>0</v>
          </cell>
          <cell r="Q333" t="str">
            <v xml:space="preserve"> BR</v>
          </cell>
          <cell r="R333">
            <v>42979</v>
          </cell>
          <cell r="S333">
            <v>300</v>
          </cell>
          <cell r="T333">
            <v>76.19</v>
          </cell>
          <cell r="U333" t="str">
            <v xml:space="preserve"> N</v>
          </cell>
          <cell r="V333">
            <v>2</v>
          </cell>
          <cell r="W333">
            <v>510986656</v>
          </cell>
          <cell r="X333" t="str">
            <v xml:space="preserve"> S</v>
          </cell>
          <cell r="Y333">
            <v>10090</v>
          </cell>
          <cell r="Z333">
            <v>51650</v>
          </cell>
          <cell r="AA333">
            <v>0</v>
          </cell>
          <cell r="AB333">
            <v>21</v>
          </cell>
          <cell r="AC333">
            <v>6</v>
          </cell>
          <cell r="AD333">
            <v>1</v>
          </cell>
          <cell r="AE333">
            <v>0</v>
          </cell>
          <cell r="AF333">
            <v>0</v>
          </cell>
          <cell r="AG333" t="str">
            <v xml:space="preserve"> ST</v>
          </cell>
          <cell r="AH333" t="str">
            <v xml:space="preserve"> 303 S 3RD ST, LEOTI</v>
          </cell>
          <cell r="AI333" t="str">
            <v xml:space="preserve"> N</v>
          </cell>
          <cell r="AJ333">
            <v>4.25</v>
          </cell>
          <cell r="AK333">
            <v>17</v>
          </cell>
          <cell r="AL333">
            <v>10090</v>
          </cell>
          <cell r="AM333">
            <v>51650</v>
          </cell>
          <cell r="AN333" t="str">
            <v xml:space="preserve">  0/00/0000</v>
          </cell>
          <cell r="AO333">
            <v>1415.99</v>
          </cell>
          <cell r="AP333">
            <v>54.01</v>
          </cell>
          <cell r="AQ333">
            <v>300</v>
          </cell>
          <cell r="AR333">
            <v>300</v>
          </cell>
          <cell r="AS333">
            <v>300</v>
          </cell>
          <cell r="AT333">
            <v>300</v>
          </cell>
          <cell r="AU333">
            <v>270</v>
          </cell>
          <cell r="AV333">
            <v>10</v>
          </cell>
          <cell r="AW333">
            <v>6</v>
          </cell>
          <cell r="AX333">
            <v>3</v>
          </cell>
          <cell r="AY333">
            <v>10090</v>
          </cell>
          <cell r="AZ333">
            <v>51650</v>
          </cell>
          <cell r="BA333" t="str">
            <v xml:space="preserve"> ST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 t="str">
            <v>Substandard</v>
          </cell>
          <cell r="BH333" t="str">
            <v>Pass</v>
          </cell>
          <cell r="BI333" t="str">
            <v>***-**-6656</v>
          </cell>
          <cell r="BJ333">
            <v>8282.93</v>
          </cell>
          <cell r="BK333">
            <v>8359.1200000000008</v>
          </cell>
          <cell r="BL333"/>
          <cell r="BM333"/>
          <cell r="BN333">
            <v>8359.1200000000008</v>
          </cell>
          <cell r="BO333"/>
          <cell r="BP333"/>
          <cell r="BQ333">
            <v>4.8342176744460541E-6</v>
          </cell>
          <cell r="BR333">
            <v>8282.93</v>
          </cell>
          <cell r="BS333">
            <v>76.19</v>
          </cell>
          <cell r="BT333">
            <v>8359.1200000000008</v>
          </cell>
          <cell r="BU333">
            <v>0</v>
          </cell>
          <cell r="BV333">
            <v>8359.1200000000008</v>
          </cell>
          <cell r="BW333">
            <v>0</v>
          </cell>
          <cell r="BX333">
            <v>0</v>
          </cell>
          <cell r="BY333" t="str">
            <v>120 +</v>
          </cell>
          <cell r="BZ333">
            <v>1470</v>
          </cell>
          <cell r="CA333" t="e">
            <v>#REF!</v>
          </cell>
          <cell r="CB333" t="str">
            <v>Match</v>
          </cell>
          <cell r="CC333" t="b">
            <v>0</v>
          </cell>
          <cell r="CD333">
            <v>510986656</v>
          </cell>
          <cell r="CE333">
            <v>9</v>
          </cell>
          <cell r="CF333">
            <v>5</v>
          </cell>
          <cell r="CG333">
            <v>98</v>
          </cell>
          <cell r="CH333" t="b">
            <v>0</v>
          </cell>
          <cell r="CI333">
            <v>144.68684027777635</v>
          </cell>
          <cell r="CJ333" t="str">
            <v>31 +</v>
          </cell>
          <cell r="CK333" t="e">
            <v>#REF!</v>
          </cell>
          <cell r="CL333" t="e">
            <v>#REF!</v>
          </cell>
        </row>
        <row r="334">
          <cell r="B334">
            <v>52319</v>
          </cell>
          <cell r="C334" t="str">
            <v xml:space="preserve"> CASTILLO JOSE</v>
          </cell>
          <cell r="D334">
            <v>3015</v>
          </cell>
          <cell r="E334">
            <v>3015</v>
          </cell>
          <cell r="F334">
            <v>42331</v>
          </cell>
          <cell r="G334">
            <v>42423</v>
          </cell>
          <cell r="H334" t="str">
            <v xml:space="preserve"> PERSONAL</v>
          </cell>
          <cell r="I334" t="str">
            <v xml:space="preserve"> CO</v>
          </cell>
          <cell r="J334">
            <v>72</v>
          </cell>
          <cell r="K334" t="str">
            <v xml:space="preserve"> A</v>
          </cell>
          <cell r="L334" t="str">
            <v xml:space="preserve"> N</v>
          </cell>
          <cell r="M334">
            <v>0</v>
          </cell>
          <cell r="N334">
            <v>10090</v>
          </cell>
          <cell r="O334">
            <v>52319</v>
          </cell>
          <cell r="P334">
            <v>3015</v>
          </cell>
          <cell r="Q334" t="str">
            <v xml:space="preserve"> JD</v>
          </cell>
          <cell r="R334">
            <v>42423</v>
          </cell>
          <cell r="S334">
            <v>0</v>
          </cell>
          <cell r="T334">
            <v>0</v>
          </cell>
          <cell r="U334" t="str">
            <v xml:space="preserve"> N</v>
          </cell>
          <cell r="V334">
            <v>1</v>
          </cell>
          <cell r="W334">
            <v>510986656</v>
          </cell>
          <cell r="X334" t="str">
            <v xml:space="preserve"> S</v>
          </cell>
          <cell r="Y334">
            <v>10090</v>
          </cell>
          <cell r="Z334">
            <v>52319</v>
          </cell>
          <cell r="AA334">
            <v>0</v>
          </cell>
          <cell r="AB334">
            <v>21</v>
          </cell>
          <cell r="AC334">
            <v>10</v>
          </cell>
          <cell r="AD334">
            <v>8</v>
          </cell>
          <cell r="AE334">
            <v>0</v>
          </cell>
          <cell r="AF334">
            <v>0</v>
          </cell>
          <cell r="AG334" t="str">
            <v xml:space="preserve"> CO</v>
          </cell>
          <cell r="AH334" t="str">
            <v xml:space="preserve"> UNSECURED</v>
          </cell>
          <cell r="AI334" t="str">
            <v xml:space="preserve"> N</v>
          </cell>
          <cell r="AJ334">
            <v>9</v>
          </cell>
          <cell r="AK334">
            <v>1</v>
          </cell>
          <cell r="AL334">
            <v>10090</v>
          </cell>
          <cell r="AM334">
            <v>52319</v>
          </cell>
          <cell r="AN334" t="str">
            <v xml:space="preserve">  0/00/0000</v>
          </cell>
          <cell r="AO334">
            <v>3015</v>
          </cell>
          <cell r="AP334">
            <v>589.51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3604.51</v>
          </cell>
          <cell r="AV334">
            <v>1</v>
          </cell>
          <cell r="AW334">
            <v>1</v>
          </cell>
          <cell r="AX334">
            <v>1</v>
          </cell>
          <cell r="AY334">
            <v>10090</v>
          </cell>
          <cell r="AZ334">
            <v>52319</v>
          </cell>
          <cell r="BA334" t="str">
            <v xml:space="preserve"> CO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 t="str">
            <v>Substandard</v>
          </cell>
          <cell r="BH334" t="str">
            <v>Pass</v>
          </cell>
          <cell r="BI334" t="str">
            <v>***-**-6656</v>
          </cell>
          <cell r="BJ334">
            <v>3015</v>
          </cell>
          <cell r="BK334">
            <v>0</v>
          </cell>
          <cell r="BL334"/>
          <cell r="BM334"/>
          <cell r="BN334">
            <v>0</v>
          </cell>
          <cell r="BO334"/>
          <cell r="BP334"/>
          <cell r="BQ334">
            <v>3.7263453901711438E-6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6030</v>
          </cell>
          <cell r="BY334" t="str">
            <v>120 +</v>
          </cell>
          <cell r="BZ334">
            <v>3604.51</v>
          </cell>
          <cell r="CA334" t="e">
            <v>#REF!</v>
          </cell>
          <cell r="CB334" t="str">
            <v>Match</v>
          </cell>
          <cell r="CC334" t="b">
            <v>0</v>
          </cell>
          <cell r="CD334">
            <v>510986656</v>
          </cell>
          <cell r="CE334">
            <v>9</v>
          </cell>
          <cell r="CF334">
            <v>5</v>
          </cell>
          <cell r="CG334">
            <v>98</v>
          </cell>
          <cell r="CH334" t="b">
            <v>0</v>
          </cell>
          <cell r="CI334">
            <v>700.68684027777635</v>
          </cell>
          <cell r="CJ334" t="str">
            <v>31 +</v>
          </cell>
          <cell r="CK334">
            <v>0</v>
          </cell>
          <cell r="CL334">
            <v>0</v>
          </cell>
        </row>
        <row r="335">
          <cell r="B335">
            <v>53603</v>
          </cell>
          <cell r="C335" t="str">
            <v xml:space="preserve"> FLORES CERVANTES,LUI</v>
          </cell>
          <cell r="D335">
            <v>3036.5</v>
          </cell>
          <cell r="E335">
            <v>989.23</v>
          </cell>
          <cell r="F335">
            <v>42768</v>
          </cell>
          <cell r="G335">
            <v>43266</v>
          </cell>
          <cell r="H335" t="str">
            <v xml:space="preserve"> REFINANCE VEHICLE</v>
          </cell>
          <cell r="I335" t="str">
            <v xml:space="preserve"> SA</v>
          </cell>
          <cell r="J335">
            <v>31</v>
          </cell>
          <cell r="K335" t="str">
            <v xml:space="preserve"> A</v>
          </cell>
          <cell r="L335" t="str">
            <v xml:space="preserve"> N</v>
          </cell>
          <cell r="M335">
            <v>0</v>
          </cell>
          <cell r="N335">
            <v>10105</v>
          </cell>
          <cell r="O335">
            <v>53603</v>
          </cell>
          <cell r="P335">
            <v>0</v>
          </cell>
          <cell r="Q335" t="str">
            <v xml:space="preserve"> MN</v>
          </cell>
          <cell r="R335">
            <v>43146</v>
          </cell>
          <cell r="S335">
            <v>201.22</v>
          </cell>
          <cell r="T335">
            <v>0.22</v>
          </cell>
          <cell r="U335" t="str">
            <v xml:space="preserve"> N</v>
          </cell>
          <cell r="V335">
            <v>11</v>
          </cell>
          <cell r="W335">
            <v>947924722</v>
          </cell>
          <cell r="X335" t="str">
            <v xml:space="preserve"> S</v>
          </cell>
          <cell r="Y335">
            <v>10105</v>
          </cell>
          <cell r="Z335">
            <v>53603</v>
          </cell>
          <cell r="AA335">
            <v>0</v>
          </cell>
          <cell r="AB335">
            <v>1</v>
          </cell>
          <cell r="AC335">
            <v>10</v>
          </cell>
          <cell r="AD335">
            <v>4</v>
          </cell>
          <cell r="AE335">
            <v>0</v>
          </cell>
          <cell r="AF335">
            <v>0</v>
          </cell>
          <cell r="AG335" t="str">
            <v xml:space="preserve"> ST</v>
          </cell>
          <cell r="AH335" t="str">
            <v xml:space="preserve"> 2003 GMC ENVOY XL</v>
          </cell>
          <cell r="AI335" t="str">
            <v xml:space="preserve"> N</v>
          </cell>
          <cell r="AJ335">
            <v>8</v>
          </cell>
          <cell r="AK335">
            <v>1</v>
          </cell>
          <cell r="AL335">
            <v>10105</v>
          </cell>
          <cell r="AM335">
            <v>53603</v>
          </cell>
          <cell r="AN335" t="str">
            <v xml:space="preserve">  0/00/0000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10105</v>
          </cell>
          <cell r="AZ335">
            <v>53603</v>
          </cell>
          <cell r="BA335" t="str">
            <v xml:space="preserve"> ST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 t="str">
            <v>Pass</v>
          </cell>
          <cell r="BH335" t="str">
            <v>Pass</v>
          </cell>
          <cell r="BI335" t="str">
            <v>***-**-4722</v>
          </cell>
          <cell r="BJ335">
            <v>989.23</v>
          </cell>
          <cell r="BK335">
            <v>989.45</v>
          </cell>
          <cell r="BL335">
            <v>989.45</v>
          </cell>
          <cell r="BM335"/>
          <cell r="BN335"/>
          <cell r="BO335"/>
          <cell r="BP335"/>
          <cell r="BQ335">
            <v>1.0867772693035566E-6</v>
          </cell>
          <cell r="BR335">
            <v>989.23</v>
          </cell>
          <cell r="BS335">
            <v>0.22</v>
          </cell>
          <cell r="BT335">
            <v>989.45</v>
          </cell>
          <cell r="BU335">
            <v>0</v>
          </cell>
          <cell r="BV335">
            <v>989.45</v>
          </cell>
          <cell r="BW335">
            <v>0</v>
          </cell>
          <cell r="BX335">
            <v>0</v>
          </cell>
          <cell r="BY335"/>
          <cell r="BZ335">
            <v>0</v>
          </cell>
          <cell r="CA335" t="e">
            <v>#REF!</v>
          </cell>
          <cell r="CB335" t="str">
            <v>Match</v>
          </cell>
          <cell r="CC335" t="b">
            <v>0</v>
          </cell>
          <cell r="CD335">
            <v>947924722</v>
          </cell>
          <cell r="CE335">
            <v>9</v>
          </cell>
          <cell r="CF335">
            <v>9</v>
          </cell>
          <cell r="CG335">
            <v>92</v>
          </cell>
          <cell r="CH335" t="b">
            <v>0</v>
          </cell>
          <cell r="CI335">
            <v>-22.313159722223645</v>
          </cell>
          <cell r="CJ335"/>
          <cell r="CK335" t="e">
            <v>#REF!</v>
          </cell>
          <cell r="CL335" t="e">
            <v>#REF!</v>
          </cell>
        </row>
        <row r="336">
          <cell r="B336">
            <v>310429</v>
          </cell>
          <cell r="C336" t="str">
            <v xml:space="preserve"> CONTRERAS,CESAR F</v>
          </cell>
          <cell r="D336">
            <v>118000</v>
          </cell>
          <cell r="E336">
            <v>118000</v>
          </cell>
          <cell r="F336">
            <v>43081</v>
          </cell>
          <cell r="G336">
            <v>54058</v>
          </cell>
          <cell r="H336" t="str">
            <v xml:space="preserve"> CASH-OUT REFINANCE</v>
          </cell>
          <cell r="I336" t="str">
            <v xml:space="preserve"> PA</v>
          </cell>
          <cell r="J336">
            <v>19</v>
          </cell>
          <cell r="K336" t="str">
            <v xml:space="preserve"> A</v>
          </cell>
          <cell r="L336" t="str">
            <v xml:space="preserve"> N</v>
          </cell>
          <cell r="M336">
            <v>0</v>
          </cell>
          <cell r="N336">
            <v>10106</v>
          </cell>
          <cell r="O336">
            <v>310429</v>
          </cell>
          <cell r="P336">
            <v>0</v>
          </cell>
          <cell r="Q336" t="str">
            <v xml:space="preserve"> BR</v>
          </cell>
          <cell r="R336">
            <v>43132</v>
          </cell>
          <cell r="S336">
            <v>554.88</v>
          </cell>
          <cell r="T336">
            <v>463.37</v>
          </cell>
          <cell r="U336" t="str">
            <v xml:space="preserve"> N</v>
          </cell>
          <cell r="V336">
            <v>2</v>
          </cell>
          <cell r="W336">
            <v>510084182</v>
          </cell>
          <cell r="X336" t="str">
            <v xml:space="preserve"> S</v>
          </cell>
          <cell r="Y336">
            <v>10106</v>
          </cell>
          <cell r="Z336">
            <v>310429</v>
          </cell>
          <cell r="AA336">
            <v>0</v>
          </cell>
          <cell r="AB336">
            <v>3</v>
          </cell>
          <cell r="AC336">
            <v>6</v>
          </cell>
          <cell r="AD336">
            <v>3</v>
          </cell>
          <cell r="AE336">
            <v>310429</v>
          </cell>
          <cell r="AF336">
            <v>1</v>
          </cell>
          <cell r="AG336" t="str">
            <v xml:space="preserve"> ST</v>
          </cell>
          <cell r="AH336" t="str">
            <v xml:space="preserve"> 1308 ELIZABETH ST</v>
          </cell>
          <cell r="AI336" t="str">
            <v xml:space="preserve"> N</v>
          </cell>
          <cell r="AJ336">
            <v>3.625</v>
          </cell>
          <cell r="AK336">
            <v>0</v>
          </cell>
          <cell r="AL336">
            <v>10106</v>
          </cell>
          <cell r="AM336">
            <v>310429</v>
          </cell>
          <cell r="AN336" t="str">
            <v xml:space="preserve">  0/00/0000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10106</v>
          </cell>
          <cell r="AZ336">
            <v>310429</v>
          </cell>
          <cell r="BA336" t="str">
            <v xml:space="preserve"> ST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 t="str">
            <v>Pass</v>
          </cell>
          <cell r="BH336" t="str">
            <v>Pass</v>
          </cell>
          <cell r="BI336" t="str">
            <v>***-**-4182</v>
          </cell>
          <cell r="BJ336">
            <v>118000</v>
          </cell>
          <cell r="BK336">
            <v>118463.37</v>
          </cell>
          <cell r="BL336">
            <v>118463.37</v>
          </cell>
          <cell r="BM336"/>
          <cell r="BN336"/>
          <cell r="BO336"/>
          <cell r="BP336"/>
          <cell r="BQ336">
            <v>5.874126554802679E-5</v>
          </cell>
          <cell r="BR336">
            <v>118000</v>
          </cell>
          <cell r="BS336">
            <v>463.37</v>
          </cell>
          <cell r="BT336">
            <v>118463.37</v>
          </cell>
          <cell r="BU336">
            <v>0</v>
          </cell>
          <cell r="BV336">
            <v>118463.37</v>
          </cell>
          <cell r="BW336">
            <v>0</v>
          </cell>
          <cell r="BX336">
            <v>0</v>
          </cell>
          <cell r="BY336"/>
          <cell r="BZ336">
            <v>0</v>
          </cell>
          <cell r="CA336" t="e">
            <v>#REF!</v>
          </cell>
          <cell r="CB336" t="str">
            <v>Match</v>
          </cell>
          <cell r="CC336" t="b">
            <v>0</v>
          </cell>
          <cell r="CD336">
            <v>510084182</v>
          </cell>
          <cell r="CE336">
            <v>9</v>
          </cell>
          <cell r="CF336">
            <v>5</v>
          </cell>
          <cell r="CG336">
            <v>8</v>
          </cell>
          <cell r="CH336" t="b">
            <v>0</v>
          </cell>
          <cell r="CI336">
            <v>-8.3131597222236451</v>
          </cell>
          <cell r="CJ336"/>
          <cell r="CK336" t="e">
            <v>#REF!</v>
          </cell>
          <cell r="CL336" t="e">
            <v>#REF!</v>
          </cell>
        </row>
        <row r="337">
          <cell r="B337">
            <v>51261</v>
          </cell>
          <cell r="C337" t="str">
            <v xml:space="preserve"> CHAMBERS,JAMES XAVIE</v>
          </cell>
          <cell r="D337">
            <v>11121.13</v>
          </cell>
          <cell r="E337">
            <v>697.59</v>
          </cell>
          <cell r="F337">
            <v>42037</v>
          </cell>
          <cell r="G337">
            <v>43358</v>
          </cell>
          <cell r="H337" t="str">
            <v xml:space="preserve"> REFINANCE VEHICLES</v>
          </cell>
          <cell r="I337" t="str">
            <v xml:space="preserve"> CO</v>
          </cell>
          <cell r="J337">
            <v>34</v>
          </cell>
          <cell r="K337" t="str">
            <v xml:space="preserve"> A</v>
          </cell>
          <cell r="L337" t="str">
            <v xml:space="preserve"> N</v>
          </cell>
          <cell r="M337">
            <v>0</v>
          </cell>
          <cell r="N337">
            <v>10150</v>
          </cell>
          <cell r="O337">
            <v>51261</v>
          </cell>
          <cell r="P337">
            <v>0</v>
          </cell>
          <cell r="Q337" t="str">
            <v xml:space="preserve"> BR</v>
          </cell>
          <cell r="R337">
            <v>43191</v>
          </cell>
          <cell r="S337">
            <v>299.20999999999998</v>
          </cell>
          <cell r="T337">
            <v>0</v>
          </cell>
          <cell r="U337" t="str">
            <v xml:space="preserve"> N</v>
          </cell>
          <cell r="V337">
            <v>11</v>
          </cell>
          <cell r="W337">
            <v>513823058</v>
          </cell>
          <cell r="X337" t="str">
            <v xml:space="preserve"> S</v>
          </cell>
          <cell r="Y337">
            <v>10150</v>
          </cell>
          <cell r="Z337">
            <v>51261</v>
          </cell>
          <cell r="AA337">
            <v>0</v>
          </cell>
          <cell r="AB337">
            <v>4</v>
          </cell>
          <cell r="AC337">
            <v>5</v>
          </cell>
          <cell r="AD337">
            <v>12</v>
          </cell>
          <cell r="AE337">
            <v>0</v>
          </cell>
          <cell r="AF337">
            <v>0</v>
          </cell>
          <cell r="AG337" t="str">
            <v xml:space="preserve"> ST</v>
          </cell>
          <cell r="AH337" t="str">
            <v xml:space="preserve"> 02 HD, 02 SILVERADO</v>
          </cell>
          <cell r="AI337" t="str">
            <v xml:space="preserve"> N</v>
          </cell>
          <cell r="AJ337">
            <v>7</v>
          </cell>
          <cell r="AK337">
            <v>9</v>
          </cell>
          <cell r="AL337">
            <v>10150</v>
          </cell>
          <cell r="AM337">
            <v>51261</v>
          </cell>
          <cell r="AN337" t="str">
            <v xml:space="preserve">  0/00/0000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6</v>
          </cell>
          <cell r="AW337">
            <v>4</v>
          </cell>
          <cell r="AX337">
            <v>3</v>
          </cell>
          <cell r="AY337">
            <v>10150</v>
          </cell>
          <cell r="AZ337">
            <v>51261</v>
          </cell>
          <cell r="BA337" t="str">
            <v xml:space="preserve"> ST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 t="str">
            <v>Substandard</v>
          </cell>
          <cell r="BH337" t="str">
            <v>Pass</v>
          </cell>
          <cell r="BI337" t="str">
            <v>***-**-3058</v>
          </cell>
          <cell r="BJ337">
            <v>697.59</v>
          </cell>
          <cell r="BK337">
            <v>0</v>
          </cell>
          <cell r="BL337"/>
          <cell r="BM337"/>
          <cell r="BN337">
            <v>0</v>
          </cell>
          <cell r="BO337"/>
          <cell r="BP337"/>
          <cell r="BQ337">
            <v>6.7058149862194294E-7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697.59</v>
          </cell>
          <cell r="BY337"/>
          <cell r="BZ337">
            <v>0</v>
          </cell>
          <cell r="CA337" t="e">
            <v>#REF!</v>
          </cell>
          <cell r="CB337" t="str">
            <v>Match</v>
          </cell>
          <cell r="CC337" t="b">
            <v>0</v>
          </cell>
          <cell r="CD337">
            <v>513823058</v>
          </cell>
          <cell r="CE337">
            <v>9</v>
          </cell>
          <cell r="CF337">
            <v>5</v>
          </cell>
          <cell r="CG337">
            <v>82</v>
          </cell>
          <cell r="CH337" t="b">
            <v>0</v>
          </cell>
          <cell r="CI337">
            <v>-67.313159722223645</v>
          </cell>
          <cell r="CJ337"/>
          <cell r="CK337">
            <v>0</v>
          </cell>
          <cell r="CL337">
            <v>0</v>
          </cell>
        </row>
        <row r="338">
          <cell r="B338">
            <v>51608</v>
          </cell>
          <cell r="C338" t="str">
            <v xml:space="preserve"> CHAMBERS,JAMES XAVI</v>
          </cell>
          <cell r="D338">
            <v>4537.5</v>
          </cell>
          <cell r="E338">
            <v>4210.4399999999996</v>
          </cell>
          <cell r="F338">
            <v>42128</v>
          </cell>
          <cell r="G338">
            <v>42856</v>
          </cell>
          <cell r="H338" t="str">
            <v xml:space="preserve"> PERSONAL</v>
          </cell>
          <cell r="I338" t="str">
            <v xml:space="preserve"> CO</v>
          </cell>
          <cell r="J338">
            <v>31</v>
          </cell>
          <cell r="K338" t="str">
            <v xml:space="preserve"> A</v>
          </cell>
          <cell r="L338" t="str">
            <v xml:space="preserve"> N</v>
          </cell>
          <cell r="M338">
            <v>0</v>
          </cell>
          <cell r="N338">
            <v>10150</v>
          </cell>
          <cell r="O338">
            <v>51608</v>
          </cell>
          <cell r="P338">
            <v>0</v>
          </cell>
          <cell r="Q338" t="str">
            <v xml:space="preserve"> BR</v>
          </cell>
          <cell r="R338">
            <v>42217</v>
          </cell>
          <cell r="S338">
            <v>203.1</v>
          </cell>
          <cell r="T338">
            <v>0</v>
          </cell>
          <cell r="U338" t="str">
            <v xml:space="preserve"> N</v>
          </cell>
          <cell r="V338">
            <v>11</v>
          </cell>
          <cell r="W338">
            <v>513823058</v>
          </cell>
          <cell r="X338" t="str">
            <v xml:space="preserve"> S</v>
          </cell>
          <cell r="Y338">
            <v>10150</v>
          </cell>
          <cell r="Z338">
            <v>51608</v>
          </cell>
          <cell r="AA338">
            <v>0</v>
          </cell>
          <cell r="AB338">
            <v>4</v>
          </cell>
          <cell r="AC338">
            <v>10</v>
          </cell>
          <cell r="AD338">
            <v>4</v>
          </cell>
          <cell r="AE338">
            <v>0</v>
          </cell>
          <cell r="AF338">
            <v>0</v>
          </cell>
          <cell r="AG338" t="str">
            <v xml:space="preserve"> ST</v>
          </cell>
          <cell r="AH338" t="str">
            <v xml:space="preserve"> 2002 HARLEY DAVIDSON</v>
          </cell>
          <cell r="AI338" t="str">
            <v xml:space="preserve"> N</v>
          </cell>
          <cell r="AJ338">
            <v>7</v>
          </cell>
          <cell r="AK338">
            <v>24</v>
          </cell>
          <cell r="AL338">
            <v>10150</v>
          </cell>
          <cell r="AM338">
            <v>51608</v>
          </cell>
          <cell r="AN338" t="str">
            <v xml:space="preserve">  0/00/0000</v>
          </cell>
          <cell r="AO338">
            <v>4210.4399999999996</v>
          </cell>
          <cell r="AP338">
            <v>727.63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4938.07</v>
          </cell>
          <cell r="AV338">
            <v>23</v>
          </cell>
          <cell r="AW338">
            <v>22</v>
          </cell>
          <cell r="AX338">
            <v>22</v>
          </cell>
          <cell r="AY338">
            <v>10150</v>
          </cell>
          <cell r="AZ338">
            <v>51608</v>
          </cell>
          <cell r="BA338" t="str">
            <v xml:space="preserve"> ST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 t="str">
            <v>Substandard</v>
          </cell>
          <cell r="BH338" t="str">
            <v>Pass</v>
          </cell>
          <cell r="BI338" t="str">
            <v>***-**-3058</v>
          </cell>
          <cell r="BJ338">
            <v>4210.4399999999996</v>
          </cell>
          <cell r="BK338">
            <v>0</v>
          </cell>
          <cell r="BL338"/>
          <cell r="BM338"/>
          <cell r="BN338">
            <v>0</v>
          </cell>
          <cell r="BO338"/>
          <cell r="BP338"/>
          <cell r="BQ338">
            <v>4.0474249416674164E-6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4210.4399999999996</v>
          </cell>
          <cell r="BY338" t="str">
            <v>120 +</v>
          </cell>
          <cell r="BZ338">
            <v>4938.07</v>
          </cell>
          <cell r="CA338" t="e">
            <v>#REF!</v>
          </cell>
          <cell r="CB338" t="str">
            <v>Match</v>
          </cell>
          <cell r="CC338" t="b">
            <v>0</v>
          </cell>
          <cell r="CD338">
            <v>513823058</v>
          </cell>
          <cell r="CE338">
            <v>9</v>
          </cell>
          <cell r="CF338">
            <v>5</v>
          </cell>
          <cell r="CG338">
            <v>82</v>
          </cell>
          <cell r="CH338" t="b">
            <v>0</v>
          </cell>
          <cell r="CI338">
            <v>906.68684027777635</v>
          </cell>
          <cell r="CJ338" t="str">
            <v>31 +</v>
          </cell>
          <cell r="CK338">
            <v>0</v>
          </cell>
          <cell r="CL338">
            <v>0</v>
          </cell>
        </row>
        <row r="339">
          <cell r="B339">
            <v>47041</v>
          </cell>
          <cell r="C339" t="str">
            <v xml:space="preserve"> CHAMBLESS,CURTISS W.</v>
          </cell>
          <cell r="D339">
            <v>30296</v>
          </cell>
          <cell r="E339">
            <v>2698.18</v>
          </cell>
          <cell r="F339">
            <v>40823</v>
          </cell>
          <cell r="G339">
            <v>43380</v>
          </cell>
          <cell r="H339" t="str">
            <v xml:space="preserve"> PURCHASE RENTAL</v>
          </cell>
          <cell r="I339" t="str">
            <v xml:space="preserve"> SA</v>
          </cell>
          <cell r="J339">
            <v>13</v>
          </cell>
          <cell r="K339" t="str">
            <v xml:space="preserve"> A</v>
          </cell>
          <cell r="L339" t="str">
            <v xml:space="preserve"> N</v>
          </cell>
          <cell r="M339">
            <v>0</v>
          </cell>
          <cell r="N339">
            <v>10160</v>
          </cell>
          <cell r="O339">
            <v>47041</v>
          </cell>
          <cell r="P339">
            <v>0</v>
          </cell>
          <cell r="Q339" t="str">
            <v xml:space="preserve"> JB</v>
          </cell>
          <cell r="R339">
            <v>43197</v>
          </cell>
          <cell r="S339">
            <v>431.85</v>
          </cell>
          <cell r="T339">
            <v>8.5399999999999991</v>
          </cell>
          <cell r="U339" t="str">
            <v xml:space="preserve"> N</v>
          </cell>
          <cell r="V339">
            <v>2</v>
          </cell>
          <cell r="W339">
            <v>544941961</v>
          </cell>
          <cell r="X339" t="str">
            <v xml:space="preserve"> S</v>
          </cell>
          <cell r="Y339">
            <v>10160</v>
          </cell>
          <cell r="Z339">
            <v>47041</v>
          </cell>
          <cell r="AA339">
            <v>0</v>
          </cell>
          <cell r="AB339">
            <v>2</v>
          </cell>
          <cell r="AC339">
            <v>6</v>
          </cell>
          <cell r="AD339">
            <v>1</v>
          </cell>
          <cell r="AE339">
            <v>0</v>
          </cell>
          <cell r="AF339">
            <v>0</v>
          </cell>
          <cell r="AG339" t="str">
            <v xml:space="preserve"> ST</v>
          </cell>
          <cell r="AH339" t="str">
            <v xml:space="preserve"> 702 E 7TH MTG</v>
          </cell>
          <cell r="AI339" t="str">
            <v xml:space="preserve"> N</v>
          </cell>
          <cell r="AJ339">
            <v>5.25</v>
          </cell>
          <cell r="AK339">
            <v>0</v>
          </cell>
          <cell r="AL339">
            <v>10160</v>
          </cell>
          <cell r="AM339">
            <v>47041</v>
          </cell>
          <cell r="AN339" t="str">
            <v xml:space="preserve">  0/00/0000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10160</v>
          </cell>
          <cell r="AZ339">
            <v>47041</v>
          </cell>
          <cell r="BA339" t="str">
            <v xml:space="preserve"> ST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str">
            <v>Pass</v>
          </cell>
          <cell r="BH339" t="str">
            <v>Pass</v>
          </cell>
          <cell r="BI339" t="str">
            <v>***-**-1961</v>
          </cell>
          <cell r="BJ339">
            <v>2698.18</v>
          </cell>
          <cell r="BK339">
            <v>2706.72</v>
          </cell>
          <cell r="BL339">
            <v>2706.72</v>
          </cell>
          <cell r="BM339"/>
          <cell r="BN339"/>
          <cell r="BO339"/>
          <cell r="BP339"/>
          <cell r="BQ339">
            <v>1.9452861866767233E-6</v>
          </cell>
          <cell r="BR339">
            <v>2698.18</v>
          </cell>
          <cell r="BS339">
            <v>8.5399999999999991</v>
          </cell>
          <cell r="BT339">
            <v>2706.72</v>
          </cell>
          <cell r="BU339">
            <v>0</v>
          </cell>
          <cell r="BV339">
            <v>2706.72</v>
          </cell>
          <cell r="BW339">
            <v>0</v>
          </cell>
          <cell r="BX339">
            <v>0</v>
          </cell>
          <cell r="BY339"/>
          <cell r="BZ339">
            <v>0</v>
          </cell>
          <cell r="CA339" t="e">
            <v>#REF!</v>
          </cell>
          <cell r="CB339" t="str">
            <v>Match</v>
          </cell>
          <cell r="CC339" t="b">
            <v>0</v>
          </cell>
          <cell r="CD339">
            <v>544941961</v>
          </cell>
          <cell r="CE339">
            <v>9</v>
          </cell>
          <cell r="CF339">
            <v>5</v>
          </cell>
          <cell r="CG339">
            <v>94</v>
          </cell>
          <cell r="CH339" t="b">
            <v>0</v>
          </cell>
          <cell r="CI339">
            <v>-73.313159722223645</v>
          </cell>
          <cell r="CJ339"/>
          <cell r="CK339" t="e">
            <v>#REF!</v>
          </cell>
          <cell r="CL339" t="e">
            <v>#REF!</v>
          </cell>
        </row>
        <row r="340">
          <cell r="B340">
            <v>50765</v>
          </cell>
          <cell r="C340" t="str">
            <v xml:space="preserve"> CHAMBLESS CURTISS W.</v>
          </cell>
          <cell r="D340">
            <v>15329</v>
          </cell>
          <cell r="E340">
            <v>6002.74</v>
          </cell>
          <cell r="F340">
            <v>41933</v>
          </cell>
          <cell r="G340">
            <v>43800</v>
          </cell>
          <cell r="H340" t="str">
            <v xml:space="preserve"> PURCHASE REAL ESTATE</v>
          </cell>
          <cell r="I340" t="str">
            <v xml:space="preserve"> SA</v>
          </cell>
          <cell r="J340">
            <v>13</v>
          </cell>
          <cell r="K340" t="str">
            <v xml:space="preserve"> A</v>
          </cell>
          <cell r="L340" t="str">
            <v xml:space="preserve"> N</v>
          </cell>
          <cell r="M340">
            <v>0</v>
          </cell>
          <cell r="N340">
            <v>10160</v>
          </cell>
          <cell r="O340">
            <v>50765</v>
          </cell>
          <cell r="P340">
            <v>0</v>
          </cell>
          <cell r="Q340" t="str">
            <v xml:space="preserve"> JB</v>
          </cell>
          <cell r="R340">
            <v>43160</v>
          </cell>
          <cell r="S340">
            <v>290.92</v>
          </cell>
          <cell r="T340">
            <v>18.09</v>
          </cell>
          <cell r="U340" t="str">
            <v xml:space="preserve"> N</v>
          </cell>
          <cell r="V340">
            <v>2</v>
          </cell>
          <cell r="W340">
            <v>544941961</v>
          </cell>
          <cell r="X340" t="str">
            <v xml:space="preserve"> S</v>
          </cell>
          <cell r="Y340">
            <v>10160</v>
          </cell>
          <cell r="Z340">
            <v>50765</v>
          </cell>
          <cell r="AA340">
            <v>0</v>
          </cell>
          <cell r="AB340">
            <v>14</v>
          </cell>
          <cell r="AC340">
            <v>6</v>
          </cell>
          <cell r="AD340">
            <v>1</v>
          </cell>
          <cell r="AE340">
            <v>0</v>
          </cell>
          <cell r="AF340">
            <v>0</v>
          </cell>
          <cell r="AG340" t="str">
            <v xml:space="preserve"> ST</v>
          </cell>
          <cell r="AH340" t="str">
            <v xml:space="preserve"> REAL PROPERTY LOCATED AT 311 W</v>
          </cell>
          <cell r="AI340" t="str">
            <v xml:space="preserve"> N</v>
          </cell>
          <cell r="AJ340">
            <v>5</v>
          </cell>
          <cell r="AK340">
            <v>3</v>
          </cell>
          <cell r="AL340">
            <v>10160</v>
          </cell>
          <cell r="AM340">
            <v>50765</v>
          </cell>
          <cell r="AN340" t="str">
            <v xml:space="preserve">  0/00/0000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10160</v>
          </cell>
          <cell r="AZ340">
            <v>50765</v>
          </cell>
          <cell r="BA340" t="str">
            <v xml:space="preserve"> ST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 t="str">
            <v>Pass</v>
          </cell>
          <cell r="BH340" t="str">
            <v>Pass</v>
          </cell>
          <cell r="BI340" t="str">
            <v>***-**-1961</v>
          </cell>
          <cell r="BJ340">
            <v>6002.74</v>
          </cell>
          <cell r="BK340">
            <v>6020.83</v>
          </cell>
          <cell r="BL340">
            <v>6020.83</v>
          </cell>
          <cell r="BM340"/>
          <cell r="BN340"/>
          <cell r="BO340"/>
          <cell r="BP340"/>
          <cell r="BQ340">
            <v>4.1216662110550828E-6</v>
          </cell>
          <cell r="BR340">
            <v>6002.74</v>
          </cell>
          <cell r="BS340">
            <v>18.09</v>
          </cell>
          <cell r="BT340">
            <v>6020.83</v>
          </cell>
          <cell r="BU340">
            <v>0</v>
          </cell>
          <cell r="BV340">
            <v>6020.83</v>
          </cell>
          <cell r="BW340">
            <v>0</v>
          </cell>
          <cell r="BX340">
            <v>0</v>
          </cell>
          <cell r="BY340"/>
          <cell r="BZ340">
            <v>0</v>
          </cell>
          <cell r="CA340" t="e">
            <v>#REF!</v>
          </cell>
          <cell r="CB340" t="str">
            <v>Match</v>
          </cell>
          <cell r="CC340" t="b">
            <v>0</v>
          </cell>
          <cell r="CD340">
            <v>544941961</v>
          </cell>
          <cell r="CE340">
            <v>9</v>
          </cell>
          <cell r="CF340">
            <v>5</v>
          </cell>
          <cell r="CG340">
            <v>94</v>
          </cell>
          <cell r="CH340" t="b">
            <v>0</v>
          </cell>
          <cell r="CI340">
            <v>-36.313159722223645</v>
          </cell>
          <cell r="CJ340"/>
          <cell r="CK340" t="e">
            <v>#REF!</v>
          </cell>
          <cell r="CL340" t="e">
            <v>#REF!</v>
          </cell>
        </row>
        <row r="341">
          <cell r="B341">
            <v>54343</v>
          </cell>
          <cell r="C341" t="str">
            <v xml:space="preserve"> CHAMBLESS,CURTISS W.</v>
          </cell>
          <cell r="D341">
            <v>60000</v>
          </cell>
          <cell r="E341">
            <v>6385</v>
          </cell>
          <cell r="F341">
            <v>43074</v>
          </cell>
          <cell r="G341">
            <v>43282</v>
          </cell>
          <cell r="H341" t="str">
            <v xml:space="preserve"> HOME REMODEL</v>
          </cell>
          <cell r="I341" t="str">
            <v xml:space="preserve"> SI</v>
          </cell>
          <cell r="J341">
            <v>14</v>
          </cell>
          <cell r="K341" t="str">
            <v xml:space="preserve"> A</v>
          </cell>
          <cell r="L341" t="str">
            <v xml:space="preserve"> C</v>
          </cell>
          <cell r="M341">
            <v>53615</v>
          </cell>
          <cell r="N341">
            <v>10160</v>
          </cell>
          <cell r="O341">
            <v>54343</v>
          </cell>
          <cell r="P341">
            <v>0</v>
          </cell>
          <cell r="Q341" t="str">
            <v xml:space="preserve"> BR</v>
          </cell>
          <cell r="R341">
            <v>43282</v>
          </cell>
          <cell r="S341">
            <v>0</v>
          </cell>
          <cell r="T341">
            <v>32.1</v>
          </cell>
          <cell r="U341" t="str">
            <v xml:space="preserve"> N</v>
          </cell>
          <cell r="V341">
            <v>2</v>
          </cell>
          <cell r="W341">
            <v>544941961</v>
          </cell>
          <cell r="X341" t="str">
            <v xml:space="preserve"> S</v>
          </cell>
          <cell r="Y341">
            <v>10160</v>
          </cell>
          <cell r="Z341">
            <v>54343</v>
          </cell>
          <cell r="AA341">
            <v>0</v>
          </cell>
          <cell r="AB341">
            <v>14</v>
          </cell>
          <cell r="AC341">
            <v>9</v>
          </cell>
          <cell r="AD341">
            <v>1</v>
          </cell>
          <cell r="AE341">
            <v>0</v>
          </cell>
          <cell r="AF341">
            <v>0</v>
          </cell>
          <cell r="AG341" t="str">
            <v xml:space="preserve"> ST</v>
          </cell>
          <cell r="AH341" t="str">
            <v xml:space="preserve"> REAL PROPERTY LOCATED AT 400 S</v>
          </cell>
          <cell r="AI341" t="str">
            <v xml:space="preserve"> N</v>
          </cell>
          <cell r="AJ341">
            <v>5.5</v>
          </cell>
          <cell r="AK341">
            <v>0</v>
          </cell>
          <cell r="AL341">
            <v>10160</v>
          </cell>
          <cell r="AM341">
            <v>54343</v>
          </cell>
          <cell r="AN341" t="str">
            <v xml:space="preserve">  0/00/0000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10160</v>
          </cell>
          <cell r="AZ341">
            <v>54343</v>
          </cell>
          <cell r="BA341" t="str">
            <v xml:space="preserve"> ST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 t="str">
            <v>Pass</v>
          </cell>
          <cell r="BH341" t="str">
            <v>Pass</v>
          </cell>
          <cell r="BI341" t="str">
            <v>***-**-1961</v>
          </cell>
          <cell r="BJ341">
            <v>60000</v>
          </cell>
          <cell r="BK341">
            <v>6417.1</v>
          </cell>
          <cell r="BL341">
            <v>6417.1</v>
          </cell>
          <cell r="BM341"/>
          <cell r="BN341"/>
          <cell r="BO341"/>
          <cell r="BP341"/>
          <cell r="BQ341">
            <v>4.8225514737178975E-6</v>
          </cell>
          <cell r="BR341">
            <v>6385</v>
          </cell>
          <cell r="BS341">
            <v>32.1</v>
          </cell>
          <cell r="BT341">
            <v>6417.1</v>
          </cell>
          <cell r="BU341">
            <v>53615</v>
          </cell>
          <cell r="BV341">
            <v>60032.1</v>
          </cell>
          <cell r="BW341">
            <v>0</v>
          </cell>
          <cell r="BX341">
            <v>0</v>
          </cell>
          <cell r="BY341"/>
          <cell r="BZ341">
            <v>0</v>
          </cell>
          <cell r="CA341" t="e">
            <v>#REF!</v>
          </cell>
          <cell r="CB341" t="str">
            <v>Match</v>
          </cell>
          <cell r="CC341" t="b">
            <v>0</v>
          </cell>
          <cell r="CD341">
            <v>544941961</v>
          </cell>
          <cell r="CE341">
            <v>9</v>
          </cell>
          <cell r="CF341">
            <v>5</v>
          </cell>
          <cell r="CG341">
            <v>94</v>
          </cell>
          <cell r="CH341" t="b">
            <v>0</v>
          </cell>
          <cell r="CI341">
            <v>-158.31315972222365</v>
          </cell>
          <cell r="CJ341"/>
          <cell r="CK341" t="e">
            <v>#REF!</v>
          </cell>
          <cell r="CL341" t="e">
            <v>#REF!</v>
          </cell>
        </row>
        <row r="342">
          <cell r="B342">
            <v>310394</v>
          </cell>
          <cell r="C342" t="str">
            <v xml:space="preserve"> CHAMBLESS,CURTISS W.</v>
          </cell>
          <cell r="D342">
            <v>123300</v>
          </cell>
          <cell r="E342">
            <v>110763.61</v>
          </cell>
          <cell r="F342">
            <v>42438</v>
          </cell>
          <cell r="G342">
            <v>47939</v>
          </cell>
          <cell r="H342" t="str">
            <v xml:space="preserve"> RATE/TERM REFINANCE</v>
          </cell>
          <cell r="I342" t="str">
            <v xml:space="preserve"> PA</v>
          </cell>
          <cell r="J342">
            <v>19</v>
          </cell>
          <cell r="K342" t="str">
            <v xml:space="preserve"> A</v>
          </cell>
          <cell r="L342" t="str">
            <v xml:space="preserve"> N</v>
          </cell>
          <cell r="M342">
            <v>0</v>
          </cell>
          <cell r="N342">
            <v>10160</v>
          </cell>
          <cell r="O342">
            <v>310394</v>
          </cell>
          <cell r="P342">
            <v>0</v>
          </cell>
          <cell r="Q342" t="str">
            <v xml:space="preserve"> BR</v>
          </cell>
          <cell r="R342">
            <v>43132</v>
          </cell>
          <cell r="S342">
            <v>851.49</v>
          </cell>
          <cell r="T342">
            <v>194.6</v>
          </cell>
          <cell r="U342" t="str">
            <v xml:space="preserve"> N</v>
          </cell>
          <cell r="V342">
            <v>2</v>
          </cell>
          <cell r="W342">
            <v>544941961</v>
          </cell>
          <cell r="X342" t="str">
            <v xml:space="preserve"> S</v>
          </cell>
          <cell r="Y342">
            <v>10160</v>
          </cell>
          <cell r="Z342">
            <v>310394</v>
          </cell>
          <cell r="AA342">
            <v>0</v>
          </cell>
          <cell r="AB342">
            <v>2</v>
          </cell>
          <cell r="AC342">
            <v>6</v>
          </cell>
          <cell r="AD342">
            <v>3</v>
          </cell>
          <cell r="AE342">
            <v>310394</v>
          </cell>
          <cell r="AF342">
            <v>1</v>
          </cell>
          <cell r="AG342" t="str">
            <v xml:space="preserve"> ST</v>
          </cell>
          <cell r="AH342" t="str">
            <v xml:space="preserve"> 400 S KANSAS RD</v>
          </cell>
          <cell r="AI342" t="str">
            <v xml:space="preserve"> N</v>
          </cell>
          <cell r="AJ342">
            <v>2.75</v>
          </cell>
          <cell r="AK342">
            <v>0</v>
          </cell>
          <cell r="AL342">
            <v>10160</v>
          </cell>
          <cell r="AM342">
            <v>310394</v>
          </cell>
          <cell r="AN342" t="str">
            <v xml:space="preserve">  0/00/0000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10160</v>
          </cell>
          <cell r="AZ342">
            <v>310394</v>
          </cell>
          <cell r="BA342" t="str">
            <v xml:space="preserve"> ST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str">
            <v>Pass</v>
          </cell>
          <cell r="BH342" t="str">
            <v>Pass</v>
          </cell>
          <cell r="BI342" t="str">
            <v>***-**-1961</v>
          </cell>
          <cell r="BJ342">
            <v>110763.61</v>
          </cell>
          <cell r="BK342">
            <v>110958.21</v>
          </cell>
          <cell r="BL342">
            <v>110958.21</v>
          </cell>
          <cell r="BM342"/>
          <cell r="BN342"/>
          <cell r="BO342"/>
          <cell r="BP342"/>
          <cell r="BQ342">
            <v>4.182953881282807E-5</v>
          </cell>
          <cell r="BR342">
            <v>110763.61</v>
          </cell>
          <cell r="BS342">
            <v>194.6</v>
          </cell>
          <cell r="BT342">
            <v>110958.21</v>
          </cell>
          <cell r="BU342">
            <v>0</v>
          </cell>
          <cell r="BV342">
            <v>110958.21</v>
          </cell>
          <cell r="BW342">
            <v>0</v>
          </cell>
          <cell r="BX342">
            <v>0</v>
          </cell>
          <cell r="BY342"/>
          <cell r="BZ342">
            <v>0</v>
          </cell>
          <cell r="CA342" t="e">
            <v>#REF!</v>
          </cell>
          <cell r="CB342" t="str">
            <v>Match</v>
          </cell>
          <cell r="CC342" t="b">
            <v>0</v>
          </cell>
          <cell r="CD342">
            <v>544941961</v>
          </cell>
          <cell r="CE342">
            <v>9</v>
          </cell>
          <cell r="CF342">
            <v>5</v>
          </cell>
          <cell r="CG342">
            <v>94</v>
          </cell>
          <cell r="CH342" t="b">
            <v>0</v>
          </cell>
          <cell r="CI342">
            <v>-8.3131597222236451</v>
          </cell>
          <cell r="CJ342"/>
          <cell r="CK342" t="e">
            <v>#REF!</v>
          </cell>
          <cell r="CL342" t="e">
            <v>#REF!</v>
          </cell>
        </row>
        <row r="343">
          <cell r="B343">
            <v>9310394</v>
          </cell>
          <cell r="C343" t="str">
            <v xml:space="preserve"> CHAMBLESS,CUR</v>
          </cell>
          <cell r="D343">
            <v>-123300</v>
          </cell>
          <cell r="E343">
            <v>-110763.61</v>
          </cell>
          <cell r="F343">
            <v>42438</v>
          </cell>
          <cell r="G343">
            <v>47939</v>
          </cell>
          <cell r="H343" t="str">
            <v xml:space="preserve"> MPF LOAN SOLD</v>
          </cell>
          <cell r="I343" t="str">
            <v xml:space="preserve"> PT</v>
          </cell>
          <cell r="J343">
            <v>20</v>
          </cell>
          <cell r="K343" t="str">
            <v xml:space="preserve"> A</v>
          </cell>
          <cell r="L343" t="str">
            <v xml:space="preserve"> N</v>
          </cell>
          <cell r="M343">
            <v>0</v>
          </cell>
          <cell r="N343">
            <v>10160</v>
          </cell>
          <cell r="O343">
            <v>9310394</v>
          </cell>
          <cell r="P343">
            <v>0</v>
          </cell>
          <cell r="Q343" t="str">
            <v xml:space="preserve"> BR</v>
          </cell>
          <cell r="R343">
            <v>43132</v>
          </cell>
          <cell r="S343">
            <v>851.49</v>
          </cell>
          <cell r="T343">
            <v>-194.6</v>
          </cell>
          <cell r="U343" t="str">
            <v xml:space="preserve"> N</v>
          </cell>
          <cell r="V343">
            <v>2</v>
          </cell>
          <cell r="W343">
            <v>544941961</v>
          </cell>
          <cell r="X343" t="str">
            <v xml:space="preserve"> S</v>
          </cell>
          <cell r="Y343">
            <v>10160</v>
          </cell>
          <cell r="Z343">
            <v>9310394</v>
          </cell>
          <cell r="AA343">
            <v>0</v>
          </cell>
          <cell r="AB343">
            <v>2</v>
          </cell>
          <cell r="AC343">
            <v>6</v>
          </cell>
          <cell r="AD343">
            <v>3</v>
          </cell>
          <cell r="AE343">
            <v>310394</v>
          </cell>
          <cell r="AF343">
            <v>1</v>
          </cell>
          <cell r="AG343" t="str">
            <v xml:space="preserve"> ST</v>
          </cell>
          <cell r="AH343" t="str">
            <v xml:space="preserve"> 400 S KANSAS RD</v>
          </cell>
          <cell r="AI343" t="str">
            <v xml:space="preserve">  </v>
          </cell>
          <cell r="AJ343">
            <v>2.75</v>
          </cell>
          <cell r="AK343">
            <v>2</v>
          </cell>
          <cell r="AL343">
            <v>10160</v>
          </cell>
          <cell r="AM343">
            <v>9310394</v>
          </cell>
          <cell r="AN343" t="str">
            <v xml:space="preserve">  0/00/0000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10160</v>
          </cell>
          <cell r="AZ343">
            <v>9310394</v>
          </cell>
          <cell r="BA343" t="str">
            <v xml:space="preserve"> ST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 t="str">
            <v>Pass</v>
          </cell>
          <cell r="BH343" t="str">
            <v>Pass</v>
          </cell>
          <cell r="BI343" t="str">
            <v>***-**-1961</v>
          </cell>
          <cell r="BJ343">
            <v>-110763.61</v>
          </cell>
          <cell r="BK343">
            <v>-110958.21</v>
          </cell>
          <cell r="BL343">
            <v>-110958.21</v>
          </cell>
          <cell r="BM343"/>
          <cell r="BN343"/>
          <cell r="BO343"/>
          <cell r="BP343"/>
          <cell r="BQ343">
            <v>-4.182953881282807E-5</v>
          </cell>
          <cell r="BR343">
            <v>-110763.61</v>
          </cell>
          <cell r="BS343">
            <v>-194.6</v>
          </cell>
          <cell r="BT343">
            <v>-110958.21</v>
          </cell>
          <cell r="BU343">
            <v>0</v>
          </cell>
          <cell r="BV343">
            <v>-110958.21</v>
          </cell>
          <cell r="BW343">
            <v>0</v>
          </cell>
          <cell r="BX343">
            <v>0</v>
          </cell>
          <cell r="BY343"/>
          <cell r="BZ343">
            <v>0</v>
          </cell>
          <cell r="CA343" t="e">
            <v>#REF!</v>
          </cell>
          <cell r="CB343" t="str">
            <v>Match</v>
          </cell>
          <cell r="CC343" t="b">
            <v>0</v>
          </cell>
          <cell r="CD343">
            <v>544941961</v>
          </cell>
          <cell r="CE343">
            <v>9</v>
          </cell>
          <cell r="CF343">
            <v>5</v>
          </cell>
          <cell r="CG343">
            <v>94</v>
          </cell>
          <cell r="CH343" t="b">
            <v>0</v>
          </cell>
          <cell r="CI343">
            <v>-8.3131597222236451</v>
          </cell>
          <cell r="CJ343"/>
          <cell r="CK343" t="e">
            <v>#REF!</v>
          </cell>
          <cell r="CL343" t="e">
            <v>#REF!</v>
          </cell>
        </row>
        <row r="344">
          <cell r="B344">
            <v>52839</v>
          </cell>
          <cell r="C344" t="str">
            <v xml:space="preserve"> CHAMBLESS,GRACY M.</v>
          </cell>
          <cell r="D344">
            <v>7017.5</v>
          </cell>
          <cell r="E344">
            <v>2600.8000000000002</v>
          </cell>
          <cell r="F344">
            <v>42492</v>
          </cell>
          <cell r="G344">
            <v>44076</v>
          </cell>
          <cell r="H344" t="str">
            <v xml:space="preserve"> PURCHASE VEHICLE</v>
          </cell>
          <cell r="I344" t="str">
            <v xml:space="preserve"> SA</v>
          </cell>
          <cell r="J344">
            <v>34</v>
          </cell>
          <cell r="K344" t="str">
            <v xml:space="preserve"> A</v>
          </cell>
          <cell r="L344" t="str">
            <v xml:space="preserve"> N</v>
          </cell>
          <cell r="M344">
            <v>0</v>
          </cell>
          <cell r="N344">
            <v>10161</v>
          </cell>
          <cell r="O344">
            <v>52839</v>
          </cell>
          <cell r="P344">
            <v>0</v>
          </cell>
          <cell r="Q344" t="str">
            <v xml:space="preserve"> JD</v>
          </cell>
          <cell r="R344">
            <v>43375</v>
          </cell>
          <cell r="S344">
            <v>148.81</v>
          </cell>
          <cell r="T344">
            <v>6.73</v>
          </cell>
          <cell r="U344" t="str">
            <v xml:space="preserve"> N</v>
          </cell>
          <cell r="V344">
            <v>11</v>
          </cell>
          <cell r="W344">
            <v>512178781</v>
          </cell>
          <cell r="X344" t="str">
            <v xml:space="preserve"> S</v>
          </cell>
          <cell r="Y344">
            <v>10161</v>
          </cell>
          <cell r="Z344">
            <v>52839</v>
          </cell>
          <cell r="AA344">
            <v>0</v>
          </cell>
          <cell r="AB344">
            <v>14</v>
          </cell>
          <cell r="AC344">
            <v>5</v>
          </cell>
          <cell r="AD344">
            <v>12</v>
          </cell>
          <cell r="AE344">
            <v>0</v>
          </cell>
          <cell r="AF344">
            <v>0</v>
          </cell>
          <cell r="AG344" t="str">
            <v xml:space="preserve"> ST</v>
          </cell>
          <cell r="AH344" t="str">
            <v xml:space="preserve"> 2014 FORD MUSTANG GT</v>
          </cell>
          <cell r="AI344" t="str">
            <v xml:space="preserve"> N</v>
          </cell>
          <cell r="AJ344">
            <v>4.5</v>
          </cell>
          <cell r="AK344">
            <v>0</v>
          </cell>
          <cell r="AL344">
            <v>10161</v>
          </cell>
          <cell r="AM344">
            <v>52839</v>
          </cell>
          <cell r="AN344" t="str">
            <v xml:space="preserve">  0/00/0000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10161</v>
          </cell>
          <cell r="AZ344">
            <v>52839</v>
          </cell>
          <cell r="BA344" t="str">
            <v xml:space="preserve"> ST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 t="str">
            <v>Pass</v>
          </cell>
          <cell r="BH344" t="str">
            <v>Pass</v>
          </cell>
          <cell r="BI344" t="str">
            <v>***-**-8781</v>
          </cell>
          <cell r="BJ344">
            <v>2600.8000000000002</v>
          </cell>
          <cell r="BK344">
            <v>2607.5300000000002</v>
          </cell>
          <cell r="BL344">
            <v>2607.5300000000002</v>
          </cell>
          <cell r="BM344"/>
          <cell r="BN344"/>
          <cell r="BO344"/>
          <cell r="BP344"/>
          <cell r="BQ344">
            <v>1.6072104628121247E-6</v>
          </cell>
          <cell r="BR344">
            <v>2600.8000000000002</v>
          </cell>
          <cell r="BS344">
            <v>6.73</v>
          </cell>
          <cell r="BT344">
            <v>2607.5300000000002</v>
          </cell>
          <cell r="BU344">
            <v>0</v>
          </cell>
          <cell r="BV344">
            <v>2607.5300000000002</v>
          </cell>
          <cell r="BW344">
            <v>0</v>
          </cell>
          <cell r="BX344">
            <v>0</v>
          </cell>
          <cell r="BY344"/>
          <cell r="BZ344">
            <v>0</v>
          </cell>
          <cell r="CA344" t="e">
            <v>#REF!</v>
          </cell>
          <cell r="CB344" t="str">
            <v>Match</v>
          </cell>
          <cell r="CC344" t="b">
            <v>0</v>
          </cell>
          <cell r="CD344">
            <v>512178781</v>
          </cell>
          <cell r="CE344">
            <v>9</v>
          </cell>
          <cell r="CF344">
            <v>5</v>
          </cell>
          <cell r="CG344">
            <v>17</v>
          </cell>
          <cell r="CH344" t="b">
            <v>0</v>
          </cell>
          <cell r="CI344">
            <v>-251.31315972222365</v>
          </cell>
          <cell r="CJ344"/>
          <cell r="CK344" t="e">
            <v>#REF!</v>
          </cell>
          <cell r="CL344" t="e">
            <v>#REF!</v>
          </cell>
        </row>
        <row r="345">
          <cell r="B345">
            <v>52142</v>
          </cell>
          <cell r="C345" t="str">
            <v xml:space="preserve"> CHAMBLESS,THOMAS WAY</v>
          </cell>
          <cell r="D345">
            <v>12367.5</v>
          </cell>
          <cell r="E345">
            <v>4065.04</v>
          </cell>
          <cell r="F345">
            <v>42276</v>
          </cell>
          <cell r="G345">
            <v>43457</v>
          </cell>
          <cell r="H345" t="str">
            <v xml:space="preserve"> PURCHASE VEHICLE</v>
          </cell>
          <cell r="I345" t="str">
            <v xml:space="preserve"> SA</v>
          </cell>
          <cell r="J345">
            <v>34</v>
          </cell>
          <cell r="K345" t="str">
            <v xml:space="preserve"> A</v>
          </cell>
          <cell r="L345" t="str">
            <v xml:space="preserve"> N</v>
          </cell>
          <cell r="M345">
            <v>0</v>
          </cell>
          <cell r="N345">
            <v>10162</v>
          </cell>
          <cell r="O345">
            <v>52142</v>
          </cell>
          <cell r="P345">
            <v>0</v>
          </cell>
          <cell r="Q345" t="str">
            <v xml:space="preserve"> JD</v>
          </cell>
          <cell r="R345">
            <v>43123</v>
          </cell>
          <cell r="S345">
            <v>349.51</v>
          </cell>
          <cell r="T345">
            <v>14.03</v>
          </cell>
          <cell r="U345" t="str">
            <v xml:space="preserve"> N</v>
          </cell>
          <cell r="V345">
            <v>11</v>
          </cell>
          <cell r="W345">
            <v>510155177</v>
          </cell>
          <cell r="X345" t="str">
            <v xml:space="preserve"> S</v>
          </cell>
          <cell r="Y345">
            <v>10162</v>
          </cell>
          <cell r="Z345">
            <v>52142</v>
          </cell>
          <cell r="AA345">
            <v>0</v>
          </cell>
          <cell r="AB345">
            <v>14</v>
          </cell>
          <cell r="AC345">
            <v>5</v>
          </cell>
          <cell r="AD345">
            <v>12</v>
          </cell>
          <cell r="AE345">
            <v>0</v>
          </cell>
          <cell r="AF345">
            <v>0</v>
          </cell>
          <cell r="AG345" t="str">
            <v xml:space="preserve"> ST</v>
          </cell>
          <cell r="AH345" t="str">
            <v xml:space="preserve"> 1998 DODGE RAM 2500 CUMMINS DI</v>
          </cell>
          <cell r="AI345" t="str">
            <v xml:space="preserve"> N</v>
          </cell>
          <cell r="AJ345">
            <v>6</v>
          </cell>
          <cell r="AK345">
            <v>3</v>
          </cell>
          <cell r="AL345">
            <v>10162</v>
          </cell>
          <cell r="AM345">
            <v>52142</v>
          </cell>
          <cell r="AN345" t="str">
            <v xml:space="preserve">  0/00/0000</v>
          </cell>
          <cell r="AO345">
            <v>334.67</v>
          </cell>
          <cell r="AP345">
            <v>13.37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10162</v>
          </cell>
          <cell r="AZ345">
            <v>52142</v>
          </cell>
          <cell r="BA345" t="str">
            <v xml:space="preserve"> ST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str">
            <v>Pass</v>
          </cell>
          <cell r="BH345" t="str">
            <v>Pass</v>
          </cell>
          <cell r="BI345" t="str">
            <v>***-**-5177</v>
          </cell>
          <cell r="BJ345">
            <v>4065.04</v>
          </cell>
          <cell r="BK345">
            <v>4079.07</v>
          </cell>
          <cell r="BL345">
            <v>4079.07</v>
          </cell>
          <cell r="BM345"/>
          <cell r="BN345"/>
          <cell r="BO345"/>
          <cell r="BP345"/>
          <cell r="BQ345">
            <v>3.349418035347995E-6</v>
          </cell>
          <cell r="BR345">
            <v>4065.04</v>
          </cell>
          <cell r="BS345">
            <v>14.03</v>
          </cell>
          <cell r="BT345">
            <v>4079.07</v>
          </cell>
          <cell r="BU345">
            <v>0</v>
          </cell>
          <cell r="BV345">
            <v>4079.07</v>
          </cell>
          <cell r="BW345">
            <v>0</v>
          </cell>
          <cell r="BX345">
            <v>0</v>
          </cell>
          <cell r="BY345"/>
          <cell r="BZ345">
            <v>348.04</v>
          </cell>
          <cell r="CA345" t="e">
            <v>#REF!</v>
          </cell>
          <cell r="CB345" t="str">
            <v>Match</v>
          </cell>
          <cell r="CC345" t="b">
            <v>0</v>
          </cell>
          <cell r="CD345">
            <v>510155177</v>
          </cell>
          <cell r="CE345">
            <v>9</v>
          </cell>
          <cell r="CF345">
            <v>5</v>
          </cell>
          <cell r="CG345">
            <v>15</v>
          </cell>
          <cell r="CH345" t="b">
            <v>0</v>
          </cell>
          <cell r="CI345">
            <v>0.68684027777635492</v>
          </cell>
          <cell r="CJ345"/>
          <cell r="CK345" t="e">
            <v>#REF!</v>
          </cell>
          <cell r="CL345" t="e">
            <v>#REF!</v>
          </cell>
        </row>
        <row r="346">
          <cell r="B346">
            <v>53353</v>
          </cell>
          <cell r="C346" t="str">
            <v xml:space="preserve"> CHAMBLESS,JOSEPH DEW</v>
          </cell>
          <cell r="D346">
            <v>8027.5</v>
          </cell>
          <cell r="E346">
            <v>5126.6400000000003</v>
          </cell>
          <cell r="F346">
            <v>42661</v>
          </cell>
          <cell r="G346">
            <v>43739</v>
          </cell>
          <cell r="H346" t="str">
            <v xml:space="preserve"> PURCHASE VEHICLE</v>
          </cell>
          <cell r="I346" t="str">
            <v xml:space="preserve"> SA</v>
          </cell>
          <cell r="J346">
            <v>34</v>
          </cell>
          <cell r="K346" t="str">
            <v xml:space="preserve"> A</v>
          </cell>
          <cell r="L346" t="str">
            <v xml:space="preserve"> N</v>
          </cell>
          <cell r="M346">
            <v>0</v>
          </cell>
          <cell r="N346">
            <v>10165</v>
          </cell>
          <cell r="O346">
            <v>53353</v>
          </cell>
          <cell r="P346">
            <v>0</v>
          </cell>
          <cell r="Q346" t="str">
            <v xml:space="preserve"> J</v>
          </cell>
          <cell r="R346">
            <v>43101</v>
          </cell>
          <cell r="S346">
            <v>254.21</v>
          </cell>
          <cell r="T346">
            <v>36.65</v>
          </cell>
          <cell r="U346" t="str">
            <v xml:space="preserve"> N</v>
          </cell>
          <cell r="V346">
            <v>11</v>
          </cell>
          <cell r="W346">
            <v>440049111</v>
          </cell>
          <cell r="X346" t="str">
            <v xml:space="preserve"> S</v>
          </cell>
          <cell r="Y346">
            <v>10165</v>
          </cell>
          <cell r="Z346">
            <v>53353</v>
          </cell>
          <cell r="AA346">
            <v>0</v>
          </cell>
          <cell r="AB346">
            <v>4</v>
          </cell>
          <cell r="AC346">
            <v>5</v>
          </cell>
          <cell r="AD346">
            <v>12</v>
          </cell>
          <cell r="AE346">
            <v>0</v>
          </cell>
          <cell r="AF346">
            <v>0</v>
          </cell>
          <cell r="AG346" t="str">
            <v xml:space="preserve"> ST</v>
          </cell>
          <cell r="AH346" t="str">
            <v xml:space="preserve"> 1999 FORD F-350</v>
          </cell>
          <cell r="AI346" t="str">
            <v xml:space="preserve"> N</v>
          </cell>
          <cell r="AJ346">
            <v>9</v>
          </cell>
          <cell r="AK346">
            <v>6</v>
          </cell>
          <cell r="AL346">
            <v>10165</v>
          </cell>
          <cell r="AM346">
            <v>53353</v>
          </cell>
          <cell r="AN346" t="str">
            <v xml:space="preserve">  0/00/0000</v>
          </cell>
          <cell r="AO346">
            <v>201.36</v>
          </cell>
          <cell r="AP346">
            <v>7.58</v>
          </cell>
          <cell r="AQ346">
            <v>208.94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1</v>
          </cell>
          <cell r="AW346">
            <v>0</v>
          </cell>
          <cell r="AX346">
            <v>0</v>
          </cell>
          <cell r="AY346">
            <v>10165</v>
          </cell>
          <cell r="AZ346">
            <v>53353</v>
          </cell>
          <cell r="BA346" t="str">
            <v xml:space="preserve"> ST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 t="str">
            <v>Pass</v>
          </cell>
          <cell r="BH346" t="str">
            <v>Pass</v>
          </cell>
          <cell r="BI346" t="str">
            <v>***-**-9111</v>
          </cell>
          <cell r="BJ346">
            <v>5126.6400000000003</v>
          </cell>
          <cell r="BK346">
            <v>5163.29</v>
          </cell>
          <cell r="BL346">
            <v>5163.29</v>
          </cell>
          <cell r="BM346"/>
          <cell r="BN346"/>
          <cell r="BO346"/>
          <cell r="BP346"/>
          <cell r="BQ346">
            <v>6.3361961297071296E-6</v>
          </cell>
          <cell r="BR346">
            <v>5126.6400000000003</v>
          </cell>
          <cell r="BS346">
            <v>36.65</v>
          </cell>
          <cell r="BT346">
            <v>5163.29</v>
          </cell>
          <cell r="BU346">
            <v>0</v>
          </cell>
          <cell r="BV346">
            <v>5163.29</v>
          </cell>
          <cell r="BW346">
            <v>0</v>
          </cell>
          <cell r="BX346">
            <v>0</v>
          </cell>
          <cell r="BY346" t="str">
            <v>1-29</v>
          </cell>
          <cell r="BZ346">
            <v>208.94000000000003</v>
          </cell>
          <cell r="CA346" t="e">
            <v>#REF!</v>
          </cell>
          <cell r="CB346" t="str">
            <v>Match</v>
          </cell>
          <cell r="CC346" t="b">
            <v>0</v>
          </cell>
          <cell r="CD346">
            <v>440049111</v>
          </cell>
          <cell r="CE346">
            <v>9</v>
          </cell>
          <cell r="CF346">
            <v>4</v>
          </cell>
          <cell r="CG346">
            <v>4</v>
          </cell>
          <cell r="CH346" t="b">
            <v>0</v>
          </cell>
          <cell r="CI346">
            <v>22.686840277776355</v>
          </cell>
          <cell r="CJ346"/>
          <cell r="CK346" t="e">
            <v>#REF!</v>
          </cell>
          <cell r="CL346" t="e">
            <v>#REF!</v>
          </cell>
        </row>
        <row r="347">
          <cell r="B347">
            <v>53802</v>
          </cell>
          <cell r="C347" t="str">
            <v xml:space="preserve"> CHANEY,THERON</v>
          </cell>
          <cell r="D347">
            <v>1825</v>
          </cell>
          <cell r="E347">
            <v>523.11</v>
          </cell>
          <cell r="F347">
            <v>42852</v>
          </cell>
          <cell r="G347">
            <v>43198</v>
          </cell>
          <cell r="H347" t="str">
            <v xml:space="preserve"> PERSONAL</v>
          </cell>
          <cell r="I347" t="str">
            <v xml:space="preserve"> SA</v>
          </cell>
          <cell r="J347">
            <v>31</v>
          </cell>
          <cell r="K347" t="str">
            <v xml:space="preserve"> A</v>
          </cell>
          <cell r="L347" t="str">
            <v xml:space="preserve"> N</v>
          </cell>
          <cell r="M347">
            <v>0</v>
          </cell>
          <cell r="N347">
            <v>10170</v>
          </cell>
          <cell r="O347">
            <v>53802</v>
          </cell>
          <cell r="P347">
            <v>0</v>
          </cell>
          <cell r="Q347" t="str">
            <v xml:space="preserve"> JD</v>
          </cell>
          <cell r="R347">
            <v>43139</v>
          </cell>
          <cell r="S347">
            <v>179.48</v>
          </cell>
          <cell r="T347">
            <v>2.58</v>
          </cell>
          <cell r="U347" t="str">
            <v xml:space="preserve"> N</v>
          </cell>
          <cell r="V347">
            <v>1</v>
          </cell>
          <cell r="W347">
            <v>509905776</v>
          </cell>
          <cell r="X347" t="str">
            <v xml:space="preserve"> S</v>
          </cell>
          <cell r="Y347">
            <v>10170</v>
          </cell>
          <cell r="Z347">
            <v>53802</v>
          </cell>
          <cell r="AA347">
            <v>0</v>
          </cell>
          <cell r="AB347">
            <v>25</v>
          </cell>
          <cell r="AC347">
            <v>10</v>
          </cell>
          <cell r="AD347">
            <v>4</v>
          </cell>
          <cell r="AE347">
            <v>0</v>
          </cell>
          <cell r="AF347">
            <v>0</v>
          </cell>
          <cell r="AG347" t="str">
            <v xml:space="preserve"> ST</v>
          </cell>
          <cell r="AH347" t="str">
            <v xml:space="preserve"> UNSECURED</v>
          </cell>
          <cell r="AI347" t="str">
            <v xml:space="preserve"> N</v>
          </cell>
          <cell r="AJ347">
            <v>15</v>
          </cell>
          <cell r="AK347">
            <v>0</v>
          </cell>
          <cell r="AL347">
            <v>10170</v>
          </cell>
          <cell r="AM347">
            <v>53802</v>
          </cell>
          <cell r="AN347" t="str">
            <v xml:space="preserve">  0/00/0000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10170</v>
          </cell>
          <cell r="AZ347">
            <v>53802</v>
          </cell>
          <cell r="BA347" t="str">
            <v xml:space="preserve"> ST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 t="str">
            <v>Pass</v>
          </cell>
          <cell r="BH347" t="str">
            <v>Pass</v>
          </cell>
          <cell r="BI347" t="str">
            <v>***-**-5776</v>
          </cell>
          <cell r="BJ347">
            <v>523.11</v>
          </cell>
          <cell r="BK347">
            <v>525.69000000000005</v>
          </cell>
          <cell r="BL347">
            <v>525.69000000000005</v>
          </cell>
          <cell r="BM347"/>
          <cell r="BN347"/>
          <cell r="BO347"/>
          <cell r="BP347"/>
          <cell r="BQ347">
            <v>1.077550324517649E-6</v>
          </cell>
          <cell r="BR347">
            <v>523.11</v>
          </cell>
          <cell r="BS347">
            <v>2.58</v>
          </cell>
          <cell r="BT347">
            <v>525.69000000000005</v>
          </cell>
          <cell r="BU347">
            <v>0</v>
          </cell>
          <cell r="BV347">
            <v>525.69000000000005</v>
          </cell>
          <cell r="BW347">
            <v>0</v>
          </cell>
          <cell r="BX347">
            <v>0</v>
          </cell>
          <cell r="BY347"/>
          <cell r="BZ347">
            <v>0</v>
          </cell>
          <cell r="CA347" t="e">
            <v>#REF!</v>
          </cell>
          <cell r="CB347" t="str">
            <v>Match</v>
          </cell>
          <cell r="CC347" t="b">
            <v>0</v>
          </cell>
          <cell r="CD347">
            <v>509905776</v>
          </cell>
          <cell r="CE347">
            <v>9</v>
          </cell>
          <cell r="CF347">
            <v>5</v>
          </cell>
          <cell r="CG347">
            <v>90</v>
          </cell>
          <cell r="CH347" t="b">
            <v>0</v>
          </cell>
          <cell r="CI347">
            <v>-15.313159722223645</v>
          </cell>
          <cell r="CJ347"/>
          <cell r="CK347" t="e">
            <v>#REF!</v>
          </cell>
          <cell r="CL347" t="e">
            <v>#REF!</v>
          </cell>
        </row>
        <row r="348">
          <cell r="B348">
            <v>53706</v>
          </cell>
          <cell r="C348" t="str">
            <v xml:space="preserve"> CHAPARRO,ALEJANDRO</v>
          </cell>
          <cell r="D348">
            <v>17854.22</v>
          </cell>
          <cell r="E348">
            <v>15841.05</v>
          </cell>
          <cell r="F348">
            <v>42818</v>
          </cell>
          <cell r="G348">
            <v>44678</v>
          </cell>
          <cell r="H348" t="str">
            <v xml:space="preserve"> PURCHASE VEHICLE</v>
          </cell>
          <cell r="I348" t="str">
            <v xml:space="preserve"> SA</v>
          </cell>
          <cell r="J348">
            <v>34</v>
          </cell>
          <cell r="K348" t="str">
            <v xml:space="preserve"> A</v>
          </cell>
          <cell r="L348" t="str">
            <v xml:space="preserve"> N</v>
          </cell>
          <cell r="M348">
            <v>0</v>
          </cell>
          <cell r="N348">
            <v>10190</v>
          </cell>
          <cell r="O348">
            <v>53706</v>
          </cell>
          <cell r="P348">
            <v>0</v>
          </cell>
          <cell r="Q348" t="str">
            <v xml:space="preserve"> MN</v>
          </cell>
          <cell r="R348">
            <v>43127</v>
          </cell>
          <cell r="S348">
            <v>343.34</v>
          </cell>
          <cell r="T348">
            <v>64.88</v>
          </cell>
          <cell r="U348" t="str">
            <v xml:space="preserve"> N</v>
          </cell>
          <cell r="V348">
            <v>11</v>
          </cell>
          <cell r="W348">
            <v>913998310</v>
          </cell>
          <cell r="X348" t="str">
            <v xml:space="preserve"> S</v>
          </cell>
          <cell r="Y348">
            <v>10190</v>
          </cell>
          <cell r="Z348">
            <v>53706</v>
          </cell>
          <cell r="AA348">
            <v>1</v>
          </cell>
          <cell r="AB348">
            <v>25</v>
          </cell>
          <cell r="AC348">
            <v>5</v>
          </cell>
          <cell r="AD348">
            <v>12</v>
          </cell>
          <cell r="AE348">
            <v>0</v>
          </cell>
          <cell r="AF348">
            <v>0</v>
          </cell>
          <cell r="AG348" t="str">
            <v xml:space="preserve"> ST</v>
          </cell>
          <cell r="AH348" t="str">
            <v xml:space="preserve"> 2007 CHEVROLET TAHOE LT 4WD</v>
          </cell>
          <cell r="AI348" t="str">
            <v xml:space="preserve"> N</v>
          </cell>
          <cell r="AJ348">
            <v>5.75</v>
          </cell>
          <cell r="AK348">
            <v>1</v>
          </cell>
          <cell r="AL348">
            <v>10190</v>
          </cell>
          <cell r="AM348">
            <v>53706</v>
          </cell>
          <cell r="AN348" t="str">
            <v xml:space="preserve">  7/25/2017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1</v>
          </cell>
          <cell r="AW348">
            <v>0</v>
          </cell>
          <cell r="AX348">
            <v>0</v>
          </cell>
          <cell r="AY348">
            <v>10190</v>
          </cell>
          <cell r="AZ348">
            <v>53706</v>
          </cell>
          <cell r="BA348" t="str">
            <v xml:space="preserve"> ST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 t="str">
            <v>Pass</v>
          </cell>
          <cell r="BH348" t="str">
            <v>Pass</v>
          </cell>
          <cell r="BI348" t="str">
            <v>***-**-8310</v>
          </cell>
          <cell r="BJ348">
            <v>15841.05</v>
          </cell>
          <cell r="BK348">
            <v>15905.929999999998</v>
          </cell>
          <cell r="BL348">
            <v>15905.929999999998</v>
          </cell>
          <cell r="BM348"/>
          <cell r="BN348"/>
          <cell r="BO348"/>
          <cell r="BP348"/>
          <cell r="BQ348">
            <v>1.2508495888965578E-5</v>
          </cell>
          <cell r="BR348">
            <v>15841.05</v>
          </cell>
          <cell r="BS348">
            <v>64.88</v>
          </cell>
          <cell r="BT348">
            <v>15905.929999999998</v>
          </cell>
          <cell r="BU348">
            <v>0</v>
          </cell>
          <cell r="BV348">
            <v>15905.929999999998</v>
          </cell>
          <cell r="BW348">
            <v>0</v>
          </cell>
          <cell r="BX348">
            <v>0</v>
          </cell>
          <cell r="BY348"/>
          <cell r="BZ348">
            <v>0</v>
          </cell>
          <cell r="CA348" t="e">
            <v>#REF!</v>
          </cell>
          <cell r="CB348" t="str">
            <v>Match</v>
          </cell>
          <cell r="CC348" t="b">
            <v>0</v>
          </cell>
          <cell r="CD348">
            <v>913998310</v>
          </cell>
          <cell r="CE348">
            <v>9</v>
          </cell>
          <cell r="CF348">
            <v>9</v>
          </cell>
          <cell r="CG348">
            <v>99</v>
          </cell>
          <cell r="CH348" t="b">
            <v>0</v>
          </cell>
          <cell r="CI348">
            <v>-3.3131597222236451</v>
          </cell>
          <cell r="CJ348"/>
          <cell r="CK348" t="e">
            <v>#REF!</v>
          </cell>
          <cell r="CL348" t="e">
            <v>#REF!</v>
          </cell>
        </row>
        <row r="349">
          <cell r="B349">
            <v>53458</v>
          </cell>
          <cell r="C349" t="str">
            <v xml:space="preserve"> CHAVEZ,JOSE MANUEL</v>
          </cell>
          <cell r="D349">
            <v>7025</v>
          </cell>
          <cell r="E349">
            <v>3870.25</v>
          </cell>
          <cell r="F349">
            <v>42709</v>
          </cell>
          <cell r="G349">
            <v>43814</v>
          </cell>
          <cell r="H349" t="str">
            <v xml:space="preserve"> PERSONAL</v>
          </cell>
          <cell r="I349" t="str">
            <v xml:space="preserve"> SA</v>
          </cell>
          <cell r="J349">
            <v>31</v>
          </cell>
          <cell r="K349" t="str">
            <v xml:space="preserve"> A</v>
          </cell>
          <cell r="L349" t="str">
            <v xml:space="preserve"> N</v>
          </cell>
          <cell r="M349">
            <v>0</v>
          </cell>
          <cell r="N349">
            <v>10390</v>
          </cell>
          <cell r="O349">
            <v>53458</v>
          </cell>
          <cell r="P349">
            <v>0</v>
          </cell>
          <cell r="Q349" t="str">
            <v xml:space="preserve"> AR</v>
          </cell>
          <cell r="R349">
            <v>43235</v>
          </cell>
          <cell r="S349">
            <v>234.07</v>
          </cell>
          <cell r="T349">
            <v>10.18</v>
          </cell>
          <cell r="U349" t="str">
            <v xml:space="preserve"> N</v>
          </cell>
          <cell r="V349">
            <v>1</v>
          </cell>
          <cell r="W349">
            <v>465718201</v>
          </cell>
          <cell r="X349" t="str">
            <v xml:space="preserve"> S</v>
          </cell>
          <cell r="Y349">
            <v>10390</v>
          </cell>
          <cell r="Z349">
            <v>53458</v>
          </cell>
          <cell r="AA349">
            <v>0</v>
          </cell>
          <cell r="AB349">
            <v>23</v>
          </cell>
          <cell r="AC349">
            <v>10</v>
          </cell>
          <cell r="AD349">
            <v>4</v>
          </cell>
          <cell r="AE349">
            <v>0</v>
          </cell>
          <cell r="AF349">
            <v>0</v>
          </cell>
          <cell r="AG349" t="str">
            <v xml:space="preserve"> ST</v>
          </cell>
          <cell r="AH349" t="str">
            <v xml:space="preserve"> UNSECURED</v>
          </cell>
          <cell r="AI349" t="str">
            <v xml:space="preserve"> N</v>
          </cell>
          <cell r="AJ349">
            <v>12</v>
          </cell>
          <cell r="AK349">
            <v>0</v>
          </cell>
          <cell r="AL349">
            <v>10390</v>
          </cell>
          <cell r="AM349">
            <v>53458</v>
          </cell>
          <cell r="AN349" t="str">
            <v xml:space="preserve">  0/00/0000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10390</v>
          </cell>
          <cell r="AZ349">
            <v>53458</v>
          </cell>
          <cell r="BA349" t="str">
            <v xml:space="preserve"> ST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 t="str">
            <v>Pass</v>
          </cell>
          <cell r="BH349" t="str">
            <v>Pass</v>
          </cell>
          <cell r="BI349" t="str">
            <v>***-**-8201</v>
          </cell>
          <cell r="BJ349">
            <v>3870.25</v>
          </cell>
          <cell r="BK349">
            <v>3880.43</v>
          </cell>
          <cell r="BL349">
            <v>3880.43</v>
          </cell>
          <cell r="BM349"/>
          <cell r="BN349"/>
          <cell r="BO349"/>
          <cell r="BP349"/>
          <cell r="BQ349">
            <v>6.3778389148965705E-6</v>
          </cell>
          <cell r="BR349">
            <v>3870.25</v>
          </cell>
          <cell r="BS349">
            <v>10.18</v>
          </cell>
          <cell r="BT349">
            <v>3880.43</v>
          </cell>
          <cell r="BU349">
            <v>0</v>
          </cell>
          <cell r="BV349">
            <v>3880.43</v>
          </cell>
          <cell r="BW349">
            <v>0</v>
          </cell>
          <cell r="BX349">
            <v>0</v>
          </cell>
          <cell r="BY349"/>
          <cell r="BZ349">
            <v>0</v>
          </cell>
          <cell r="CA349" t="e">
            <v>#REF!</v>
          </cell>
          <cell r="CB349" t="str">
            <v>Match</v>
          </cell>
          <cell r="CC349" t="b">
            <v>0</v>
          </cell>
          <cell r="CD349">
            <v>465718201</v>
          </cell>
          <cell r="CE349">
            <v>9</v>
          </cell>
          <cell r="CF349">
            <v>4</v>
          </cell>
          <cell r="CG349">
            <v>71</v>
          </cell>
          <cell r="CH349" t="b">
            <v>0</v>
          </cell>
          <cell r="CI349">
            <v>-111.31315972222365</v>
          </cell>
          <cell r="CJ349"/>
          <cell r="CK349" t="e">
            <v>#REF!</v>
          </cell>
          <cell r="CL349" t="e">
            <v>#REF!</v>
          </cell>
        </row>
        <row r="350">
          <cell r="B350">
            <v>46176</v>
          </cell>
          <cell r="C350" t="str">
            <v xml:space="preserve"> CHAVEZ,HILDA</v>
          </cell>
          <cell r="D350">
            <v>3709.89</v>
          </cell>
          <cell r="E350">
            <v>2980.05</v>
          </cell>
          <cell r="F350">
            <v>40578</v>
          </cell>
          <cell r="G350">
            <v>41064</v>
          </cell>
          <cell r="H350" t="str">
            <v xml:space="preserve"> DEBT CONSOLIDATION</v>
          </cell>
          <cell r="I350" t="str">
            <v xml:space="preserve"> CO</v>
          </cell>
          <cell r="J350">
            <v>31</v>
          </cell>
          <cell r="K350" t="str">
            <v xml:space="preserve"> A</v>
          </cell>
          <cell r="L350" t="str">
            <v xml:space="preserve"> N</v>
          </cell>
          <cell r="M350">
            <v>0</v>
          </cell>
          <cell r="N350">
            <v>10400</v>
          </cell>
          <cell r="O350">
            <v>46176</v>
          </cell>
          <cell r="P350">
            <v>0</v>
          </cell>
          <cell r="Q350" t="str">
            <v xml:space="preserve"> KM</v>
          </cell>
          <cell r="R350">
            <v>40698</v>
          </cell>
          <cell r="S350">
            <v>248.54</v>
          </cell>
          <cell r="T350">
            <v>0</v>
          </cell>
          <cell r="U350" t="str">
            <v xml:space="preserve"> N</v>
          </cell>
          <cell r="V350">
            <v>1</v>
          </cell>
          <cell r="W350">
            <v>509868610</v>
          </cell>
          <cell r="X350" t="str">
            <v xml:space="preserve"> S</v>
          </cell>
          <cell r="Y350">
            <v>10400</v>
          </cell>
          <cell r="Z350">
            <v>46176</v>
          </cell>
          <cell r="AA350">
            <v>0</v>
          </cell>
          <cell r="AB350">
            <v>21</v>
          </cell>
          <cell r="AC350">
            <v>10</v>
          </cell>
          <cell r="AD350">
            <v>4</v>
          </cell>
          <cell r="AE350">
            <v>0</v>
          </cell>
          <cell r="AF350">
            <v>0</v>
          </cell>
          <cell r="AG350" t="str">
            <v xml:space="preserve"> ST</v>
          </cell>
          <cell r="AH350" t="str">
            <v xml:space="preserve"> UNSECURED</v>
          </cell>
          <cell r="AI350" t="str">
            <v xml:space="preserve"> N</v>
          </cell>
          <cell r="AJ350">
            <v>10</v>
          </cell>
          <cell r="AK350">
            <v>12</v>
          </cell>
          <cell r="AL350">
            <v>10400</v>
          </cell>
          <cell r="AM350">
            <v>46176</v>
          </cell>
          <cell r="AN350" t="str">
            <v xml:space="preserve">  0/00/0000</v>
          </cell>
          <cell r="AO350">
            <v>2980.05</v>
          </cell>
          <cell r="AP350">
            <v>2109.39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5089.4399999999996</v>
          </cell>
          <cell r="AV350">
            <v>14</v>
          </cell>
          <cell r="AW350">
            <v>14</v>
          </cell>
          <cell r="AX350">
            <v>14</v>
          </cell>
          <cell r="AY350">
            <v>10400</v>
          </cell>
          <cell r="AZ350">
            <v>46176</v>
          </cell>
          <cell r="BA350" t="str">
            <v xml:space="preserve"> ST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 t="str">
            <v>Substandard</v>
          </cell>
          <cell r="BH350" t="str">
            <v>Pass</v>
          </cell>
          <cell r="BI350" t="str">
            <v>***-**-8610</v>
          </cell>
          <cell r="BJ350">
            <v>2980.05</v>
          </cell>
          <cell r="BK350">
            <v>0</v>
          </cell>
          <cell r="BL350"/>
          <cell r="BM350"/>
          <cell r="BN350">
            <v>0</v>
          </cell>
          <cell r="BO350"/>
          <cell r="BP350"/>
          <cell r="BQ350">
            <v>4.0923882734400295E-6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2980.05</v>
          </cell>
          <cell r="BY350" t="str">
            <v>120 +</v>
          </cell>
          <cell r="BZ350">
            <v>5089.4400000000005</v>
          </cell>
          <cell r="CA350" t="e">
            <v>#REF!</v>
          </cell>
          <cell r="CB350" t="str">
            <v>Match</v>
          </cell>
          <cell r="CC350" t="b">
            <v>0</v>
          </cell>
          <cell r="CD350">
            <v>509868610</v>
          </cell>
          <cell r="CE350">
            <v>9</v>
          </cell>
          <cell r="CF350">
            <v>5</v>
          </cell>
          <cell r="CG350">
            <v>86</v>
          </cell>
          <cell r="CH350" t="b">
            <v>0</v>
          </cell>
          <cell r="CI350">
            <v>2425.6868402777764</v>
          </cell>
          <cell r="CJ350" t="str">
            <v>31 +</v>
          </cell>
          <cell r="CK350">
            <v>0</v>
          </cell>
          <cell r="CL350">
            <v>0</v>
          </cell>
        </row>
        <row r="351">
          <cell r="B351">
            <v>52912</v>
          </cell>
          <cell r="C351" t="str">
            <v xml:space="preserve"> CHAVEZ,IDALIA</v>
          </cell>
          <cell r="D351">
            <v>13417.5</v>
          </cell>
          <cell r="E351">
            <v>7794.6</v>
          </cell>
          <cell r="F351">
            <v>42508</v>
          </cell>
          <cell r="G351">
            <v>43847</v>
          </cell>
          <cell r="H351" t="str">
            <v xml:space="preserve"> PURCHASE VEHICLE</v>
          </cell>
          <cell r="I351" t="str">
            <v xml:space="preserve"> SA</v>
          </cell>
          <cell r="J351">
            <v>34</v>
          </cell>
          <cell r="K351" t="str">
            <v xml:space="preserve"> A</v>
          </cell>
          <cell r="L351" t="str">
            <v xml:space="preserve"> N</v>
          </cell>
          <cell r="M351">
            <v>0</v>
          </cell>
          <cell r="N351">
            <v>10410</v>
          </cell>
          <cell r="O351">
            <v>52912</v>
          </cell>
          <cell r="P351">
            <v>0</v>
          </cell>
          <cell r="Q351" t="str">
            <v xml:space="preserve"> JD</v>
          </cell>
          <cell r="R351">
            <v>43148</v>
          </cell>
          <cell r="S351">
            <v>352.85</v>
          </cell>
          <cell r="T351">
            <v>11.96</v>
          </cell>
          <cell r="U351" t="str">
            <v xml:space="preserve"> N</v>
          </cell>
          <cell r="V351">
            <v>11</v>
          </cell>
          <cell r="W351">
            <v>509130303</v>
          </cell>
          <cell r="X351" t="str">
            <v xml:space="preserve"> S</v>
          </cell>
          <cell r="Y351">
            <v>10410</v>
          </cell>
          <cell r="Z351">
            <v>52912</v>
          </cell>
          <cell r="AA351">
            <v>0</v>
          </cell>
          <cell r="AB351">
            <v>1</v>
          </cell>
          <cell r="AC351">
            <v>5</v>
          </cell>
          <cell r="AD351">
            <v>12</v>
          </cell>
          <cell r="AE351">
            <v>0</v>
          </cell>
          <cell r="AF351">
            <v>0</v>
          </cell>
          <cell r="AG351" t="str">
            <v xml:space="preserve"> ST</v>
          </cell>
          <cell r="AH351" t="str">
            <v xml:space="preserve"> 2008 GMC ACADIA (VIN 1GKER1375</v>
          </cell>
          <cell r="AI351" t="str">
            <v xml:space="preserve"> N</v>
          </cell>
          <cell r="AJ351">
            <v>8</v>
          </cell>
          <cell r="AK351">
            <v>0</v>
          </cell>
          <cell r="AL351">
            <v>10410</v>
          </cell>
          <cell r="AM351">
            <v>52912</v>
          </cell>
          <cell r="AN351" t="str">
            <v xml:space="preserve">  0/00/0000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10410</v>
          </cell>
          <cell r="AZ351">
            <v>52912</v>
          </cell>
          <cell r="BA351" t="str">
            <v xml:space="preserve"> ST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 t="str">
            <v>Pass</v>
          </cell>
          <cell r="BH351" t="str">
            <v>Pass</v>
          </cell>
          <cell r="BI351" t="str">
            <v>***-**-0303</v>
          </cell>
          <cell r="BJ351">
            <v>7794.6</v>
          </cell>
          <cell r="BK351">
            <v>7806.56</v>
          </cell>
          <cell r="BL351">
            <v>7806.56</v>
          </cell>
          <cell r="BM351"/>
          <cell r="BN351"/>
          <cell r="BO351"/>
          <cell r="BP351"/>
          <cell r="BQ351">
            <v>8.5632199825253013E-6</v>
          </cell>
          <cell r="BR351">
            <v>7794.6</v>
          </cell>
          <cell r="BS351">
            <v>11.96</v>
          </cell>
          <cell r="BT351">
            <v>7806.56</v>
          </cell>
          <cell r="BU351">
            <v>0</v>
          </cell>
          <cell r="BV351">
            <v>7806.56</v>
          </cell>
          <cell r="BW351">
            <v>0</v>
          </cell>
          <cell r="BX351">
            <v>0</v>
          </cell>
          <cell r="BY351"/>
          <cell r="BZ351">
            <v>0</v>
          </cell>
          <cell r="CA351" t="e">
            <v>#REF!</v>
          </cell>
          <cell r="CB351" t="str">
            <v>Match</v>
          </cell>
          <cell r="CC351" t="b">
            <v>0</v>
          </cell>
          <cell r="CD351">
            <v>509130303</v>
          </cell>
          <cell r="CE351">
            <v>9</v>
          </cell>
          <cell r="CF351">
            <v>5</v>
          </cell>
          <cell r="CG351">
            <v>13</v>
          </cell>
          <cell r="CH351" t="b">
            <v>0</v>
          </cell>
          <cell r="CI351">
            <v>-24.313159722223645</v>
          </cell>
          <cell r="CJ351"/>
          <cell r="CK351" t="e">
            <v>#REF!</v>
          </cell>
          <cell r="CL351" t="e">
            <v>#REF!</v>
          </cell>
        </row>
        <row r="352">
          <cell r="B352">
            <v>53369</v>
          </cell>
          <cell r="C352" t="str">
            <v xml:space="preserve"> CHAVEZ,IDALIA</v>
          </cell>
          <cell r="D352">
            <v>17384.98</v>
          </cell>
          <cell r="E352">
            <v>11083.35</v>
          </cell>
          <cell r="F352">
            <v>42668</v>
          </cell>
          <cell r="G352">
            <v>43847</v>
          </cell>
          <cell r="H352" t="str">
            <v xml:space="preserve"> PURCHASE VEHICLE</v>
          </cell>
          <cell r="I352" t="str">
            <v xml:space="preserve"> SA</v>
          </cell>
          <cell r="J352">
            <v>34</v>
          </cell>
          <cell r="K352" t="str">
            <v xml:space="preserve"> A</v>
          </cell>
          <cell r="L352" t="str">
            <v xml:space="preserve"> N</v>
          </cell>
          <cell r="M352">
            <v>0</v>
          </cell>
          <cell r="N352">
            <v>10410</v>
          </cell>
          <cell r="O352">
            <v>53369</v>
          </cell>
          <cell r="P352">
            <v>0</v>
          </cell>
          <cell r="Q352" t="str">
            <v xml:space="preserve"> BR</v>
          </cell>
          <cell r="R352">
            <v>43148</v>
          </cell>
          <cell r="S352">
            <v>491.11</v>
          </cell>
          <cell r="T352">
            <v>12.75</v>
          </cell>
          <cell r="U352" t="str">
            <v xml:space="preserve"> N</v>
          </cell>
          <cell r="V352">
            <v>11</v>
          </cell>
          <cell r="W352">
            <v>509130303</v>
          </cell>
          <cell r="X352" t="str">
            <v xml:space="preserve"> S</v>
          </cell>
          <cell r="Y352">
            <v>10410</v>
          </cell>
          <cell r="Z352">
            <v>53369</v>
          </cell>
          <cell r="AA352">
            <v>0</v>
          </cell>
          <cell r="AB352">
            <v>1</v>
          </cell>
          <cell r="AC352">
            <v>5</v>
          </cell>
          <cell r="AD352">
            <v>12</v>
          </cell>
          <cell r="AE352">
            <v>0</v>
          </cell>
          <cell r="AF352">
            <v>0</v>
          </cell>
          <cell r="AG352" t="str">
            <v xml:space="preserve"> ST</v>
          </cell>
          <cell r="AH352" t="str">
            <v xml:space="preserve"> 2009 GMC YUKON SLE</v>
          </cell>
          <cell r="AI352" t="str">
            <v xml:space="preserve"> N</v>
          </cell>
          <cell r="AJ352">
            <v>6</v>
          </cell>
          <cell r="AK352">
            <v>0</v>
          </cell>
          <cell r="AL352">
            <v>10410</v>
          </cell>
          <cell r="AM352">
            <v>53369</v>
          </cell>
          <cell r="AN352" t="str">
            <v xml:space="preserve">  0/00/0000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10410</v>
          </cell>
          <cell r="AZ352">
            <v>53369</v>
          </cell>
          <cell r="BA352" t="str">
            <v xml:space="preserve"> ST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 t="str">
            <v>Pass</v>
          </cell>
          <cell r="BH352" t="str">
            <v>Pass</v>
          </cell>
          <cell r="BI352" t="str">
            <v>***-**-0303</v>
          </cell>
          <cell r="BJ352">
            <v>11083.35</v>
          </cell>
          <cell r="BK352">
            <v>11096.1</v>
          </cell>
          <cell r="BL352">
            <v>11096.1</v>
          </cell>
          <cell r="BM352"/>
          <cell r="BN352"/>
          <cell r="BO352"/>
          <cell r="BP352"/>
          <cell r="BQ352">
            <v>9.1322034671428076E-6</v>
          </cell>
          <cell r="BR352">
            <v>11083.35</v>
          </cell>
          <cell r="BS352">
            <v>12.75</v>
          </cell>
          <cell r="BT352">
            <v>11096.1</v>
          </cell>
          <cell r="BU352">
            <v>0</v>
          </cell>
          <cell r="BV352">
            <v>11096.1</v>
          </cell>
          <cell r="BW352">
            <v>0</v>
          </cell>
          <cell r="BX352">
            <v>0</v>
          </cell>
          <cell r="BY352"/>
          <cell r="BZ352">
            <v>0</v>
          </cell>
          <cell r="CA352" t="e">
            <v>#REF!</v>
          </cell>
          <cell r="CB352" t="str">
            <v>Match</v>
          </cell>
          <cell r="CC352" t="b">
            <v>0</v>
          </cell>
          <cell r="CD352">
            <v>509130303</v>
          </cell>
          <cell r="CE352">
            <v>9</v>
          </cell>
          <cell r="CF352">
            <v>5</v>
          </cell>
          <cell r="CG352">
            <v>13</v>
          </cell>
          <cell r="CH352" t="b">
            <v>0</v>
          </cell>
          <cell r="CI352">
            <v>-24.313159722223645</v>
          </cell>
          <cell r="CJ352"/>
          <cell r="CK352" t="e">
            <v>#REF!</v>
          </cell>
          <cell r="CL352" t="e">
            <v>#REF!</v>
          </cell>
        </row>
        <row r="353">
          <cell r="B353">
            <v>52306</v>
          </cell>
          <cell r="C353" t="str">
            <v xml:space="preserve"> CHAVEZ,SONIA</v>
          </cell>
          <cell r="D353">
            <v>5645.91</v>
          </cell>
          <cell r="E353">
            <v>3613.04</v>
          </cell>
          <cell r="F353">
            <v>42326</v>
          </cell>
          <cell r="G353">
            <v>43424</v>
          </cell>
          <cell r="H353" t="str">
            <v xml:space="preserve"> REFINANCE VEHICLE</v>
          </cell>
          <cell r="I353" t="str">
            <v xml:space="preserve"> SA</v>
          </cell>
          <cell r="J353">
            <v>31</v>
          </cell>
          <cell r="K353" t="str">
            <v xml:space="preserve"> A</v>
          </cell>
          <cell r="L353" t="str">
            <v xml:space="preserve"> N</v>
          </cell>
          <cell r="M353">
            <v>0</v>
          </cell>
          <cell r="N353">
            <v>10445</v>
          </cell>
          <cell r="O353">
            <v>52306</v>
          </cell>
          <cell r="P353">
            <v>3613.04</v>
          </cell>
          <cell r="Q353" t="str">
            <v xml:space="preserve"> LF</v>
          </cell>
          <cell r="R353">
            <v>42906</v>
          </cell>
          <cell r="S353">
            <v>197.21</v>
          </cell>
          <cell r="T353">
            <v>0</v>
          </cell>
          <cell r="U353" t="str">
            <v xml:space="preserve"> N</v>
          </cell>
          <cell r="V353">
            <v>11</v>
          </cell>
          <cell r="W353">
            <v>510084361</v>
          </cell>
          <cell r="X353" t="str">
            <v xml:space="preserve"> S</v>
          </cell>
          <cell r="Y353">
            <v>10445</v>
          </cell>
          <cell r="Z353">
            <v>52306</v>
          </cell>
          <cell r="AA353">
            <v>1</v>
          </cell>
          <cell r="AB353">
            <v>23</v>
          </cell>
          <cell r="AC353">
            <v>10</v>
          </cell>
          <cell r="AD353">
            <v>4</v>
          </cell>
          <cell r="AE353">
            <v>0</v>
          </cell>
          <cell r="AF353">
            <v>0</v>
          </cell>
          <cell r="AG353" t="str">
            <v xml:space="preserve"> CO</v>
          </cell>
          <cell r="AH353" t="str">
            <v xml:space="preserve"> 1995 GMC C1500 PICKUP</v>
          </cell>
          <cell r="AI353" t="str">
            <v xml:space="preserve"> N</v>
          </cell>
          <cell r="AJ353">
            <v>7.75</v>
          </cell>
          <cell r="AK353">
            <v>18</v>
          </cell>
          <cell r="AL353">
            <v>10445</v>
          </cell>
          <cell r="AM353">
            <v>52306</v>
          </cell>
          <cell r="AN353" t="str">
            <v xml:space="preserve">  3/14/2017</v>
          </cell>
          <cell r="AO353">
            <v>1372.03</v>
          </cell>
          <cell r="AP353">
            <v>94.38</v>
          </cell>
          <cell r="AQ353">
            <v>0</v>
          </cell>
          <cell r="AR353">
            <v>197.21</v>
          </cell>
          <cell r="AS353">
            <v>197.21</v>
          </cell>
          <cell r="AT353">
            <v>197.21</v>
          </cell>
          <cell r="AU353">
            <v>677.57</v>
          </cell>
          <cell r="AV353">
            <v>17</v>
          </cell>
          <cell r="AW353">
            <v>12</v>
          </cell>
          <cell r="AX353">
            <v>8</v>
          </cell>
          <cell r="AY353">
            <v>10445</v>
          </cell>
          <cell r="AZ353">
            <v>52306</v>
          </cell>
          <cell r="BA353" t="str">
            <v xml:space="preserve"> CO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 t="str">
            <v>Substandard</v>
          </cell>
          <cell r="BH353" t="str">
            <v>Pass</v>
          </cell>
          <cell r="BI353" t="str">
            <v>***-**-4361</v>
          </cell>
          <cell r="BJ353">
            <v>3613.04</v>
          </cell>
          <cell r="BK353">
            <v>0</v>
          </cell>
          <cell r="BL353"/>
          <cell r="BM353"/>
          <cell r="BN353">
            <v>0</v>
          </cell>
          <cell r="BO353"/>
          <cell r="BP353"/>
          <cell r="BQ353">
            <v>3.8452780855318082E-6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 t="str">
            <v>120 +</v>
          </cell>
          <cell r="BZ353">
            <v>1466.4099999999999</v>
          </cell>
          <cell r="CA353" t="e">
            <v>#REF!</v>
          </cell>
          <cell r="CB353" t="str">
            <v>Match</v>
          </cell>
          <cell r="CC353" t="b">
            <v>0</v>
          </cell>
          <cell r="CD353">
            <v>510084361</v>
          </cell>
          <cell r="CE353">
            <v>9</v>
          </cell>
          <cell r="CF353">
            <v>5</v>
          </cell>
          <cell r="CG353">
            <v>8</v>
          </cell>
          <cell r="CH353" t="b">
            <v>0</v>
          </cell>
          <cell r="CI353">
            <v>217.68684027777635</v>
          </cell>
          <cell r="CJ353" t="str">
            <v>31 +</v>
          </cell>
          <cell r="CK353" t="e">
            <v>#REF!</v>
          </cell>
          <cell r="CL353" t="e">
            <v>#REF!</v>
          </cell>
        </row>
        <row r="354">
          <cell r="B354">
            <v>50437</v>
          </cell>
          <cell r="C354" t="str">
            <v xml:space="preserve"> CHENEY,GARY H.</v>
          </cell>
          <cell r="D354">
            <v>29000</v>
          </cell>
          <cell r="E354">
            <v>14788.99</v>
          </cell>
          <cell r="F354">
            <v>41813</v>
          </cell>
          <cell r="G354">
            <v>44378</v>
          </cell>
          <cell r="H354" t="str">
            <v xml:space="preserve"> RENTAL REFINANCE</v>
          </cell>
          <cell r="I354" t="str">
            <v xml:space="preserve"> SA</v>
          </cell>
          <cell r="J354">
            <v>13</v>
          </cell>
          <cell r="K354" t="str">
            <v xml:space="preserve"> A</v>
          </cell>
          <cell r="L354" t="str">
            <v xml:space="preserve"> N</v>
          </cell>
          <cell r="M354">
            <v>0</v>
          </cell>
          <cell r="N354">
            <v>10607</v>
          </cell>
          <cell r="O354">
            <v>50437</v>
          </cell>
          <cell r="P354">
            <v>0</v>
          </cell>
          <cell r="Q354" t="str">
            <v xml:space="preserve"> BR</v>
          </cell>
          <cell r="R354">
            <v>43191</v>
          </cell>
          <cell r="S354">
            <v>410.7</v>
          </cell>
          <cell r="T354">
            <v>40.51</v>
          </cell>
          <cell r="U354" t="str">
            <v xml:space="preserve"> N</v>
          </cell>
          <cell r="V354">
            <v>2</v>
          </cell>
          <cell r="W354">
            <v>514589761</v>
          </cell>
          <cell r="X354" t="str">
            <v xml:space="preserve"> S</v>
          </cell>
          <cell r="Y354">
            <v>10607</v>
          </cell>
          <cell r="Z354">
            <v>50437</v>
          </cell>
          <cell r="AA354">
            <v>0</v>
          </cell>
          <cell r="AB354">
            <v>2</v>
          </cell>
          <cell r="AC354">
            <v>6</v>
          </cell>
          <cell r="AD354">
            <v>1</v>
          </cell>
          <cell r="AE354">
            <v>0</v>
          </cell>
          <cell r="AF354">
            <v>0</v>
          </cell>
          <cell r="AG354" t="str">
            <v xml:space="preserve"> ST</v>
          </cell>
          <cell r="AH354" t="str">
            <v xml:space="preserve"> REAL ESTATE MORTGAGE DATED 12-</v>
          </cell>
          <cell r="AI354" t="str">
            <v xml:space="preserve"> N</v>
          </cell>
          <cell r="AJ354">
            <v>5</v>
          </cell>
          <cell r="AK354">
            <v>4</v>
          </cell>
          <cell r="AL354">
            <v>10607</v>
          </cell>
          <cell r="AM354">
            <v>50437</v>
          </cell>
          <cell r="AN354" t="str">
            <v xml:space="preserve">  0/00/0000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10607</v>
          </cell>
          <cell r="AZ354">
            <v>50437</v>
          </cell>
          <cell r="BA354" t="str">
            <v xml:space="preserve"> ST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 t="str">
            <v>Substandard</v>
          </cell>
          <cell r="BH354" t="str">
            <v>Substandard</v>
          </cell>
          <cell r="BI354" t="str">
            <v>***-**-9761</v>
          </cell>
          <cell r="BJ354">
            <v>14788.99</v>
          </cell>
          <cell r="BK354">
            <v>14829.5</v>
          </cell>
          <cell r="BL354"/>
          <cell r="BM354"/>
          <cell r="BN354">
            <v>14829.5</v>
          </cell>
          <cell r="BO354"/>
          <cell r="BP354"/>
          <cell r="BQ354">
            <v>1.0154576140001318E-5</v>
          </cell>
          <cell r="BR354">
            <v>14788.99</v>
          </cell>
          <cell r="BS354">
            <v>40.51</v>
          </cell>
          <cell r="BT354">
            <v>14829.5</v>
          </cell>
          <cell r="BU354">
            <v>0</v>
          </cell>
          <cell r="BV354">
            <v>14829.5</v>
          </cell>
          <cell r="BW354">
            <v>0</v>
          </cell>
          <cell r="BX354">
            <v>0</v>
          </cell>
          <cell r="BY354"/>
          <cell r="BZ354">
            <v>0</v>
          </cell>
          <cell r="CA354" t="e">
            <v>#REF!</v>
          </cell>
          <cell r="CB354" t="str">
            <v>Match</v>
          </cell>
          <cell r="CC354" t="b">
            <v>0</v>
          </cell>
          <cell r="CD354">
            <v>514589761</v>
          </cell>
          <cell r="CE354">
            <v>9</v>
          </cell>
          <cell r="CF354">
            <v>5</v>
          </cell>
          <cell r="CG354">
            <v>58</v>
          </cell>
          <cell r="CH354" t="b">
            <v>0</v>
          </cell>
          <cell r="CI354">
            <v>-67.313159722223645</v>
          </cell>
          <cell r="CJ354"/>
          <cell r="CK354" t="e">
            <v>#REF!</v>
          </cell>
          <cell r="CL354" t="e">
            <v>#REF!</v>
          </cell>
        </row>
        <row r="355">
          <cell r="B355">
            <v>52401</v>
          </cell>
          <cell r="C355" t="str">
            <v xml:space="preserve"> CHENEY,GARY H.</v>
          </cell>
          <cell r="D355">
            <v>12017.5</v>
          </cell>
          <cell r="E355">
            <v>3863.8</v>
          </cell>
          <cell r="F355">
            <v>42352</v>
          </cell>
          <cell r="G355">
            <v>43449</v>
          </cell>
          <cell r="H355" t="str">
            <v xml:space="preserve"> PURCHASE VEHICLE</v>
          </cell>
          <cell r="I355" t="str">
            <v xml:space="preserve"> SA</v>
          </cell>
          <cell r="J355">
            <v>34</v>
          </cell>
          <cell r="K355" t="str">
            <v xml:space="preserve"> A</v>
          </cell>
          <cell r="L355" t="str">
            <v xml:space="preserve"> N</v>
          </cell>
          <cell r="M355">
            <v>0</v>
          </cell>
          <cell r="N355">
            <v>10607</v>
          </cell>
          <cell r="O355">
            <v>52401</v>
          </cell>
          <cell r="P355">
            <v>0</v>
          </cell>
          <cell r="Q355" t="str">
            <v xml:space="preserve"> BR</v>
          </cell>
          <cell r="R355">
            <v>43146</v>
          </cell>
          <cell r="S355">
            <v>360.26</v>
          </cell>
          <cell r="T355">
            <v>6.35</v>
          </cell>
          <cell r="U355" t="str">
            <v xml:space="preserve"> N</v>
          </cell>
          <cell r="V355">
            <v>11</v>
          </cell>
          <cell r="W355">
            <v>514589761</v>
          </cell>
          <cell r="X355" t="str">
            <v xml:space="preserve"> S</v>
          </cell>
          <cell r="Y355">
            <v>10607</v>
          </cell>
          <cell r="Z355">
            <v>52401</v>
          </cell>
          <cell r="AA355">
            <v>0</v>
          </cell>
          <cell r="AB355">
            <v>2</v>
          </cell>
          <cell r="AC355">
            <v>5</v>
          </cell>
          <cell r="AD355">
            <v>12</v>
          </cell>
          <cell r="AE355">
            <v>0</v>
          </cell>
          <cell r="AF355">
            <v>0</v>
          </cell>
          <cell r="AG355" t="str">
            <v xml:space="preserve"> ST</v>
          </cell>
          <cell r="AH355" t="str">
            <v xml:space="preserve"> 2006 CHEVROLET EXT CAB PICKUP</v>
          </cell>
          <cell r="AI355" t="str">
            <v xml:space="preserve"> N</v>
          </cell>
          <cell r="AJ355">
            <v>5</v>
          </cell>
          <cell r="AK355">
            <v>0</v>
          </cell>
          <cell r="AL355">
            <v>10607</v>
          </cell>
          <cell r="AM355">
            <v>52401</v>
          </cell>
          <cell r="AN355" t="str">
            <v xml:space="preserve">  0/00/0000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10607</v>
          </cell>
          <cell r="AZ355">
            <v>52401</v>
          </cell>
          <cell r="BA355" t="str">
            <v xml:space="preserve"> ST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 t="str">
            <v>Substandard</v>
          </cell>
          <cell r="BH355" t="str">
            <v>Substandard</v>
          </cell>
          <cell r="BI355" t="str">
            <v>***-**-9761</v>
          </cell>
          <cell r="BJ355">
            <v>3863.8</v>
          </cell>
          <cell r="BK355">
            <v>3870.15</v>
          </cell>
          <cell r="BL355"/>
          <cell r="BM355"/>
          <cell r="BN355">
            <v>3870.15</v>
          </cell>
          <cell r="BO355"/>
          <cell r="BP355"/>
          <cell r="BQ355">
            <v>2.6530041125010631E-6</v>
          </cell>
          <cell r="BR355">
            <v>3863.8</v>
          </cell>
          <cell r="BS355">
            <v>6.35</v>
          </cell>
          <cell r="BT355">
            <v>3870.15</v>
          </cell>
          <cell r="BU355">
            <v>0</v>
          </cell>
          <cell r="BV355">
            <v>3870.15</v>
          </cell>
          <cell r="BW355">
            <v>0</v>
          </cell>
          <cell r="BX355">
            <v>0</v>
          </cell>
          <cell r="BY355"/>
          <cell r="BZ355">
            <v>0</v>
          </cell>
          <cell r="CA355" t="e">
            <v>#REF!</v>
          </cell>
          <cell r="CB355" t="str">
            <v>Match</v>
          </cell>
          <cell r="CC355" t="b">
            <v>0</v>
          </cell>
          <cell r="CD355">
            <v>514589761</v>
          </cell>
          <cell r="CE355">
            <v>9</v>
          </cell>
          <cell r="CF355">
            <v>5</v>
          </cell>
          <cell r="CG355">
            <v>58</v>
          </cell>
          <cell r="CH355" t="b">
            <v>0</v>
          </cell>
          <cell r="CI355">
            <v>-22.313159722223645</v>
          </cell>
          <cell r="CJ355"/>
          <cell r="CK355" t="e">
            <v>#REF!</v>
          </cell>
          <cell r="CL355" t="e">
            <v>#REF!</v>
          </cell>
        </row>
        <row r="356">
          <cell r="B356">
            <v>52614</v>
          </cell>
          <cell r="C356" t="str">
            <v xml:space="preserve"> CHENEY,GARY H.</v>
          </cell>
          <cell r="D356">
            <v>170000</v>
          </cell>
          <cell r="E356">
            <v>60384.5</v>
          </cell>
          <cell r="F356">
            <v>42424</v>
          </cell>
          <cell r="G356">
            <v>43159</v>
          </cell>
          <cell r="H356" t="str">
            <v xml:space="preserve"> OPERATING</v>
          </cell>
          <cell r="I356" t="str">
            <v xml:space="preserve"> SI</v>
          </cell>
          <cell r="J356">
            <v>91</v>
          </cell>
          <cell r="K356" t="str">
            <v xml:space="preserve"> A</v>
          </cell>
          <cell r="L356" t="str">
            <v xml:space="preserve"> O</v>
          </cell>
          <cell r="M356">
            <v>180000</v>
          </cell>
          <cell r="N356">
            <v>10607</v>
          </cell>
          <cell r="O356">
            <v>52614</v>
          </cell>
          <cell r="P356">
            <v>0</v>
          </cell>
          <cell r="Q356" t="str">
            <v xml:space="preserve"> BR</v>
          </cell>
          <cell r="R356">
            <v>43159</v>
          </cell>
          <cell r="S356">
            <v>0</v>
          </cell>
          <cell r="T356">
            <v>968.88</v>
          </cell>
          <cell r="U356" t="str">
            <v xml:space="preserve"> N</v>
          </cell>
          <cell r="V356">
            <v>7</v>
          </cell>
          <cell r="W356">
            <v>514589761</v>
          </cell>
          <cell r="X356" t="str">
            <v xml:space="preserve"> S</v>
          </cell>
          <cell r="Y356">
            <v>10607</v>
          </cell>
          <cell r="Z356">
            <v>52614</v>
          </cell>
          <cell r="AA356">
            <v>1</v>
          </cell>
          <cell r="AB356">
            <v>2</v>
          </cell>
          <cell r="AC356">
            <v>4</v>
          </cell>
          <cell r="AD356">
            <v>11</v>
          </cell>
          <cell r="AE356">
            <v>0</v>
          </cell>
          <cell r="AF356">
            <v>0</v>
          </cell>
          <cell r="AG356" t="str">
            <v xml:space="preserve"> ST</v>
          </cell>
          <cell r="AH356" t="str">
            <v xml:space="preserve"> AC EQ GI CR FP</v>
          </cell>
          <cell r="AI356" t="str">
            <v xml:space="preserve"> N</v>
          </cell>
          <cell r="AJ356">
            <v>6</v>
          </cell>
          <cell r="AK356">
            <v>2</v>
          </cell>
          <cell r="AL356">
            <v>10607</v>
          </cell>
          <cell r="AM356">
            <v>52614</v>
          </cell>
          <cell r="AN356" t="str">
            <v xml:space="preserve">  5/04/2017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10607</v>
          </cell>
          <cell r="AZ356">
            <v>52614</v>
          </cell>
          <cell r="BA356" t="str">
            <v xml:space="preserve"> ST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 t="str">
            <v>Substandard</v>
          </cell>
          <cell r="BH356" t="str">
            <v>Substandard</v>
          </cell>
          <cell r="BI356" t="str">
            <v>***-**-9761</v>
          </cell>
          <cell r="BJ356">
            <v>180000</v>
          </cell>
          <cell r="BK356">
            <v>61353.38</v>
          </cell>
          <cell r="BL356"/>
          <cell r="BM356"/>
          <cell r="BN356">
            <v>61353.38</v>
          </cell>
          <cell r="BO356"/>
          <cell r="BP356"/>
          <cell r="BQ356">
            <v>4.9754229566122593E-5</v>
          </cell>
          <cell r="BR356">
            <v>60384.5</v>
          </cell>
          <cell r="BS356">
            <v>968.88</v>
          </cell>
          <cell r="BT356">
            <v>61353.38</v>
          </cell>
          <cell r="BU356">
            <v>119615.5</v>
          </cell>
          <cell r="BV356">
            <v>180968.88</v>
          </cell>
          <cell r="BW356">
            <v>0</v>
          </cell>
          <cell r="BX356">
            <v>0</v>
          </cell>
          <cell r="BY356"/>
          <cell r="BZ356">
            <v>0</v>
          </cell>
          <cell r="CA356" t="e">
            <v>#REF!</v>
          </cell>
          <cell r="CB356" t="str">
            <v>Match</v>
          </cell>
          <cell r="CC356" t="b">
            <v>0</v>
          </cell>
          <cell r="CD356">
            <v>514589761</v>
          </cell>
          <cell r="CE356">
            <v>9</v>
          </cell>
          <cell r="CF356">
            <v>5</v>
          </cell>
          <cell r="CG356">
            <v>58</v>
          </cell>
          <cell r="CH356" t="b">
            <v>0</v>
          </cell>
          <cell r="CI356">
            <v>-35.313159722223645</v>
          </cell>
          <cell r="CJ356"/>
          <cell r="CK356" t="e">
            <v>#REF!</v>
          </cell>
          <cell r="CL356" t="e">
            <v>#REF!</v>
          </cell>
        </row>
        <row r="357">
          <cell r="B357">
            <v>52048</v>
          </cell>
          <cell r="C357" t="str">
            <v xml:space="preserve"> CHENEY FARMS, INC.</v>
          </cell>
          <cell r="D357">
            <v>125824.65</v>
          </cell>
          <cell r="E357">
            <v>104697.12</v>
          </cell>
          <cell r="F357">
            <v>42248</v>
          </cell>
          <cell r="G357">
            <v>45915</v>
          </cell>
          <cell r="H357" t="str">
            <v xml:space="preserve"> PURCHASE STOCKHOLDER INTEREST</v>
          </cell>
          <cell r="I357" t="str">
            <v xml:space="preserve"> SA</v>
          </cell>
          <cell r="J357">
            <v>12</v>
          </cell>
          <cell r="K357" t="str">
            <v xml:space="preserve"> A</v>
          </cell>
          <cell r="L357" t="str">
            <v xml:space="preserve"> N</v>
          </cell>
          <cell r="M357">
            <v>0</v>
          </cell>
          <cell r="N357">
            <v>10610</v>
          </cell>
          <cell r="O357">
            <v>52048</v>
          </cell>
          <cell r="P357">
            <v>0</v>
          </cell>
          <cell r="Q357" t="str">
            <v xml:space="preserve"> BR</v>
          </cell>
          <cell r="R357">
            <v>43358</v>
          </cell>
          <cell r="S357">
            <v>15618.49</v>
          </cell>
          <cell r="T357">
            <v>1540.63</v>
          </cell>
          <cell r="U357" t="str">
            <v xml:space="preserve"> N</v>
          </cell>
          <cell r="V357">
            <v>2</v>
          </cell>
          <cell r="W357">
            <v>480828180</v>
          </cell>
          <cell r="X357" t="str">
            <v xml:space="preserve"> F</v>
          </cell>
          <cell r="Y357">
            <v>10610</v>
          </cell>
          <cell r="Z357">
            <v>52048</v>
          </cell>
          <cell r="AA357">
            <v>0</v>
          </cell>
          <cell r="AB357">
            <v>14</v>
          </cell>
          <cell r="AC357">
            <v>6</v>
          </cell>
          <cell r="AD357">
            <v>2</v>
          </cell>
          <cell r="AE357">
            <v>0</v>
          </cell>
          <cell r="AF357">
            <v>0</v>
          </cell>
          <cell r="AG357" t="str">
            <v xml:space="preserve"> ST</v>
          </cell>
          <cell r="AH357" t="str">
            <v xml:space="preserve"> REM 9/1/15</v>
          </cell>
          <cell r="AI357" t="str">
            <v xml:space="preserve"> N</v>
          </cell>
          <cell r="AJ357">
            <v>4.0999999999999996</v>
          </cell>
          <cell r="AK357">
            <v>0</v>
          </cell>
          <cell r="AL357">
            <v>10610</v>
          </cell>
          <cell r="AM357">
            <v>52048</v>
          </cell>
          <cell r="AN357" t="str">
            <v xml:space="preserve">  0/00/0000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10610</v>
          </cell>
          <cell r="AZ357">
            <v>52048</v>
          </cell>
          <cell r="BA357" t="str">
            <v xml:space="preserve"> ST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 t="str">
            <v>Substandard</v>
          </cell>
          <cell r="BH357" t="str">
            <v>Substandard</v>
          </cell>
          <cell r="BI357" t="str">
            <v>**-***8180</v>
          </cell>
          <cell r="BJ357">
            <v>104697.12</v>
          </cell>
          <cell r="BK357">
            <v>106237.75</v>
          </cell>
          <cell r="BL357"/>
          <cell r="BM357"/>
          <cell r="BN357">
            <v>106237.75</v>
          </cell>
          <cell r="BO357"/>
          <cell r="BP357"/>
          <cell r="BQ357">
            <v>5.894837976607333E-5</v>
          </cell>
          <cell r="BR357">
            <v>104697.12</v>
          </cell>
          <cell r="BS357">
            <v>1540.63</v>
          </cell>
          <cell r="BT357">
            <v>106237.75</v>
          </cell>
          <cell r="BU357">
            <v>0</v>
          </cell>
          <cell r="BV357">
            <v>106237.75</v>
          </cell>
          <cell r="BW357">
            <v>0</v>
          </cell>
          <cell r="BX357">
            <v>0</v>
          </cell>
          <cell r="BY357"/>
          <cell r="BZ357">
            <v>0</v>
          </cell>
          <cell r="CA357" t="e">
            <v>#REF!</v>
          </cell>
          <cell r="CB357" t="str">
            <v>Match</v>
          </cell>
          <cell r="CC357" t="b">
            <v>0</v>
          </cell>
          <cell r="CD357">
            <v>480828180</v>
          </cell>
          <cell r="CE357">
            <v>9</v>
          </cell>
          <cell r="CF357">
            <v>4</v>
          </cell>
          <cell r="CG357">
            <v>82</v>
          </cell>
          <cell r="CH357" t="b">
            <v>0</v>
          </cell>
          <cell r="CI357">
            <v>-234.31315972222365</v>
          </cell>
          <cell r="CJ357"/>
          <cell r="CK357" t="e">
            <v>#REF!</v>
          </cell>
          <cell r="CL357" t="e">
            <v>#REF!</v>
          </cell>
        </row>
        <row r="358">
          <cell r="B358">
            <v>52976</v>
          </cell>
          <cell r="C358" t="str">
            <v xml:space="preserve"> CHENEY FARMS, INC.</v>
          </cell>
          <cell r="D358">
            <v>100000</v>
          </cell>
          <cell r="E358">
            <v>20000</v>
          </cell>
          <cell r="F358">
            <v>42528</v>
          </cell>
          <cell r="G358">
            <v>43159</v>
          </cell>
          <cell r="H358" t="str">
            <v xml:space="preserve"> OPERATE RENEWAL</v>
          </cell>
          <cell r="I358" t="str">
            <v xml:space="preserve"> SI</v>
          </cell>
          <cell r="J358">
            <v>91</v>
          </cell>
          <cell r="K358" t="str">
            <v xml:space="preserve"> A</v>
          </cell>
          <cell r="L358" t="str">
            <v xml:space="preserve"> O</v>
          </cell>
          <cell r="M358">
            <v>100000</v>
          </cell>
          <cell r="N358">
            <v>10610</v>
          </cell>
          <cell r="O358">
            <v>52976</v>
          </cell>
          <cell r="P358">
            <v>0</v>
          </cell>
          <cell r="Q358" t="str">
            <v xml:space="preserve"> BR</v>
          </cell>
          <cell r="R358">
            <v>43159</v>
          </cell>
          <cell r="S358">
            <v>0</v>
          </cell>
          <cell r="T358">
            <v>88.76</v>
          </cell>
          <cell r="U358" t="str">
            <v xml:space="preserve"> N</v>
          </cell>
          <cell r="V358">
            <v>7</v>
          </cell>
          <cell r="W358">
            <v>480828180</v>
          </cell>
          <cell r="X358" t="str">
            <v xml:space="preserve"> F</v>
          </cell>
          <cell r="Y358">
            <v>10610</v>
          </cell>
          <cell r="Z358">
            <v>52976</v>
          </cell>
          <cell r="AA358">
            <v>2</v>
          </cell>
          <cell r="AB358">
            <v>14</v>
          </cell>
          <cell r="AC358">
            <v>4</v>
          </cell>
          <cell r="AD358">
            <v>11</v>
          </cell>
          <cell r="AE358">
            <v>0</v>
          </cell>
          <cell r="AF358">
            <v>0</v>
          </cell>
          <cell r="AG358" t="str">
            <v xml:space="preserve"> ST</v>
          </cell>
          <cell r="AH358" t="str">
            <v xml:space="preserve"> ALL GI, CROPS, AND FP</v>
          </cell>
          <cell r="AI358" t="str">
            <v xml:space="preserve"> N</v>
          </cell>
          <cell r="AJ358">
            <v>6</v>
          </cell>
          <cell r="AK358">
            <v>3</v>
          </cell>
          <cell r="AL358">
            <v>10610</v>
          </cell>
          <cell r="AM358">
            <v>52976</v>
          </cell>
          <cell r="AN358" t="str">
            <v xml:space="preserve">  5/04/2017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10610</v>
          </cell>
          <cell r="AZ358">
            <v>52976</v>
          </cell>
          <cell r="BA358" t="str">
            <v xml:space="preserve"> ST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 t="str">
            <v>Substandard</v>
          </cell>
          <cell r="BH358" t="str">
            <v>Substandard</v>
          </cell>
          <cell r="BI358" t="str">
            <v>**-***8180</v>
          </cell>
          <cell r="BJ358">
            <v>100000</v>
          </cell>
          <cell r="BK358">
            <v>20088.759999999998</v>
          </cell>
          <cell r="BL358"/>
          <cell r="BM358"/>
          <cell r="BN358">
            <v>20088.759999999998</v>
          </cell>
          <cell r="BO358"/>
          <cell r="BP358"/>
          <cell r="BQ358">
            <v>1.6479139370574434E-5</v>
          </cell>
          <cell r="BR358">
            <v>20000</v>
          </cell>
          <cell r="BS358">
            <v>88.76</v>
          </cell>
          <cell r="BT358">
            <v>20088.759999999998</v>
          </cell>
          <cell r="BU358">
            <v>80000</v>
          </cell>
          <cell r="BV358">
            <v>100088.76</v>
          </cell>
          <cell r="BW358">
            <v>0</v>
          </cell>
          <cell r="BX358">
            <v>0</v>
          </cell>
          <cell r="BY358"/>
          <cell r="BZ358">
            <v>0</v>
          </cell>
          <cell r="CA358" t="e">
            <v>#REF!</v>
          </cell>
          <cell r="CB358" t="str">
            <v>Match</v>
          </cell>
          <cell r="CC358" t="b">
            <v>0</v>
          </cell>
          <cell r="CD358">
            <v>480828180</v>
          </cell>
          <cell r="CE358">
            <v>9</v>
          </cell>
          <cell r="CF358">
            <v>4</v>
          </cell>
          <cell r="CG358">
            <v>82</v>
          </cell>
          <cell r="CH358" t="b">
            <v>0</v>
          </cell>
          <cell r="CI358">
            <v>-35.313159722223645</v>
          </cell>
          <cell r="CJ358"/>
          <cell r="CK358" t="e">
            <v>#REF!</v>
          </cell>
          <cell r="CL358" t="e">
            <v>#REF!</v>
          </cell>
        </row>
        <row r="359">
          <cell r="B359">
            <v>350066</v>
          </cell>
          <cell r="C359" t="str">
            <v xml:space="preserve"> CHRISTOPH,RYAN JOHN</v>
          </cell>
          <cell r="D359">
            <v>55102.04</v>
          </cell>
          <cell r="E359">
            <v>47481.15</v>
          </cell>
          <cell r="F359">
            <v>41320</v>
          </cell>
          <cell r="G359">
            <v>52291</v>
          </cell>
          <cell r="H359" t="str">
            <v xml:space="preserve"> HOME PURCHASE</v>
          </cell>
          <cell r="I359" t="str">
            <v xml:space="preserve"> PA</v>
          </cell>
          <cell r="J359">
            <v>19</v>
          </cell>
          <cell r="K359" t="str">
            <v xml:space="preserve"> A</v>
          </cell>
          <cell r="L359" t="str">
            <v xml:space="preserve"> N</v>
          </cell>
          <cell r="M359">
            <v>0</v>
          </cell>
          <cell r="N359">
            <v>10670</v>
          </cell>
          <cell r="O359">
            <v>350066</v>
          </cell>
          <cell r="P359">
            <v>0</v>
          </cell>
          <cell r="Q359" t="str">
            <v xml:space="preserve"> AT</v>
          </cell>
          <cell r="R359">
            <v>43132</v>
          </cell>
          <cell r="S359">
            <v>251.29</v>
          </cell>
          <cell r="T359">
            <v>96.62</v>
          </cell>
          <cell r="U359" t="str">
            <v xml:space="preserve"> N</v>
          </cell>
          <cell r="V359">
            <v>2</v>
          </cell>
          <cell r="W359">
            <v>390020643</v>
          </cell>
          <cell r="X359" t="str">
            <v xml:space="preserve"> S</v>
          </cell>
          <cell r="Y359">
            <v>10670</v>
          </cell>
          <cell r="Z359">
            <v>350066</v>
          </cell>
          <cell r="AA359">
            <v>0</v>
          </cell>
          <cell r="AB359">
            <v>3</v>
          </cell>
          <cell r="AC359">
            <v>6</v>
          </cell>
          <cell r="AD359">
            <v>3</v>
          </cell>
          <cell r="AE359">
            <v>350066</v>
          </cell>
          <cell r="AF359">
            <v>1</v>
          </cell>
          <cell r="AG359" t="str">
            <v xml:space="preserve"> ST</v>
          </cell>
          <cell r="AH359" t="str">
            <v xml:space="preserve"> 1205 GLENN, SCOTT CITY</v>
          </cell>
          <cell r="AI359" t="str">
            <v xml:space="preserve"> N</v>
          </cell>
          <cell r="AJ359">
            <v>3.1850000000000001</v>
          </cell>
          <cell r="AK359">
            <v>25</v>
          </cell>
          <cell r="AL359">
            <v>10670</v>
          </cell>
          <cell r="AM359">
            <v>350066</v>
          </cell>
          <cell r="AN359" t="str">
            <v xml:space="preserve">  0/00/0000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11</v>
          </cell>
          <cell r="AW359">
            <v>4</v>
          </cell>
          <cell r="AX359">
            <v>0</v>
          </cell>
          <cell r="AY359">
            <v>10670</v>
          </cell>
          <cell r="AZ359">
            <v>350066</v>
          </cell>
          <cell r="BA359" t="str">
            <v xml:space="preserve"> ST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 t="str">
            <v>Pass</v>
          </cell>
          <cell r="BH359" t="str">
            <v>Pass</v>
          </cell>
          <cell r="BI359" t="str">
            <v>***-**-0643</v>
          </cell>
          <cell r="BJ359">
            <v>47481.15</v>
          </cell>
          <cell r="BK359">
            <v>47577.770000000004</v>
          </cell>
          <cell r="BL359">
            <v>47577.770000000004</v>
          </cell>
          <cell r="BM359"/>
          <cell r="BN359"/>
          <cell r="BO359"/>
          <cell r="BP359"/>
          <cell r="BQ359">
            <v>2.0767486960963367E-5</v>
          </cell>
          <cell r="BR359">
            <v>47481.15</v>
          </cell>
          <cell r="BS359">
            <v>96.62</v>
          </cell>
          <cell r="BT359">
            <v>47577.770000000004</v>
          </cell>
          <cell r="BU359">
            <v>0</v>
          </cell>
          <cell r="BV359">
            <v>47577.770000000004</v>
          </cell>
          <cell r="BW359">
            <v>0</v>
          </cell>
          <cell r="BX359">
            <v>0</v>
          </cell>
          <cell r="BY359"/>
          <cell r="BZ359">
            <v>0</v>
          </cell>
          <cell r="CA359" t="e">
            <v>#REF!</v>
          </cell>
          <cell r="CB359" t="str">
            <v>Match</v>
          </cell>
          <cell r="CC359" t="b">
            <v>0</v>
          </cell>
          <cell r="CD359">
            <v>390020643</v>
          </cell>
          <cell r="CE359">
            <v>9</v>
          </cell>
          <cell r="CF359">
            <v>3</v>
          </cell>
          <cell r="CG359">
            <v>2</v>
          </cell>
          <cell r="CH359" t="b">
            <v>0</v>
          </cell>
          <cell r="CI359">
            <v>-8.3131597222236451</v>
          </cell>
          <cell r="CJ359"/>
          <cell r="CK359" t="e">
            <v>#REF!</v>
          </cell>
          <cell r="CL359" t="e">
            <v>#REF!</v>
          </cell>
        </row>
        <row r="360">
          <cell r="B360">
            <v>9350066</v>
          </cell>
          <cell r="C360" t="str">
            <v xml:space="preserve"> CHRISTOPH,RYA</v>
          </cell>
          <cell r="D360">
            <v>55102.04</v>
          </cell>
          <cell r="E360">
            <v>-47481.15</v>
          </cell>
          <cell r="F360">
            <v>41320</v>
          </cell>
          <cell r="G360">
            <v>52291</v>
          </cell>
          <cell r="H360" t="str">
            <v xml:space="preserve"> SOLD FHLB LOAN</v>
          </cell>
          <cell r="I360" t="str">
            <v xml:space="preserve"> PT</v>
          </cell>
          <cell r="J360">
            <v>20</v>
          </cell>
          <cell r="K360" t="str">
            <v xml:space="preserve"> A</v>
          </cell>
          <cell r="L360" t="str">
            <v xml:space="preserve"> N</v>
          </cell>
          <cell r="M360">
            <v>0</v>
          </cell>
          <cell r="N360">
            <v>10670</v>
          </cell>
          <cell r="O360">
            <v>9350066</v>
          </cell>
          <cell r="P360">
            <v>0</v>
          </cell>
          <cell r="Q360" t="str">
            <v xml:space="preserve"> AT</v>
          </cell>
          <cell r="R360">
            <v>43132</v>
          </cell>
          <cell r="S360">
            <v>251.29</v>
          </cell>
          <cell r="T360">
            <v>-96.62</v>
          </cell>
          <cell r="U360" t="str">
            <v xml:space="preserve"> N</v>
          </cell>
          <cell r="V360">
            <v>2</v>
          </cell>
          <cell r="W360">
            <v>390020643</v>
          </cell>
          <cell r="X360" t="str">
            <v xml:space="preserve"> S</v>
          </cell>
          <cell r="Y360">
            <v>10670</v>
          </cell>
          <cell r="Z360">
            <v>9350066</v>
          </cell>
          <cell r="AA360">
            <v>0</v>
          </cell>
          <cell r="AB360">
            <v>3</v>
          </cell>
          <cell r="AC360">
            <v>6</v>
          </cell>
          <cell r="AD360">
            <v>3</v>
          </cell>
          <cell r="AE360">
            <v>350066</v>
          </cell>
          <cell r="AF360">
            <v>1</v>
          </cell>
          <cell r="AG360" t="str">
            <v xml:space="preserve"> ST</v>
          </cell>
          <cell r="AH360" t="str">
            <v xml:space="preserve"> 1205 GLENN, SCOTT CITY</v>
          </cell>
          <cell r="AI360" t="str">
            <v xml:space="preserve"> N</v>
          </cell>
          <cell r="AJ360">
            <v>3.1850000000000001</v>
          </cell>
          <cell r="AK360">
            <v>30</v>
          </cell>
          <cell r="AL360">
            <v>10670</v>
          </cell>
          <cell r="AM360">
            <v>9350066</v>
          </cell>
          <cell r="AN360" t="str">
            <v xml:space="preserve">  0/00/0000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13</v>
          </cell>
          <cell r="AW360">
            <v>4</v>
          </cell>
          <cell r="AX360">
            <v>0</v>
          </cell>
          <cell r="AY360">
            <v>10670</v>
          </cell>
          <cell r="AZ360">
            <v>9350066</v>
          </cell>
          <cell r="BA360" t="str">
            <v xml:space="preserve"> ST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 t="str">
            <v>Pass</v>
          </cell>
          <cell r="BH360" t="str">
            <v>Pass</v>
          </cell>
          <cell r="BI360" t="str">
            <v>***-**-0643</v>
          </cell>
          <cell r="BJ360">
            <v>-47481.15</v>
          </cell>
          <cell r="BK360">
            <v>-47577.770000000004</v>
          </cell>
          <cell r="BL360">
            <v>-47577.770000000004</v>
          </cell>
          <cell r="BM360"/>
          <cell r="BN360"/>
          <cell r="BO360"/>
          <cell r="BP360"/>
          <cell r="BQ360">
            <v>-2.0767486960963367E-5</v>
          </cell>
          <cell r="BR360">
            <v>-47481.15</v>
          </cell>
          <cell r="BS360">
            <v>-96.62</v>
          </cell>
          <cell r="BT360">
            <v>-47577.770000000004</v>
          </cell>
          <cell r="BU360">
            <v>0</v>
          </cell>
          <cell r="BV360">
            <v>-47577.770000000004</v>
          </cell>
          <cell r="BW360">
            <v>0</v>
          </cell>
          <cell r="BX360">
            <v>0</v>
          </cell>
          <cell r="BY360"/>
          <cell r="BZ360">
            <v>0</v>
          </cell>
          <cell r="CA360" t="e">
            <v>#REF!</v>
          </cell>
          <cell r="CB360" t="str">
            <v>Match</v>
          </cell>
          <cell r="CC360" t="b">
            <v>0</v>
          </cell>
          <cell r="CD360">
            <v>390020643</v>
          </cell>
          <cell r="CE360">
            <v>9</v>
          </cell>
          <cell r="CF360">
            <v>3</v>
          </cell>
          <cell r="CG360">
            <v>2</v>
          </cell>
          <cell r="CH360" t="b">
            <v>0</v>
          </cell>
          <cell r="CI360">
            <v>-8.3131597222236451</v>
          </cell>
          <cell r="CJ360"/>
          <cell r="CK360" t="e">
            <v>#REF!</v>
          </cell>
          <cell r="CL360" t="e">
            <v>#REF!</v>
          </cell>
        </row>
        <row r="361">
          <cell r="B361">
            <v>1193</v>
          </cell>
          <cell r="C361" t="str">
            <v xml:space="preserve"> CITY OF SCOTT</v>
          </cell>
          <cell r="D361">
            <v>160760</v>
          </cell>
          <cell r="E361">
            <v>160760</v>
          </cell>
          <cell r="F361">
            <v>42917</v>
          </cell>
          <cell r="G361">
            <v>44752</v>
          </cell>
          <cell r="H361" t="str">
            <v xml:space="preserve"> CITY OF SCOTT CITY</v>
          </cell>
          <cell r="I361" t="str">
            <v xml:space="preserve"> SI</v>
          </cell>
          <cell r="J361">
            <v>82</v>
          </cell>
          <cell r="K361" t="str">
            <v xml:space="preserve"> A</v>
          </cell>
          <cell r="L361" t="str">
            <v xml:space="preserve"> N</v>
          </cell>
          <cell r="M361">
            <v>0</v>
          </cell>
          <cell r="N361">
            <v>10894</v>
          </cell>
          <cell r="O361">
            <v>1193</v>
          </cell>
          <cell r="P361">
            <v>0</v>
          </cell>
          <cell r="Q361" t="str">
            <v xml:space="preserve"> MN</v>
          </cell>
          <cell r="R361">
            <v>43291</v>
          </cell>
          <cell r="S361">
            <v>34724.44</v>
          </cell>
          <cell r="T361">
            <v>2370.4299999999998</v>
          </cell>
          <cell r="U361" t="str">
            <v xml:space="preserve"> N</v>
          </cell>
          <cell r="V361">
            <v>82</v>
          </cell>
          <cell r="W361">
            <v>486010977</v>
          </cell>
          <cell r="X361" t="str">
            <v xml:space="preserve"> F</v>
          </cell>
          <cell r="Y361">
            <v>10894</v>
          </cell>
          <cell r="Z361">
            <v>1193</v>
          </cell>
          <cell r="AA361">
            <v>0</v>
          </cell>
          <cell r="AB361">
            <v>3</v>
          </cell>
          <cell r="AC361">
            <v>82</v>
          </cell>
          <cell r="AD361">
            <v>10</v>
          </cell>
          <cell r="AE361">
            <v>0</v>
          </cell>
          <cell r="AF361">
            <v>0</v>
          </cell>
          <cell r="AG361" t="str">
            <v xml:space="preserve"> ST</v>
          </cell>
          <cell r="AH361" t="str">
            <v xml:space="preserve"> 2017 RAVO 5ISERIES EURO STREET</v>
          </cell>
          <cell r="AI361" t="str">
            <v xml:space="preserve"> N</v>
          </cell>
          <cell r="AJ361">
            <v>2.6</v>
          </cell>
          <cell r="AK361">
            <v>0</v>
          </cell>
          <cell r="AL361">
            <v>10894</v>
          </cell>
          <cell r="AM361">
            <v>1193</v>
          </cell>
          <cell r="AN361" t="str">
            <v xml:space="preserve">  0/00/0000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10894</v>
          </cell>
          <cell r="AZ361">
            <v>1193</v>
          </cell>
          <cell r="BA361" t="str">
            <v xml:space="preserve"> ST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 t="str">
            <v>Pass</v>
          </cell>
          <cell r="BH361" t="str">
            <v>Pass</v>
          </cell>
          <cell r="BI361" t="str">
            <v>**-***0977</v>
          </cell>
          <cell r="BJ361">
            <v>160760</v>
          </cell>
          <cell r="BK361">
            <v>163130.43</v>
          </cell>
          <cell r="BL361">
            <v>163130.43</v>
          </cell>
          <cell r="BM361"/>
          <cell r="BN361"/>
          <cell r="BO361"/>
          <cell r="BP361"/>
          <cell r="BQ361">
            <v>5.7399039646293502E-5</v>
          </cell>
          <cell r="BR361">
            <v>160760</v>
          </cell>
          <cell r="BS361">
            <v>2370.4299999999998</v>
          </cell>
          <cell r="BT361">
            <v>163130.43</v>
          </cell>
          <cell r="BU361">
            <v>0</v>
          </cell>
          <cell r="BV361">
            <v>163130.43</v>
          </cell>
          <cell r="BW361">
            <v>0</v>
          </cell>
          <cell r="BX361">
            <v>0</v>
          </cell>
          <cell r="BY361"/>
          <cell r="BZ361">
            <v>0</v>
          </cell>
          <cell r="CA361" t="e">
            <v>#REF!</v>
          </cell>
          <cell r="CB361" t="str">
            <v>Match</v>
          </cell>
          <cell r="CC361" t="b">
            <v>0</v>
          </cell>
          <cell r="CD361">
            <v>486010977</v>
          </cell>
          <cell r="CE361">
            <v>9</v>
          </cell>
          <cell r="CF361">
            <v>4</v>
          </cell>
          <cell r="CG361">
            <v>1</v>
          </cell>
          <cell r="CH361" t="b">
            <v>0</v>
          </cell>
          <cell r="CI361">
            <v>-167.31315972222365</v>
          </cell>
          <cell r="CJ361"/>
          <cell r="CK361" t="e">
            <v>#REF!</v>
          </cell>
          <cell r="CL361" t="e">
            <v>#REF!</v>
          </cell>
        </row>
        <row r="362">
          <cell r="B362">
            <v>54091</v>
          </cell>
          <cell r="C362" t="str">
            <v xml:space="preserve"> CLINE,ALI</v>
          </cell>
          <cell r="D362">
            <v>16527.5</v>
          </cell>
          <cell r="E362">
            <v>15335.86</v>
          </cell>
          <cell r="F362">
            <v>42963</v>
          </cell>
          <cell r="G362">
            <v>44440</v>
          </cell>
          <cell r="H362" t="str">
            <v xml:space="preserve"> PURCHASE CAMPER</v>
          </cell>
          <cell r="I362" t="str">
            <v xml:space="preserve"> SA</v>
          </cell>
          <cell r="J362">
            <v>31</v>
          </cell>
          <cell r="K362" t="str">
            <v xml:space="preserve"> A</v>
          </cell>
          <cell r="L362" t="str">
            <v xml:space="preserve"> N</v>
          </cell>
          <cell r="M362">
            <v>0</v>
          </cell>
          <cell r="N362">
            <v>10940</v>
          </cell>
          <cell r="O362">
            <v>54091</v>
          </cell>
          <cell r="P362">
            <v>0</v>
          </cell>
          <cell r="Q362" t="str">
            <v xml:space="preserve"> LF</v>
          </cell>
          <cell r="R362">
            <v>43132</v>
          </cell>
          <cell r="S362">
            <v>388.71</v>
          </cell>
          <cell r="T362">
            <v>57.5</v>
          </cell>
          <cell r="U362" t="str">
            <v xml:space="preserve"> N</v>
          </cell>
          <cell r="V362">
            <v>11</v>
          </cell>
          <cell r="W362">
            <v>512827337</v>
          </cell>
          <cell r="X362" t="str">
            <v xml:space="preserve"> S</v>
          </cell>
          <cell r="Y362">
            <v>10940</v>
          </cell>
          <cell r="Z362">
            <v>54091</v>
          </cell>
          <cell r="AA362">
            <v>0</v>
          </cell>
          <cell r="AB362">
            <v>4</v>
          </cell>
          <cell r="AC362">
            <v>10</v>
          </cell>
          <cell r="AD362">
            <v>4</v>
          </cell>
          <cell r="AE362">
            <v>0</v>
          </cell>
          <cell r="AF362">
            <v>0</v>
          </cell>
          <cell r="AG362" t="str">
            <v xml:space="preserve"> ST</v>
          </cell>
          <cell r="AH362" t="str">
            <v xml:space="preserve"> 2007 KZ JAG CAMPER (VIN 4EZTJ2</v>
          </cell>
          <cell r="AI362" t="str">
            <v xml:space="preserve"> N</v>
          </cell>
          <cell r="AJ362">
            <v>5.95</v>
          </cell>
          <cell r="AK362">
            <v>0</v>
          </cell>
          <cell r="AL362">
            <v>10940</v>
          </cell>
          <cell r="AM362">
            <v>54091</v>
          </cell>
          <cell r="AN362" t="str">
            <v xml:space="preserve">  0/00/0000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10940</v>
          </cell>
          <cell r="AZ362">
            <v>54091</v>
          </cell>
          <cell r="BA362" t="str">
            <v xml:space="preserve"> ST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 t="str">
            <v>Pass</v>
          </cell>
          <cell r="BH362" t="str">
            <v>Pass</v>
          </cell>
          <cell r="BI362" t="str">
            <v>***-**-7337</v>
          </cell>
          <cell r="BJ362">
            <v>15335.86</v>
          </cell>
          <cell r="BK362">
            <v>15393.36</v>
          </cell>
          <cell r="BL362">
            <v>15393.36</v>
          </cell>
          <cell r="BM362"/>
          <cell r="BN362"/>
          <cell r="BO362"/>
          <cell r="BP362"/>
          <cell r="BQ362">
            <v>1.2530787976086043E-5</v>
          </cell>
          <cell r="BR362">
            <v>15335.86</v>
          </cell>
          <cell r="BS362">
            <v>57.5</v>
          </cell>
          <cell r="BT362">
            <v>15393.36</v>
          </cell>
          <cell r="BU362">
            <v>0</v>
          </cell>
          <cell r="BV362">
            <v>15393.36</v>
          </cell>
          <cell r="BW362">
            <v>0</v>
          </cell>
          <cell r="BX362">
            <v>0</v>
          </cell>
          <cell r="BY362"/>
          <cell r="BZ362">
            <v>0</v>
          </cell>
          <cell r="CA362" t="e">
            <v>#REF!</v>
          </cell>
          <cell r="CB362" t="str">
            <v>Match</v>
          </cell>
          <cell r="CC362" t="b">
            <v>0</v>
          </cell>
          <cell r="CD362">
            <v>512827337</v>
          </cell>
          <cell r="CE362">
            <v>9</v>
          </cell>
          <cell r="CF362">
            <v>5</v>
          </cell>
          <cell r="CG362">
            <v>82</v>
          </cell>
          <cell r="CH362" t="b">
            <v>0</v>
          </cell>
          <cell r="CI362">
            <v>-8.3131597222236451</v>
          </cell>
          <cell r="CJ362"/>
          <cell r="CK362" t="e">
            <v>#REF!</v>
          </cell>
          <cell r="CL362" t="e">
            <v>#REF!</v>
          </cell>
        </row>
        <row r="363">
          <cell r="B363">
            <v>55269</v>
          </cell>
          <cell r="C363" t="str">
            <v xml:space="preserve"> CLINE,JR.,RONALD E.</v>
          </cell>
          <cell r="D363">
            <v>59597.61</v>
          </cell>
          <cell r="E363">
            <v>55284.89</v>
          </cell>
          <cell r="F363">
            <v>42313</v>
          </cell>
          <cell r="G363">
            <v>49130</v>
          </cell>
          <cell r="H363" t="str">
            <v xml:space="preserve"> REFINANCE REAL ESTATE</v>
          </cell>
          <cell r="I363" t="str">
            <v xml:space="preserve"> SA</v>
          </cell>
          <cell r="J363">
            <v>13</v>
          </cell>
          <cell r="K363" t="str">
            <v xml:space="preserve"> A</v>
          </cell>
          <cell r="L363" t="str">
            <v xml:space="preserve"> N</v>
          </cell>
          <cell r="M363">
            <v>0</v>
          </cell>
          <cell r="N363">
            <v>10940</v>
          </cell>
          <cell r="O363">
            <v>55269</v>
          </cell>
          <cell r="P363">
            <v>0</v>
          </cell>
          <cell r="Q363" t="str">
            <v xml:space="preserve"> LF</v>
          </cell>
          <cell r="R363">
            <v>43136</v>
          </cell>
          <cell r="S363">
            <v>418.04</v>
          </cell>
          <cell r="T363">
            <v>151.09</v>
          </cell>
          <cell r="U363" t="str">
            <v xml:space="preserve"> N</v>
          </cell>
          <cell r="V363">
            <v>2</v>
          </cell>
          <cell r="W363">
            <v>565690714</v>
          </cell>
          <cell r="X363" t="str">
            <v xml:space="preserve"> S</v>
          </cell>
          <cell r="Y363">
            <v>10940</v>
          </cell>
          <cell r="Z363">
            <v>55269</v>
          </cell>
          <cell r="AA363">
            <v>0</v>
          </cell>
          <cell r="AB363">
            <v>4</v>
          </cell>
          <cell r="AC363">
            <v>6</v>
          </cell>
          <cell r="AD363">
            <v>1</v>
          </cell>
          <cell r="AE363">
            <v>0</v>
          </cell>
          <cell r="AF363">
            <v>0</v>
          </cell>
          <cell r="AG363" t="str">
            <v xml:space="preserve"> ST</v>
          </cell>
          <cell r="AH363" t="str">
            <v xml:space="preserve"> 109 E 9TH, SC</v>
          </cell>
          <cell r="AI363" t="str">
            <v xml:space="preserve"> N</v>
          </cell>
          <cell r="AJ363">
            <v>5.25</v>
          </cell>
          <cell r="AK363">
            <v>0</v>
          </cell>
          <cell r="AL363">
            <v>10940</v>
          </cell>
          <cell r="AM363">
            <v>55269</v>
          </cell>
          <cell r="AN363" t="str">
            <v xml:space="preserve">  0/00/0000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10940</v>
          </cell>
          <cell r="AZ363">
            <v>55269</v>
          </cell>
          <cell r="BA363" t="str">
            <v xml:space="preserve"> ST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 t="str">
            <v>Pass</v>
          </cell>
          <cell r="BH363" t="str">
            <v>Pass</v>
          </cell>
          <cell r="BI363" t="str">
            <v>***-**-0714</v>
          </cell>
          <cell r="BJ363">
            <v>55284.89</v>
          </cell>
          <cell r="BK363">
            <v>55435.979999999996</v>
          </cell>
          <cell r="BL363">
            <v>55435.979999999996</v>
          </cell>
          <cell r="BM363"/>
          <cell r="BN363"/>
          <cell r="BO363"/>
          <cell r="BP363"/>
          <cell r="BQ363">
            <v>3.9858324073613367E-5</v>
          </cell>
          <cell r="BR363">
            <v>55284.89</v>
          </cell>
          <cell r="BS363">
            <v>151.09</v>
          </cell>
          <cell r="BT363">
            <v>55435.979999999996</v>
          </cell>
          <cell r="BU363">
            <v>0</v>
          </cell>
          <cell r="BV363">
            <v>55435.979999999996</v>
          </cell>
          <cell r="BW363">
            <v>0</v>
          </cell>
          <cell r="BX363">
            <v>0</v>
          </cell>
          <cell r="BY363"/>
          <cell r="BZ363">
            <v>0</v>
          </cell>
          <cell r="CA363" t="e">
            <v>#REF!</v>
          </cell>
          <cell r="CB363" t="str">
            <v>Match</v>
          </cell>
          <cell r="CC363" t="b">
            <v>0</v>
          </cell>
          <cell r="CD363">
            <v>565690714</v>
          </cell>
          <cell r="CE363">
            <v>9</v>
          </cell>
          <cell r="CF363">
            <v>5</v>
          </cell>
          <cell r="CG363">
            <v>69</v>
          </cell>
          <cell r="CH363" t="b">
            <v>0</v>
          </cell>
          <cell r="CI363">
            <v>-12.313159722223645</v>
          </cell>
          <cell r="CJ363"/>
          <cell r="CK363" t="e">
            <v>#REF!</v>
          </cell>
          <cell r="CL363" t="e">
            <v>#REF!</v>
          </cell>
        </row>
        <row r="364">
          <cell r="B364">
            <v>310304</v>
          </cell>
          <cell r="C364" t="str">
            <v xml:space="preserve"> CLINE,RONALD E. JR</v>
          </cell>
          <cell r="D364">
            <v>80000</v>
          </cell>
          <cell r="E364">
            <v>72059.460000000006</v>
          </cell>
          <cell r="F364">
            <v>41375</v>
          </cell>
          <cell r="G364">
            <v>52352</v>
          </cell>
          <cell r="H364" t="str">
            <v xml:space="preserve"> HOME PURCHASE</v>
          </cell>
          <cell r="I364" t="str">
            <v xml:space="preserve"> PA</v>
          </cell>
          <cell r="J364">
            <v>19</v>
          </cell>
          <cell r="K364" t="str">
            <v xml:space="preserve"> A</v>
          </cell>
          <cell r="L364" t="str">
            <v xml:space="preserve"> N</v>
          </cell>
          <cell r="M364">
            <v>0</v>
          </cell>
          <cell r="N364">
            <v>10940</v>
          </cell>
          <cell r="O364">
            <v>310304</v>
          </cell>
          <cell r="P364">
            <v>0</v>
          </cell>
          <cell r="Q364" t="str">
            <v xml:space="preserve"> KM</v>
          </cell>
          <cell r="R364">
            <v>43132</v>
          </cell>
          <cell r="S364">
            <v>348.17</v>
          </cell>
          <cell r="T364">
            <v>138.12</v>
          </cell>
          <cell r="U364" t="str">
            <v xml:space="preserve"> N</v>
          </cell>
          <cell r="V364">
            <v>2</v>
          </cell>
          <cell r="W364">
            <v>565690714</v>
          </cell>
          <cell r="X364" t="str">
            <v xml:space="preserve"> S</v>
          </cell>
          <cell r="Y364">
            <v>10940</v>
          </cell>
          <cell r="Z364">
            <v>310304</v>
          </cell>
          <cell r="AA364">
            <v>0</v>
          </cell>
          <cell r="AB364">
            <v>4</v>
          </cell>
          <cell r="AC364">
            <v>6</v>
          </cell>
          <cell r="AD364">
            <v>3</v>
          </cell>
          <cell r="AE364">
            <v>310304</v>
          </cell>
          <cell r="AF364">
            <v>1</v>
          </cell>
          <cell r="AG364" t="str">
            <v xml:space="preserve"> ST</v>
          </cell>
          <cell r="AH364" t="str">
            <v xml:space="preserve"> 901 S WASHINGTON, SCOTT CITY</v>
          </cell>
          <cell r="AI364" t="str">
            <v xml:space="preserve"> N</v>
          </cell>
          <cell r="AJ364">
            <v>3</v>
          </cell>
          <cell r="AK364">
            <v>1</v>
          </cell>
          <cell r="AL364">
            <v>10940</v>
          </cell>
          <cell r="AM364">
            <v>310304</v>
          </cell>
          <cell r="AN364" t="str">
            <v xml:space="preserve">  0/00/0000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10940</v>
          </cell>
          <cell r="AZ364">
            <v>310304</v>
          </cell>
          <cell r="BA364" t="str">
            <v xml:space="preserve"> ST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 t="str">
            <v>Pass</v>
          </cell>
          <cell r="BH364" t="str">
            <v>Pass</v>
          </cell>
          <cell r="BI364" t="str">
            <v>***-**-0714</v>
          </cell>
          <cell r="BJ364">
            <v>72059.460000000006</v>
          </cell>
          <cell r="BK364">
            <v>72197.58</v>
          </cell>
          <cell r="BL364">
            <v>72197.58</v>
          </cell>
          <cell r="BM364"/>
          <cell r="BN364"/>
          <cell r="BO364"/>
          <cell r="BP364"/>
          <cell r="BQ364">
            <v>2.9686947107708344E-5</v>
          </cell>
          <cell r="BR364">
            <v>72059.460000000006</v>
          </cell>
          <cell r="BS364">
            <v>138.12</v>
          </cell>
          <cell r="BT364">
            <v>72197.58</v>
          </cell>
          <cell r="BU364">
            <v>0</v>
          </cell>
          <cell r="BV364">
            <v>72197.58</v>
          </cell>
          <cell r="BW364">
            <v>0</v>
          </cell>
          <cell r="BX364">
            <v>0</v>
          </cell>
          <cell r="BY364"/>
          <cell r="BZ364">
            <v>0</v>
          </cell>
          <cell r="CA364" t="e">
            <v>#REF!</v>
          </cell>
          <cell r="CB364" t="str">
            <v>Match</v>
          </cell>
          <cell r="CC364" t="b">
            <v>0</v>
          </cell>
          <cell r="CD364">
            <v>565690714</v>
          </cell>
          <cell r="CE364">
            <v>9</v>
          </cell>
          <cell r="CF364">
            <v>5</v>
          </cell>
          <cell r="CG364">
            <v>69</v>
          </cell>
          <cell r="CH364" t="b">
            <v>0</v>
          </cell>
          <cell r="CI364">
            <v>-8.3131597222236451</v>
          </cell>
          <cell r="CJ364"/>
          <cell r="CK364" t="e">
            <v>#REF!</v>
          </cell>
          <cell r="CL364" t="e">
            <v>#REF!</v>
          </cell>
        </row>
        <row r="365">
          <cell r="B365">
            <v>9310304</v>
          </cell>
          <cell r="C365" t="str">
            <v xml:space="preserve"> CLINE,RON JR</v>
          </cell>
          <cell r="D365">
            <v>-80000</v>
          </cell>
          <cell r="E365">
            <v>-72059.460000000006</v>
          </cell>
          <cell r="F365">
            <v>41375</v>
          </cell>
          <cell r="G365">
            <v>52352</v>
          </cell>
          <cell r="H365" t="str">
            <v xml:space="preserve"> FHLB SOLD LOAN</v>
          </cell>
          <cell r="I365" t="str">
            <v xml:space="preserve"> PT</v>
          </cell>
          <cell r="J365">
            <v>20</v>
          </cell>
          <cell r="K365" t="str">
            <v xml:space="preserve"> A</v>
          </cell>
          <cell r="L365" t="str">
            <v xml:space="preserve"> N</v>
          </cell>
          <cell r="M365">
            <v>0</v>
          </cell>
          <cell r="N365">
            <v>10940</v>
          </cell>
          <cell r="O365">
            <v>9310304</v>
          </cell>
          <cell r="P365">
            <v>0</v>
          </cell>
          <cell r="Q365" t="str">
            <v xml:space="preserve"> KM</v>
          </cell>
          <cell r="R365">
            <v>43132</v>
          </cell>
          <cell r="S365">
            <v>348.17</v>
          </cell>
          <cell r="T365">
            <v>-138.12</v>
          </cell>
          <cell r="U365" t="str">
            <v xml:space="preserve"> N</v>
          </cell>
          <cell r="V365">
            <v>2</v>
          </cell>
          <cell r="W365">
            <v>565690714</v>
          </cell>
          <cell r="X365" t="str">
            <v xml:space="preserve"> S</v>
          </cell>
          <cell r="Y365">
            <v>10940</v>
          </cell>
          <cell r="Z365">
            <v>9310304</v>
          </cell>
          <cell r="AA365">
            <v>0</v>
          </cell>
          <cell r="AB365">
            <v>4</v>
          </cell>
          <cell r="AC365">
            <v>6</v>
          </cell>
          <cell r="AD365">
            <v>3</v>
          </cell>
          <cell r="AE365">
            <v>310304</v>
          </cell>
          <cell r="AF365">
            <v>1</v>
          </cell>
          <cell r="AG365" t="str">
            <v xml:space="preserve"> ST</v>
          </cell>
          <cell r="AH365" t="str">
            <v xml:space="preserve"> 901 S WASHINGTON, SCOTT CITY</v>
          </cell>
          <cell r="AI365" t="str">
            <v xml:space="preserve"> N</v>
          </cell>
          <cell r="AJ365">
            <v>3</v>
          </cell>
          <cell r="AK365">
            <v>7</v>
          </cell>
          <cell r="AL365">
            <v>10940</v>
          </cell>
          <cell r="AM365">
            <v>9310304</v>
          </cell>
          <cell r="AN365" t="str">
            <v xml:space="preserve">  0/00/0000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10940</v>
          </cell>
          <cell r="AZ365">
            <v>9310304</v>
          </cell>
          <cell r="BA365" t="str">
            <v xml:space="preserve"> ST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 t="str">
            <v>Pass</v>
          </cell>
          <cell r="BH365" t="str">
            <v>Pass</v>
          </cell>
          <cell r="BI365" t="str">
            <v>***-**-0714</v>
          </cell>
          <cell r="BJ365">
            <v>-72059.460000000006</v>
          </cell>
          <cell r="BK365">
            <v>-72197.58</v>
          </cell>
          <cell r="BL365">
            <v>-72197.58</v>
          </cell>
          <cell r="BM365"/>
          <cell r="BN365"/>
          <cell r="BO365"/>
          <cell r="BP365"/>
          <cell r="BQ365">
            <v>-2.9686947107708344E-5</v>
          </cell>
          <cell r="BR365">
            <v>-72059.460000000006</v>
          </cell>
          <cell r="BS365">
            <v>-138.12</v>
          </cell>
          <cell r="BT365">
            <v>-72197.58</v>
          </cell>
          <cell r="BU365">
            <v>0</v>
          </cell>
          <cell r="BV365">
            <v>-72197.58</v>
          </cell>
          <cell r="BW365">
            <v>0</v>
          </cell>
          <cell r="BX365">
            <v>0</v>
          </cell>
          <cell r="BY365"/>
          <cell r="BZ365">
            <v>0</v>
          </cell>
          <cell r="CA365" t="e">
            <v>#REF!</v>
          </cell>
          <cell r="CB365" t="str">
            <v>Match</v>
          </cell>
          <cell r="CC365" t="b">
            <v>0</v>
          </cell>
          <cell r="CD365">
            <v>565690714</v>
          </cell>
          <cell r="CE365">
            <v>9</v>
          </cell>
          <cell r="CF365">
            <v>5</v>
          </cell>
          <cell r="CG365">
            <v>69</v>
          </cell>
          <cell r="CH365" t="b">
            <v>0</v>
          </cell>
          <cell r="CI365">
            <v>-8.3131597222236451</v>
          </cell>
          <cell r="CJ365"/>
          <cell r="CK365" t="e">
            <v>#REF!</v>
          </cell>
          <cell r="CL365" t="e">
            <v>#REF!</v>
          </cell>
        </row>
        <row r="366">
          <cell r="B366">
            <v>99978</v>
          </cell>
          <cell r="C366" t="str">
            <v xml:space="preserve"> COBERLY,MICH</v>
          </cell>
          <cell r="D366">
            <v>8063.36</v>
          </cell>
          <cell r="E366">
            <v>6424.89</v>
          </cell>
          <cell r="F366">
            <v>38469</v>
          </cell>
          <cell r="G366">
            <v>39948</v>
          </cell>
          <cell r="H366" t="str">
            <v xml:space="preserve"> REFINANCE PICKUP</v>
          </cell>
          <cell r="I366" t="str">
            <v xml:space="preserve"> CO</v>
          </cell>
          <cell r="J366">
            <v>34</v>
          </cell>
          <cell r="K366" t="str">
            <v xml:space="preserve"> A</v>
          </cell>
          <cell r="L366" t="str">
            <v xml:space="preserve"> N</v>
          </cell>
          <cell r="M366">
            <v>0</v>
          </cell>
          <cell r="N366">
            <v>11100</v>
          </cell>
          <cell r="O366">
            <v>99978</v>
          </cell>
          <cell r="P366">
            <v>0</v>
          </cell>
          <cell r="Q366" t="str">
            <v xml:space="preserve"> LF</v>
          </cell>
          <cell r="R366">
            <v>38791</v>
          </cell>
          <cell r="S366">
            <v>199.63</v>
          </cell>
          <cell r="T366">
            <v>0</v>
          </cell>
          <cell r="U366" t="str">
            <v xml:space="preserve"> N</v>
          </cell>
          <cell r="V366">
            <v>11</v>
          </cell>
          <cell r="W366">
            <v>512841471</v>
          </cell>
          <cell r="X366" t="str">
            <v xml:space="preserve"> S</v>
          </cell>
          <cell r="Y366">
            <v>11100</v>
          </cell>
          <cell r="Z366">
            <v>99978</v>
          </cell>
          <cell r="AA366">
            <v>0</v>
          </cell>
          <cell r="AB366">
            <v>1</v>
          </cell>
          <cell r="AC366">
            <v>5</v>
          </cell>
          <cell r="AD366">
            <v>12</v>
          </cell>
          <cell r="AE366">
            <v>0</v>
          </cell>
          <cell r="AF366">
            <v>0</v>
          </cell>
          <cell r="AG366" t="str">
            <v xml:space="preserve"> ST</v>
          </cell>
          <cell r="AH366" t="str">
            <v xml:space="preserve"> 1994 CHEVROLET</v>
          </cell>
          <cell r="AI366" t="str">
            <v xml:space="preserve"> N</v>
          </cell>
          <cell r="AJ366">
            <v>8.5</v>
          </cell>
          <cell r="AK366">
            <v>48</v>
          </cell>
          <cell r="AL366">
            <v>11100</v>
          </cell>
          <cell r="AM366">
            <v>99978</v>
          </cell>
          <cell r="AN366" t="str">
            <v xml:space="preserve">  0/00/0000</v>
          </cell>
          <cell r="AO366">
            <v>6424.89</v>
          </cell>
          <cell r="AP366">
            <v>6887.59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13312.48</v>
          </cell>
          <cell r="AV366">
            <v>48</v>
          </cell>
          <cell r="AW366">
            <v>46</v>
          </cell>
          <cell r="AX366">
            <v>45</v>
          </cell>
          <cell r="AY366">
            <v>11100</v>
          </cell>
          <cell r="AZ366">
            <v>99978</v>
          </cell>
          <cell r="BA366" t="str">
            <v xml:space="preserve"> ST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 t="str">
            <v>Substandard</v>
          </cell>
          <cell r="BH366" t="str">
            <v>Pass</v>
          </cell>
          <cell r="BI366" t="str">
            <v>***-**-1471</v>
          </cell>
          <cell r="BJ366">
            <v>6424.89</v>
          </cell>
          <cell r="BK366">
            <v>0</v>
          </cell>
          <cell r="BL366"/>
          <cell r="BM366"/>
          <cell r="BN366">
            <v>0</v>
          </cell>
          <cell r="BO366"/>
          <cell r="BP366"/>
          <cell r="BQ366">
            <v>7.4995965906682081E-6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6424.89</v>
          </cell>
          <cell r="BY366" t="str">
            <v>120 +</v>
          </cell>
          <cell r="BZ366">
            <v>13312.48</v>
          </cell>
          <cell r="CA366" t="e">
            <v>#REF!</v>
          </cell>
          <cell r="CB366" t="str">
            <v>Match</v>
          </cell>
          <cell r="CC366" t="b">
            <v>0</v>
          </cell>
          <cell r="CD366">
            <v>512841471</v>
          </cell>
          <cell r="CE366">
            <v>9</v>
          </cell>
          <cell r="CF366">
            <v>5</v>
          </cell>
          <cell r="CG366">
            <v>84</v>
          </cell>
          <cell r="CH366" t="b">
            <v>0</v>
          </cell>
          <cell r="CI366">
            <v>4332.6868402777764</v>
          </cell>
          <cell r="CJ366" t="str">
            <v>31 +</v>
          </cell>
          <cell r="CK366">
            <v>0</v>
          </cell>
          <cell r="CL366">
            <v>0</v>
          </cell>
        </row>
        <row r="367">
          <cell r="B367">
            <v>52399</v>
          </cell>
          <cell r="C367" t="str">
            <v xml:space="preserve"> COLLINS,MELISA S</v>
          </cell>
          <cell r="D367">
            <v>14540.51</v>
          </cell>
          <cell r="E367">
            <v>9897.8799999999992</v>
          </cell>
          <cell r="F367">
            <v>42352</v>
          </cell>
          <cell r="G367">
            <v>44044</v>
          </cell>
          <cell r="H367" t="str">
            <v xml:space="preserve"> REFINANCE VEHICLE</v>
          </cell>
          <cell r="I367" t="str">
            <v xml:space="preserve"> SA</v>
          </cell>
          <cell r="J367">
            <v>31</v>
          </cell>
          <cell r="K367" t="str">
            <v xml:space="preserve"> A</v>
          </cell>
          <cell r="L367" t="str">
            <v xml:space="preserve"> N</v>
          </cell>
          <cell r="M367">
            <v>0</v>
          </cell>
          <cell r="N367">
            <v>11600</v>
          </cell>
          <cell r="O367">
            <v>52399</v>
          </cell>
          <cell r="P367">
            <v>0</v>
          </cell>
          <cell r="Q367" t="str">
            <v xml:space="preserve"> LF</v>
          </cell>
          <cell r="R367">
            <v>43132</v>
          </cell>
          <cell r="S367">
            <v>349.4</v>
          </cell>
          <cell r="T367">
            <v>30.37</v>
          </cell>
          <cell r="U367" t="str">
            <v xml:space="preserve"> N</v>
          </cell>
          <cell r="V367">
            <v>11</v>
          </cell>
          <cell r="W367">
            <v>512947940</v>
          </cell>
          <cell r="X367" t="str">
            <v xml:space="preserve"> S</v>
          </cell>
          <cell r="Y367">
            <v>11600</v>
          </cell>
          <cell r="Z367">
            <v>52399</v>
          </cell>
          <cell r="AA367">
            <v>1</v>
          </cell>
          <cell r="AB367">
            <v>4</v>
          </cell>
          <cell r="AC367">
            <v>10</v>
          </cell>
          <cell r="AD367">
            <v>4</v>
          </cell>
          <cell r="AE367">
            <v>0</v>
          </cell>
          <cell r="AF367">
            <v>0</v>
          </cell>
          <cell r="AG367" t="str">
            <v xml:space="preserve"> ST</v>
          </cell>
          <cell r="AH367" t="str">
            <v xml:space="preserve"> 2012 MITSUBISHI GALANT FE (VIN</v>
          </cell>
          <cell r="AI367" t="str">
            <v xml:space="preserve"> N</v>
          </cell>
          <cell r="AJ367">
            <v>7</v>
          </cell>
          <cell r="AK367">
            <v>18</v>
          </cell>
          <cell r="AL367">
            <v>11600</v>
          </cell>
          <cell r="AM367">
            <v>52399</v>
          </cell>
          <cell r="AN367" t="str">
            <v xml:space="preserve"> 10/24/2017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14</v>
          </cell>
          <cell r="AW367">
            <v>8</v>
          </cell>
          <cell r="AX367">
            <v>4</v>
          </cell>
          <cell r="AY367">
            <v>11600</v>
          </cell>
          <cell r="AZ367">
            <v>52399</v>
          </cell>
          <cell r="BA367" t="str">
            <v xml:space="preserve"> ST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 t="str">
            <v>Pass</v>
          </cell>
          <cell r="BH367" t="str">
            <v>Pass</v>
          </cell>
          <cell r="BI367" t="str">
            <v>***-**-7940</v>
          </cell>
          <cell r="BJ367">
            <v>9897.8799999999992</v>
          </cell>
          <cell r="BK367">
            <v>9928.25</v>
          </cell>
          <cell r="BL367">
            <v>9928.25</v>
          </cell>
          <cell r="BM367"/>
          <cell r="BN367"/>
          <cell r="BO367"/>
          <cell r="BP367"/>
          <cell r="BQ367">
            <v>9.514665066271241E-6</v>
          </cell>
          <cell r="BR367">
            <v>9897.8799999999992</v>
          </cell>
          <cell r="BS367">
            <v>30.37</v>
          </cell>
          <cell r="BT367">
            <v>9928.25</v>
          </cell>
          <cell r="BU367">
            <v>0</v>
          </cell>
          <cell r="BV367">
            <v>9928.25</v>
          </cell>
          <cell r="BW367">
            <v>0</v>
          </cell>
          <cell r="BX367">
            <v>0</v>
          </cell>
          <cell r="BY367"/>
          <cell r="BZ367">
            <v>0</v>
          </cell>
          <cell r="CA367" t="e">
            <v>#REF!</v>
          </cell>
          <cell r="CB367" t="str">
            <v>Match</v>
          </cell>
          <cell r="CC367" t="b">
            <v>0</v>
          </cell>
          <cell r="CD367">
            <v>512947940</v>
          </cell>
          <cell r="CE367">
            <v>9</v>
          </cell>
          <cell r="CF367">
            <v>5</v>
          </cell>
          <cell r="CG367">
            <v>94</v>
          </cell>
          <cell r="CH367" t="b">
            <v>0</v>
          </cell>
          <cell r="CI367">
            <v>-8.3131597222236451</v>
          </cell>
          <cell r="CJ367"/>
          <cell r="CK367" t="e">
            <v>#REF!</v>
          </cell>
          <cell r="CL367" t="e">
            <v>#REF!</v>
          </cell>
        </row>
        <row r="368">
          <cell r="B368">
            <v>88325</v>
          </cell>
          <cell r="C368" t="str">
            <v xml:space="preserve"> COLLINS,CAROL</v>
          </cell>
          <cell r="D368">
            <v>4200</v>
          </cell>
          <cell r="E368">
            <v>1014.73</v>
          </cell>
          <cell r="F368">
            <v>35328</v>
          </cell>
          <cell r="G368">
            <v>36058</v>
          </cell>
          <cell r="H368" t="str">
            <v xml:space="preserve"> PURCHASE PICKUP</v>
          </cell>
          <cell r="I368" t="str">
            <v xml:space="preserve"> CO</v>
          </cell>
          <cell r="J368">
            <v>34</v>
          </cell>
          <cell r="K368" t="str">
            <v xml:space="preserve"> A</v>
          </cell>
          <cell r="L368" t="str">
            <v xml:space="preserve"> N</v>
          </cell>
          <cell r="M368">
            <v>0</v>
          </cell>
          <cell r="N368">
            <v>11702</v>
          </cell>
          <cell r="O368">
            <v>88325</v>
          </cell>
          <cell r="P368">
            <v>0</v>
          </cell>
          <cell r="Q368" t="str">
            <v xml:space="preserve"> GT</v>
          </cell>
          <cell r="R368">
            <v>35874</v>
          </cell>
          <cell r="S368">
            <v>197.68</v>
          </cell>
          <cell r="T368">
            <v>0</v>
          </cell>
          <cell r="U368" t="str">
            <v xml:space="preserve"> N</v>
          </cell>
          <cell r="V368">
            <v>11</v>
          </cell>
          <cell r="W368">
            <v>496707215</v>
          </cell>
          <cell r="X368" t="str">
            <v xml:space="preserve"> S</v>
          </cell>
          <cell r="Y368">
            <v>11702</v>
          </cell>
          <cell r="Z368">
            <v>88325</v>
          </cell>
          <cell r="AA368">
            <v>0</v>
          </cell>
          <cell r="AB368">
            <v>13</v>
          </cell>
          <cell r="AC368">
            <v>5</v>
          </cell>
          <cell r="AD368">
            <v>12</v>
          </cell>
          <cell r="AE368">
            <v>0</v>
          </cell>
          <cell r="AF368">
            <v>0</v>
          </cell>
          <cell r="AG368" t="str">
            <v xml:space="preserve"> ST</v>
          </cell>
          <cell r="AH368" t="str">
            <v xml:space="preserve"> 85 FORD F-150</v>
          </cell>
          <cell r="AI368" t="str">
            <v xml:space="preserve"> N</v>
          </cell>
          <cell r="AJ368">
            <v>12</v>
          </cell>
          <cell r="AK368">
            <v>21</v>
          </cell>
          <cell r="AL368">
            <v>11702</v>
          </cell>
          <cell r="AM368">
            <v>88325</v>
          </cell>
          <cell r="AN368" t="str">
            <v xml:space="preserve">  0/00/0000</v>
          </cell>
          <cell r="AO368">
            <v>1014.73</v>
          </cell>
          <cell r="AP368">
            <v>2702.17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3716.9</v>
          </cell>
          <cell r="AV368">
            <v>19</v>
          </cell>
          <cell r="AW368">
            <v>15</v>
          </cell>
          <cell r="AX368">
            <v>57</v>
          </cell>
          <cell r="AY368">
            <v>11702</v>
          </cell>
          <cell r="AZ368">
            <v>88325</v>
          </cell>
          <cell r="BA368" t="str">
            <v xml:space="preserve"> ST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 t="str">
            <v>Substandard</v>
          </cell>
          <cell r="BH368" t="str">
            <v>Pass</v>
          </cell>
          <cell r="BI368" t="str">
            <v>***-**-7215</v>
          </cell>
          <cell r="BJ368">
            <v>1014.73</v>
          </cell>
          <cell r="BK368">
            <v>0</v>
          </cell>
          <cell r="BL368"/>
          <cell r="BM368"/>
          <cell r="BN368">
            <v>0</v>
          </cell>
          <cell r="BO368"/>
          <cell r="BP368"/>
          <cell r="BQ368">
            <v>1.6721877093502996E-6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1014.73</v>
          </cell>
          <cell r="BY368" t="str">
            <v>120 +</v>
          </cell>
          <cell r="BZ368">
            <v>3716.9</v>
          </cell>
          <cell r="CA368" t="e">
            <v>#REF!</v>
          </cell>
          <cell r="CB368" t="str">
            <v>Match</v>
          </cell>
          <cell r="CC368" t="b">
            <v>0</v>
          </cell>
          <cell r="CD368">
            <v>496707215</v>
          </cell>
          <cell r="CE368">
            <v>9</v>
          </cell>
          <cell r="CF368">
            <v>4</v>
          </cell>
          <cell r="CG368">
            <v>70</v>
          </cell>
          <cell r="CH368" t="b">
            <v>0</v>
          </cell>
          <cell r="CI368">
            <v>7249.6868402777764</v>
          </cell>
          <cell r="CJ368" t="str">
            <v>31 +</v>
          </cell>
          <cell r="CK368">
            <v>0</v>
          </cell>
          <cell r="CL368">
            <v>0</v>
          </cell>
        </row>
        <row r="369">
          <cell r="B369">
            <v>88688</v>
          </cell>
          <cell r="C369" t="str">
            <v xml:space="preserve"> COLLINS,CAROL</v>
          </cell>
          <cell r="D369">
            <v>200</v>
          </cell>
          <cell r="E369">
            <v>200</v>
          </cell>
          <cell r="F369">
            <v>35426</v>
          </cell>
          <cell r="G369">
            <v>35516</v>
          </cell>
          <cell r="H369" t="str">
            <v xml:space="preserve"> MEDICAL</v>
          </cell>
          <cell r="I369" t="str">
            <v xml:space="preserve"> CO</v>
          </cell>
          <cell r="J369">
            <v>72</v>
          </cell>
          <cell r="K369" t="str">
            <v xml:space="preserve"> A</v>
          </cell>
          <cell r="L369" t="str">
            <v xml:space="preserve"> N</v>
          </cell>
          <cell r="M369">
            <v>0</v>
          </cell>
          <cell r="N369">
            <v>11702</v>
          </cell>
          <cell r="O369">
            <v>88688</v>
          </cell>
          <cell r="P369">
            <v>0</v>
          </cell>
          <cell r="Q369" t="str">
            <v xml:space="preserve"> GT</v>
          </cell>
          <cell r="R369">
            <v>35516</v>
          </cell>
          <cell r="S369">
            <v>0</v>
          </cell>
          <cell r="T369">
            <v>0</v>
          </cell>
          <cell r="U369" t="str">
            <v xml:space="preserve"> N</v>
          </cell>
          <cell r="V369">
            <v>1</v>
          </cell>
          <cell r="W369">
            <v>496707215</v>
          </cell>
          <cell r="X369" t="str">
            <v xml:space="preserve"> S</v>
          </cell>
          <cell r="Y369">
            <v>11702</v>
          </cell>
          <cell r="Z369">
            <v>88688</v>
          </cell>
          <cell r="AA369">
            <v>0</v>
          </cell>
          <cell r="AB369">
            <v>13</v>
          </cell>
          <cell r="AC369">
            <v>10</v>
          </cell>
          <cell r="AD369">
            <v>8</v>
          </cell>
          <cell r="AE369">
            <v>0</v>
          </cell>
          <cell r="AF369">
            <v>0</v>
          </cell>
          <cell r="AG369" t="str">
            <v xml:space="preserve"> ST</v>
          </cell>
          <cell r="AH369" t="str">
            <v xml:space="preserve"> UNSECURED</v>
          </cell>
          <cell r="AI369" t="str">
            <v xml:space="preserve"> N</v>
          </cell>
          <cell r="AJ369">
            <v>16</v>
          </cell>
          <cell r="AK369">
            <v>1</v>
          </cell>
          <cell r="AL369">
            <v>11702</v>
          </cell>
          <cell r="AM369">
            <v>88688</v>
          </cell>
          <cell r="AN369" t="str">
            <v xml:space="preserve">  0/00/0000</v>
          </cell>
          <cell r="AO369">
            <v>200</v>
          </cell>
          <cell r="AP369">
            <v>674.92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874.92</v>
          </cell>
          <cell r="AV369">
            <v>1</v>
          </cell>
          <cell r="AW369">
            <v>1</v>
          </cell>
          <cell r="AX369">
            <v>45</v>
          </cell>
          <cell r="AY369">
            <v>11702</v>
          </cell>
          <cell r="AZ369">
            <v>88688</v>
          </cell>
          <cell r="BA369" t="str">
            <v xml:space="preserve"> ST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 t="str">
            <v>Substandard</v>
          </cell>
          <cell r="BH369" t="str">
            <v>Pass</v>
          </cell>
          <cell r="BI369" t="str">
            <v>***-**-7215</v>
          </cell>
          <cell r="BJ369">
            <v>200</v>
          </cell>
          <cell r="BK369">
            <v>0</v>
          </cell>
          <cell r="BL369"/>
          <cell r="BM369"/>
          <cell r="BN369">
            <v>0</v>
          </cell>
          <cell r="BO369"/>
          <cell r="BP369"/>
          <cell r="BQ369">
            <v>4.3944371654865162E-7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200</v>
          </cell>
          <cell r="BY369" t="str">
            <v>120 +</v>
          </cell>
          <cell r="BZ369">
            <v>874.92</v>
          </cell>
          <cell r="CA369" t="e">
            <v>#REF!</v>
          </cell>
          <cell r="CB369" t="str">
            <v>Match</v>
          </cell>
          <cell r="CC369" t="b">
            <v>0</v>
          </cell>
          <cell r="CD369">
            <v>496707215</v>
          </cell>
          <cell r="CE369">
            <v>9</v>
          </cell>
          <cell r="CF369">
            <v>4</v>
          </cell>
          <cell r="CG369">
            <v>70</v>
          </cell>
          <cell r="CH369" t="b">
            <v>0</v>
          </cell>
          <cell r="CI369">
            <v>7607.6868402777764</v>
          </cell>
          <cell r="CJ369" t="str">
            <v>31 +</v>
          </cell>
          <cell r="CK369">
            <v>0</v>
          </cell>
          <cell r="CL369">
            <v>0</v>
          </cell>
        </row>
        <row r="370">
          <cell r="B370">
            <v>54047</v>
          </cell>
          <cell r="C370" t="str">
            <v xml:space="preserve"> COMFORT,SARAH M</v>
          </cell>
          <cell r="D370">
            <v>10827.5</v>
          </cell>
          <cell r="E370">
            <v>9180.1200000000008</v>
          </cell>
          <cell r="F370">
            <v>42948</v>
          </cell>
          <cell r="G370">
            <v>43867</v>
          </cell>
          <cell r="H370" t="str">
            <v xml:space="preserve"> PURCHASE VEHICLE</v>
          </cell>
          <cell r="I370" t="str">
            <v xml:space="preserve"> SA</v>
          </cell>
          <cell r="J370">
            <v>34</v>
          </cell>
          <cell r="K370" t="str">
            <v xml:space="preserve"> A</v>
          </cell>
          <cell r="L370" t="str">
            <v xml:space="preserve"> N</v>
          </cell>
          <cell r="M370">
            <v>0</v>
          </cell>
          <cell r="N370">
            <v>11780</v>
          </cell>
          <cell r="O370">
            <v>54047</v>
          </cell>
          <cell r="P370">
            <v>0</v>
          </cell>
          <cell r="Q370" t="str">
            <v xml:space="preserve"> BR</v>
          </cell>
          <cell r="R370">
            <v>43137</v>
          </cell>
          <cell r="S370">
            <v>399.86</v>
          </cell>
          <cell r="T370">
            <v>38.229999999999997</v>
          </cell>
          <cell r="U370" t="str">
            <v xml:space="preserve"> N</v>
          </cell>
          <cell r="V370">
            <v>11</v>
          </cell>
          <cell r="W370">
            <v>510889235</v>
          </cell>
          <cell r="X370" t="str">
            <v xml:space="preserve"> S</v>
          </cell>
          <cell r="Y370">
            <v>11780</v>
          </cell>
          <cell r="Z370">
            <v>54047</v>
          </cell>
          <cell r="AA370">
            <v>0</v>
          </cell>
          <cell r="AB370">
            <v>21</v>
          </cell>
          <cell r="AC370">
            <v>5</v>
          </cell>
          <cell r="AD370">
            <v>12</v>
          </cell>
          <cell r="AE370">
            <v>0</v>
          </cell>
          <cell r="AF370">
            <v>0</v>
          </cell>
          <cell r="AG370" t="str">
            <v xml:space="preserve"> ST</v>
          </cell>
          <cell r="AH370" t="str">
            <v xml:space="preserve"> 2010 FORD F-150 (VIN 1FTFW1EV2</v>
          </cell>
          <cell r="AI370" t="str">
            <v xml:space="preserve"> N</v>
          </cell>
          <cell r="AJ370">
            <v>8</v>
          </cell>
          <cell r="AK370">
            <v>0</v>
          </cell>
          <cell r="AL370">
            <v>11780</v>
          </cell>
          <cell r="AM370">
            <v>54047</v>
          </cell>
          <cell r="AN370" t="str">
            <v xml:space="preserve">  0/00/0000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11780</v>
          </cell>
          <cell r="AZ370">
            <v>54047</v>
          </cell>
          <cell r="BA370" t="str">
            <v xml:space="preserve"> ST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 t="str">
            <v>Pass</v>
          </cell>
          <cell r="BH370" t="str">
            <v>Pass</v>
          </cell>
          <cell r="BI370" t="str">
            <v>***-**-9235</v>
          </cell>
          <cell r="BJ370">
            <v>9180.1200000000008</v>
          </cell>
          <cell r="BK370">
            <v>9218.35</v>
          </cell>
          <cell r="BL370">
            <v>9218.35</v>
          </cell>
          <cell r="BM370"/>
          <cell r="BN370"/>
          <cell r="BO370"/>
          <cell r="BP370"/>
          <cell r="BQ370">
            <v>1.0085365127906519E-5</v>
          </cell>
          <cell r="BR370">
            <v>9180.1200000000008</v>
          </cell>
          <cell r="BS370">
            <v>38.229999999999997</v>
          </cell>
          <cell r="BT370">
            <v>9218.35</v>
          </cell>
          <cell r="BU370">
            <v>0</v>
          </cell>
          <cell r="BV370">
            <v>9218.35</v>
          </cell>
          <cell r="BW370">
            <v>0</v>
          </cell>
          <cell r="BX370">
            <v>0</v>
          </cell>
          <cell r="BY370"/>
          <cell r="BZ370">
            <v>0</v>
          </cell>
          <cell r="CA370" t="e">
            <v>#REF!</v>
          </cell>
          <cell r="CB370" t="str">
            <v>Match</v>
          </cell>
          <cell r="CC370" t="b">
            <v>0</v>
          </cell>
          <cell r="CD370">
            <v>510889235</v>
          </cell>
          <cell r="CE370">
            <v>9</v>
          </cell>
          <cell r="CF370">
            <v>5</v>
          </cell>
          <cell r="CG370">
            <v>88</v>
          </cell>
          <cell r="CH370" t="b">
            <v>0</v>
          </cell>
          <cell r="CI370">
            <v>-13.313159722223645</v>
          </cell>
          <cell r="CJ370"/>
          <cell r="CK370" t="e">
            <v>#REF!</v>
          </cell>
          <cell r="CL370" t="e">
            <v>#REF!</v>
          </cell>
        </row>
        <row r="371">
          <cell r="B371">
            <v>45688</v>
          </cell>
          <cell r="C371" t="str">
            <v xml:space="preserve"> COMPTON, STEVEN D.</v>
          </cell>
          <cell r="D371">
            <v>150000</v>
          </cell>
          <cell r="E371">
            <v>73654.28</v>
          </cell>
          <cell r="F371">
            <v>40445</v>
          </cell>
          <cell r="G371">
            <v>45657</v>
          </cell>
          <cell r="H371" t="str">
            <v xml:space="preserve"> FINANCE BUILDING</v>
          </cell>
          <cell r="I371" t="str">
            <v xml:space="preserve"> SA</v>
          </cell>
          <cell r="J371">
            <v>15</v>
          </cell>
          <cell r="K371" t="str">
            <v xml:space="preserve"> A</v>
          </cell>
          <cell r="L371" t="str">
            <v xml:space="preserve"> N</v>
          </cell>
          <cell r="M371">
            <v>0</v>
          </cell>
          <cell r="N371">
            <v>11815</v>
          </cell>
          <cell r="O371">
            <v>45688</v>
          </cell>
          <cell r="P371">
            <v>0</v>
          </cell>
          <cell r="Q371" t="str">
            <v xml:space="preserve"> LF</v>
          </cell>
          <cell r="R371">
            <v>43465</v>
          </cell>
          <cell r="S371">
            <v>14163.46</v>
          </cell>
          <cell r="T371">
            <v>228.84</v>
          </cell>
          <cell r="U371" t="str">
            <v xml:space="preserve"> N</v>
          </cell>
          <cell r="V371">
            <v>2</v>
          </cell>
          <cell r="W371">
            <v>489643716</v>
          </cell>
          <cell r="X371" t="str">
            <v xml:space="preserve"> S</v>
          </cell>
          <cell r="Y371">
            <v>11815</v>
          </cell>
          <cell r="Z371">
            <v>45688</v>
          </cell>
          <cell r="AA371">
            <v>0</v>
          </cell>
          <cell r="AB371">
            <v>2</v>
          </cell>
          <cell r="AC371">
            <v>6</v>
          </cell>
          <cell r="AD371">
            <v>2</v>
          </cell>
          <cell r="AE371">
            <v>0</v>
          </cell>
          <cell r="AF371">
            <v>0</v>
          </cell>
          <cell r="AG371" t="str">
            <v xml:space="preserve"> ST</v>
          </cell>
          <cell r="AH371" t="str">
            <v xml:space="preserve"> REAL ESTATE MORTGAGE</v>
          </cell>
          <cell r="AI371" t="str">
            <v xml:space="preserve"> N</v>
          </cell>
          <cell r="AJ371">
            <v>4.2</v>
          </cell>
          <cell r="AK371">
            <v>0</v>
          </cell>
          <cell r="AL371">
            <v>11815</v>
          </cell>
          <cell r="AM371">
            <v>45688</v>
          </cell>
          <cell r="AN371" t="str">
            <v xml:space="preserve">  0/00/0000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11815</v>
          </cell>
          <cell r="AZ371">
            <v>45688</v>
          </cell>
          <cell r="BA371" t="str">
            <v xml:space="preserve"> ST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 t="str">
            <v>Substandard</v>
          </cell>
          <cell r="BH371" t="str">
            <v>Substandard</v>
          </cell>
          <cell r="BI371" t="str">
            <v>***-**-3716</v>
          </cell>
          <cell r="BJ371">
            <v>73654.28</v>
          </cell>
          <cell r="BK371">
            <v>73883.12</v>
          </cell>
          <cell r="BL371"/>
          <cell r="BM371"/>
          <cell r="BN371">
            <v>73883.12</v>
          </cell>
          <cell r="BO371"/>
          <cell r="BP371"/>
          <cell r="BQ371">
            <v>4.2481570087575964E-5</v>
          </cell>
          <cell r="BR371">
            <v>73654.28</v>
          </cell>
          <cell r="BS371">
            <v>228.84</v>
          </cell>
          <cell r="BT371">
            <v>73883.12</v>
          </cell>
          <cell r="BU371">
            <v>0</v>
          </cell>
          <cell r="BV371">
            <v>73883.12</v>
          </cell>
          <cell r="BW371">
            <v>0</v>
          </cell>
          <cell r="BX371">
            <v>0</v>
          </cell>
          <cell r="BY371"/>
          <cell r="BZ371">
            <v>0</v>
          </cell>
          <cell r="CA371" t="e">
            <v>#REF!</v>
          </cell>
          <cell r="CB371" t="str">
            <v>Match</v>
          </cell>
          <cell r="CC371" t="b">
            <v>0</v>
          </cell>
          <cell r="CD371">
            <v>489643716</v>
          </cell>
          <cell r="CE371">
            <v>9</v>
          </cell>
          <cell r="CF371">
            <v>4</v>
          </cell>
          <cell r="CG371">
            <v>64</v>
          </cell>
          <cell r="CH371" t="b">
            <v>0</v>
          </cell>
          <cell r="CI371">
            <v>-341.31315972222365</v>
          </cell>
          <cell r="CJ371"/>
          <cell r="CK371" t="e">
            <v>#REF!</v>
          </cell>
          <cell r="CL371" t="e">
            <v>#REF!</v>
          </cell>
        </row>
        <row r="372">
          <cell r="B372">
            <v>52822</v>
          </cell>
          <cell r="C372" t="str">
            <v xml:space="preserve"> COMPTON,STEVEN D.</v>
          </cell>
          <cell r="D372">
            <v>1450000</v>
          </cell>
          <cell r="E372">
            <v>223000</v>
          </cell>
          <cell r="F372">
            <v>42486</v>
          </cell>
          <cell r="G372">
            <v>43159</v>
          </cell>
          <cell r="H372" t="str">
            <v xml:space="preserve"> OPERATE RENEWAL</v>
          </cell>
          <cell r="I372" t="str">
            <v xml:space="preserve"> SI</v>
          </cell>
          <cell r="J372">
            <v>12</v>
          </cell>
          <cell r="K372" t="str">
            <v xml:space="preserve"> A</v>
          </cell>
          <cell r="L372" t="str">
            <v xml:space="preserve"> O</v>
          </cell>
          <cell r="M372">
            <v>1450000</v>
          </cell>
          <cell r="N372">
            <v>11815</v>
          </cell>
          <cell r="O372">
            <v>52822</v>
          </cell>
          <cell r="P372">
            <v>0</v>
          </cell>
          <cell r="Q372" t="str">
            <v xml:space="preserve"> LF</v>
          </cell>
          <cell r="R372">
            <v>43159</v>
          </cell>
          <cell r="S372">
            <v>0</v>
          </cell>
          <cell r="T372">
            <v>4293.03</v>
          </cell>
          <cell r="U372" t="str">
            <v xml:space="preserve"> N</v>
          </cell>
          <cell r="V372">
            <v>2</v>
          </cell>
          <cell r="W372">
            <v>489643716</v>
          </cell>
          <cell r="X372" t="str">
            <v xml:space="preserve"> S</v>
          </cell>
          <cell r="Y372">
            <v>11815</v>
          </cell>
          <cell r="Z372">
            <v>52822</v>
          </cell>
          <cell r="AA372">
            <v>3</v>
          </cell>
          <cell r="AB372">
            <v>1</v>
          </cell>
          <cell r="AC372">
            <v>4</v>
          </cell>
          <cell r="AD372">
            <v>2</v>
          </cell>
          <cell r="AE372">
            <v>0</v>
          </cell>
          <cell r="AF372">
            <v>0</v>
          </cell>
          <cell r="AG372" t="str">
            <v xml:space="preserve"> ST</v>
          </cell>
          <cell r="AH372" t="str">
            <v xml:space="preserve"> ALL IN CP AC EQ GI CR FP FE</v>
          </cell>
          <cell r="AI372" t="str">
            <v xml:space="preserve"> N</v>
          </cell>
          <cell r="AJ372">
            <v>5.95</v>
          </cell>
          <cell r="AK372">
            <v>3</v>
          </cell>
          <cell r="AL372">
            <v>11815</v>
          </cell>
          <cell r="AM372">
            <v>52822</v>
          </cell>
          <cell r="AN372" t="str">
            <v xml:space="preserve"> 12/11/2017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1</v>
          </cell>
          <cell r="AW372">
            <v>0</v>
          </cell>
          <cell r="AX372">
            <v>0</v>
          </cell>
          <cell r="AY372">
            <v>11815</v>
          </cell>
          <cell r="AZ372">
            <v>52822</v>
          </cell>
          <cell r="BA372" t="str">
            <v xml:space="preserve"> ST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 t="str">
            <v>Substandard</v>
          </cell>
          <cell r="BH372" t="str">
            <v>Substandard</v>
          </cell>
          <cell r="BI372" t="str">
            <v>***-**-3716</v>
          </cell>
          <cell r="BJ372">
            <v>1450000</v>
          </cell>
          <cell r="BK372">
            <v>227293.03</v>
          </cell>
          <cell r="BL372"/>
          <cell r="BM372"/>
          <cell r="BN372">
            <v>227293.03</v>
          </cell>
          <cell r="BO372"/>
          <cell r="BP372"/>
          <cell r="BQ372">
            <v>1.8221121728205576E-4</v>
          </cell>
          <cell r="BR372">
            <v>223000</v>
          </cell>
          <cell r="BS372">
            <v>4293.03</v>
          </cell>
          <cell r="BT372">
            <v>227293.03</v>
          </cell>
          <cell r="BU372">
            <v>1227000</v>
          </cell>
          <cell r="BV372">
            <v>1454293.03</v>
          </cell>
          <cell r="BW372">
            <v>0</v>
          </cell>
          <cell r="BX372">
            <v>0</v>
          </cell>
          <cell r="BY372"/>
          <cell r="BZ372">
            <v>0</v>
          </cell>
          <cell r="CA372" t="e">
            <v>#REF!</v>
          </cell>
          <cell r="CB372" t="str">
            <v>Match</v>
          </cell>
          <cell r="CC372" t="b">
            <v>0</v>
          </cell>
          <cell r="CD372">
            <v>489643716</v>
          </cell>
          <cell r="CE372">
            <v>9</v>
          </cell>
          <cell r="CF372">
            <v>4</v>
          </cell>
          <cell r="CG372">
            <v>64</v>
          </cell>
          <cell r="CH372" t="b">
            <v>0</v>
          </cell>
          <cell r="CI372">
            <v>-35.313159722223645</v>
          </cell>
          <cell r="CJ372"/>
          <cell r="CK372" t="e">
            <v>#REF!</v>
          </cell>
          <cell r="CL372" t="e">
            <v>#REF!</v>
          </cell>
        </row>
        <row r="373">
          <cell r="B373">
            <v>310286</v>
          </cell>
          <cell r="C373" t="str">
            <v xml:space="preserve"> COMPTON,STEVE</v>
          </cell>
          <cell r="D373">
            <v>257000</v>
          </cell>
          <cell r="E373">
            <v>180140.69</v>
          </cell>
          <cell r="F373">
            <v>41201</v>
          </cell>
          <cell r="G373">
            <v>46692</v>
          </cell>
          <cell r="H373" t="str">
            <v xml:space="preserve"> RATE/TERM REFINANCE</v>
          </cell>
          <cell r="I373" t="str">
            <v xml:space="preserve"> PA</v>
          </cell>
          <cell r="J373">
            <v>19</v>
          </cell>
          <cell r="K373" t="str">
            <v xml:space="preserve"> A</v>
          </cell>
          <cell r="L373" t="str">
            <v xml:space="preserve"> N</v>
          </cell>
          <cell r="M373">
            <v>0</v>
          </cell>
          <cell r="N373">
            <v>11815</v>
          </cell>
          <cell r="O373">
            <v>310286</v>
          </cell>
          <cell r="P373">
            <v>0</v>
          </cell>
          <cell r="Q373" t="str">
            <v xml:space="preserve"> BR</v>
          </cell>
          <cell r="R373">
            <v>43132</v>
          </cell>
          <cell r="S373">
            <v>1744.06</v>
          </cell>
          <cell r="T373">
            <v>287.75</v>
          </cell>
          <cell r="U373" t="str">
            <v xml:space="preserve"> N</v>
          </cell>
          <cell r="V373">
            <v>2</v>
          </cell>
          <cell r="W373">
            <v>489643716</v>
          </cell>
          <cell r="X373" t="str">
            <v xml:space="preserve"> S</v>
          </cell>
          <cell r="Y373">
            <v>11815</v>
          </cell>
          <cell r="Z373">
            <v>310286</v>
          </cell>
          <cell r="AA373">
            <v>0</v>
          </cell>
          <cell r="AB373">
            <v>2</v>
          </cell>
          <cell r="AC373">
            <v>6</v>
          </cell>
          <cell r="AD373">
            <v>3</v>
          </cell>
          <cell r="AE373">
            <v>310286</v>
          </cell>
          <cell r="AF373">
            <v>1</v>
          </cell>
          <cell r="AG373" t="str">
            <v xml:space="preserve"> ST</v>
          </cell>
          <cell r="AH373" t="str">
            <v xml:space="preserve"> 104 WESTVIEW DR., SCOTT CITY</v>
          </cell>
          <cell r="AI373" t="str">
            <v xml:space="preserve"> N</v>
          </cell>
          <cell r="AJ373">
            <v>2.5</v>
          </cell>
          <cell r="AK373">
            <v>0</v>
          </cell>
          <cell r="AL373">
            <v>11815</v>
          </cell>
          <cell r="AM373">
            <v>310286</v>
          </cell>
          <cell r="AN373" t="str">
            <v xml:space="preserve">  0/00/0000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11815</v>
          </cell>
          <cell r="AZ373">
            <v>310286</v>
          </cell>
          <cell r="BA373" t="str">
            <v xml:space="preserve"> ST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 t="str">
            <v>Substandard</v>
          </cell>
          <cell r="BH373" t="str">
            <v>Substandard</v>
          </cell>
          <cell r="BI373" t="str">
            <v>***-**-3716</v>
          </cell>
          <cell r="BJ373">
            <v>180140.69</v>
          </cell>
          <cell r="BK373">
            <v>180428.44</v>
          </cell>
          <cell r="BL373"/>
          <cell r="BM373"/>
          <cell r="BN373">
            <v>180428.44</v>
          </cell>
          <cell r="BO373"/>
          <cell r="BP373"/>
          <cell r="BQ373">
            <v>6.1845073683780094E-5</v>
          </cell>
          <cell r="BR373">
            <v>180140.69</v>
          </cell>
          <cell r="BS373">
            <v>287.75</v>
          </cell>
          <cell r="BT373">
            <v>180428.44</v>
          </cell>
          <cell r="BU373">
            <v>0</v>
          </cell>
          <cell r="BV373">
            <v>180428.44</v>
          </cell>
          <cell r="BW373">
            <v>0</v>
          </cell>
          <cell r="BX373">
            <v>0</v>
          </cell>
          <cell r="BY373"/>
          <cell r="BZ373">
            <v>0</v>
          </cell>
          <cell r="CA373" t="e">
            <v>#REF!</v>
          </cell>
          <cell r="CB373" t="str">
            <v>Match</v>
          </cell>
          <cell r="CC373" t="b">
            <v>0</v>
          </cell>
          <cell r="CD373">
            <v>489643716</v>
          </cell>
          <cell r="CE373">
            <v>9</v>
          </cell>
          <cell r="CF373">
            <v>4</v>
          </cell>
          <cell r="CG373">
            <v>64</v>
          </cell>
          <cell r="CH373" t="b">
            <v>0</v>
          </cell>
          <cell r="CI373">
            <v>-8.3131597222236451</v>
          </cell>
          <cell r="CJ373"/>
          <cell r="CK373" t="e">
            <v>#REF!</v>
          </cell>
          <cell r="CL373" t="e">
            <v>#REF!</v>
          </cell>
        </row>
        <row r="374">
          <cell r="B374">
            <v>9310286</v>
          </cell>
          <cell r="C374" t="str">
            <v xml:space="preserve"> COMPTON,STEVE</v>
          </cell>
          <cell r="D374">
            <v>-257000</v>
          </cell>
          <cell r="E374">
            <v>-180140.69</v>
          </cell>
          <cell r="F374">
            <v>41201</v>
          </cell>
          <cell r="G374">
            <v>46692</v>
          </cell>
          <cell r="H374" t="str">
            <v xml:space="preserve"> FHLB SOLD LOAN</v>
          </cell>
          <cell r="I374" t="str">
            <v xml:space="preserve"> PT</v>
          </cell>
          <cell r="J374">
            <v>20</v>
          </cell>
          <cell r="K374" t="str">
            <v xml:space="preserve"> A</v>
          </cell>
          <cell r="L374" t="str">
            <v xml:space="preserve"> N</v>
          </cell>
          <cell r="M374">
            <v>0</v>
          </cell>
          <cell r="N374">
            <v>11815</v>
          </cell>
          <cell r="O374">
            <v>9310286</v>
          </cell>
          <cell r="P374">
            <v>0</v>
          </cell>
          <cell r="Q374" t="str">
            <v xml:space="preserve"> BR</v>
          </cell>
          <cell r="R374">
            <v>43132</v>
          </cell>
          <cell r="S374">
            <v>1744.06</v>
          </cell>
          <cell r="T374">
            <v>-287.75</v>
          </cell>
          <cell r="U374" t="str">
            <v xml:space="preserve"> N</v>
          </cell>
          <cell r="V374">
            <v>2</v>
          </cell>
          <cell r="W374">
            <v>489643716</v>
          </cell>
          <cell r="X374" t="str">
            <v xml:space="preserve"> S</v>
          </cell>
          <cell r="Y374">
            <v>11815</v>
          </cell>
          <cell r="Z374">
            <v>9310286</v>
          </cell>
          <cell r="AA374">
            <v>0</v>
          </cell>
          <cell r="AB374">
            <v>2</v>
          </cell>
          <cell r="AC374">
            <v>6</v>
          </cell>
          <cell r="AD374">
            <v>3</v>
          </cell>
          <cell r="AE374">
            <v>310286</v>
          </cell>
          <cell r="AF374">
            <v>1</v>
          </cell>
          <cell r="AG374" t="str">
            <v xml:space="preserve"> ST</v>
          </cell>
          <cell r="AH374" t="str">
            <v xml:space="preserve"> 104 WESTVIEW DR., SCOTT CITY</v>
          </cell>
          <cell r="AI374" t="str">
            <v xml:space="preserve"> N</v>
          </cell>
          <cell r="AJ374">
            <v>2.5</v>
          </cell>
          <cell r="AK374">
            <v>0</v>
          </cell>
          <cell r="AL374">
            <v>11815</v>
          </cell>
          <cell r="AM374">
            <v>9310286</v>
          </cell>
          <cell r="AN374" t="str">
            <v xml:space="preserve">  0/00/0000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11815</v>
          </cell>
          <cell r="AZ374">
            <v>9310286</v>
          </cell>
          <cell r="BA374" t="str">
            <v xml:space="preserve"> ST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 t="str">
            <v>Substandard</v>
          </cell>
          <cell r="BH374" t="str">
            <v>Substandard</v>
          </cell>
          <cell r="BI374" t="str">
            <v>***-**-3716</v>
          </cell>
          <cell r="BJ374">
            <v>-180140.69</v>
          </cell>
          <cell r="BK374">
            <v>-180428.44</v>
          </cell>
          <cell r="BL374"/>
          <cell r="BM374"/>
          <cell r="BN374">
            <v>-180428.44</v>
          </cell>
          <cell r="BO374"/>
          <cell r="BP374"/>
          <cell r="BQ374">
            <v>-6.1845073683780094E-5</v>
          </cell>
          <cell r="BR374">
            <v>-180140.69</v>
          </cell>
          <cell r="BS374">
            <v>-287.75</v>
          </cell>
          <cell r="BT374">
            <v>-180428.44</v>
          </cell>
          <cell r="BU374">
            <v>0</v>
          </cell>
          <cell r="BV374">
            <v>-180428.44</v>
          </cell>
          <cell r="BW374">
            <v>0</v>
          </cell>
          <cell r="BX374">
            <v>0</v>
          </cell>
          <cell r="BY374"/>
          <cell r="BZ374">
            <v>0</v>
          </cell>
          <cell r="CA374" t="e">
            <v>#REF!</v>
          </cell>
          <cell r="CB374" t="str">
            <v>Match</v>
          </cell>
          <cell r="CC374" t="b">
            <v>0</v>
          </cell>
          <cell r="CD374">
            <v>489643716</v>
          </cell>
          <cell r="CE374">
            <v>9</v>
          </cell>
          <cell r="CF374">
            <v>4</v>
          </cell>
          <cell r="CG374">
            <v>64</v>
          </cell>
          <cell r="CH374" t="b">
            <v>0</v>
          </cell>
          <cell r="CI374">
            <v>-8.3131597222236451</v>
          </cell>
          <cell r="CJ374"/>
          <cell r="CK374" t="e">
            <v>#REF!</v>
          </cell>
          <cell r="CL374" t="e">
            <v>#REF!</v>
          </cell>
        </row>
        <row r="375">
          <cell r="B375">
            <v>51021</v>
          </cell>
          <cell r="C375" t="str">
            <v xml:space="preserve"> CONINE,JAY CHARLES</v>
          </cell>
          <cell r="D375">
            <v>13856.77</v>
          </cell>
          <cell r="E375">
            <v>0</v>
          </cell>
          <cell r="F375">
            <v>41976</v>
          </cell>
          <cell r="G375">
            <v>43195</v>
          </cell>
          <cell r="H375" t="str">
            <v xml:space="preserve"> PURCHASE VEHICLE</v>
          </cell>
          <cell r="I375" t="str">
            <v xml:space="preserve"> CO</v>
          </cell>
          <cell r="J375">
            <v>34</v>
          </cell>
          <cell r="K375" t="str">
            <v xml:space="preserve"> A</v>
          </cell>
          <cell r="L375" t="str">
            <v xml:space="preserve"> N</v>
          </cell>
          <cell r="M375">
            <v>0</v>
          </cell>
          <cell r="N375">
            <v>11930</v>
          </cell>
          <cell r="O375">
            <v>51021</v>
          </cell>
          <cell r="P375">
            <v>4000</v>
          </cell>
          <cell r="Q375" t="str">
            <v xml:space="preserve"> LF</v>
          </cell>
          <cell r="R375">
            <v>43105</v>
          </cell>
          <cell r="S375">
            <v>399.25</v>
          </cell>
          <cell r="T375">
            <v>0</v>
          </cell>
          <cell r="U375" t="str">
            <v xml:space="preserve"> N</v>
          </cell>
          <cell r="V375">
            <v>11</v>
          </cell>
          <cell r="W375">
            <v>509043117</v>
          </cell>
          <cell r="X375" t="str">
            <v xml:space="preserve"> S</v>
          </cell>
          <cell r="Y375">
            <v>11930</v>
          </cell>
          <cell r="Z375">
            <v>51021</v>
          </cell>
          <cell r="AA375">
            <v>0</v>
          </cell>
          <cell r="AB375">
            <v>25</v>
          </cell>
          <cell r="AC375">
            <v>5</v>
          </cell>
          <cell r="AD375">
            <v>12</v>
          </cell>
          <cell r="AE375">
            <v>0</v>
          </cell>
          <cell r="AF375">
            <v>0</v>
          </cell>
          <cell r="AG375" t="str">
            <v xml:space="preserve"> CO</v>
          </cell>
          <cell r="AH375" t="str">
            <v xml:space="preserve"> 2004 CHEVROLET SILVERADO (VIN</v>
          </cell>
          <cell r="AI375" t="str">
            <v xml:space="preserve"> N</v>
          </cell>
          <cell r="AJ375">
            <v>8.5</v>
          </cell>
          <cell r="AK375">
            <v>3</v>
          </cell>
          <cell r="AL375">
            <v>11930</v>
          </cell>
          <cell r="AM375">
            <v>51021</v>
          </cell>
          <cell r="AN375" t="str">
            <v xml:space="preserve">  0/00/0000</v>
          </cell>
          <cell r="AO375">
            <v>0</v>
          </cell>
          <cell r="AP375">
            <v>622.15</v>
          </cell>
          <cell r="AQ375">
            <v>622.15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1</v>
          </cell>
          <cell r="AW375">
            <v>0</v>
          </cell>
          <cell r="AX375">
            <v>0</v>
          </cell>
          <cell r="AY375">
            <v>11930</v>
          </cell>
          <cell r="AZ375">
            <v>51021</v>
          </cell>
          <cell r="BA375" t="str">
            <v xml:space="preserve"> CO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 t="str">
            <v>Substandard</v>
          </cell>
          <cell r="BH375" t="str">
            <v>Pass</v>
          </cell>
          <cell r="BI375" t="str">
            <v>***-**-3117</v>
          </cell>
          <cell r="BJ375">
            <v>0</v>
          </cell>
          <cell r="BK375">
            <v>0</v>
          </cell>
          <cell r="BL375"/>
          <cell r="BM375"/>
          <cell r="BN375">
            <v>0</v>
          </cell>
          <cell r="BO375"/>
          <cell r="BP375"/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4000</v>
          </cell>
          <cell r="BY375" t="str">
            <v>1-29</v>
          </cell>
          <cell r="BZ375">
            <v>622.15</v>
          </cell>
          <cell r="CA375" t="e">
            <v>#REF!</v>
          </cell>
          <cell r="CB375" t="str">
            <v>Match</v>
          </cell>
          <cell r="CC375" t="b">
            <v>0</v>
          </cell>
          <cell r="CD375">
            <v>509043117</v>
          </cell>
          <cell r="CE375">
            <v>9</v>
          </cell>
          <cell r="CF375">
            <v>5</v>
          </cell>
          <cell r="CG375">
            <v>4</v>
          </cell>
          <cell r="CH375" t="b">
            <v>0</v>
          </cell>
          <cell r="CI375">
            <v>18.686840277776355</v>
          </cell>
          <cell r="CJ375"/>
          <cell r="CK375">
            <v>0</v>
          </cell>
          <cell r="CL375">
            <v>0</v>
          </cell>
        </row>
        <row r="376">
          <cell r="B376">
            <v>53110</v>
          </cell>
          <cell r="C376" t="str">
            <v xml:space="preserve"> CONINE,JAY CHARLES</v>
          </cell>
          <cell r="D376">
            <v>23494.79</v>
          </cell>
          <cell r="E376">
            <v>14824.38</v>
          </cell>
          <cell r="F376">
            <v>42576</v>
          </cell>
          <cell r="G376">
            <v>44413</v>
          </cell>
          <cell r="H376" t="str">
            <v xml:space="preserve"> REFINANCE VEHICLES</v>
          </cell>
          <cell r="I376" t="str">
            <v xml:space="preserve"> CO</v>
          </cell>
          <cell r="J376">
            <v>34</v>
          </cell>
          <cell r="K376" t="str">
            <v xml:space="preserve"> A</v>
          </cell>
          <cell r="L376" t="str">
            <v xml:space="preserve"> N</v>
          </cell>
          <cell r="M376">
            <v>0</v>
          </cell>
          <cell r="N376">
            <v>11930</v>
          </cell>
          <cell r="O376">
            <v>53110</v>
          </cell>
          <cell r="P376">
            <v>22125.81</v>
          </cell>
          <cell r="Q376" t="str">
            <v xml:space="preserve"> LF</v>
          </cell>
          <cell r="R376">
            <v>43195</v>
          </cell>
          <cell r="S376">
            <v>477.57</v>
          </cell>
          <cell r="T376">
            <v>0</v>
          </cell>
          <cell r="U376" t="str">
            <v xml:space="preserve"> N</v>
          </cell>
          <cell r="V376">
            <v>11</v>
          </cell>
          <cell r="W376">
            <v>509043117</v>
          </cell>
          <cell r="X376" t="str">
            <v xml:space="preserve"> S</v>
          </cell>
          <cell r="Y376">
            <v>11930</v>
          </cell>
          <cell r="Z376">
            <v>53110</v>
          </cell>
          <cell r="AA376">
            <v>0</v>
          </cell>
          <cell r="AB376">
            <v>25</v>
          </cell>
          <cell r="AC376">
            <v>5</v>
          </cell>
          <cell r="AD376">
            <v>12</v>
          </cell>
          <cell r="AE376">
            <v>0</v>
          </cell>
          <cell r="AF376">
            <v>0</v>
          </cell>
          <cell r="AG376" t="str">
            <v xml:space="preserve"> CO</v>
          </cell>
          <cell r="AH376" t="str">
            <v xml:space="preserve"> 2007 CHEVROLET TAHOE</v>
          </cell>
          <cell r="AI376" t="str">
            <v xml:space="preserve"> N</v>
          </cell>
          <cell r="AJ376">
            <v>8</v>
          </cell>
          <cell r="AK376">
            <v>8</v>
          </cell>
          <cell r="AL376">
            <v>11930</v>
          </cell>
          <cell r="AM376">
            <v>53110</v>
          </cell>
          <cell r="AN376" t="str">
            <v xml:space="preserve">  0/00/0000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8</v>
          </cell>
          <cell r="AW376">
            <v>7</v>
          </cell>
          <cell r="AX376">
            <v>5</v>
          </cell>
          <cell r="AY376">
            <v>11930</v>
          </cell>
          <cell r="AZ376">
            <v>53110</v>
          </cell>
          <cell r="BA376" t="str">
            <v xml:space="preserve"> CO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 t="str">
            <v>Substandard</v>
          </cell>
          <cell r="BH376" t="str">
            <v>Pass</v>
          </cell>
          <cell r="BI376" t="str">
            <v>***-**-3117</v>
          </cell>
          <cell r="BJ376">
            <v>14824.38</v>
          </cell>
          <cell r="BK376">
            <v>0</v>
          </cell>
          <cell r="BL376"/>
          <cell r="BM376"/>
          <cell r="BN376">
            <v>0</v>
          </cell>
          <cell r="BO376"/>
          <cell r="BP376"/>
          <cell r="BQ376">
            <v>1.6286201606823747E-5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36950.19</v>
          </cell>
          <cell r="BY376"/>
          <cell r="BZ376">
            <v>0</v>
          </cell>
          <cell r="CA376" t="e">
            <v>#REF!</v>
          </cell>
          <cell r="CB376" t="str">
            <v>Match</v>
          </cell>
          <cell r="CC376" t="b">
            <v>0</v>
          </cell>
          <cell r="CD376">
            <v>509043117</v>
          </cell>
          <cell r="CE376">
            <v>9</v>
          </cell>
          <cell r="CF376">
            <v>5</v>
          </cell>
          <cell r="CG376">
            <v>4</v>
          </cell>
          <cell r="CH376" t="b">
            <v>0</v>
          </cell>
          <cell r="CI376">
            <v>-71.313159722223645</v>
          </cell>
          <cell r="CJ376"/>
          <cell r="CK376">
            <v>0</v>
          </cell>
          <cell r="CL376">
            <v>0</v>
          </cell>
        </row>
        <row r="377">
          <cell r="B377">
            <v>54151</v>
          </cell>
          <cell r="C377" t="str">
            <v xml:space="preserve"> CONNER,JOSEPH WAYNE</v>
          </cell>
          <cell r="D377">
            <v>25507.65</v>
          </cell>
          <cell r="E377">
            <v>24104.44</v>
          </cell>
          <cell r="F377">
            <v>42989</v>
          </cell>
          <cell r="G377">
            <v>44868</v>
          </cell>
          <cell r="H377" t="str">
            <v xml:space="preserve"> PURCHASE VEHICLE</v>
          </cell>
          <cell r="I377" t="str">
            <v xml:space="preserve"> SA</v>
          </cell>
          <cell r="J377">
            <v>34</v>
          </cell>
          <cell r="K377" t="str">
            <v xml:space="preserve"> A</v>
          </cell>
          <cell r="L377" t="str">
            <v xml:space="preserve"> N</v>
          </cell>
          <cell r="M377">
            <v>0</v>
          </cell>
          <cell r="N377">
            <v>11940</v>
          </cell>
          <cell r="O377">
            <v>54151</v>
          </cell>
          <cell r="P377">
            <v>0</v>
          </cell>
          <cell r="Q377" t="str">
            <v xml:space="preserve"> LF</v>
          </cell>
          <cell r="R377">
            <v>43134</v>
          </cell>
          <cell r="S377">
            <v>496.72</v>
          </cell>
          <cell r="T377">
            <v>104.01</v>
          </cell>
          <cell r="U377" t="str">
            <v xml:space="preserve"> N</v>
          </cell>
          <cell r="V377">
            <v>11</v>
          </cell>
          <cell r="W377">
            <v>512881681</v>
          </cell>
          <cell r="X377" t="str">
            <v xml:space="preserve"> S</v>
          </cell>
          <cell r="Y377">
            <v>11940</v>
          </cell>
          <cell r="Z377">
            <v>54151</v>
          </cell>
          <cell r="AA377">
            <v>0</v>
          </cell>
          <cell r="AB377">
            <v>4</v>
          </cell>
          <cell r="AC377">
            <v>5</v>
          </cell>
          <cell r="AD377">
            <v>12</v>
          </cell>
          <cell r="AE377">
            <v>0</v>
          </cell>
          <cell r="AF377">
            <v>0</v>
          </cell>
          <cell r="AG377" t="str">
            <v xml:space="preserve"> ST</v>
          </cell>
          <cell r="AH377" t="str">
            <v xml:space="preserve"> 2002 CHEVROLET CAMARO Z28 (VIN</v>
          </cell>
          <cell r="AI377" t="str">
            <v xml:space="preserve"> N</v>
          </cell>
          <cell r="AJ377">
            <v>7.5</v>
          </cell>
          <cell r="AK377">
            <v>0</v>
          </cell>
          <cell r="AL377">
            <v>11940</v>
          </cell>
          <cell r="AM377">
            <v>54151</v>
          </cell>
          <cell r="AN377" t="str">
            <v xml:space="preserve">  0/00/0000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11940</v>
          </cell>
          <cell r="AZ377">
            <v>54151</v>
          </cell>
          <cell r="BA377" t="str">
            <v xml:space="preserve"> ST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 t="str">
            <v>Pass</v>
          </cell>
          <cell r="BH377" t="str">
            <v>Pass</v>
          </cell>
          <cell r="BI377" t="str">
            <v>***-**-1681</v>
          </cell>
          <cell r="BJ377">
            <v>24104.44</v>
          </cell>
          <cell r="BK377">
            <v>24208.449999999997</v>
          </cell>
          <cell r="BL377">
            <v>24208.449999999997</v>
          </cell>
          <cell r="BM377"/>
          <cell r="BN377"/>
          <cell r="BO377"/>
          <cell r="BP377"/>
          <cell r="BQ377">
            <v>2.4826276638103076E-5</v>
          </cell>
          <cell r="BR377">
            <v>24104.44</v>
          </cell>
          <cell r="BS377">
            <v>104.01</v>
          </cell>
          <cell r="BT377">
            <v>24208.449999999997</v>
          </cell>
          <cell r="BU377">
            <v>0</v>
          </cell>
          <cell r="BV377">
            <v>24208.449999999997</v>
          </cell>
          <cell r="BW377">
            <v>0</v>
          </cell>
          <cell r="BX377">
            <v>0</v>
          </cell>
          <cell r="BY377"/>
          <cell r="BZ377">
            <v>0</v>
          </cell>
          <cell r="CA377" t="e">
            <v>#REF!</v>
          </cell>
          <cell r="CB377" t="str">
            <v>Match</v>
          </cell>
          <cell r="CC377" t="b">
            <v>0</v>
          </cell>
          <cell r="CD377">
            <v>512881681</v>
          </cell>
          <cell r="CE377">
            <v>9</v>
          </cell>
          <cell r="CF377">
            <v>5</v>
          </cell>
          <cell r="CG377">
            <v>88</v>
          </cell>
          <cell r="CH377" t="b">
            <v>0</v>
          </cell>
          <cell r="CI377">
            <v>-10.313159722223645</v>
          </cell>
          <cell r="CJ377"/>
          <cell r="CK377" t="e">
            <v>#REF!</v>
          </cell>
          <cell r="CL377" t="e">
            <v>#REF!</v>
          </cell>
        </row>
        <row r="378">
          <cell r="B378">
            <v>54367</v>
          </cell>
          <cell r="C378" t="str">
            <v xml:space="preserve"> CONNER,JOSEPH WAYNE</v>
          </cell>
          <cell r="D378">
            <v>2525</v>
          </cell>
          <cell r="E378">
            <v>2390.89</v>
          </cell>
          <cell r="F378">
            <v>43077</v>
          </cell>
          <cell r="G378">
            <v>43619</v>
          </cell>
          <cell r="H378" t="str">
            <v xml:space="preserve"> PERSONAL</v>
          </cell>
          <cell r="I378" t="str">
            <v xml:space="preserve"> SA</v>
          </cell>
          <cell r="J378">
            <v>31</v>
          </cell>
          <cell r="K378" t="str">
            <v xml:space="preserve"> A</v>
          </cell>
          <cell r="L378" t="str">
            <v xml:space="preserve"> N</v>
          </cell>
          <cell r="M378">
            <v>0</v>
          </cell>
          <cell r="N378">
            <v>11940</v>
          </cell>
          <cell r="O378">
            <v>54367</v>
          </cell>
          <cell r="P378">
            <v>0</v>
          </cell>
          <cell r="Q378" t="str">
            <v xml:space="preserve"> LF</v>
          </cell>
          <cell r="R378">
            <v>43134</v>
          </cell>
          <cell r="S378">
            <v>150.29</v>
          </cell>
          <cell r="T378">
            <v>12.38</v>
          </cell>
          <cell r="U378" t="str">
            <v xml:space="preserve"> N</v>
          </cell>
          <cell r="V378">
            <v>1</v>
          </cell>
          <cell r="W378">
            <v>512881681</v>
          </cell>
          <cell r="X378" t="str">
            <v xml:space="preserve"> S</v>
          </cell>
          <cell r="Y378">
            <v>11940</v>
          </cell>
          <cell r="Z378">
            <v>54367</v>
          </cell>
          <cell r="AA378">
            <v>0</v>
          </cell>
          <cell r="AB378">
            <v>4</v>
          </cell>
          <cell r="AC378">
            <v>10</v>
          </cell>
          <cell r="AD378">
            <v>4</v>
          </cell>
          <cell r="AE378">
            <v>0</v>
          </cell>
          <cell r="AF378">
            <v>0</v>
          </cell>
          <cell r="AG378" t="str">
            <v xml:space="preserve"> ST</v>
          </cell>
          <cell r="AH378" t="str">
            <v xml:space="preserve"> UNSECURED</v>
          </cell>
          <cell r="AI378" t="str">
            <v xml:space="preserve"> N</v>
          </cell>
          <cell r="AJ378">
            <v>9</v>
          </cell>
          <cell r="AK378">
            <v>0</v>
          </cell>
          <cell r="AL378">
            <v>11940</v>
          </cell>
          <cell r="AM378">
            <v>54367</v>
          </cell>
          <cell r="AN378" t="str">
            <v xml:space="preserve">  0/00/0000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11940</v>
          </cell>
          <cell r="AZ378">
            <v>54367</v>
          </cell>
          <cell r="BA378" t="str">
            <v xml:space="preserve"> ST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 t="str">
            <v>Pass</v>
          </cell>
          <cell r="BH378" t="str">
            <v>Pass</v>
          </cell>
          <cell r="BI378" t="str">
            <v>***-**-1681</v>
          </cell>
          <cell r="BJ378">
            <v>2390.89</v>
          </cell>
          <cell r="BK378">
            <v>2403.27</v>
          </cell>
          <cell r="BL378">
            <v>2403.27</v>
          </cell>
          <cell r="BM378"/>
          <cell r="BN378"/>
          <cell r="BO378"/>
          <cell r="BP378"/>
          <cell r="BQ378">
            <v>2.9549857147284531E-6</v>
          </cell>
          <cell r="BR378">
            <v>2390.89</v>
          </cell>
          <cell r="BS378">
            <v>12.38</v>
          </cell>
          <cell r="BT378">
            <v>2403.27</v>
          </cell>
          <cell r="BU378">
            <v>0</v>
          </cell>
          <cell r="BV378">
            <v>2403.27</v>
          </cell>
          <cell r="BW378">
            <v>0</v>
          </cell>
          <cell r="BX378">
            <v>0</v>
          </cell>
          <cell r="BY378"/>
          <cell r="BZ378">
            <v>0</v>
          </cell>
          <cell r="CA378" t="e">
            <v>#REF!</v>
          </cell>
          <cell r="CB378" t="str">
            <v>Match</v>
          </cell>
          <cell r="CC378" t="b">
            <v>0</v>
          </cell>
          <cell r="CD378">
            <v>512881681</v>
          </cell>
          <cell r="CE378">
            <v>9</v>
          </cell>
          <cell r="CF378">
            <v>5</v>
          </cell>
          <cell r="CG378">
            <v>88</v>
          </cell>
          <cell r="CH378" t="b">
            <v>0</v>
          </cell>
          <cell r="CI378">
            <v>-10.313159722223645</v>
          </cell>
          <cell r="CJ378"/>
          <cell r="CK378" t="e">
            <v>#REF!</v>
          </cell>
          <cell r="CL378" t="e">
            <v>#REF!</v>
          </cell>
        </row>
        <row r="379">
          <cell r="B379">
            <v>46062</v>
          </cell>
          <cell r="C379" t="str">
            <v xml:space="preserve"> CONTRERAS,CESAR F.</v>
          </cell>
          <cell r="D379">
            <v>48000</v>
          </cell>
          <cell r="E379">
            <v>30494.84</v>
          </cell>
          <cell r="F379">
            <v>40547</v>
          </cell>
          <cell r="G379">
            <v>46037</v>
          </cell>
          <cell r="H379" t="str">
            <v xml:space="preserve"> PURCHASE RENTAL PROPERTY</v>
          </cell>
          <cell r="I379" t="str">
            <v xml:space="preserve"> SA</v>
          </cell>
          <cell r="J379">
            <v>13</v>
          </cell>
          <cell r="K379" t="str">
            <v xml:space="preserve"> A</v>
          </cell>
          <cell r="L379" t="str">
            <v xml:space="preserve"> N</v>
          </cell>
          <cell r="M379">
            <v>0</v>
          </cell>
          <cell r="N379">
            <v>11950</v>
          </cell>
          <cell r="O379">
            <v>46062</v>
          </cell>
          <cell r="P379">
            <v>0</v>
          </cell>
          <cell r="Q379" t="str">
            <v xml:space="preserve"> LF</v>
          </cell>
          <cell r="R379">
            <v>43115</v>
          </cell>
          <cell r="S379">
            <v>392.91</v>
          </cell>
          <cell r="T379">
            <v>151.63999999999999</v>
          </cell>
          <cell r="U379" t="str">
            <v xml:space="preserve"> N</v>
          </cell>
          <cell r="V379">
            <v>2</v>
          </cell>
          <cell r="W379">
            <v>510084182</v>
          </cell>
          <cell r="X379" t="str">
            <v xml:space="preserve"> S</v>
          </cell>
          <cell r="Y379">
            <v>11950</v>
          </cell>
          <cell r="Z379">
            <v>46062</v>
          </cell>
          <cell r="AA379">
            <v>0</v>
          </cell>
          <cell r="AB379">
            <v>3</v>
          </cell>
          <cell r="AC379">
            <v>6</v>
          </cell>
          <cell r="AD379">
            <v>1</v>
          </cell>
          <cell r="AE379">
            <v>0</v>
          </cell>
          <cell r="AF379">
            <v>0</v>
          </cell>
          <cell r="AG379" t="str">
            <v xml:space="preserve"> ST</v>
          </cell>
          <cell r="AH379" t="str">
            <v xml:space="preserve"> 1009 CHURCH</v>
          </cell>
          <cell r="AI379" t="str">
            <v xml:space="preserve"> N</v>
          </cell>
          <cell r="AJ379">
            <v>5.5</v>
          </cell>
          <cell r="AK379">
            <v>5</v>
          </cell>
          <cell r="AL379">
            <v>11950</v>
          </cell>
          <cell r="AM379">
            <v>46062</v>
          </cell>
          <cell r="AN379" t="str">
            <v xml:space="preserve">  0/00/0000</v>
          </cell>
          <cell r="AO379">
            <v>261.24</v>
          </cell>
          <cell r="AP379">
            <v>110.29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11950</v>
          </cell>
          <cell r="AZ379">
            <v>46062</v>
          </cell>
          <cell r="BA379" t="str">
            <v xml:space="preserve"> ST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 t="str">
            <v>Pass</v>
          </cell>
          <cell r="BH379" t="str">
            <v>Pass</v>
          </cell>
          <cell r="BI379" t="str">
            <v>***-**-4182</v>
          </cell>
          <cell r="BJ379">
            <v>30494.84</v>
          </cell>
          <cell r="BK379">
            <v>30646.48</v>
          </cell>
          <cell r="BL379">
            <v>30646.48</v>
          </cell>
          <cell r="BM379"/>
          <cell r="BN379"/>
          <cell r="BO379"/>
          <cell r="BP379"/>
          <cell r="BQ379">
            <v>2.3032566261987705E-5</v>
          </cell>
          <cell r="BR379">
            <v>30494.84</v>
          </cell>
          <cell r="BS379">
            <v>151.63999999999999</v>
          </cell>
          <cell r="BT379">
            <v>30646.48</v>
          </cell>
          <cell r="BU379">
            <v>0</v>
          </cell>
          <cell r="BV379">
            <v>30646.48</v>
          </cell>
          <cell r="BW379">
            <v>0</v>
          </cell>
          <cell r="BX379">
            <v>0</v>
          </cell>
          <cell r="BY379"/>
          <cell r="BZ379">
            <v>371.53000000000003</v>
          </cell>
          <cell r="CA379" t="e">
            <v>#REF!</v>
          </cell>
          <cell r="CB379" t="str">
            <v>Match</v>
          </cell>
          <cell r="CC379" t="b">
            <v>0</v>
          </cell>
          <cell r="CD379">
            <v>510084182</v>
          </cell>
          <cell r="CE379">
            <v>9</v>
          </cell>
          <cell r="CF379">
            <v>5</v>
          </cell>
          <cell r="CG379">
            <v>8</v>
          </cell>
          <cell r="CH379" t="b">
            <v>0</v>
          </cell>
          <cell r="CI379">
            <v>8.6868402777763549</v>
          </cell>
          <cell r="CJ379"/>
          <cell r="CK379" t="e">
            <v>#REF!</v>
          </cell>
          <cell r="CL379" t="e">
            <v>#REF!</v>
          </cell>
        </row>
        <row r="380">
          <cell r="B380">
            <v>51195</v>
          </cell>
          <cell r="C380" t="str">
            <v xml:space="preserve"> CONTRERAS,CESAR FERN</v>
          </cell>
          <cell r="D380">
            <v>231135.98</v>
          </cell>
          <cell r="E380">
            <v>210644.21</v>
          </cell>
          <cell r="F380">
            <v>42019</v>
          </cell>
          <cell r="G380">
            <v>49324</v>
          </cell>
          <cell r="H380" t="str">
            <v xml:space="preserve"> FINANCE REAL ESTATE</v>
          </cell>
          <cell r="I380" t="str">
            <v xml:space="preserve"> SA</v>
          </cell>
          <cell r="J380">
            <v>15</v>
          </cell>
          <cell r="K380" t="str">
            <v xml:space="preserve"> A</v>
          </cell>
          <cell r="L380" t="str">
            <v xml:space="preserve"> N</v>
          </cell>
          <cell r="M380">
            <v>0</v>
          </cell>
          <cell r="N380">
            <v>11950</v>
          </cell>
          <cell r="O380">
            <v>51195</v>
          </cell>
          <cell r="P380">
            <v>0</v>
          </cell>
          <cell r="Q380" t="str">
            <v xml:space="preserve"> LF</v>
          </cell>
          <cell r="R380">
            <v>43115</v>
          </cell>
          <cell r="S380">
            <v>1557.83</v>
          </cell>
          <cell r="T380">
            <v>999.84</v>
          </cell>
          <cell r="U380" t="str">
            <v xml:space="preserve"> N</v>
          </cell>
          <cell r="V380">
            <v>2</v>
          </cell>
          <cell r="W380">
            <v>510084182</v>
          </cell>
          <cell r="X380" t="str">
            <v xml:space="preserve"> S</v>
          </cell>
          <cell r="Y380">
            <v>11950</v>
          </cell>
          <cell r="Z380">
            <v>51195</v>
          </cell>
          <cell r="AA380">
            <v>0</v>
          </cell>
          <cell r="AB380">
            <v>3</v>
          </cell>
          <cell r="AC380">
            <v>6</v>
          </cell>
          <cell r="AD380">
            <v>2</v>
          </cell>
          <cell r="AE380">
            <v>0</v>
          </cell>
          <cell r="AF380">
            <v>0</v>
          </cell>
          <cell r="AG380" t="str">
            <v xml:space="preserve"> ST</v>
          </cell>
          <cell r="AH380" t="str">
            <v xml:space="preserve"> REAL PROPERTY LOCATED IN, SCOT</v>
          </cell>
          <cell r="AI380" t="str">
            <v xml:space="preserve"> N</v>
          </cell>
          <cell r="AJ380">
            <v>5.25</v>
          </cell>
          <cell r="AK380">
            <v>1</v>
          </cell>
          <cell r="AL380">
            <v>11950</v>
          </cell>
          <cell r="AM380">
            <v>51195</v>
          </cell>
          <cell r="AN380" t="str">
            <v xml:space="preserve">  0/00/0000</v>
          </cell>
          <cell r="AO380">
            <v>704.72</v>
          </cell>
          <cell r="AP380">
            <v>727.16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11950</v>
          </cell>
          <cell r="AZ380">
            <v>51195</v>
          </cell>
          <cell r="BA380" t="str">
            <v xml:space="preserve"> ST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 t="str">
            <v>Pass</v>
          </cell>
          <cell r="BH380" t="str">
            <v>Pass</v>
          </cell>
          <cell r="BI380" t="str">
            <v>***-**-4182</v>
          </cell>
          <cell r="BJ380">
            <v>210644.21</v>
          </cell>
          <cell r="BK380">
            <v>211644.05</v>
          </cell>
          <cell r="BL380">
            <v>211644.05</v>
          </cell>
          <cell r="BM380"/>
          <cell r="BN380"/>
          <cell r="BO380"/>
          <cell r="BP380"/>
          <cell r="BQ380">
            <v>1.5186654412101153E-4</v>
          </cell>
          <cell r="BR380">
            <v>210644.21</v>
          </cell>
          <cell r="BS380">
            <v>999.84</v>
          </cell>
          <cell r="BT380">
            <v>211644.05</v>
          </cell>
          <cell r="BU380">
            <v>0</v>
          </cell>
          <cell r="BV380">
            <v>211644.05</v>
          </cell>
          <cell r="BW380">
            <v>0</v>
          </cell>
          <cell r="BX380">
            <v>0</v>
          </cell>
          <cell r="BY380"/>
          <cell r="BZ380">
            <v>1431.88</v>
          </cell>
          <cell r="CA380" t="e">
            <v>#REF!</v>
          </cell>
          <cell r="CB380" t="str">
            <v>Match</v>
          </cell>
          <cell r="CC380" t="b">
            <v>0</v>
          </cell>
          <cell r="CD380">
            <v>510084182</v>
          </cell>
          <cell r="CE380">
            <v>9</v>
          </cell>
          <cell r="CF380">
            <v>5</v>
          </cell>
          <cell r="CG380">
            <v>8</v>
          </cell>
          <cell r="CH380" t="b">
            <v>0</v>
          </cell>
          <cell r="CI380">
            <v>8.6868402777763549</v>
          </cell>
          <cell r="CJ380"/>
          <cell r="CK380" t="e">
            <v>#REF!</v>
          </cell>
          <cell r="CL380" t="e">
            <v>#REF!</v>
          </cell>
        </row>
        <row r="381">
          <cell r="B381">
            <v>51526</v>
          </cell>
          <cell r="C381" t="str">
            <v xml:space="preserve"> CONTRERAS,CESAR FER</v>
          </cell>
          <cell r="D381">
            <v>30000</v>
          </cell>
          <cell r="E381">
            <v>28805.42</v>
          </cell>
          <cell r="F381">
            <v>42109</v>
          </cell>
          <cell r="G381">
            <v>44027</v>
          </cell>
          <cell r="H381" t="str">
            <v xml:space="preserve"> PURCHASE EQUIPMENT</v>
          </cell>
          <cell r="I381" t="str">
            <v xml:space="preserve"> SA</v>
          </cell>
          <cell r="J381">
            <v>32</v>
          </cell>
          <cell r="K381" t="str">
            <v xml:space="preserve"> A</v>
          </cell>
          <cell r="L381" t="str">
            <v xml:space="preserve"> O</v>
          </cell>
          <cell r="M381">
            <v>30000</v>
          </cell>
          <cell r="N381">
            <v>11950</v>
          </cell>
          <cell r="O381">
            <v>51526</v>
          </cell>
          <cell r="P381">
            <v>0</v>
          </cell>
          <cell r="Q381" t="str">
            <v xml:space="preserve"> LF</v>
          </cell>
          <cell r="R381">
            <v>43115</v>
          </cell>
          <cell r="S381">
            <v>6000</v>
          </cell>
          <cell r="T381">
            <v>2088.3000000000002</v>
          </cell>
          <cell r="U381" t="str">
            <v xml:space="preserve"> N</v>
          </cell>
          <cell r="V381">
            <v>7</v>
          </cell>
          <cell r="W381">
            <v>510084182</v>
          </cell>
          <cell r="X381" t="str">
            <v xml:space="preserve"> S</v>
          </cell>
          <cell r="Y381">
            <v>11950</v>
          </cell>
          <cell r="Z381">
            <v>51526</v>
          </cell>
          <cell r="AA381">
            <v>0</v>
          </cell>
          <cell r="AB381">
            <v>3</v>
          </cell>
          <cell r="AC381">
            <v>2</v>
          </cell>
          <cell r="AD381">
            <v>5</v>
          </cell>
          <cell r="AE381">
            <v>0</v>
          </cell>
          <cell r="AF381">
            <v>0</v>
          </cell>
          <cell r="AG381" t="str">
            <v xml:space="preserve"> ST</v>
          </cell>
          <cell r="AH381" t="str">
            <v xml:space="preserve"> INV ACCTS EQUIP GI</v>
          </cell>
          <cell r="AI381" t="str">
            <v xml:space="preserve"> N</v>
          </cell>
          <cell r="AJ381">
            <v>5.25</v>
          </cell>
          <cell r="AK381">
            <v>2</v>
          </cell>
          <cell r="AL381">
            <v>11950</v>
          </cell>
          <cell r="AM381">
            <v>51526</v>
          </cell>
          <cell r="AN381" t="str">
            <v xml:space="preserve">  0/00/0000</v>
          </cell>
          <cell r="AO381">
            <v>3948.98</v>
          </cell>
          <cell r="AP381">
            <v>2051.02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11950</v>
          </cell>
          <cell r="AZ381">
            <v>51526</v>
          </cell>
          <cell r="BA381" t="str">
            <v xml:space="preserve"> ST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 t="str">
            <v>Pass</v>
          </cell>
          <cell r="BH381" t="str">
            <v>Pass</v>
          </cell>
          <cell r="BI381" t="str">
            <v>***-**-4182</v>
          </cell>
          <cell r="BJ381">
            <v>30000</v>
          </cell>
          <cell r="BK381">
            <v>30893.719999999998</v>
          </cell>
          <cell r="BL381">
            <v>30893.719999999998</v>
          </cell>
          <cell r="BM381"/>
          <cell r="BN381"/>
          <cell r="BO381"/>
          <cell r="BP381"/>
          <cell r="BQ381">
            <v>2.0767623222847034E-5</v>
          </cell>
          <cell r="BR381">
            <v>28805.42</v>
          </cell>
          <cell r="BS381">
            <v>2088.3000000000002</v>
          </cell>
          <cell r="BT381">
            <v>30893.719999999998</v>
          </cell>
          <cell r="BU381">
            <v>1194.5800000000017</v>
          </cell>
          <cell r="BV381">
            <v>32088.3</v>
          </cell>
          <cell r="BW381">
            <v>0</v>
          </cell>
          <cell r="BX381">
            <v>0</v>
          </cell>
          <cell r="BY381"/>
          <cell r="BZ381">
            <v>6000</v>
          </cell>
          <cell r="CA381" t="e">
            <v>#REF!</v>
          </cell>
          <cell r="CB381" t="str">
            <v>Match</v>
          </cell>
          <cell r="CC381" t="b">
            <v>0</v>
          </cell>
          <cell r="CD381">
            <v>510084182</v>
          </cell>
          <cell r="CE381">
            <v>9</v>
          </cell>
          <cell r="CF381">
            <v>5</v>
          </cell>
          <cell r="CG381">
            <v>8</v>
          </cell>
          <cell r="CH381" t="b">
            <v>0</v>
          </cell>
          <cell r="CI381">
            <v>8.6868402777763549</v>
          </cell>
          <cell r="CJ381"/>
          <cell r="CK381" t="e">
            <v>#REF!</v>
          </cell>
          <cell r="CL381" t="e">
            <v>#REF!</v>
          </cell>
        </row>
        <row r="382">
          <cell r="B382">
            <v>53382</v>
          </cell>
          <cell r="C382" t="str">
            <v xml:space="preserve"> CONTRERAS,CESAR</v>
          </cell>
          <cell r="D382">
            <v>16002.5</v>
          </cell>
          <cell r="E382">
            <v>16002.5</v>
          </cell>
          <cell r="F382">
            <v>42674</v>
          </cell>
          <cell r="G382">
            <v>43784</v>
          </cell>
          <cell r="H382" t="str">
            <v xml:space="preserve"> PURCHASE TOW TRUCK</v>
          </cell>
          <cell r="I382" t="str">
            <v xml:space="preserve"> SA</v>
          </cell>
          <cell r="J382">
            <v>32</v>
          </cell>
          <cell r="K382" t="str">
            <v xml:space="preserve"> A</v>
          </cell>
          <cell r="L382" t="str">
            <v xml:space="preserve"> N</v>
          </cell>
          <cell r="M382">
            <v>0</v>
          </cell>
          <cell r="N382">
            <v>11950</v>
          </cell>
          <cell r="O382">
            <v>53382</v>
          </cell>
          <cell r="P382">
            <v>0</v>
          </cell>
          <cell r="Q382" t="str">
            <v xml:space="preserve"> LF</v>
          </cell>
          <cell r="R382">
            <v>43054</v>
          </cell>
          <cell r="S382">
            <v>5913.48</v>
          </cell>
          <cell r="T382">
            <v>1035.76</v>
          </cell>
          <cell r="U382" t="str">
            <v xml:space="preserve"> N</v>
          </cell>
          <cell r="V382">
            <v>3</v>
          </cell>
          <cell r="W382">
            <v>510084182</v>
          </cell>
          <cell r="X382" t="str">
            <v xml:space="preserve"> S</v>
          </cell>
          <cell r="Y382">
            <v>11950</v>
          </cell>
          <cell r="Z382">
            <v>53382</v>
          </cell>
          <cell r="AA382">
            <v>0</v>
          </cell>
          <cell r="AB382">
            <v>3</v>
          </cell>
          <cell r="AC382">
            <v>2</v>
          </cell>
          <cell r="AD382">
            <v>5</v>
          </cell>
          <cell r="AE382">
            <v>0</v>
          </cell>
          <cell r="AF382">
            <v>0</v>
          </cell>
          <cell r="AG382" t="str">
            <v xml:space="preserve"> ST</v>
          </cell>
          <cell r="AH382" t="str">
            <v xml:space="preserve"> 2004 FORD F750</v>
          </cell>
          <cell r="AI382" t="str">
            <v xml:space="preserve"> N</v>
          </cell>
          <cell r="AJ382">
            <v>5.25</v>
          </cell>
          <cell r="AK382">
            <v>1</v>
          </cell>
          <cell r="AL382">
            <v>11950</v>
          </cell>
          <cell r="AM382">
            <v>53382</v>
          </cell>
          <cell r="AN382" t="str">
            <v xml:space="preserve">  0/00/0000</v>
          </cell>
          <cell r="AO382">
            <v>5038.83</v>
          </cell>
          <cell r="AP382">
            <v>874.65</v>
          </cell>
          <cell r="AQ382">
            <v>0</v>
          </cell>
          <cell r="AR382">
            <v>0</v>
          </cell>
          <cell r="AS382">
            <v>5913.48</v>
          </cell>
          <cell r="AT382">
            <v>0</v>
          </cell>
          <cell r="AU382">
            <v>0</v>
          </cell>
          <cell r="AV382">
            <v>1</v>
          </cell>
          <cell r="AW382">
            <v>1</v>
          </cell>
          <cell r="AX382">
            <v>0</v>
          </cell>
          <cell r="AY382">
            <v>11950</v>
          </cell>
          <cell r="AZ382">
            <v>53382</v>
          </cell>
          <cell r="BA382" t="str">
            <v xml:space="preserve"> ST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 t="str">
            <v>Pass</v>
          </cell>
          <cell r="BH382" t="str">
            <v>Pass</v>
          </cell>
          <cell r="BI382" t="str">
            <v>***-**-4182</v>
          </cell>
          <cell r="BJ382">
            <v>16002.5</v>
          </cell>
          <cell r="BK382">
            <v>17038.259999999998</v>
          </cell>
          <cell r="BL382">
            <v>17038.259999999998</v>
          </cell>
          <cell r="BM382"/>
          <cell r="BN382"/>
          <cell r="BO382"/>
          <cell r="BP382"/>
          <cell r="BQ382">
            <v>1.1537199965270762E-5</v>
          </cell>
          <cell r="BR382">
            <v>16002.5</v>
          </cell>
          <cell r="BS382">
            <v>1035.76</v>
          </cell>
          <cell r="BT382">
            <v>17038.259999999998</v>
          </cell>
          <cell r="BU382">
            <v>0</v>
          </cell>
          <cell r="BV382">
            <v>17038.259999999998</v>
          </cell>
          <cell r="BW382">
            <v>0</v>
          </cell>
          <cell r="BX382">
            <v>0</v>
          </cell>
          <cell r="BY382" t="str">
            <v>60-89</v>
          </cell>
          <cell r="BZ382">
            <v>5913.48</v>
          </cell>
          <cell r="CA382" t="e">
            <v>#REF!</v>
          </cell>
          <cell r="CB382" t="str">
            <v>Match</v>
          </cell>
          <cell r="CC382" t="b">
            <v>0</v>
          </cell>
          <cell r="CD382">
            <v>510084182</v>
          </cell>
          <cell r="CE382">
            <v>9</v>
          </cell>
          <cell r="CF382">
            <v>5</v>
          </cell>
          <cell r="CG382">
            <v>8</v>
          </cell>
          <cell r="CH382" t="b">
            <v>0</v>
          </cell>
          <cell r="CI382">
            <v>69.686840277776355</v>
          </cell>
          <cell r="CJ382" t="str">
            <v>31 +</v>
          </cell>
          <cell r="CK382" t="e">
            <v>#REF!</v>
          </cell>
          <cell r="CL382" t="e">
            <v>#REF!</v>
          </cell>
        </row>
        <row r="383">
          <cell r="B383">
            <v>53524</v>
          </cell>
          <cell r="C383" t="str">
            <v xml:space="preserve"> CONTRERAS,CESAR FERN</v>
          </cell>
          <cell r="D383">
            <v>60000</v>
          </cell>
          <cell r="E383">
            <v>60000</v>
          </cell>
          <cell r="F383">
            <v>42733</v>
          </cell>
          <cell r="G383">
            <v>43115</v>
          </cell>
          <cell r="H383" t="str">
            <v xml:space="preserve"> OPERATING RENEWAL</v>
          </cell>
          <cell r="I383" t="str">
            <v xml:space="preserve"> SI</v>
          </cell>
          <cell r="J383">
            <v>61</v>
          </cell>
          <cell r="K383" t="str">
            <v xml:space="preserve"> A</v>
          </cell>
          <cell r="L383" t="str">
            <v xml:space="preserve"> O</v>
          </cell>
          <cell r="M383">
            <v>60000</v>
          </cell>
          <cell r="N383">
            <v>11950</v>
          </cell>
          <cell r="O383">
            <v>53524</v>
          </cell>
          <cell r="P383">
            <v>0</v>
          </cell>
          <cell r="Q383" t="str">
            <v xml:space="preserve"> LF</v>
          </cell>
          <cell r="R383">
            <v>43115</v>
          </cell>
          <cell r="S383">
            <v>0</v>
          </cell>
          <cell r="T383">
            <v>4200.3</v>
          </cell>
          <cell r="U383" t="str">
            <v xml:space="preserve"> N</v>
          </cell>
          <cell r="V383">
            <v>7</v>
          </cell>
          <cell r="W383">
            <v>510084182</v>
          </cell>
          <cell r="X383" t="str">
            <v xml:space="preserve"> S</v>
          </cell>
          <cell r="Y383">
            <v>11950</v>
          </cell>
          <cell r="Z383">
            <v>53524</v>
          </cell>
          <cell r="AA383">
            <v>0</v>
          </cell>
          <cell r="AB383">
            <v>3</v>
          </cell>
          <cell r="AC383">
            <v>4</v>
          </cell>
          <cell r="AD383">
            <v>5</v>
          </cell>
          <cell r="AE383">
            <v>0</v>
          </cell>
          <cell r="AF383">
            <v>0</v>
          </cell>
          <cell r="AG383" t="str">
            <v xml:space="preserve"> ST</v>
          </cell>
          <cell r="AH383" t="str">
            <v xml:space="preserve"> ALL IN AC EQ AND REM 01-15-15</v>
          </cell>
          <cell r="AI383" t="str">
            <v xml:space="preserve"> N</v>
          </cell>
          <cell r="AJ383">
            <v>7</v>
          </cell>
          <cell r="AK383">
            <v>0</v>
          </cell>
          <cell r="AL383">
            <v>11950</v>
          </cell>
          <cell r="AM383">
            <v>53524</v>
          </cell>
          <cell r="AN383" t="str">
            <v xml:space="preserve">  0/00/0000</v>
          </cell>
          <cell r="AO383">
            <v>60000</v>
          </cell>
          <cell r="AP383">
            <v>4200.3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11950</v>
          </cell>
          <cell r="AZ383">
            <v>53524</v>
          </cell>
          <cell r="BA383" t="str">
            <v xml:space="preserve"> ST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 t="str">
            <v>Pass</v>
          </cell>
          <cell r="BH383" t="str">
            <v>Pass</v>
          </cell>
          <cell r="BI383" t="str">
            <v>***-**-4182</v>
          </cell>
          <cell r="BJ383">
            <v>60000</v>
          </cell>
          <cell r="BK383">
            <v>64200.3</v>
          </cell>
          <cell r="BL383">
            <v>64200.3</v>
          </cell>
          <cell r="BM383"/>
          <cell r="BN383"/>
          <cell r="BO383"/>
          <cell r="BP383"/>
          <cell r="BQ383">
            <v>5.7676987797010523E-5</v>
          </cell>
          <cell r="BR383">
            <v>60000</v>
          </cell>
          <cell r="BS383">
            <v>4200.3</v>
          </cell>
          <cell r="BT383">
            <v>64200.3</v>
          </cell>
          <cell r="BU383">
            <v>0</v>
          </cell>
          <cell r="BV383">
            <v>64200.3</v>
          </cell>
          <cell r="BW383">
            <v>0</v>
          </cell>
          <cell r="BX383">
            <v>0</v>
          </cell>
          <cell r="BY383"/>
          <cell r="BZ383">
            <v>64200.3</v>
          </cell>
          <cell r="CA383" t="e">
            <v>#REF!</v>
          </cell>
          <cell r="CB383" t="str">
            <v>Match</v>
          </cell>
          <cell r="CC383" t="b">
            <v>0</v>
          </cell>
          <cell r="CD383">
            <v>510084182</v>
          </cell>
          <cell r="CE383">
            <v>9</v>
          </cell>
          <cell r="CF383">
            <v>5</v>
          </cell>
          <cell r="CG383">
            <v>8</v>
          </cell>
          <cell r="CH383" t="b">
            <v>0</v>
          </cell>
          <cell r="CI383">
            <v>8.6868402777763549</v>
          </cell>
          <cell r="CJ383"/>
          <cell r="CK383" t="e">
            <v>#REF!</v>
          </cell>
          <cell r="CL383" t="e">
            <v>#REF!</v>
          </cell>
        </row>
        <row r="384">
          <cell r="B384">
            <v>9310429</v>
          </cell>
          <cell r="C384" t="str">
            <v xml:space="preserve"> CONTRERAS,CES</v>
          </cell>
          <cell r="D384">
            <v>-118000</v>
          </cell>
          <cell r="E384">
            <v>-118000</v>
          </cell>
          <cell r="F384">
            <v>43081</v>
          </cell>
          <cell r="G384">
            <v>54058</v>
          </cell>
          <cell r="H384" t="str">
            <v xml:space="preserve"> MPF LOAN SOLD</v>
          </cell>
          <cell r="I384" t="str">
            <v xml:space="preserve"> PT</v>
          </cell>
          <cell r="J384">
            <v>20</v>
          </cell>
          <cell r="K384" t="str">
            <v xml:space="preserve"> A</v>
          </cell>
          <cell r="L384" t="str">
            <v xml:space="preserve"> N</v>
          </cell>
          <cell r="M384">
            <v>0</v>
          </cell>
          <cell r="N384">
            <v>11950</v>
          </cell>
          <cell r="O384">
            <v>9310429</v>
          </cell>
          <cell r="P384">
            <v>0</v>
          </cell>
          <cell r="Q384" t="str">
            <v xml:space="preserve"> BR</v>
          </cell>
          <cell r="R384">
            <v>43132</v>
          </cell>
          <cell r="S384">
            <v>554.88</v>
          </cell>
          <cell r="T384">
            <v>-463.37</v>
          </cell>
          <cell r="U384" t="str">
            <v xml:space="preserve"> N</v>
          </cell>
          <cell r="V384">
            <v>2</v>
          </cell>
          <cell r="W384">
            <v>510084182</v>
          </cell>
          <cell r="X384" t="str">
            <v xml:space="preserve"> S</v>
          </cell>
          <cell r="Y384">
            <v>11950</v>
          </cell>
          <cell r="Z384">
            <v>9310429</v>
          </cell>
          <cell r="AA384">
            <v>0</v>
          </cell>
          <cell r="AB384">
            <v>3</v>
          </cell>
          <cell r="AC384">
            <v>6</v>
          </cell>
          <cell r="AD384">
            <v>3</v>
          </cell>
          <cell r="AE384">
            <v>310429</v>
          </cell>
          <cell r="AF384">
            <v>1</v>
          </cell>
          <cell r="AG384" t="str">
            <v xml:space="preserve"> ST</v>
          </cell>
          <cell r="AH384" t="str">
            <v xml:space="preserve"> 1308 ELIZABETH ST</v>
          </cell>
          <cell r="AI384" t="str">
            <v xml:space="preserve">  </v>
          </cell>
          <cell r="AJ384">
            <v>3.625</v>
          </cell>
          <cell r="AK384">
            <v>0</v>
          </cell>
          <cell r="AL384">
            <v>11950</v>
          </cell>
          <cell r="AM384">
            <v>9310429</v>
          </cell>
          <cell r="AN384" t="str">
            <v xml:space="preserve">  0/00/0000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11950</v>
          </cell>
          <cell r="AZ384">
            <v>9310429</v>
          </cell>
          <cell r="BA384" t="str">
            <v xml:space="preserve"> ST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 t="str">
            <v>Pass</v>
          </cell>
          <cell r="BH384" t="str">
            <v>Pass</v>
          </cell>
          <cell r="BI384" t="str">
            <v>***-**-4182</v>
          </cell>
          <cell r="BJ384">
            <v>-118000</v>
          </cell>
          <cell r="BK384">
            <v>-118463.37</v>
          </cell>
          <cell r="BL384">
            <v>-118463.37</v>
          </cell>
          <cell r="BM384"/>
          <cell r="BN384"/>
          <cell r="BO384"/>
          <cell r="BP384"/>
          <cell r="BQ384">
            <v>-5.874126554802679E-5</v>
          </cell>
          <cell r="BR384">
            <v>-118000</v>
          </cell>
          <cell r="BS384">
            <v>-463.37</v>
          </cell>
          <cell r="BT384">
            <v>-118463.37</v>
          </cell>
          <cell r="BU384">
            <v>0</v>
          </cell>
          <cell r="BV384">
            <v>-118463.37</v>
          </cell>
          <cell r="BW384">
            <v>0</v>
          </cell>
          <cell r="BX384">
            <v>0</v>
          </cell>
          <cell r="BY384"/>
          <cell r="BZ384">
            <v>0</v>
          </cell>
          <cell r="CA384" t="e">
            <v>#REF!</v>
          </cell>
          <cell r="CB384" t="str">
            <v>Match</v>
          </cell>
          <cell r="CC384" t="b">
            <v>0</v>
          </cell>
          <cell r="CD384">
            <v>510084182</v>
          </cell>
          <cell r="CE384">
            <v>9</v>
          </cell>
          <cell r="CF384">
            <v>5</v>
          </cell>
          <cell r="CG384">
            <v>8</v>
          </cell>
          <cell r="CH384" t="b">
            <v>0</v>
          </cell>
          <cell r="CI384">
            <v>-8.3131597222236451</v>
          </cell>
          <cell r="CJ384"/>
          <cell r="CK384" t="e">
            <v>#REF!</v>
          </cell>
          <cell r="CL384" t="e">
            <v>#REF!</v>
          </cell>
        </row>
        <row r="385">
          <cell r="B385">
            <v>53875</v>
          </cell>
          <cell r="C385" t="str">
            <v xml:space="preserve"> CONTRERAS,JESUS JOSE</v>
          </cell>
          <cell r="D385">
            <v>12722.86</v>
          </cell>
          <cell r="E385">
            <v>10765.16</v>
          </cell>
          <cell r="F385">
            <v>42874</v>
          </cell>
          <cell r="G385">
            <v>44338</v>
          </cell>
          <cell r="H385" t="str">
            <v xml:space="preserve"> DEBT CONSOLIDATION</v>
          </cell>
          <cell r="I385" t="str">
            <v xml:space="preserve"> SA</v>
          </cell>
          <cell r="J385">
            <v>31</v>
          </cell>
          <cell r="K385" t="str">
            <v xml:space="preserve"> A</v>
          </cell>
          <cell r="L385" t="str">
            <v xml:space="preserve"> N</v>
          </cell>
          <cell r="M385">
            <v>0</v>
          </cell>
          <cell r="N385">
            <v>11952</v>
          </cell>
          <cell r="O385">
            <v>53875</v>
          </cell>
          <cell r="P385">
            <v>0</v>
          </cell>
          <cell r="Q385" t="str">
            <v xml:space="preserve"> TW</v>
          </cell>
          <cell r="R385">
            <v>43153</v>
          </cell>
          <cell r="S385">
            <v>293.16000000000003</v>
          </cell>
          <cell r="T385">
            <v>7.38</v>
          </cell>
          <cell r="U385" t="str">
            <v xml:space="preserve"> N</v>
          </cell>
          <cell r="V385">
            <v>11</v>
          </cell>
          <cell r="W385">
            <v>510084181</v>
          </cell>
          <cell r="X385" t="str">
            <v xml:space="preserve"> S</v>
          </cell>
          <cell r="Y385">
            <v>11952</v>
          </cell>
          <cell r="Z385">
            <v>53875</v>
          </cell>
          <cell r="AA385">
            <v>0</v>
          </cell>
          <cell r="AB385">
            <v>1</v>
          </cell>
          <cell r="AC385">
            <v>10</v>
          </cell>
          <cell r="AD385">
            <v>4</v>
          </cell>
          <cell r="AE385">
            <v>0</v>
          </cell>
          <cell r="AF385">
            <v>0</v>
          </cell>
          <cell r="AG385" t="str">
            <v xml:space="preserve"> ST</v>
          </cell>
          <cell r="AH385" t="str">
            <v xml:space="preserve"> 2006 DODGE RAM</v>
          </cell>
          <cell r="AI385" t="str">
            <v xml:space="preserve"> N</v>
          </cell>
          <cell r="AJ385">
            <v>5</v>
          </cell>
          <cell r="AK385">
            <v>0</v>
          </cell>
          <cell r="AL385">
            <v>11952</v>
          </cell>
          <cell r="AM385">
            <v>53875</v>
          </cell>
          <cell r="AN385" t="str">
            <v xml:space="preserve">  0/00/0000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11952</v>
          </cell>
          <cell r="AZ385">
            <v>53875</v>
          </cell>
          <cell r="BA385" t="str">
            <v xml:space="preserve"> ST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 t="str">
            <v>Pass</v>
          </cell>
          <cell r="BH385" t="str">
            <v>Pass</v>
          </cell>
          <cell r="BI385" t="str">
            <v>***-**-4181</v>
          </cell>
          <cell r="BJ385">
            <v>10765.16</v>
          </cell>
          <cell r="BK385">
            <v>10772.539999999999</v>
          </cell>
          <cell r="BL385">
            <v>10772.539999999999</v>
          </cell>
          <cell r="BM385"/>
          <cell r="BN385"/>
          <cell r="BO385"/>
          <cell r="BP385"/>
          <cell r="BQ385">
            <v>7.3916904994388794E-6</v>
          </cell>
          <cell r="BR385">
            <v>10765.16</v>
          </cell>
          <cell r="BS385">
            <v>7.38</v>
          </cell>
          <cell r="BT385">
            <v>10772.539999999999</v>
          </cell>
          <cell r="BU385">
            <v>0</v>
          </cell>
          <cell r="BV385">
            <v>10772.539999999999</v>
          </cell>
          <cell r="BW385">
            <v>0</v>
          </cell>
          <cell r="BX385">
            <v>0</v>
          </cell>
          <cell r="BY385"/>
          <cell r="BZ385">
            <v>0</v>
          </cell>
          <cell r="CA385" t="e">
            <v>#REF!</v>
          </cell>
          <cell r="CB385" t="str">
            <v>Match</v>
          </cell>
          <cell r="CC385" t="b">
            <v>0</v>
          </cell>
          <cell r="CD385">
            <v>510084181</v>
          </cell>
          <cell r="CE385">
            <v>9</v>
          </cell>
          <cell r="CF385">
            <v>5</v>
          </cell>
          <cell r="CG385">
            <v>8</v>
          </cell>
          <cell r="CH385" t="b">
            <v>0</v>
          </cell>
          <cell r="CI385">
            <v>-29.313159722223645</v>
          </cell>
          <cell r="CJ385"/>
          <cell r="CK385" t="e">
            <v>#REF!</v>
          </cell>
          <cell r="CL385" t="e">
            <v>#REF!</v>
          </cell>
        </row>
        <row r="386">
          <cell r="B386">
            <v>310370</v>
          </cell>
          <cell r="C386" t="str">
            <v xml:space="preserve"> CONTRERAS,JESUS JOSE</v>
          </cell>
          <cell r="D386">
            <v>72250</v>
          </cell>
          <cell r="E386">
            <v>69012.179999999993</v>
          </cell>
          <cell r="F386">
            <v>42180</v>
          </cell>
          <cell r="G386">
            <v>53144</v>
          </cell>
          <cell r="H386" t="str">
            <v xml:space="preserve"> CASH OUT REFINANCE</v>
          </cell>
          <cell r="I386" t="str">
            <v xml:space="preserve"> PA</v>
          </cell>
          <cell r="J386">
            <v>19</v>
          </cell>
          <cell r="K386" t="str">
            <v xml:space="preserve"> A</v>
          </cell>
          <cell r="L386" t="str">
            <v xml:space="preserve"> N</v>
          </cell>
          <cell r="M386">
            <v>0</v>
          </cell>
          <cell r="N386">
            <v>11952</v>
          </cell>
          <cell r="O386">
            <v>310370</v>
          </cell>
          <cell r="P386">
            <v>0</v>
          </cell>
          <cell r="Q386" t="str">
            <v xml:space="preserve"> BR</v>
          </cell>
          <cell r="R386">
            <v>43132</v>
          </cell>
          <cell r="S386">
            <v>350.16</v>
          </cell>
          <cell r="T386">
            <v>170.85</v>
          </cell>
          <cell r="U386" t="str">
            <v xml:space="preserve"> N</v>
          </cell>
          <cell r="V386">
            <v>2</v>
          </cell>
          <cell r="W386">
            <v>510084181</v>
          </cell>
          <cell r="X386" t="str">
            <v xml:space="preserve"> S</v>
          </cell>
          <cell r="Y386">
            <v>11952</v>
          </cell>
          <cell r="Z386">
            <v>310370</v>
          </cell>
          <cell r="AA386">
            <v>0</v>
          </cell>
          <cell r="AB386">
            <v>1</v>
          </cell>
          <cell r="AC386">
            <v>6</v>
          </cell>
          <cell r="AD386">
            <v>3</v>
          </cell>
          <cell r="AE386">
            <v>310370</v>
          </cell>
          <cell r="AF386">
            <v>1</v>
          </cell>
          <cell r="AG386" t="str">
            <v xml:space="preserve"> ST</v>
          </cell>
          <cell r="AH386" t="str">
            <v xml:space="preserve"> 309 S WASHINGTON</v>
          </cell>
          <cell r="AI386" t="str">
            <v xml:space="preserve"> N</v>
          </cell>
          <cell r="AJ386">
            <v>3.875</v>
          </cell>
          <cell r="AK386">
            <v>1</v>
          </cell>
          <cell r="AL386">
            <v>11952</v>
          </cell>
          <cell r="AM386">
            <v>310370</v>
          </cell>
          <cell r="AN386" t="str">
            <v xml:space="preserve">  0/00/0000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11952</v>
          </cell>
          <cell r="AZ386">
            <v>310370</v>
          </cell>
          <cell r="BA386" t="str">
            <v xml:space="preserve"> ST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 t="str">
            <v>Pass</v>
          </cell>
          <cell r="BH386" t="str">
            <v>Pass</v>
          </cell>
          <cell r="BI386" t="str">
            <v>***-**-4181</v>
          </cell>
          <cell r="BJ386">
            <v>69012.179999999993</v>
          </cell>
          <cell r="BK386">
            <v>69183.03</v>
          </cell>
          <cell r="BL386">
            <v>69183.03</v>
          </cell>
          <cell r="BM386"/>
          <cell r="BN386"/>
          <cell r="BO386"/>
          <cell r="BP386"/>
          <cell r="BQ386">
            <v>3.672406386156485E-5</v>
          </cell>
          <cell r="BR386">
            <v>69012.179999999993</v>
          </cell>
          <cell r="BS386">
            <v>170.85</v>
          </cell>
          <cell r="BT386">
            <v>69183.03</v>
          </cell>
          <cell r="BU386">
            <v>0</v>
          </cell>
          <cell r="BV386">
            <v>69183.03</v>
          </cell>
          <cell r="BW386">
            <v>0</v>
          </cell>
          <cell r="BX386">
            <v>0</v>
          </cell>
          <cell r="BY386"/>
          <cell r="BZ386">
            <v>0</v>
          </cell>
          <cell r="CA386" t="e">
            <v>#REF!</v>
          </cell>
          <cell r="CB386" t="str">
            <v>Match</v>
          </cell>
          <cell r="CC386" t="b">
            <v>0</v>
          </cell>
          <cell r="CD386">
            <v>510084181</v>
          </cell>
          <cell r="CE386">
            <v>9</v>
          </cell>
          <cell r="CF386">
            <v>5</v>
          </cell>
          <cell r="CG386">
            <v>8</v>
          </cell>
          <cell r="CH386" t="b">
            <v>0</v>
          </cell>
          <cell r="CI386">
            <v>-8.3131597222236451</v>
          </cell>
          <cell r="CJ386"/>
          <cell r="CK386" t="e">
            <v>#REF!</v>
          </cell>
          <cell r="CL386" t="e">
            <v>#REF!</v>
          </cell>
        </row>
        <row r="387">
          <cell r="B387">
            <v>9310370</v>
          </cell>
          <cell r="C387" t="str">
            <v xml:space="preserve"> CONTRERAS,JES</v>
          </cell>
          <cell r="D387">
            <v>-72250</v>
          </cell>
          <cell r="E387">
            <v>-69012.179999999993</v>
          </cell>
          <cell r="F387">
            <v>42180</v>
          </cell>
          <cell r="G387">
            <v>53144</v>
          </cell>
          <cell r="H387" t="str">
            <v xml:space="preserve"> MPF LOAN SOLD</v>
          </cell>
          <cell r="I387" t="str">
            <v xml:space="preserve"> PT</v>
          </cell>
          <cell r="J387">
            <v>20</v>
          </cell>
          <cell r="K387" t="str">
            <v xml:space="preserve"> A</v>
          </cell>
          <cell r="L387" t="str">
            <v xml:space="preserve"> N</v>
          </cell>
          <cell r="M387">
            <v>0</v>
          </cell>
          <cell r="N387">
            <v>11952</v>
          </cell>
          <cell r="O387">
            <v>9310370</v>
          </cell>
          <cell r="P387">
            <v>0</v>
          </cell>
          <cell r="Q387" t="str">
            <v xml:space="preserve"> BR</v>
          </cell>
          <cell r="R387">
            <v>43132</v>
          </cell>
          <cell r="S387">
            <v>350.16</v>
          </cell>
          <cell r="T387">
            <v>-170.85</v>
          </cell>
          <cell r="U387" t="str">
            <v xml:space="preserve"> N</v>
          </cell>
          <cell r="V387">
            <v>2</v>
          </cell>
          <cell r="W387">
            <v>510084181</v>
          </cell>
          <cell r="X387" t="str">
            <v xml:space="preserve"> S</v>
          </cell>
          <cell r="Y387">
            <v>11952</v>
          </cell>
          <cell r="Z387">
            <v>9310370</v>
          </cell>
          <cell r="AA387">
            <v>0</v>
          </cell>
          <cell r="AB387">
            <v>1</v>
          </cell>
          <cell r="AC387">
            <v>6</v>
          </cell>
          <cell r="AD387">
            <v>3</v>
          </cell>
          <cell r="AE387">
            <v>310370</v>
          </cell>
          <cell r="AF387">
            <v>1</v>
          </cell>
          <cell r="AG387" t="str">
            <v xml:space="preserve"> ST</v>
          </cell>
          <cell r="AH387" t="str">
            <v xml:space="preserve"> 309 S WASHINGTON</v>
          </cell>
          <cell r="AI387" t="str">
            <v xml:space="preserve">  </v>
          </cell>
          <cell r="AJ387">
            <v>3.875</v>
          </cell>
          <cell r="AK387">
            <v>7</v>
          </cell>
          <cell r="AL387">
            <v>11952</v>
          </cell>
          <cell r="AM387">
            <v>9310370</v>
          </cell>
          <cell r="AN387" t="str">
            <v xml:space="preserve">  0/00/0000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11952</v>
          </cell>
          <cell r="AZ387">
            <v>9310370</v>
          </cell>
          <cell r="BA387" t="str">
            <v xml:space="preserve"> ST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 t="str">
            <v>Pass</v>
          </cell>
          <cell r="BH387" t="str">
            <v>Pass</v>
          </cell>
          <cell r="BI387" t="str">
            <v>***-**-4181</v>
          </cell>
          <cell r="BJ387">
            <v>-69012.179999999993</v>
          </cell>
          <cell r="BK387">
            <v>-69183.03</v>
          </cell>
          <cell r="BL387">
            <v>-69183.03</v>
          </cell>
          <cell r="BM387"/>
          <cell r="BN387"/>
          <cell r="BO387"/>
          <cell r="BP387"/>
          <cell r="BQ387">
            <v>-3.672406386156485E-5</v>
          </cell>
          <cell r="BR387">
            <v>-69012.179999999993</v>
          </cell>
          <cell r="BS387">
            <v>-170.85</v>
          </cell>
          <cell r="BT387">
            <v>-69183.03</v>
          </cell>
          <cell r="BU387">
            <v>0</v>
          </cell>
          <cell r="BV387">
            <v>-69183.03</v>
          </cell>
          <cell r="BW387">
            <v>0</v>
          </cell>
          <cell r="BX387">
            <v>0</v>
          </cell>
          <cell r="BY387"/>
          <cell r="BZ387">
            <v>0</v>
          </cell>
          <cell r="CA387" t="e">
            <v>#REF!</v>
          </cell>
          <cell r="CB387" t="str">
            <v>Match</v>
          </cell>
          <cell r="CC387" t="b">
            <v>0</v>
          </cell>
          <cell r="CD387">
            <v>510084181</v>
          </cell>
          <cell r="CE387">
            <v>9</v>
          </cell>
          <cell r="CF387">
            <v>5</v>
          </cell>
          <cell r="CG387">
            <v>8</v>
          </cell>
          <cell r="CH387" t="b">
            <v>0</v>
          </cell>
          <cell r="CI387">
            <v>-8.3131597222236451</v>
          </cell>
          <cell r="CJ387"/>
          <cell r="CK387" t="e">
            <v>#REF!</v>
          </cell>
          <cell r="CL387" t="e">
            <v>#REF!</v>
          </cell>
        </row>
        <row r="388">
          <cell r="B388">
            <v>53906</v>
          </cell>
          <cell r="C388" t="str">
            <v xml:space="preserve"> CONWAY,RICHARD KEITH</v>
          </cell>
          <cell r="D388">
            <v>15569.48</v>
          </cell>
          <cell r="E388">
            <v>14192.16</v>
          </cell>
          <cell r="F388">
            <v>42891</v>
          </cell>
          <cell r="G388">
            <v>44612</v>
          </cell>
          <cell r="H388" t="str">
            <v xml:space="preserve"> REFINANCE VEHICLES AND FORKLIF</v>
          </cell>
          <cell r="I388" t="str">
            <v xml:space="preserve"> SA</v>
          </cell>
          <cell r="J388">
            <v>32</v>
          </cell>
          <cell r="K388" t="str">
            <v xml:space="preserve"> A</v>
          </cell>
          <cell r="L388" t="str">
            <v xml:space="preserve"> N</v>
          </cell>
          <cell r="M388">
            <v>0</v>
          </cell>
          <cell r="N388">
            <v>11953</v>
          </cell>
          <cell r="O388">
            <v>53906</v>
          </cell>
          <cell r="P388">
            <v>0</v>
          </cell>
          <cell r="Q388" t="str">
            <v xml:space="preserve"> JB</v>
          </cell>
          <cell r="R388">
            <v>43120</v>
          </cell>
          <cell r="S388">
            <v>339</v>
          </cell>
          <cell r="T388">
            <v>109.06</v>
          </cell>
          <cell r="U388" t="str">
            <v xml:space="preserve"> N</v>
          </cell>
          <cell r="V388">
            <v>7</v>
          </cell>
          <cell r="W388">
            <v>511969652</v>
          </cell>
          <cell r="X388" t="str">
            <v xml:space="preserve"> S</v>
          </cell>
          <cell r="Y388">
            <v>11953</v>
          </cell>
          <cell r="Z388">
            <v>53906</v>
          </cell>
          <cell r="AA388">
            <v>0</v>
          </cell>
          <cell r="AB388">
            <v>3</v>
          </cell>
          <cell r="AC388">
            <v>2</v>
          </cell>
          <cell r="AD388">
            <v>5</v>
          </cell>
          <cell r="AE388">
            <v>0</v>
          </cell>
          <cell r="AF388">
            <v>0</v>
          </cell>
          <cell r="AG388" t="str">
            <v xml:space="preserve"> ST</v>
          </cell>
          <cell r="AH388" t="str">
            <v xml:space="preserve"> ALL INVENTORY, CHATTEL PAPER,</v>
          </cell>
          <cell r="AI388" t="str">
            <v xml:space="preserve"> N</v>
          </cell>
          <cell r="AJ388">
            <v>8.5</v>
          </cell>
          <cell r="AK388">
            <v>0</v>
          </cell>
          <cell r="AL388">
            <v>11953</v>
          </cell>
          <cell r="AM388">
            <v>53906</v>
          </cell>
          <cell r="AN388" t="str">
            <v xml:space="preserve">  0/00/0000</v>
          </cell>
          <cell r="AO388">
            <v>198.16</v>
          </cell>
          <cell r="AP388">
            <v>95.84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11953</v>
          </cell>
          <cell r="AZ388">
            <v>53906</v>
          </cell>
          <cell r="BA388" t="str">
            <v xml:space="preserve"> ST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 t="str">
            <v>Pass</v>
          </cell>
          <cell r="BH388" t="str">
            <v>Pass</v>
          </cell>
          <cell r="BI388" t="str">
            <v>***-**-9652</v>
          </cell>
          <cell r="BJ388">
            <v>14192.16</v>
          </cell>
          <cell r="BK388">
            <v>14301.22</v>
          </cell>
          <cell r="BL388">
            <v>14301.22</v>
          </cell>
          <cell r="BM388"/>
          <cell r="BN388"/>
          <cell r="BO388"/>
          <cell r="BP388"/>
          <cell r="BQ388">
            <v>1.656611626817233E-5</v>
          </cell>
          <cell r="BR388">
            <v>14192.16</v>
          </cell>
          <cell r="BS388">
            <v>109.06</v>
          </cell>
          <cell r="BT388">
            <v>14301.22</v>
          </cell>
          <cell r="BU388">
            <v>0</v>
          </cell>
          <cell r="BV388">
            <v>14301.22</v>
          </cell>
          <cell r="BW388">
            <v>0</v>
          </cell>
          <cell r="BX388">
            <v>0</v>
          </cell>
          <cell r="BY388"/>
          <cell r="BZ388">
            <v>294</v>
          </cell>
          <cell r="CA388" t="e">
            <v>#REF!</v>
          </cell>
          <cell r="CB388" t="str">
            <v>Match</v>
          </cell>
          <cell r="CC388" t="b">
            <v>0</v>
          </cell>
          <cell r="CD388">
            <v>511969652</v>
          </cell>
          <cell r="CE388">
            <v>9</v>
          </cell>
          <cell r="CF388">
            <v>5</v>
          </cell>
          <cell r="CG388">
            <v>96</v>
          </cell>
          <cell r="CH388" t="b">
            <v>0</v>
          </cell>
          <cell r="CI388">
            <v>3.6868402777763549</v>
          </cell>
          <cell r="CJ388"/>
          <cell r="CK388" t="e">
            <v>#REF!</v>
          </cell>
          <cell r="CL388" t="e">
            <v>#REF!</v>
          </cell>
        </row>
        <row r="389">
          <cell r="B389">
            <v>54374</v>
          </cell>
          <cell r="C389" t="str">
            <v xml:space="preserve"> CONWAY,RICHARD KEITH</v>
          </cell>
          <cell r="D389">
            <v>4025</v>
          </cell>
          <cell r="E389">
            <v>4025</v>
          </cell>
          <cell r="F389">
            <v>43080</v>
          </cell>
          <cell r="G389">
            <v>43252</v>
          </cell>
          <cell r="H389" t="str">
            <v xml:space="preserve"> PURCHASE INVENTORY</v>
          </cell>
          <cell r="I389" t="str">
            <v xml:space="preserve"> SI</v>
          </cell>
          <cell r="J389">
            <v>61</v>
          </cell>
          <cell r="K389" t="str">
            <v xml:space="preserve"> A</v>
          </cell>
          <cell r="L389" t="str">
            <v xml:space="preserve"> N</v>
          </cell>
          <cell r="M389">
            <v>0</v>
          </cell>
          <cell r="N389">
            <v>11953</v>
          </cell>
          <cell r="O389">
            <v>54374</v>
          </cell>
          <cell r="P389">
            <v>0</v>
          </cell>
          <cell r="Q389" t="str">
            <v xml:space="preserve"> MN</v>
          </cell>
          <cell r="R389">
            <v>43252</v>
          </cell>
          <cell r="S389">
            <v>0</v>
          </cell>
          <cell r="T389">
            <v>29.11</v>
          </cell>
          <cell r="U389" t="str">
            <v xml:space="preserve"> Y</v>
          </cell>
          <cell r="V389">
            <v>6</v>
          </cell>
          <cell r="W389">
            <v>511969652</v>
          </cell>
          <cell r="X389" t="str">
            <v xml:space="preserve"> S</v>
          </cell>
          <cell r="Y389">
            <v>11953</v>
          </cell>
          <cell r="Z389">
            <v>54374</v>
          </cell>
          <cell r="AA389">
            <v>0</v>
          </cell>
          <cell r="AB389">
            <v>3</v>
          </cell>
          <cell r="AC389">
            <v>8</v>
          </cell>
          <cell r="AD389">
            <v>5</v>
          </cell>
          <cell r="AE389">
            <v>0</v>
          </cell>
          <cell r="AF389">
            <v>0</v>
          </cell>
          <cell r="AG389" t="str">
            <v xml:space="preserve"> ST</v>
          </cell>
          <cell r="AH389" t="str">
            <v xml:space="preserve"> ALL INVENTORY AND EQUIPMENT</v>
          </cell>
          <cell r="AI389" t="str">
            <v xml:space="preserve"> N</v>
          </cell>
          <cell r="AJ389">
            <v>6</v>
          </cell>
          <cell r="AK389">
            <v>0</v>
          </cell>
          <cell r="AL389">
            <v>11953</v>
          </cell>
          <cell r="AM389">
            <v>54374</v>
          </cell>
          <cell r="AN389" t="str">
            <v xml:space="preserve">  0/00/0000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11953</v>
          </cell>
          <cell r="AZ389">
            <v>54374</v>
          </cell>
          <cell r="BA389" t="str">
            <v xml:space="preserve"> ST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 t="str">
            <v>Pass</v>
          </cell>
          <cell r="BH389" t="str">
            <v>Pass</v>
          </cell>
          <cell r="BI389" t="str">
            <v>***-**-9652</v>
          </cell>
          <cell r="BJ389">
            <v>4025</v>
          </cell>
          <cell r="BK389">
            <v>4054.11</v>
          </cell>
          <cell r="BL389">
            <v>4054.11</v>
          </cell>
          <cell r="BM389"/>
          <cell r="BN389"/>
          <cell r="BO389"/>
          <cell r="BP389"/>
          <cell r="BQ389">
            <v>3.3164267983281051E-6</v>
          </cell>
          <cell r="BR389">
            <v>4025</v>
          </cell>
          <cell r="BS389">
            <v>29.11</v>
          </cell>
          <cell r="BT389">
            <v>4054.11</v>
          </cell>
          <cell r="BU389">
            <v>0</v>
          </cell>
          <cell r="BV389">
            <v>4054.11</v>
          </cell>
          <cell r="BW389">
            <v>0</v>
          </cell>
          <cell r="BX389">
            <v>0</v>
          </cell>
          <cell r="BY389"/>
          <cell r="BZ389">
            <v>0</v>
          </cell>
          <cell r="CA389" t="e">
            <v>#REF!</v>
          </cell>
          <cell r="CB389" t="str">
            <v>Match</v>
          </cell>
          <cell r="CC389" t="b">
            <v>0</v>
          </cell>
          <cell r="CD389">
            <v>511969652</v>
          </cell>
          <cell r="CE389">
            <v>9</v>
          </cell>
          <cell r="CF389">
            <v>5</v>
          </cell>
          <cell r="CG389">
            <v>96</v>
          </cell>
          <cell r="CH389" t="b">
            <v>0</v>
          </cell>
          <cell r="CI389">
            <v>-128.31315972222365</v>
          </cell>
          <cell r="CJ389"/>
          <cell r="CK389" t="e">
            <v>#REF!</v>
          </cell>
          <cell r="CL389" t="e">
            <v>#REF!</v>
          </cell>
        </row>
        <row r="390">
          <cell r="B390">
            <v>53449</v>
          </cell>
          <cell r="C390" t="str">
            <v xml:space="preserve"> CONTRERAS,MARIA</v>
          </cell>
          <cell r="D390">
            <v>15069.5</v>
          </cell>
          <cell r="E390">
            <v>12026.25</v>
          </cell>
          <cell r="F390">
            <v>42705</v>
          </cell>
          <cell r="G390">
            <v>44550</v>
          </cell>
          <cell r="H390" t="str">
            <v xml:space="preserve"> PURCHASE VEHICLE</v>
          </cell>
          <cell r="I390" t="str">
            <v xml:space="preserve"> SA</v>
          </cell>
          <cell r="J390">
            <v>34</v>
          </cell>
          <cell r="K390" t="str">
            <v xml:space="preserve"> A</v>
          </cell>
          <cell r="L390" t="str">
            <v xml:space="preserve"> N</v>
          </cell>
          <cell r="M390">
            <v>0</v>
          </cell>
          <cell r="N390">
            <v>11955</v>
          </cell>
          <cell r="O390">
            <v>53449</v>
          </cell>
          <cell r="P390">
            <v>0</v>
          </cell>
          <cell r="Q390" t="str">
            <v xml:space="preserve"> MN</v>
          </cell>
          <cell r="R390">
            <v>43151</v>
          </cell>
          <cell r="S390">
            <v>288.67</v>
          </cell>
          <cell r="T390">
            <v>10.88</v>
          </cell>
          <cell r="U390" t="str">
            <v xml:space="preserve"> N</v>
          </cell>
          <cell r="V390">
            <v>11</v>
          </cell>
          <cell r="W390">
            <v>556022184</v>
          </cell>
          <cell r="X390" t="str">
            <v xml:space="preserve"> S</v>
          </cell>
          <cell r="Y390">
            <v>11955</v>
          </cell>
          <cell r="Z390">
            <v>53449</v>
          </cell>
          <cell r="AA390">
            <v>0</v>
          </cell>
          <cell r="AB390">
            <v>1</v>
          </cell>
          <cell r="AC390">
            <v>5</v>
          </cell>
          <cell r="AD390">
            <v>12</v>
          </cell>
          <cell r="AE390">
            <v>0</v>
          </cell>
          <cell r="AF390">
            <v>0</v>
          </cell>
          <cell r="AG390" t="str">
            <v xml:space="preserve"> ST</v>
          </cell>
          <cell r="AH390" t="str">
            <v xml:space="preserve"> 2015 NISSAN ALTIMA S</v>
          </cell>
          <cell r="AI390" t="str">
            <v xml:space="preserve"> N</v>
          </cell>
          <cell r="AJ390">
            <v>5.5</v>
          </cell>
          <cell r="AK390">
            <v>0</v>
          </cell>
          <cell r="AL390">
            <v>11955</v>
          </cell>
          <cell r="AM390">
            <v>53449</v>
          </cell>
          <cell r="AN390" t="str">
            <v xml:space="preserve">  0/00/0000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11955</v>
          </cell>
          <cell r="AZ390">
            <v>53449</v>
          </cell>
          <cell r="BA390" t="str">
            <v xml:space="preserve"> ST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 t="str">
            <v>Pass</v>
          </cell>
          <cell r="BH390" t="str">
            <v>Pass</v>
          </cell>
          <cell r="BI390" t="str">
            <v>***-**-2184</v>
          </cell>
          <cell r="BJ390">
            <v>12026.25</v>
          </cell>
          <cell r="BK390">
            <v>12037.13</v>
          </cell>
          <cell r="BL390">
            <v>12037.13</v>
          </cell>
          <cell r="BM390"/>
          <cell r="BN390"/>
          <cell r="BO390"/>
          <cell r="BP390"/>
          <cell r="BQ390">
            <v>9.0833531183711619E-6</v>
          </cell>
          <cell r="BR390">
            <v>12026.25</v>
          </cell>
          <cell r="BS390">
            <v>10.88</v>
          </cell>
          <cell r="BT390">
            <v>12037.13</v>
          </cell>
          <cell r="BU390">
            <v>0</v>
          </cell>
          <cell r="BV390">
            <v>12037.13</v>
          </cell>
          <cell r="BW390">
            <v>0</v>
          </cell>
          <cell r="BX390">
            <v>0</v>
          </cell>
          <cell r="BY390"/>
          <cell r="BZ390">
            <v>0</v>
          </cell>
          <cell r="CA390" t="e">
            <v>#REF!</v>
          </cell>
          <cell r="CB390" t="str">
            <v>Match</v>
          </cell>
          <cell r="CC390" t="b">
            <v>0</v>
          </cell>
          <cell r="CD390">
            <v>556022184</v>
          </cell>
          <cell r="CE390">
            <v>9</v>
          </cell>
          <cell r="CF390">
            <v>5</v>
          </cell>
          <cell r="CG390">
            <v>2</v>
          </cell>
          <cell r="CH390" t="b">
            <v>0</v>
          </cell>
          <cell r="CI390">
            <v>-27.313159722223645</v>
          </cell>
          <cell r="CJ390"/>
          <cell r="CK390" t="e">
            <v>#REF!</v>
          </cell>
          <cell r="CL390" t="e">
            <v>#REF!</v>
          </cell>
        </row>
        <row r="391">
          <cell r="B391">
            <v>54272</v>
          </cell>
          <cell r="C391" t="str">
            <v xml:space="preserve"> COOLEY,TYLER J.</v>
          </cell>
          <cell r="D391">
            <v>3027.5</v>
          </cell>
          <cell r="E391">
            <v>2449.6999999999998</v>
          </cell>
          <cell r="F391">
            <v>43039</v>
          </cell>
          <cell r="G391">
            <v>43524</v>
          </cell>
          <cell r="H391" t="str">
            <v xml:space="preserve"> PERSONAL</v>
          </cell>
          <cell r="I391" t="str">
            <v xml:space="preserve"> SA</v>
          </cell>
          <cell r="J391">
            <v>31</v>
          </cell>
          <cell r="K391" t="str">
            <v xml:space="preserve"> A</v>
          </cell>
          <cell r="L391" t="str">
            <v xml:space="preserve"> N</v>
          </cell>
          <cell r="M391">
            <v>0</v>
          </cell>
          <cell r="N391">
            <v>11956</v>
          </cell>
          <cell r="O391">
            <v>54272</v>
          </cell>
          <cell r="P391">
            <v>0</v>
          </cell>
          <cell r="Q391" t="str">
            <v xml:space="preserve"> MN</v>
          </cell>
          <cell r="R391">
            <v>43159</v>
          </cell>
          <cell r="S391">
            <v>195.96</v>
          </cell>
          <cell r="T391">
            <v>9.39</v>
          </cell>
          <cell r="U391" t="str">
            <v xml:space="preserve"> N</v>
          </cell>
          <cell r="V391">
            <v>11</v>
          </cell>
          <cell r="W391">
            <v>509047916</v>
          </cell>
          <cell r="X391" t="str">
            <v xml:space="preserve"> S</v>
          </cell>
          <cell r="Y391">
            <v>11956</v>
          </cell>
          <cell r="Z391">
            <v>54272</v>
          </cell>
          <cell r="AA391">
            <v>0</v>
          </cell>
          <cell r="AB391">
            <v>1</v>
          </cell>
          <cell r="AC391">
            <v>10</v>
          </cell>
          <cell r="AD391">
            <v>4</v>
          </cell>
          <cell r="AE391">
            <v>0</v>
          </cell>
          <cell r="AF391">
            <v>0</v>
          </cell>
          <cell r="AG391" t="str">
            <v xml:space="preserve"> ST</v>
          </cell>
          <cell r="AH391" t="str">
            <v xml:space="preserve"> 1955 HARLEY DAVIDSON (VIN CA59</v>
          </cell>
          <cell r="AI391" t="str">
            <v xml:space="preserve"> N</v>
          </cell>
          <cell r="AJ391">
            <v>5</v>
          </cell>
          <cell r="AK391">
            <v>0</v>
          </cell>
          <cell r="AL391">
            <v>11956</v>
          </cell>
          <cell r="AM391">
            <v>54272</v>
          </cell>
          <cell r="AN391" t="str">
            <v xml:space="preserve">  0/00/0000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11956</v>
          </cell>
          <cell r="AZ391">
            <v>54272</v>
          </cell>
          <cell r="BA391" t="str">
            <v xml:space="preserve"> ST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 t="str">
            <v>Pass</v>
          </cell>
          <cell r="BH391" t="str">
            <v>Pass</v>
          </cell>
          <cell r="BI391" t="str">
            <v>***-**-7916</v>
          </cell>
          <cell r="BJ391">
            <v>2449.6999999999998</v>
          </cell>
          <cell r="BK391">
            <v>2459.0899999999997</v>
          </cell>
          <cell r="BL391">
            <v>2459.0899999999997</v>
          </cell>
          <cell r="BM391"/>
          <cell r="BN391"/>
          <cell r="BO391"/>
          <cell r="BP391"/>
          <cell r="BQ391">
            <v>1.6820394881706746E-6</v>
          </cell>
          <cell r="BR391">
            <v>2449.6999999999998</v>
          </cell>
          <cell r="BS391">
            <v>9.39</v>
          </cell>
          <cell r="BT391">
            <v>2459.0899999999997</v>
          </cell>
          <cell r="BU391">
            <v>0</v>
          </cell>
          <cell r="BV391">
            <v>2459.0899999999997</v>
          </cell>
          <cell r="BW391">
            <v>0</v>
          </cell>
          <cell r="BX391">
            <v>0</v>
          </cell>
          <cell r="BY391"/>
          <cell r="BZ391">
            <v>0</v>
          </cell>
          <cell r="CA391" t="e">
            <v>#REF!</v>
          </cell>
          <cell r="CB391" t="str">
            <v>Match</v>
          </cell>
          <cell r="CC391" t="b">
            <v>0</v>
          </cell>
          <cell r="CD391">
            <v>509047916</v>
          </cell>
          <cell r="CE391">
            <v>9</v>
          </cell>
          <cell r="CF391">
            <v>5</v>
          </cell>
          <cell r="CG391">
            <v>4</v>
          </cell>
          <cell r="CH391" t="b">
            <v>0</v>
          </cell>
          <cell r="CI391">
            <v>-35.313159722223645</v>
          </cell>
          <cell r="CJ391"/>
          <cell r="CK391" t="e">
            <v>#REF!</v>
          </cell>
          <cell r="CL391" t="e">
            <v>#REF!</v>
          </cell>
        </row>
        <row r="392">
          <cell r="B392">
            <v>54396</v>
          </cell>
          <cell r="C392" t="str">
            <v xml:space="preserve"> CORDERO,ARTURO</v>
          </cell>
          <cell r="D392">
            <v>8093.5</v>
          </cell>
          <cell r="E392">
            <v>7886.27</v>
          </cell>
          <cell r="F392">
            <v>43088</v>
          </cell>
          <cell r="G392">
            <v>44190</v>
          </cell>
          <cell r="H392" t="str">
            <v xml:space="preserve"> PURCHASE VEHICLE</v>
          </cell>
          <cell r="I392" t="str">
            <v xml:space="preserve"> SA</v>
          </cell>
          <cell r="J392">
            <v>34</v>
          </cell>
          <cell r="K392" t="str">
            <v xml:space="preserve"> A</v>
          </cell>
          <cell r="L392" t="str">
            <v xml:space="preserve"> N</v>
          </cell>
          <cell r="M392">
            <v>0</v>
          </cell>
          <cell r="N392">
            <v>11964</v>
          </cell>
          <cell r="O392">
            <v>54396</v>
          </cell>
          <cell r="P392">
            <v>0</v>
          </cell>
          <cell r="Q392" t="str">
            <v xml:space="preserve"> MN</v>
          </cell>
          <cell r="R392">
            <v>43156</v>
          </cell>
          <cell r="S392">
            <v>250.19</v>
          </cell>
          <cell r="T392">
            <v>3.02</v>
          </cell>
          <cell r="U392" t="str">
            <v xml:space="preserve"> N</v>
          </cell>
          <cell r="V392">
            <v>11</v>
          </cell>
          <cell r="W392">
            <v>907842579</v>
          </cell>
          <cell r="X392" t="str">
            <v xml:space="preserve"> S</v>
          </cell>
          <cell r="Y392">
            <v>11964</v>
          </cell>
          <cell r="Z392">
            <v>54396</v>
          </cell>
          <cell r="AA392">
            <v>0</v>
          </cell>
          <cell r="AB392">
            <v>4</v>
          </cell>
          <cell r="AC392">
            <v>5</v>
          </cell>
          <cell r="AD392">
            <v>12</v>
          </cell>
          <cell r="AE392">
            <v>0</v>
          </cell>
          <cell r="AF392">
            <v>0</v>
          </cell>
          <cell r="AG392" t="str">
            <v xml:space="preserve"> ST</v>
          </cell>
          <cell r="AH392" t="str">
            <v xml:space="preserve"> 2011 CHEVROLET TRAVERSE (VIN 1</v>
          </cell>
          <cell r="AI392" t="str">
            <v xml:space="preserve"> N</v>
          </cell>
          <cell r="AJ392">
            <v>7</v>
          </cell>
          <cell r="AK392">
            <v>0</v>
          </cell>
          <cell r="AL392">
            <v>11964</v>
          </cell>
          <cell r="AM392">
            <v>54396</v>
          </cell>
          <cell r="AN392" t="str">
            <v xml:space="preserve">  0/00/0000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11964</v>
          </cell>
          <cell r="AZ392">
            <v>54396</v>
          </cell>
          <cell r="BA392" t="str">
            <v xml:space="preserve"> ST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 t="str">
            <v>Pass</v>
          </cell>
          <cell r="BH392" t="str">
            <v>Pass</v>
          </cell>
          <cell r="BI392" t="str">
            <v>***-**-2579</v>
          </cell>
          <cell r="BJ392">
            <v>7886.27</v>
          </cell>
          <cell r="BK392">
            <v>7889.2900000000009</v>
          </cell>
          <cell r="BL392">
            <v>7889.2900000000009</v>
          </cell>
          <cell r="BM392"/>
          <cell r="BN392"/>
          <cell r="BO392"/>
          <cell r="BP392"/>
          <cell r="BQ392">
            <v>7.5809383092321714E-6</v>
          </cell>
          <cell r="BR392">
            <v>7886.27</v>
          </cell>
          <cell r="BS392">
            <v>3.02</v>
          </cell>
          <cell r="BT392">
            <v>7889.2900000000009</v>
          </cell>
          <cell r="BU392">
            <v>0</v>
          </cell>
          <cell r="BV392">
            <v>7889.2900000000009</v>
          </cell>
          <cell r="BW392">
            <v>0</v>
          </cell>
          <cell r="BX392">
            <v>0</v>
          </cell>
          <cell r="BY392"/>
          <cell r="BZ392">
            <v>0</v>
          </cell>
          <cell r="CA392" t="e">
            <v>#REF!</v>
          </cell>
          <cell r="CB392" t="str">
            <v>Match</v>
          </cell>
          <cell r="CC392" t="b">
            <v>0</v>
          </cell>
          <cell r="CD392">
            <v>907842579</v>
          </cell>
          <cell r="CE392">
            <v>9</v>
          </cell>
          <cell r="CF392">
            <v>9</v>
          </cell>
          <cell r="CG392">
            <v>84</v>
          </cell>
          <cell r="CH392" t="str">
            <v>Z</v>
          </cell>
          <cell r="CI392">
            <v>-32.313159722223645</v>
          </cell>
          <cell r="CJ392"/>
          <cell r="CK392" t="e">
            <v>#REF!</v>
          </cell>
          <cell r="CL392" t="e">
            <v>#REF!</v>
          </cell>
        </row>
        <row r="393">
          <cell r="B393">
            <v>51094</v>
          </cell>
          <cell r="C393" t="str">
            <v xml:space="preserve"> COOPER,ROBERT L.</v>
          </cell>
          <cell r="D393">
            <v>29792.15</v>
          </cell>
          <cell r="E393">
            <v>17418.189999999999</v>
          </cell>
          <cell r="F393">
            <v>41995</v>
          </cell>
          <cell r="G393">
            <v>44555</v>
          </cell>
          <cell r="H393" t="str">
            <v xml:space="preserve"> RENTAL RENEWAL</v>
          </cell>
          <cell r="I393" t="str">
            <v xml:space="preserve"> SA</v>
          </cell>
          <cell r="J393">
            <v>13</v>
          </cell>
          <cell r="K393" t="str">
            <v xml:space="preserve"> A</v>
          </cell>
          <cell r="L393" t="str">
            <v xml:space="preserve"> N</v>
          </cell>
          <cell r="M393">
            <v>0</v>
          </cell>
          <cell r="N393">
            <v>11965</v>
          </cell>
          <cell r="O393">
            <v>51094</v>
          </cell>
          <cell r="P393">
            <v>0</v>
          </cell>
          <cell r="Q393" t="str">
            <v xml:space="preserve"> LF</v>
          </cell>
          <cell r="R393">
            <v>43156</v>
          </cell>
          <cell r="S393">
            <v>439.08</v>
          </cell>
          <cell r="T393">
            <v>14.91</v>
          </cell>
          <cell r="U393" t="str">
            <v xml:space="preserve"> N</v>
          </cell>
          <cell r="V393">
            <v>2</v>
          </cell>
          <cell r="W393">
            <v>510485438</v>
          </cell>
          <cell r="X393" t="str">
            <v xml:space="preserve"> S</v>
          </cell>
          <cell r="Y393">
            <v>11965</v>
          </cell>
          <cell r="Z393">
            <v>51094</v>
          </cell>
          <cell r="AA393">
            <v>0</v>
          </cell>
          <cell r="AB393">
            <v>1</v>
          </cell>
          <cell r="AC393">
            <v>6</v>
          </cell>
          <cell r="AD393">
            <v>1</v>
          </cell>
          <cell r="AE393">
            <v>0</v>
          </cell>
          <cell r="AF393">
            <v>0</v>
          </cell>
          <cell r="AG393" t="str">
            <v xml:space="preserve"> ST</v>
          </cell>
          <cell r="AH393" t="str">
            <v xml:space="preserve"> REAL PROP LOC AT 905 MYRTLE</v>
          </cell>
          <cell r="AI393" t="str">
            <v xml:space="preserve"> N</v>
          </cell>
          <cell r="AJ393">
            <v>6.25</v>
          </cell>
          <cell r="AK393">
            <v>0</v>
          </cell>
          <cell r="AL393">
            <v>11965</v>
          </cell>
          <cell r="AM393">
            <v>51094</v>
          </cell>
          <cell r="AN393" t="str">
            <v xml:space="preserve">  0/00/0000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11965</v>
          </cell>
          <cell r="AZ393">
            <v>51094</v>
          </cell>
          <cell r="BA393" t="str">
            <v xml:space="preserve"> ST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 t="str">
            <v>Pass</v>
          </cell>
          <cell r="BH393" t="str">
            <v>Pass</v>
          </cell>
          <cell r="BI393" t="str">
            <v>***-**-5438</v>
          </cell>
          <cell r="BJ393">
            <v>17418.189999999999</v>
          </cell>
          <cell r="BK393">
            <v>17433.099999999999</v>
          </cell>
          <cell r="BL393">
            <v>17433.099999999999</v>
          </cell>
          <cell r="BM393"/>
          <cell r="BN393"/>
          <cell r="BO393"/>
          <cell r="BP393"/>
          <cell r="BQ393">
            <v>1.4949832322559682E-5</v>
          </cell>
          <cell r="BR393">
            <v>17418.189999999999</v>
          </cell>
          <cell r="BS393">
            <v>14.91</v>
          </cell>
          <cell r="BT393">
            <v>17433.099999999999</v>
          </cell>
          <cell r="BU393">
            <v>0</v>
          </cell>
          <cell r="BV393">
            <v>17433.099999999999</v>
          </cell>
          <cell r="BW393">
            <v>0</v>
          </cell>
          <cell r="BX393">
            <v>0</v>
          </cell>
          <cell r="BY393"/>
          <cell r="BZ393">
            <v>0</v>
          </cell>
          <cell r="CA393" t="e">
            <v>#REF!</v>
          </cell>
          <cell r="CB393" t="str">
            <v>Match</v>
          </cell>
          <cell r="CC393" t="b">
            <v>0</v>
          </cell>
          <cell r="CD393">
            <v>510485438</v>
          </cell>
          <cell r="CE393">
            <v>9</v>
          </cell>
          <cell r="CF393">
            <v>5</v>
          </cell>
          <cell r="CG393">
            <v>48</v>
          </cell>
          <cell r="CH393" t="b">
            <v>0</v>
          </cell>
          <cell r="CI393">
            <v>-32.313159722223645</v>
          </cell>
          <cell r="CJ393"/>
          <cell r="CK393" t="e">
            <v>#REF!</v>
          </cell>
          <cell r="CL393" t="e">
            <v>#REF!</v>
          </cell>
        </row>
        <row r="394">
          <cell r="B394">
            <v>54260</v>
          </cell>
          <cell r="C394" t="str">
            <v xml:space="preserve"> CORDERO,JOSE MANUEL</v>
          </cell>
          <cell r="D394">
            <v>1525</v>
          </cell>
          <cell r="E394">
            <v>1013.84</v>
          </cell>
          <cell r="F394">
            <v>43033</v>
          </cell>
          <cell r="G394">
            <v>43218</v>
          </cell>
          <cell r="H394" t="str">
            <v xml:space="preserve"> PERSONAL</v>
          </cell>
          <cell r="I394" t="str">
            <v xml:space="preserve"> SA</v>
          </cell>
          <cell r="J394">
            <v>31</v>
          </cell>
          <cell r="K394" t="str">
            <v xml:space="preserve"> A</v>
          </cell>
          <cell r="L394" t="str">
            <v xml:space="preserve"> N</v>
          </cell>
          <cell r="M394">
            <v>0</v>
          </cell>
          <cell r="N394">
            <v>11966</v>
          </cell>
          <cell r="O394">
            <v>54260</v>
          </cell>
          <cell r="P394">
            <v>0</v>
          </cell>
          <cell r="Q394" t="str">
            <v xml:space="preserve"> MN</v>
          </cell>
          <cell r="R394">
            <v>43128</v>
          </cell>
          <cell r="S394">
            <v>259.54000000000002</v>
          </cell>
          <cell r="T394">
            <v>4.2699999999999996</v>
          </cell>
          <cell r="U394" t="str">
            <v xml:space="preserve"> N</v>
          </cell>
          <cell r="V394">
            <v>11</v>
          </cell>
          <cell r="W394">
            <v>931855269</v>
          </cell>
          <cell r="X394" t="str">
            <v xml:space="preserve"> S</v>
          </cell>
          <cell r="Y394">
            <v>11966</v>
          </cell>
          <cell r="Z394">
            <v>54260</v>
          </cell>
          <cell r="AA394">
            <v>0</v>
          </cell>
          <cell r="AB394">
            <v>24</v>
          </cell>
          <cell r="AC394">
            <v>10</v>
          </cell>
          <cell r="AD394">
            <v>4</v>
          </cell>
          <cell r="AE394">
            <v>0</v>
          </cell>
          <cell r="AF394">
            <v>0</v>
          </cell>
          <cell r="AG394" t="str">
            <v xml:space="preserve"> ST</v>
          </cell>
          <cell r="AH394" t="str">
            <v xml:space="preserve"> 2000 FORD EXPEDITION (VIN 1FMP</v>
          </cell>
          <cell r="AI394" t="str">
            <v xml:space="preserve"> N</v>
          </cell>
          <cell r="AJ394">
            <v>7</v>
          </cell>
          <cell r="AK394">
            <v>0</v>
          </cell>
          <cell r="AL394">
            <v>11966</v>
          </cell>
          <cell r="AM394">
            <v>54260</v>
          </cell>
          <cell r="AN394" t="str">
            <v xml:space="preserve">  0/00/0000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11966</v>
          </cell>
          <cell r="AZ394">
            <v>54260</v>
          </cell>
          <cell r="BA394" t="str">
            <v xml:space="preserve"> ST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str">
            <v>Pass</v>
          </cell>
          <cell r="BH394" t="str">
            <v>Pass</v>
          </cell>
          <cell r="BI394" t="str">
            <v>***-**-5269</v>
          </cell>
          <cell r="BJ394">
            <v>1013.84</v>
          </cell>
          <cell r="BK394">
            <v>1018.11</v>
          </cell>
          <cell r="BL394">
            <v>1018.11</v>
          </cell>
          <cell r="BM394"/>
          <cell r="BN394"/>
          <cell r="BO394"/>
          <cell r="BP394"/>
          <cell r="BQ394">
            <v>9.7458728846868599E-7</v>
          </cell>
          <cell r="BR394">
            <v>1013.84</v>
          </cell>
          <cell r="BS394">
            <v>4.2699999999999996</v>
          </cell>
          <cell r="BT394">
            <v>1018.11</v>
          </cell>
          <cell r="BU394">
            <v>0</v>
          </cell>
          <cell r="BV394">
            <v>1018.11</v>
          </cell>
          <cell r="BW394">
            <v>0</v>
          </cell>
          <cell r="BX394">
            <v>0</v>
          </cell>
          <cell r="BY394"/>
          <cell r="BZ394">
            <v>0</v>
          </cell>
          <cell r="CA394" t="e">
            <v>#REF!</v>
          </cell>
          <cell r="CB394" t="str">
            <v>Match</v>
          </cell>
          <cell r="CC394" t="b">
            <v>0</v>
          </cell>
          <cell r="CD394">
            <v>931855269</v>
          </cell>
          <cell r="CE394">
            <v>9</v>
          </cell>
          <cell r="CF394">
            <v>9</v>
          </cell>
          <cell r="CG394">
            <v>85</v>
          </cell>
          <cell r="CH394" t="str">
            <v>Z</v>
          </cell>
          <cell r="CI394">
            <v>-4.3131597222236451</v>
          </cell>
          <cell r="CJ394"/>
          <cell r="CK394" t="e">
            <v>#REF!</v>
          </cell>
          <cell r="CL394" t="e">
            <v>#REF!</v>
          </cell>
        </row>
        <row r="395">
          <cell r="B395">
            <v>54369</v>
          </cell>
          <cell r="C395" t="str">
            <v xml:space="preserve"> CORDERO,ALEJANDRO</v>
          </cell>
          <cell r="D395">
            <v>2036.5</v>
          </cell>
          <cell r="E395">
            <v>1947.43</v>
          </cell>
          <cell r="F395">
            <v>43077</v>
          </cell>
          <cell r="G395">
            <v>43745</v>
          </cell>
          <cell r="H395" t="str">
            <v xml:space="preserve"> PERSONAL</v>
          </cell>
          <cell r="I395" t="str">
            <v xml:space="preserve"> SA</v>
          </cell>
          <cell r="J395">
            <v>31</v>
          </cell>
          <cell r="K395" t="str">
            <v xml:space="preserve"> A</v>
          </cell>
          <cell r="L395" t="str">
            <v xml:space="preserve"> N</v>
          </cell>
          <cell r="M395">
            <v>0</v>
          </cell>
          <cell r="N395">
            <v>11967</v>
          </cell>
          <cell r="O395">
            <v>54369</v>
          </cell>
          <cell r="P395">
            <v>0</v>
          </cell>
          <cell r="Q395" t="str">
            <v xml:space="preserve"> MN</v>
          </cell>
          <cell r="R395">
            <v>43138</v>
          </cell>
          <cell r="S395">
            <v>98.88</v>
          </cell>
          <cell r="T395">
            <v>7.1</v>
          </cell>
          <cell r="U395" t="str">
            <v xml:space="preserve"> N</v>
          </cell>
          <cell r="V395">
            <v>11</v>
          </cell>
          <cell r="W395">
            <v>931855551</v>
          </cell>
          <cell r="X395" t="str">
            <v xml:space="preserve"> S</v>
          </cell>
          <cell r="Y395">
            <v>11967</v>
          </cell>
          <cell r="Z395">
            <v>54369</v>
          </cell>
          <cell r="AA395">
            <v>0</v>
          </cell>
          <cell r="AB395">
            <v>23</v>
          </cell>
          <cell r="AC395">
            <v>10</v>
          </cell>
          <cell r="AD395">
            <v>4</v>
          </cell>
          <cell r="AE395">
            <v>0</v>
          </cell>
          <cell r="AF395">
            <v>0</v>
          </cell>
          <cell r="AG395" t="str">
            <v xml:space="preserve"> ST</v>
          </cell>
          <cell r="AH395" t="str">
            <v xml:space="preserve"> 2004 FORD F-150 (VIN 1FTPX0257</v>
          </cell>
          <cell r="AI395" t="str">
            <v xml:space="preserve"> N</v>
          </cell>
          <cell r="AJ395">
            <v>7</v>
          </cell>
          <cell r="AK395">
            <v>0</v>
          </cell>
          <cell r="AL395">
            <v>11967</v>
          </cell>
          <cell r="AM395">
            <v>54369</v>
          </cell>
          <cell r="AN395" t="str">
            <v xml:space="preserve">  0/00/0000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11967</v>
          </cell>
          <cell r="AZ395">
            <v>54369</v>
          </cell>
          <cell r="BA395" t="str">
            <v xml:space="preserve"> ST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 t="str">
            <v>Pass</v>
          </cell>
          <cell r="BH395" t="str">
            <v>Pass</v>
          </cell>
          <cell r="BI395" t="str">
            <v>***-**-5551</v>
          </cell>
          <cell r="BJ395">
            <v>1947.43</v>
          </cell>
          <cell r="BK395">
            <v>1954.53</v>
          </cell>
          <cell r="BL395">
            <v>1954.53</v>
          </cell>
          <cell r="BM395"/>
          <cell r="BN395"/>
          <cell r="BO395"/>
          <cell r="BP395"/>
          <cell r="BQ395">
            <v>1.8720316057588704E-6</v>
          </cell>
          <cell r="BR395">
            <v>1947.43</v>
          </cell>
          <cell r="BS395">
            <v>7.1</v>
          </cell>
          <cell r="BT395">
            <v>1954.53</v>
          </cell>
          <cell r="BU395">
            <v>0</v>
          </cell>
          <cell r="BV395">
            <v>1954.53</v>
          </cell>
          <cell r="BW395">
            <v>0</v>
          </cell>
          <cell r="BX395">
            <v>0</v>
          </cell>
          <cell r="BY395"/>
          <cell r="BZ395">
            <v>0</v>
          </cell>
          <cell r="CA395" t="e">
            <v>#REF!</v>
          </cell>
          <cell r="CB395" t="str">
            <v>Match</v>
          </cell>
          <cell r="CC395" t="b">
            <v>0</v>
          </cell>
          <cell r="CD395">
            <v>931855551</v>
          </cell>
          <cell r="CE395">
            <v>9</v>
          </cell>
          <cell r="CF395">
            <v>9</v>
          </cell>
          <cell r="CG395">
            <v>85</v>
          </cell>
          <cell r="CH395" t="str">
            <v>Z</v>
          </cell>
          <cell r="CI395">
            <v>-14.313159722223645</v>
          </cell>
          <cell r="CJ395"/>
          <cell r="CK395" t="e">
            <v>#REF!</v>
          </cell>
          <cell r="CL395" t="e">
            <v>#REF!</v>
          </cell>
        </row>
        <row r="396">
          <cell r="B396">
            <v>52724</v>
          </cell>
          <cell r="C396" t="str">
            <v xml:space="preserve"> CORONADO-SERR,FRANCI</v>
          </cell>
          <cell r="D396">
            <v>8652</v>
          </cell>
          <cell r="E396">
            <v>2074.1</v>
          </cell>
          <cell r="F396">
            <v>42464</v>
          </cell>
          <cell r="G396">
            <v>43288</v>
          </cell>
          <cell r="H396" t="str">
            <v xml:space="preserve"> VEHICLE REFINANCE</v>
          </cell>
          <cell r="I396" t="str">
            <v xml:space="preserve"> SA</v>
          </cell>
          <cell r="J396">
            <v>34</v>
          </cell>
          <cell r="K396" t="str">
            <v xml:space="preserve"> A</v>
          </cell>
          <cell r="L396" t="str">
            <v xml:space="preserve"> N</v>
          </cell>
          <cell r="M396">
            <v>0</v>
          </cell>
          <cell r="N396">
            <v>11968</v>
          </cell>
          <cell r="O396">
            <v>52724</v>
          </cell>
          <cell r="P396">
            <v>0</v>
          </cell>
          <cell r="Q396" t="str">
            <v xml:space="preserve"> JD</v>
          </cell>
          <cell r="R396">
            <v>43138</v>
          </cell>
          <cell r="S396">
            <v>353.47</v>
          </cell>
          <cell r="T396">
            <v>2.9</v>
          </cell>
          <cell r="U396" t="str">
            <v xml:space="preserve"> N</v>
          </cell>
          <cell r="V396">
            <v>11</v>
          </cell>
          <cell r="W396">
            <v>972887632</v>
          </cell>
          <cell r="X396" t="str">
            <v xml:space="preserve"> S</v>
          </cell>
          <cell r="Y396">
            <v>11968</v>
          </cell>
          <cell r="Z396">
            <v>52724</v>
          </cell>
          <cell r="AA396">
            <v>0</v>
          </cell>
          <cell r="AB396">
            <v>11</v>
          </cell>
          <cell r="AC396">
            <v>5</v>
          </cell>
          <cell r="AD396">
            <v>12</v>
          </cell>
          <cell r="AE396">
            <v>0</v>
          </cell>
          <cell r="AF396">
            <v>0</v>
          </cell>
          <cell r="AG396" t="str">
            <v xml:space="preserve"> ST</v>
          </cell>
          <cell r="AH396" t="str">
            <v xml:space="preserve"> 2006 DODGE CHARGER</v>
          </cell>
          <cell r="AI396" t="str">
            <v xml:space="preserve"> N</v>
          </cell>
          <cell r="AJ396">
            <v>8.5</v>
          </cell>
          <cell r="AK396">
            <v>1</v>
          </cell>
          <cell r="AL396">
            <v>11968</v>
          </cell>
          <cell r="AM396">
            <v>52724</v>
          </cell>
          <cell r="AN396" t="str">
            <v xml:space="preserve">  0/00/0000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11968</v>
          </cell>
          <cell r="AZ396">
            <v>52724</v>
          </cell>
          <cell r="BA396" t="str">
            <v xml:space="preserve"> ST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 t="str">
            <v>Pass</v>
          </cell>
          <cell r="BH396" t="str">
            <v>Pass</v>
          </cell>
          <cell r="BI396" t="str">
            <v>***-**-7632</v>
          </cell>
          <cell r="BJ396">
            <v>2074.1</v>
          </cell>
          <cell r="BK396">
            <v>2077</v>
          </cell>
          <cell r="BL396">
            <v>2077</v>
          </cell>
          <cell r="BM396"/>
          <cell r="BN396"/>
          <cell r="BO396"/>
          <cell r="BP396"/>
          <cell r="BQ396">
            <v>2.4210396269360143E-6</v>
          </cell>
          <cell r="BR396">
            <v>2074.1</v>
          </cell>
          <cell r="BS396">
            <v>2.9</v>
          </cell>
          <cell r="BT396">
            <v>2077</v>
          </cell>
          <cell r="BU396">
            <v>0</v>
          </cell>
          <cell r="BV396">
            <v>2077</v>
          </cell>
          <cell r="BW396">
            <v>0</v>
          </cell>
          <cell r="BX396">
            <v>0</v>
          </cell>
          <cell r="BY396"/>
          <cell r="BZ396">
            <v>0</v>
          </cell>
          <cell r="CA396" t="e">
            <v>#REF!</v>
          </cell>
          <cell r="CB396" t="str">
            <v>Match</v>
          </cell>
          <cell r="CC396" t="b">
            <v>0</v>
          </cell>
          <cell r="CD396">
            <v>972887632</v>
          </cell>
          <cell r="CE396">
            <v>9</v>
          </cell>
          <cell r="CF396">
            <v>9</v>
          </cell>
          <cell r="CG396">
            <v>88</v>
          </cell>
          <cell r="CH396" t="str">
            <v>Z</v>
          </cell>
          <cell r="CI396">
            <v>-14.313159722223645</v>
          </cell>
          <cell r="CJ396"/>
          <cell r="CK396" t="e">
            <v>#REF!</v>
          </cell>
          <cell r="CL396" t="e">
            <v>#REF!</v>
          </cell>
        </row>
        <row r="397">
          <cell r="B397">
            <v>54430</v>
          </cell>
          <cell r="C397" t="str">
            <v xml:space="preserve"> CORONADO,FRANCISCO J</v>
          </cell>
          <cell r="D397">
            <v>8176.89</v>
          </cell>
          <cell r="E397">
            <v>8176.89</v>
          </cell>
          <cell r="F397">
            <v>43105</v>
          </cell>
          <cell r="G397">
            <v>43881</v>
          </cell>
          <cell r="H397" t="str">
            <v xml:space="preserve"> REFINANCE DEBT</v>
          </cell>
          <cell r="I397" t="str">
            <v xml:space="preserve"> SA</v>
          </cell>
          <cell r="J397">
            <v>34</v>
          </cell>
          <cell r="K397" t="str">
            <v xml:space="preserve"> A</v>
          </cell>
          <cell r="L397" t="str">
            <v xml:space="preserve"> N</v>
          </cell>
          <cell r="M397">
            <v>0</v>
          </cell>
          <cell r="N397">
            <v>11968</v>
          </cell>
          <cell r="O397">
            <v>54430</v>
          </cell>
          <cell r="P397">
            <v>0</v>
          </cell>
          <cell r="Q397" t="str">
            <v xml:space="preserve"> J</v>
          </cell>
          <cell r="R397">
            <v>43120</v>
          </cell>
          <cell r="S397">
            <v>347.76</v>
          </cell>
          <cell r="T397">
            <v>40.43</v>
          </cell>
          <cell r="U397" t="str">
            <v xml:space="preserve"> N</v>
          </cell>
          <cell r="V397">
            <v>11</v>
          </cell>
          <cell r="W397">
            <v>972887632</v>
          </cell>
          <cell r="X397" t="str">
            <v xml:space="preserve"> S</v>
          </cell>
          <cell r="Y397">
            <v>11968</v>
          </cell>
          <cell r="Z397">
            <v>54430</v>
          </cell>
          <cell r="AA397">
            <v>0</v>
          </cell>
          <cell r="AB397">
            <v>11</v>
          </cell>
          <cell r="AC397">
            <v>5</v>
          </cell>
          <cell r="AD397">
            <v>12</v>
          </cell>
          <cell r="AE397">
            <v>0</v>
          </cell>
          <cell r="AF397">
            <v>0</v>
          </cell>
          <cell r="AG397" t="str">
            <v xml:space="preserve"> ST</v>
          </cell>
          <cell r="AH397" t="str">
            <v xml:space="preserve"> 2011 DODGE NITRO SXT (VIN 1D4P</v>
          </cell>
          <cell r="AI397" t="str">
            <v xml:space="preserve"> N</v>
          </cell>
          <cell r="AJ397">
            <v>9.5</v>
          </cell>
          <cell r="AK397">
            <v>0</v>
          </cell>
          <cell r="AL397">
            <v>11968</v>
          </cell>
          <cell r="AM397">
            <v>54430</v>
          </cell>
          <cell r="AN397" t="str">
            <v xml:space="preserve">  0/00/0000</v>
          </cell>
          <cell r="AO397">
            <v>315.83999999999997</v>
          </cell>
          <cell r="AP397">
            <v>31.92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11968</v>
          </cell>
          <cell r="AZ397">
            <v>54430</v>
          </cell>
          <cell r="BA397" t="str">
            <v xml:space="preserve"> ST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 t="str">
            <v>Pass</v>
          </cell>
          <cell r="BH397" t="str">
            <v>Pass</v>
          </cell>
          <cell r="BI397" t="str">
            <v>***-**-7632</v>
          </cell>
          <cell r="BJ397">
            <v>8176.89</v>
          </cell>
          <cell r="BK397">
            <v>8217.32</v>
          </cell>
          <cell r="BL397">
            <v>8217.32</v>
          </cell>
          <cell r="BM397"/>
          <cell r="BN397"/>
          <cell r="BO397"/>
          <cell r="BP397"/>
          <cell r="BQ397">
            <v>1.0667558702621966E-5</v>
          </cell>
          <cell r="BR397">
            <v>8176.89</v>
          </cell>
          <cell r="BS397">
            <v>40.43</v>
          </cell>
          <cell r="BT397">
            <v>8217.32</v>
          </cell>
          <cell r="BU397">
            <v>0</v>
          </cell>
          <cell r="BV397">
            <v>8217.32</v>
          </cell>
          <cell r="BW397">
            <v>0</v>
          </cell>
          <cell r="BX397">
            <v>0</v>
          </cell>
          <cell r="BY397"/>
          <cell r="BZ397">
            <v>347.76</v>
          </cell>
          <cell r="CA397" t="e">
            <v>#REF!</v>
          </cell>
          <cell r="CB397" t="str">
            <v>Match</v>
          </cell>
          <cell r="CC397" t="b">
            <v>0</v>
          </cell>
          <cell r="CD397">
            <v>972887632</v>
          </cell>
          <cell r="CE397">
            <v>9</v>
          </cell>
          <cell r="CF397">
            <v>9</v>
          </cell>
          <cell r="CG397">
            <v>88</v>
          </cell>
          <cell r="CH397" t="str">
            <v>Z</v>
          </cell>
          <cell r="CI397">
            <v>3.6868402777763549</v>
          </cell>
          <cell r="CJ397"/>
          <cell r="CK397" t="e">
            <v>#REF!</v>
          </cell>
          <cell r="CL397" t="e">
            <v>#REF!</v>
          </cell>
        </row>
        <row r="398">
          <cell r="B398">
            <v>44988</v>
          </cell>
          <cell r="C398" t="str">
            <v xml:space="preserve"> CORTER,CASEY L.</v>
          </cell>
          <cell r="D398">
            <v>2111.96</v>
          </cell>
          <cell r="E398">
            <v>1656.71</v>
          </cell>
          <cell r="F398">
            <v>40233</v>
          </cell>
          <cell r="G398">
            <v>40969</v>
          </cell>
          <cell r="H398" t="str">
            <v xml:space="preserve"> PERSONAL RENEWAL</v>
          </cell>
          <cell r="I398" t="str">
            <v xml:space="preserve"> CO</v>
          </cell>
          <cell r="J398">
            <v>31</v>
          </cell>
          <cell r="K398" t="str">
            <v xml:space="preserve"> A</v>
          </cell>
          <cell r="L398" t="str">
            <v xml:space="preserve"> N</v>
          </cell>
          <cell r="M398">
            <v>0</v>
          </cell>
          <cell r="N398">
            <v>11969</v>
          </cell>
          <cell r="O398">
            <v>44988</v>
          </cell>
          <cell r="P398">
            <v>0</v>
          </cell>
          <cell r="Q398" t="str">
            <v xml:space="preserve"> LF</v>
          </cell>
          <cell r="R398">
            <v>40603</v>
          </cell>
          <cell r="S398">
            <v>596.53</v>
          </cell>
          <cell r="T398">
            <v>0</v>
          </cell>
          <cell r="U398" t="str">
            <v xml:space="preserve"> N</v>
          </cell>
          <cell r="V398">
            <v>1</v>
          </cell>
          <cell r="W398">
            <v>514845780</v>
          </cell>
          <cell r="X398" t="str">
            <v xml:space="preserve"> S</v>
          </cell>
          <cell r="Y398">
            <v>11969</v>
          </cell>
          <cell r="Z398">
            <v>44988</v>
          </cell>
          <cell r="AA398">
            <v>0</v>
          </cell>
          <cell r="AB398">
            <v>26</v>
          </cell>
          <cell r="AC398">
            <v>10</v>
          </cell>
          <cell r="AD398">
            <v>4</v>
          </cell>
          <cell r="AE398">
            <v>0</v>
          </cell>
          <cell r="AF398">
            <v>0</v>
          </cell>
          <cell r="AG398" t="str">
            <v xml:space="preserve"> ST</v>
          </cell>
          <cell r="AH398" t="str">
            <v xml:space="preserve"> UNSECURED</v>
          </cell>
          <cell r="AI398" t="str">
            <v xml:space="preserve"> N</v>
          </cell>
          <cell r="AJ398">
            <v>10</v>
          </cell>
          <cell r="AK398">
            <v>4</v>
          </cell>
          <cell r="AL398">
            <v>11969</v>
          </cell>
          <cell r="AM398">
            <v>44988</v>
          </cell>
          <cell r="AN398" t="str">
            <v xml:space="preserve">  0/00/0000</v>
          </cell>
          <cell r="AO398">
            <v>1656.71</v>
          </cell>
          <cell r="AP398">
            <v>1201.02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2857.73</v>
          </cell>
          <cell r="AV398">
            <v>4</v>
          </cell>
          <cell r="AW398">
            <v>3</v>
          </cell>
          <cell r="AX398">
            <v>3</v>
          </cell>
          <cell r="AY398">
            <v>11969</v>
          </cell>
          <cell r="AZ398">
            <v>44988</v>
          </cell>
          <cell r="BA398" t="str">
            <v xml:space="preserve"> ST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 t="str">
            <v>Substandard</v>
          </cell>
          <cell r="BH398" t="str">
            <v>Pass</v>
          </cell>
          <cell r="BI398" t="str">
            <v>***-**-5780</v>
          </cell>
          <cell r="BJ398">
            <v>1656.71</v>
          </cell>
          <cell r="BK398">
            <v>0</v>
          </cell>
          <cell r="BL398"/>
          <cell r="BM398"/>
          <cell r="BN398">
            <v>0</v>
          </cell>
          <cell r="BO398"/>
          <cell r="BP398"/>
          <cell r="BQ398">
            <v>2.2750962488853646E-6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1656.71</v>
          </cell>
          <cell r="BY398" t="str">
            <v>120 +</v>
          </cell>
          <cell r="BZ398">
            <v>2857.73</v>
          </cell>
          <cell r="CA398" t="e">
            <v>#REF!</v>
          </cell>
          <cell r="CB398" t="str">
            <v>Match</v>
          </cell>
          <cell r="CC398" t="b">
            <v>0</v>
          </cell>
          <cell r="CD398">
            <v>514845780</v>
          </cell>
          <cell r="CE398">
            <v>9</v>
          </cell>
          <cell r="CF398">
            <v>5</v>
          </cell>
          <cell r="CG398">
            <v>84</v>
          </cell>
          <cell r="CH398" t="b">
            <v>0</v>
          </cell>
          <cell r="CI398">
            <v>2520.6868402777764</v>
          </cell>
          <cell r="CJ398" t="str">
            <v>31 +</v>
          </cell>
          <cell r="CK398">
            <v>0</v>
          </cell>
          <cell r="CL398">
            <v>0</v>
          </cell>
        </row>
        <row r="399">
          <cell r="B399">
            <v>41982</v>
          </cell>
          <cell r="C399" t="str">
            <v xml:space="preserve"> CORTER,TAMMY</v>
          </cell>
          <cell r="D399">
            <v>6524.83</v>
          </cell>
          <cell r="E399">
            <v>5889.8</v>
          </cell>
          <cell r="F399">
            <v>39336</v>
          </cell>
          <cell r="G399">
            <v>40360</v>
          </cell>
          <cell r="H399" t="str">
            <v xml:space="preserve"> PURCHASE VEHICLE</v>
          </cell>
          <cell r="I399" t="str">
            <v xml:space="preserve"> CO</v>
          </cell>
          <cell r="J399">
            <v>34</v>
          </cell>
          <cell r="K399" t="str">
            <v xml:space="preserve"> A</v>
          </cell>
          <cell r="L399" t="str">
            <v xml:space="preserve"> N</v>
          </cell>
          <cell r="M399">
            <v>0</v>
          </cell>
          <cell r="N399">
            <v>11970</v>
          </cell>
          <cell r="O399">
            <v>41982</v>
          </cell>
          <cell r="P399">
            <v>0</v>
          </cell>
          <cell r="Q399" t="str">
            <v xml:space="preserve"> CP</v>
          </cell>
          <cell r="R399">
            <v>39539</v>
          </cell>
          <cell r="S399">
            <v>231.04</v>
          </cell>
          <cell r="T399">
            <v>0</v>
          </cell>
          <cell r="U399" t="str">
            <v xml:space="preserve"> N</v>
          </cell>
          <cell r="V399">
            <v>11</v>
          </cell>
          <cell r="W399">
            <v>313685930</v>
          </cell>
          <cell r="X399" t="str">
            <v xml:space="preserve"> S</v>
          </cell>
          <cell r="Y399">
            <v>11970</v>
          </cell>
          <cell r="Z399">
            <v>41982</v>
          </cell>
          <cell r="AA399">
            <v>0</v>
          </cell>
          <cell r="AB399">
            <v>23</v>
          </cell>
          <cell r="AC399">
            <v>5</v>
          </cell>
          <cell r="AD399">
            <v>12</v>
          </cell>
          <cell r="AE399">
            <v>0</v>
          </cell>
          <cell r="AF399">
            <v>0</v>
          </cell>
          <cell r="AG399" t="str">
            <v xml:space="preserve"> ST</v>
          </cell>
          <cell r="AH399" t="str">
            <v xml:space="preserve"> 1998 PONTIAC BONNEVILLE SSE</v>
          </cell>
          <cell r="AI399" t="str">
            <v xml:space="preserve"> N</v>
          </cell>
          <cell r="AJ399">
            <v>9.5</v>
          </cell>
          <cell r="AK399">
            <v>31</v>
          </cell>
          <cell r="AL399">
            <v>11970</v>
          </cell>
          <cell r="AM399">
            <v>41982</v>
          </cell>
          <cell r="AN399" t="str">
            <v xml:space="preserve">  0/00/0000</v>
          </cell>
          <cell r="AO399">
            <v>5889.8</v>
          </cell>
          <cell r="AP399">
            <v>5543.33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11433.13</v>
          </cell>
          <cell r="AV399">
            <v>30</v>
          </cell>
          <cell r="AW399">
            <v>29</v>
          </cell>
          <cell r="AX399">
            <v>29</v>
          </cell>
          <cell r="AY399">
            <v>11970</v>
          </cell>
          <cell r="AZ399">
            <v>41982</v>
          </cell>
          <cell r="BA399" t="str">
            <v xml:space="preserve"> ST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 t="str">
            <v>Substandard</v>
          </cell>
          <cell r="BH399" t="str">
            <v>Pass</v>
          </cell>
          <cell r="BI399" t="str">
            <v>***-**-5930</v>
          </cell>
          <cell r="BJ399">
            <v>5889.8</v>
          </cell>
          <cell r="BK399">
            <v>0</v>
          </cell>
          <cell r="BL399"/>
          <cell r="BM399"/>
          <cell r="BN399">
            <v>0</v>
          </cell>
          <cell r="BO399"/>
          <cell r="BP399"/>
          <cell r="BQ399">
            <v>7.6838244426307375E-6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5889.8</v>
          </cell>
          <cell r="BY399" t="str">
            <v>120 +</v>
          </cell>
          <cell r="BZ399">
            <v>11433.130000000001</v>
          </cell>
          <cell r="CA399" t="e">
            <v>#REF!</v>
          </cell>
          <cell r="CB399" t="str">
            <v>Match</v>
          </cell>
          <cell r="CC399" t="b">
            <v>0</v>
          </cell>
          <cell r="CD399">
            <v>313685930</v>
          </cell>
          <cell r="CE399">
            <v>9</v>
          </cell>
          <cell r="CF399">
            <v>3</v>
          </cell>
          <cell r="CG399">
            <v>68</v>
          </cell>
          <cell r="CH399" t="b">
            <v>0</v>
          </cell>
          <cell r="CI399">
            <v>3584.6868402777764</v>
          </cell>
          <cell r="CJ399" t="str">
            <v>31 +</v>
          </cell>
          <cell r="CK399">
            <v>0</v>
          </cell>
          <cell r="CL399">
            <v>0</v>
          </cell>
        </row>
        <row r="400">
          <cell r="B400">
            <v>42294</v>
          </cell>
          <cell r="C400" t="str">
            <v xml:space="preserve"> CORTER,TAMMY</v>
          </cell>
          <cell r="D400">
            <v>1467.78</v>
          </cell>
          <cell r="E400">
            <v>1157.78</v>
          </cell>
          <cell r="F400">
            <v>39449</v>
          </cell>
          <cell r="G400">
            <v>39522</v>
          </cell>
          <cell r="H400" t="str">
            <v xml:space="preserve"> PERSONAL</v>
          </cell>
          <cell r="I400" t="str">
            <v xml:space="preserve"> CO</v>
          </cell>
          <cell r="J400">
            <v>72</v>
          </cell>
          <cell r="K400" t="str">
            <v xml:space="preserve"> A</v>
          </cell>
          <cell r="L400" t="str">
            <v xml:space="preserve"> N</v>
          </cell>
          <cell r="M400">
            <v>0</v>
          </cell>
          <cell r="N400">
            <v>11970</v>
          </cell>
          <cell r="O400">
            <v>42294</v>
          </cell>
          <cell r="P400">
            <v>0</v>
          </cell>
          <cell r="Q400" t="str">
            <v xml:space="preserve"> LF</v>
          </cell>
          <cell r="R400">
            <v>39522</v>
          </cell>
          <cell r="S400">
            <v>0</v>
          </cell>
          <cell r="T400">
            <v>0</v>
          </cell>
          <cell r="U400" t="str">
            <v xml:space="preserve"> N</v>
          </cell>
          <cell r="V400">
            <v>11</v>
          </cell>
          <cell r="W400">
            <v>313685930</v>
          </cell>
          <cell r="X400" t="str">
            <v xml:space="preserve"> S</v>
          </cell>
          <cell r="Y400">
            <v>11970</v>
          </cell>
          <cell r="Z400">
            <v>42294</v>
          </cell>
          <cell r="AA400">
            <v>0</v>
          </cell>
          <cell r="AB400">
            <v>3</v>
          </cell>
          <cell r="AC400">
            <v>10</v>
          </cell>
          <cell r="AD400">
            <v>8</v>
          </cell>
          <cell r="AE400">
            <v>0</v>
          </cell>
          <cell r="AF400">
            <v>0</v>
          </cell>
          <cell r="AG400" t="str">
            <v xml:space="preserve"> ST</v>
          </cell>
          <cell r="AH400" t="str">
            <v xml:space="preserve"> 1998 BONNEVILLE</v>
          </cell>
          <cell r="AI400" t="str">
            <v xml:space="preserve"> N</v>
          </cell>
          <cell r="AJ400">
            <v>12</v>
          </cell>
          <cell r="AK400">
            <v>2</v>
          </cell>
          <cell r="AL400">
            <v>11970</v>
          </cell>
          <cell r="AM400">
            <v>42294</v>
          </cell>
          <cell r="AN400" t="str">
            <v xml:space="preserve">  0/00/0000</v>
          </cell>
          <cell r="AO400">
            <v>1157.78</v>
          </cell>
          <cell r="AP400">
            <v>1424.61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2582.39</v>
          </cell>
          <cell r="AV400">
            <v>2</v>
          </cell>
          <cell r="AW400">
            <v>2</v>
          </cell>
          <cell r="AX400">
            <v>2</v>
          </cell>
          <cell r="AY400">
            <v>11970</v>
          </cell>
          <cell r="AZ400">
            <v>42294</v>
          </cell>
          <cell r="BA400" t="str">
            <v xml:space="preserve"> ST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 t="str">
            <v>Substandard</v>
          </cell>
          <cell r="BH400" t="str">
            <v>Pass</v>
          </cell>
          <cell r="BI400" t="str">
            <v>***-**-5930</v>
          </cell>
          <cell r="BJ400">
            <v>1157.78</v>
          </cell>
          <cell r="BK400">
            <v>0</v>
          </cell>
          <cell r="BL400"/>
          <cell r="BM400"/>
          <cell r="BN400">
            <v>0</v>
          </cell>
          <cell r="BO400"/>
          <cell r="BP400"/>
          <cell r="BQ400">
            <v>1.9079217980463666E-6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1157.78</v>
          </cell>
          <cell r="BY400" t="str">
            <v>120 +</v>
          </cell>
          <cell r="BZ400">
            <v>2582.39</v>
          </cell>
          <cell r="CA400" t="e">
            <v>#REF!</v>
          </cell>
          <cell r="CB400" t="str">
            <v>Match</v>
          </cell>
          <cell r="CC400" t="b">
            <v>0</v>
          </cell>
          <cell r="CD400">
            <v>313685930</v>
          </cell>
          <cell r="CE400">
            <v>9</v>
          </cell>
          <cell r="CF400">
            <v>3</v>
          </cell>
          <cell r="CG400">
            <v>68</v>
          </cell>
          <cell r="CH400" t="b">
            <v>0</v>
          </cell>
          <cell r="CI400">
            <v>3601.6868402777764</v>
          </cell>
          <cell r="CJ400" t="str">
            <v>31 +</v>
          </cell>
          <cell r="CK400">
            <v>0</v>
          </cell>
          <cell r="CL400">
            <v>0</v>
          </cell>
        </row>
        <row r="401">
          <cell r="B401">
            <v>52365</v>
          </cell>
          <cell r="C401" t="str">
            <v xml:space="preserve"> CLOSS,ARTHUR A.</v>
          </cell>
          <cell r="D401">
            <v>1214135.78</v>
          </cell>
          <cell r="E401">
            <v>272644</v>
          </cell>
          <cell r="F401">
            <v>42342</v>
          </cell>
          <cell r="G401">
            <v>42551</v>
          </cell>
          <cell r="H401" t="str">
            <v xml:space="preserve"> EQUIPMENT NOTE</v>
          </cell>
          <cell r="I401" t="str">
            <v xml:space="preserve"> SI</v>
          </cell>
          <cell r="J401">
            <v>61</v>
          </cell>
          <cell r="K401" t="str">
            <v xml:space="preserve"> A</v>
          </cell>
          <cell r="L401" t="str">
            <v xml:space="preserve"> N</v>
          </cell>
          <cell r="M401">
            <v>0</v>
          </cell>
          <cell r="N401">
            <v>11980</v>
          </cell>
          <cell r="O401">
            <v>52365</v>
          </cell>
          <cell r="P401">
            <v>272644</v>
          </cell>
          <cell r="Q401" t="str">
            <v xml:space="preserve"> JB</v>
          </cell>
          <cell r="R401">
            <v>42551</v>
          </cell>
          <cell r="S401">
            <v>0</v>
          </cell>
          <cell r="T401">
            <v>65538.710000000006</v>
          </cell>
          <cell r="U401" t="str">
            <v xml:space="preserve"> N</v>
          </cell>
          <cell r="V401">
            <v>7</v>
          </cell>
          <cell r="W401">
            <v>510745831</v>
          </cell>
          <cell r="X401" t="str">
            <v xml:space="preserve"> S</v>
          </cell>
          <cell r="Y401">
            <v>11980</v>
          </cell>
          <cell r="Z401">
            <v>52365</v>
          </cell>
          <cell r="AA401">
            <v>0</v>
          </cell>
          <cell r="AB401">
            <v>25</v>
          </cell>
          <cell r="AC401">
            <v>2</v>
          </cell>
          <cell r="AD401">
            <v>5</v>
          </cell>
          <cell r="AE401">
            <v>0</v>
          </cell>
          <cell r="AF401">
            <v>0</v>
          </cell>
          <cell r="AG401" t="str">
            <v xml:space="preserve"> NA</v>
          </cell>
          <cell r="AH401" t="str">
            <v xml:space="preserve"> REM, IN CH AC EQ GI FE</v>
          </cell>
          <cell r="AI401" t="str">
            <v xml:space="preserve"> N</v>
          </cell>
          <cell r="AJ401">
            <v>5.75</v>
          </cell>
          <cell r="AK401">
            <v>1</v>
          </cell>
          <cell r="AL401">
            <v>11980</v>
          </cell>
          <cell r="AM401">
            <v>52365</v>
          </cell>
          <cell r="AN401" t="str">
            <v xml:space="preserve">  0/00/0000</v>
          </cell>
          <cell r="AO401">
            <v>272644</v>
          </cell>
          <cell r="AP401">
            <v>133263.6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405907.6</v>
          </cell>
          <cell r="AV401">
            <v>1</v>
          </cell>
          <cell r="AW401">
            <v>1</v>
          </cell>
          <cell r="AX401">
            <v>1</v>
          </cell>
          <cell r="AY401">
            <v>11980</v>
          </cell>
          <cell r="AZ401">
            <v>52365</v>
          </cell>
          <cell r="BA401" t="str">
            <v xml:space="preserve"> NA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 t="str">
            <v>Substandard</v>
          </cell>
          <cell r="BH401" t="str">
            <v>Substandard</v>
          </cell>
          <cell r="BI401" t="str">
            <v>***-**-5831</v>
          </cell>
          <cell r="BJ401">
            <v>272644</v>
          </cell>
          <cell r="BK401">
            <v>65538.710000000021</v>
          </cell>
          <cell r="BL401"/>
          <cell r="BM401"/>
          <cell r="BN401">
            <v>65538.710000000021</v>
          </cell>
          <cell r="BO401"/>
          <cell r="BP401"/>
          <cell r="BQ401">
            <v>2.1528663523889713E-4</v>
          </cell>
          <cell r="BR401">
            <v>0</v>
          </cell>
          <cell r="BS401">
            <v>65538.710000000006</v>
          </cell>
          <cell r="BT401">
            <v>65538.710000000006</v>
          </cell>
          <cell r="BU401">
            <v>0</v>
          </cell>
          <cell r="BV401">
            <v>65538.710000000006</v>
          </cell>
          <cell r="BW401">
            <v>0</v>
          </cell>
          <cell r="BX401">
            <v>0</v>
          </cell>
          <cell r="BY401" t="str">
            <v>120 +</v>
          </cell>
          <cell r="BZ401">
            <v>405907.6</v>
          </cell>
          <cell r="CA401" t="e">
            <v>#REF!</v>
          </cell>
          <cell r="CB401" t="str">
            <v>Match</v>
          </cell>
          <cell r="CC401" t="b">
            <v>0</v>
          </cell>
          <cell r="CD401">
            <v>510745831</v>
          </cell>
          <cell r="CE401">
            <v>9</v>
          </cell>
          <cell r="CF401">
            <v>5</v>
          </cell>
          <cell r="CG401">
            <v>74</v>
          </cell>
          <cell r="CH401" t="b">
            <v>0</v>
          </cell>
          <cell r="CI401">
            <v>572.68684027777635</v>
          </cell>
          <cell r="CJ401" t="str">
            <v>31 +</v>
          </cell>
          <cell r="CK401" t="e">
            <v>#REF!</v>
          </cell>
          <cell r="CL401" t="e">
            <v>#REF!</v>
          </cell>
        </row>
        <row r="402">
          <cell r="B402">
            <v>52369</v>
          </cell>
          <cell r="C402" t="str">
            <v xml:space="preserve"> CLOSS,ARTHUR A.</v>
          </cell>
          <cell r="D402">
            <v>700000</v>
          </cell>
          <cell r="E402">
            <v>0</v>
          </cell>
          <cell r="F402">
            <v>42342</v>
          </cell>
          <cell r="G402">
            <v>42551</v>
          </cell>
          <cell r="H402" t="str">
            <v xml:space="preserve"> OPERATING</v>
          </cell>
          <cell r="I402" t="str">
            <v xml:space="preserve"> NA</v>
          </cell>
          <cell r="J402">
            <v>12</v>
          </cell>
          <cell r="K402" t="str">
            <v xml:space="preserve"> A</v>
          </cell>
          <cell r="L402" t="str">
            <v xml:space="preserve"> N</v>
          </cell>
          <cell r="M402">
            <v>0</v>
          </cell>
          <cell r="N402">
            <v>11980</v>
          </cell>
          <cell r="O402">
            <v>52369</v>
          </cell>
          <cell r="P402">
            <v>0</v>
          </cell>
          <cell r="Q402" t="str">
            <v xml:space="preserve"> JB</v>
          </cell>
          <cell r="R402">
            <v>42551</v>
          </cell>
          <cell r="S402">
            <v>0</v>
          </cell>
          <cell r="T402">
            <v>35448.22</v>
          </cell>
          <cell r="U402" t="str">
            <v xml:space="preserve"> N</v>
          </cell>
          <cell r="V402">
            <v>2</v>
          </cell>
          <cell r="W402">
            <v>510745831</v>
          </cell>
          <cell r="X402" t="str">
            <v xml:space="preserve"> S</v>
          </cell>
          <cell r="Y402">
            <v>11980</v>
          </cell>
          <cell r="Z402">
            <v>52369</v>
          </cell>
          <cell r="AA402">
            <v>0</v>
          </cell>
          <cell r="AB402">
            <v>25</v>
          </cell>
          <cell r="AC402">
            <v>4</v>
          </cell>
          <cell r="AD402">
            <v>2</v>
          </cell>
          <cell r="AE402">
            <v>0</v>
          </cell>
          <cell r="AF402">
            <v>0</v>
          </cell>
          <cell r="AG402" t="str">
            <v xml:space="preserve"> NA</v>
          </cell>
          <cell r="AH402" t="str">
            <v xml:space="preserve"> REM</v>
          </cell>
          <cell r="AI402" t="str">
            <v xml:space="preserve"> N</v>
          </cell>
          <cell r="AJ402">
            <v>5</v>
          </cell>
          <cell r="AK402">
            <v>1</v>
          </cell>
          <cell r="AL402">
            <v>11980</v>
          </cell>
          <cell r="AM402">
            <v>52369</v>
          </cell>
          <cell r="AN402" t="str">
            <v xml:space="preserve">  0/00/0000</v>
          </cell>
          <cell r="AO402">
            <v>0</v>
          </cell>
          <cell r="AP402">
            <v>65695.460000000006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65695.460000000006</v>
          </cell>
          <cell r="AV402">
            <v>1</v>
          </cell>
          <cell r="AW402">
            <v>1</v>
          </cell>
          <cell r="AX402">
            <v>1</v>
          </cell>
          <cell r="AY402">
            <v>11980</v>
          </cell>
          <cell r="AZ402">
            <v>52369</v>
          </cell>
          <cell r="BA402" t="str">
            <v xml:space="preserve"> NA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 t="str">
            <v>Substandard</v>
          </cell>
          <cell r="BH402" t="str">
            <v>Substandard</v>
          </cell>
          <cell r="BI402" t="str">
            <v>***-**-5831</v>
          </cell>
          <cell r="BJ402">
            <v>0</v>
          </cell>
          <cell r="BK402">
            <v>35448.22</v>
          </cell>
          <cell r="BL402"/>
          <cell r="BM402"/>
          <cell r="BN402">
            <v>35448.22</v>
          </cell>
          <cell r="BO402"/>
          <cell r="BP402"/>
          <cell r="BQ402">
            <v>0</v>
          </cell>
          <cell r="BR402">
            <v>0</v>
          </cell>
          <cell r="BS402">
            <v>35448.22</v>
          </cell>
          <cell r="BT402">
            <v>35448.22</v>
          </cell>
          <cell r="BU402">
            <v>0</v>
          </cell>
          <cell r="BV402">
            <v>35448.22</v>
          </cell>
          <cell r="BW402">
            <v>35448.22</v>
          </cell>
          <cell r="BX402">
            <v>0</v>
          </cell>
          <cell r="BY402" t="str">
            <v>120 +</v>
          </cell>
          <cell r="BZ402">
            <v>65695.460000000006</v>
          </cell>
          <cell r="CA402" t="e">
            <v>#REF!</v>
          </cell>
          <cell r="CB402" t="str">
            <v>Match</v>
          </cell>
          <cell r="CC402" t="b">
            <v>0</v>
          </cell>
          <cell r="CD402">
            <v>510745831</v>
          </cell>
          <cell r="CE402">
            <v>9</v>
          </cell>
          <cell r="CF402">
            <v>5</v>
          </cell>
          <cell r="CG402">
            <v>74</v>
          </cell>
          <cell r="CH402" t="b">
            <v>0</v>
          </cell>
          <cell r="CI402">
            <v>572.68684027777635</v>
          </cell>
          <cell r="CJ402" t="str">
            <v>31 +</v>
          </cell>
          <cell r="CK402" t="e">
            <v>#REF!</v>
          </cell>
          <cell r="CL402" t="e">
            <v>#REF!</v>
          </cell>
        </row>
        <row r="403">
          <cell r="B403">
            <v>523691</v>
          </cell>
          <cell r="C403" t="str">
            <v xml:space="preserve"> CLOSS,ARTHUR</v>
          </cell>
          <cell r="D403">
            <v>0</v>
          </cell>
          <cell r="E403">
            <v>0</v>
          </cell>
          <cell r="F403">
            <v>42342</v>
          </cell>
          <cell r="G403">
            <v>42551</v>
          </cell>
          <cell r="H403" t="str">
            <v xml:space="preserve"> OPERATING</v>
          </cell>
          <cell r="I403" t="str">
            <v xml:space="preserve"> SI</v>
          </cell>
          <cell r="J403">
            <v>12</v>
          </cell>
          <cell r="K403" t="str">
            <v xml:space="preserve"> A</v>
          </cell>
          <cell r="L403" t="str">
            <v xml:space="preserve"> N</v>
          </cell>
          <cell r="M403">
            <v>0</v>
          </cell>
          <cell r="N403">
            <v>11980</v>
          </cell>
          <cell r="O403">
            <v>523691</v>
          </cell>
          <cell r="P403">
            <v>0</v>
          </cell>
          <cell r="Q403" t="str">
            <v xml:space="preserve"> JB</v>
          </cell>
          <cell r="R403">
            <v>42551</v>
          </cell>
          <cell r="S403">
            <v>0</v>
          </cell>
          <cell r="T403">
            <v>0</v>
          </cell>
          <cell r="U403" t="str">
            <v xml:space="preserve"> N</v>
          </cell>
          <cell r="V403">
            <v>2</v>
          </cell>
          <cell r="W403">
            <v>510745831</v>
          </cell>
          <cell r="X403" t="str">
            <v xml:space="preserve"> S</v>
          </cell>
          <cell r="Y403">
            <v>11980</v>
          </cell>
          <cell r="Z403">
            <v>523691</v>
          </cell>
          <cell r="AA403">
            <v>0</v>
          </cell>
          <cell r="AB403">
            <v>25</v>
          </cell>
          <cell r="AC403">
            <v>4</v>
          </cell>
          <cell r="AD403">
            <v>2</v>
          </cell>
          <cell r="AE403">
            <v>0</v>
          </cell>
          <cell r="AF403">
            <v>0</v>
          </cell>
          <cell r="AG403" t="str">
            <v xml:space="preserve"> CO</v>
          </cell>
          <cell r="AH403" t="str">
            <v xml:space="preserve"> REM</v>
          </cell>
          <cell r="AI403" t="str">
            <v xml:space="preserve">  </v>
          </cell>
          <cell r="AJ403">
            <v>0</v>
          </cell>
          <cell r="AK403">
            <v>1</v>
          </cell>
          <cell r="AL403">
            <v>11980</v>
          </cell>
          <cell r="AM403">
            <v>523691</v>
          </cell>
          <cell r="AN403" t="str">
            <v xml:space="preserve">  0/00/0000</v>
          </cell>
          <cell r="AO403">
            <v>0</v>
          </cell>
          <cell r="AP403">
            <v>27356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27356</v>
          </cell>
          <cell r="AV403">
            <v>1</v>
          </cell>
          <cell r="AW403">
            <v>1</v>
          </cell>
          <cell r="AX403">
            <v>1</v>
          </cell>
          <cell r="AY403">
            <v>11980</v>
          </cell>
          <cell r="AZ403">
            <v>523691</v>
          </cell>
          <cell r="BA403" t="str">
            <v xml:space="preserve"> CO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 t="str">
            <v>Substandard</v>
          </cell>
          <cell r="BH403" t="str">
            <v>Substandard</v>
          </cell>
          <cell r="BI403" t="str">
            <v>***-**-5831</v>
          </cell>
          <cell r="BJ403">
            <v>0</v>
          </cell>
          <cell r="BK403">
            <v>0</v>
          </cell>
          <cell r="BL403"/>
          <cell r="BM403"/>
          <cell r="BN403">
            <v>0</v>
          </cell>
          <cell r="BO403"/>
          <cell r="BP403"/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 t="str">
            <v>120 +</v>
          </cell>
          <cell r="BZ403">
            <v>27356</v>
          </cell>
          <cell r="CA403" t="e">
            <v>#REF!</v>
          </cell>
          <cell r="CB403" t="str">
            <v>Match</v>
          </cell>
          <cell r="CC403" t="b">
            <v>0</v>
          </cell>
          <cell r="CD403">
            <v>510745831</v>
          </cell>
          <cell r="CE403">
            <v>9</v>
          </cell>
          <cell r="CF403">
            <v>5</v>
          </cell>
          <cell r="CG403">
            <v>74</v>
          </cell>
          <cell r="CH403" t="b">
            <v>0</v>
          </cell>
          <cell r="CI403">
            <v>572.68684027777635</v>
          </cell>
          <cell r="CJ403" t="str">
            <v>31 +</v>
          </cell>
          <cell r="CK403" t="e">
            <v>#REF!</v>
          </cell>
          <cell r="CL403" t="e">
            <v>#REF!</v>
          </cell>
        </row>
        <row r="404">
          <cell r="B404">
            <v>50944</v>
          </cell>
          <cell r="C404" t="str">
            <v xml:space="preserve"> COUCHMAN,STANLEY W</v>
          </cell>
          <cell r="D404">
            <v>34263.79</v>
          </cell>
          <cell r="E404">
            <v>19672.64</v>
          </cell>
          <cell r="F404">
            <v>41953</v>
          </cell>
          <cell r="G404">
            <v>44136</v>
          </cell>
          <cell r="H404" t="str">
            <v xml:space="preserve"> PURCHASE PICKUP</v>
          </cell>
          <cell r="I404" t="str">
            <v xml:space="preserve"> SA</v>
          </cell>
          <cell r="J404">
            <v>34</v>
          </cell>
          <cell r="K404" t="str">
            <v xml:space="preserve"> A</v>
          </cell>
          <cell r="L404" t="str">
            <v xml:space="preserve"> N</v>
          </cell>
          <cell r="M404">
            <v>0</v>
          </cell>
          <cell r="N404">
            <v>12300</v>
          </cell>
          <cell r="O404">
            <v>50944</v>
          </cell>
          <cell r="P404">
            <v>0</v>
          </cell>
          <cell r="Q404" t="str">
            <v xml:space="preserve"> JD</v>
          </cell>
          <cell r="R404">
            <v>43405</v>
          </cell>
          <cell r="S404">
            <v>6988.27</v>
          </cell>
          <cell r="T404">
            <v>575.09</v>
          </cell>
          <cell r="U404" t="str">
            <v xml:space="preserve"> N</v>
          </cell>
          <cell r="V404">
            <v>11</v>
          </cell>
          <cell r="W404">
            <v>512723087</v>
          </cell>
          <cell r="X404" t="str">
            <v xml:space="preserve"> S</v>
          </cell>
          <cell r="Y404">
            <v>12300</v>
          </cell>
          <cell r="Z404">
            <v>50944</v>
          </cell>
          <cell r="AA404">
            <v>1</v>
          </cell>
          <cell r="AB404">
            <v>12</v>
          </cell>
          <cell r="AC404">
            <v>5</v>
          </cell>
          <cell r="AD404">
            <v>12</v>
          </cell>
          <cell r="AE404">
            <v>0</v>
          </cell>
          <cell r="AF404">
            <v>0</v>
          </cell>
          <cell r="AG404" t="str">
            <v xml:space="preserve"> ST</v>
          </cell>
          <cell r="AH404" t="str">
            <v xml:space="preserve"> 2012 FORD F-150 (VIN 1FTFW1EF5</v>
          </cell>
          <cell r="AI404" t="str">
            <v xml:space="preserve"> N</v>
          </cell>
          <cell r="AJ404">
            <v>5.5</v>
          </cell>
          <cell r="AK404">
            <v>4</v>
          </cell>
          <cell r="AL404">
            <v>12300</v>
          </cell>
          <cell r="AM404">
            <v>50944</v>
          </cell>
          <cell r="AN404" t="str">
            <v xml:space="preserve">  7/03/2017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1</v>
          </cell>
          <cell r="AW404">
            <v>1</v>
          </cell>
          <cell r="AX404">
            <v>1</v>
          </cell>
          <cell r="AY404">
            <v>12300</v>
          </cell>
          <cell r="AZ404">
            <v>50944</v>
          </cell>
          <cell r="BA404" t="str">
            <v xml:space="preserve"> ST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 t="str">
            <v>Pass</v>
          </cell>
          <cell r="BH404" t="str">
            <v>Pass</v>
          </cell>
          <cell r="BI404" t="str">
            <v>***-**-3087</v>
          </cell>
          <cell r="BJ404">
            <v>19672.64</v>
          </cell>
          <cell r="BK404">
            <v>20247.73</v>
          </cell>
          <cell r="BL404">
            <v>20247.73</v>
          </cell>
          <cell r="BM404"/>
          <cell r="BN404"/>
          <cell r="BO404"/>
          <cell r="BP404"/>
          <cell r="BQ404">
            <v>1.4858624749243801E-5</v>
          </cell>
          <cell r="BR404">
            <v>19672.64</v>
          </cell>
          <cell r="BS404">
            <v>575.09</v>
          </cell>
          <cell r="BT404">
            <v>20247.73</v>
          </cell>
          <cell r="BU404">
            <v>0</v>
          </cell>
          <cell r="BV404">
            <v>20247.73</v>
          </cell>
          <cell r="BW404">
            <v>0</v>
          </cell>
          <cell r="BX404">
            <v>0</v>
          </cell>
          <cell r="BY404"/>
          <cell r="BZ404">
            <v>0</v>
          </cell>
          <cell r="CA404" t="e">
            <v>#REF!</v>
          </cell>
          <cell r="CB404" t="str">
            <v>Match</v>
          </cell>
          <cell r="CC404" t="b">
            <v>0</v>
          </cell>
          <cell r="CD404">
            <v>512723087</v>
          </cell>
          <cell r="CE404">
            <v>9</v>
          </cell>
          <cell r="CF404">
            <v>5</v>
          </cell>
          <cell r="CG404">
            <v>72</v>
          </cell>
          <cell r="CH404" t="b">
            <v>0</v>
          </cell>
          <cell r="CI404">
            <v>-281.31315972222365</v>
          </cell>
          <cell r="CJ404"/>
          <cell r="CK404" t="e">
            <v>#REF!</v>
          </cell>
          <cell r="CL404" t="e">
            <v>#REF!</v>
          </cell>
        </row>
        <row r="405">
          <cell r="B405">
            <v>54328</v>
          </cell>
          <cell r="C405" t="str">
            <v xml:space="preserve"> COUCHMAN,STANLEY W</v>
          </cell>
          <cell r="D405">
            <v>21002.5</v>
          </cell>
          <cell r="E405">
            <v>21002.5</v>
          </cell>
          <cell r="F405">
            <v>43061</v>
          </cell>
          <cell r="G405">
            <v>44896</v>
          </cell>
          <cell r="H405" t="str">
            <v xml:space="preserve"> PURCHASE TRAILER</v>
          </cell>
          <cell r="I405" t="str">
            <v xml:space="preserve"> SA</v>
          </cell>
          <cell r="J405">
            <v>92</v>
          </cell>
          <cell r="K405" t="str">
            <v xml:space="preserve"> A</v>
          </cell>
          <cell r="L405" t="str">
            <v xml:space="preserve"> N</v>
          </cell>
          <cell r="M405">
            <v>0</v>
          </cell>
          <cell r="N405">
            <v>12300</v>
          </cell>
          <cell r="O405">
            <v>54328</v>
          </cell>
          <cell r="P405">
            <v>0</v>
          </cell>
          <cell r="Q405" t="str">
            <v xml:space="preserve"> LF</v>
          </cell>
          <cell r="R405">
            <v>43435</v>
          </cell>
          <cell r="S405">
            <v>5027.6099999999997</v>
          </cell>
          <cell r="T405">
            <v>226.56</v>
          </cell>
          <cell r="U405" t="str">
            <v xml:space="preserve"> N</v>
          </cell>
          <cell r="V405">
            <v>3</v>
          </cell>
          <cell r="W405">
            <v>512723087</v>
          </cell>
          <cell r="X405" t="str">
            <v xml:space="preserve"> S</v>
          </cell>
          <cell r="Y405">
            <v>12300</v>
          </cell>
          <cell r="Z405">
            <v>54328</v>
          </cell>
          <cell r="AA405">
            <v>0</v>
          </cell>
          <cell r="AB405">
            <v>12</v>
          </cell>
          <cell r="AC405">
            <v>2</v>
          </cell>
          <cell r="AD405">
            <v>11</v>
          </cell>
          <cell r="AE405">
            <v>0</v>
          </cell>
          <cell r="AF405">
            <v>0</v>
          </cell>
          <cell r="AG405" t="str">
            <v xml:space="preserve"> ST</v>
          </cell>
          <cell r="AH405" t="str">
            <v xml:space="preserve"> 2015 MAURER GRAIN TRAILER (VIN</v>
          </cell>
          <cell r="AI405" t="str">
            <v xml:space="preserve"> N</v>
          </cell>
          <cell r="AJ405">
            <v>6.25</v>
          </cell>
          <cell r="AK405">
            <v>0</v>
          </cell>
          <cell r="AL405">
            <v>12300</v>
          </cell>
          <cell r="AM405">
            <v>54328</v>
          </cell>
          <cell r="AN405" t="str">
            <v xml:space="preserve">  0/00/0000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12300</v>
          </cell>
          <cell r="AZ405">
            <v>54328</v>
          </cell>
          <cell r="BA405" t="str">
            <v xml:space="preserve"> ST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 t="str">
            <v>Pass</v>
          </cell>
          <cell r="BH405" t="str">
            <v>Pass</v>
          </cell>
          <cell r="BI405" t="str">
            <v>***-**-3087</v>
          </cell>
          <cell r="BJ405">
            <v>21002.5</v>
          </cell>
          <cell r="BK405">
            <v>21229.06</v>
          </cell>
          <cell r="BL405">
            <v>21229.06</v>
          </cell>
          <cell r="BM405"/>
          <cell r="BN405"/>
          <cell r="BO405"/>
          <cell r="BP405"/>
          <cell r="BQ405">
            <v>1.8026204407838E-5</v>
          </cell>
          <cell r="BR405">
            <v>21002.5</v>
          </cell>
          <cell r="BS405">
            <v>226.56</v>
          </cell>
          <cell r="BT405">
            <v>21229.06</v>
          </cell>
          <cell r="BU405">
            <v>0</v>
          </cell>
          <cell r="BV405">
            <v>21229.06</v>
          </cell>
          <cell r="BW405">
            <v>0</v>
          </cell>
          <cell r="BX405">
            <v>0</v>
          </cell>
          <cell r="BY405"/>
          <cell r="BZ405">
            <v>0</v>
          </cell>
          <cell r="CA405" t="e">
            <v>#REF!</v>
          </cell>
          <cell r="CB405" t="str">
            <v>Match</v>
          </cell>
          <cell r="CC405" t="b">
            <v>0</v>
          </cell>
          <cell r="CD405">
            <v>512723087</v>
          </cell>
          <cell r="CE405">
            <v>9</v>
          </cell>
          <cell r="CF405">
            <v>5</v>
          </cell>
          <cell r="CG405">
            <v>72</v>
          </cell>
          <cell r="CH405" t="b">
            <v>0</v>
          </cell>
          <cell r="CI405">
            <v>-311.31315972222365</v>
          </cell>
          <cell r="CJ405"/>
          <cell r="CK405" t="e">
            <v>#REF!</v>
          </cell>
          <cell r="CL405" t="e">
            <v>#REF!</v>
          </cell>
        </row>
        <row r="406">
          <cell r="B406">
            <v>54356</v>
          </cell>
          <cell r="C406" t="str">
            <v xml:space="preserve"> COUCHMAN,STANLEY W</v>
          </cell>
          <cell r="D406">
            <v>4025</v>
          </cell>
          <cell r="E406">
            <v>4025</v>
          </cell>
          <cell r="F406">
            <v>43074</v>
          </cell>
          <cell r="G406">
            <v>43252</v>
          </cell>
          <cell r="H406" t="str">
            <v xml:space="preserve"> PERSONAL</v>
          </cell>
          <cell r="I406" t="str">
            <v xml:space="preserve"> SI</v>
          </cell>
          <cell r="J406">
            <v>72</v>
          </cell>
          <cell r="K406" t="str">
            <v xml:space="preserve"> A</v>
          </cell>
          <cell r="L406" t="str">
            <v xml:space="preserve"> N</v>
          </cell>
          <cell r="M406">
            <v>0</v>
          </cell>
          <cell r="N406">
            <v>12300</v>
          </cell>
          <cell r="O406">
            <v>54356</v>
          </cell>
          <cell r="P406">
            <v>0</v>
          </cell>
          <cell r="Q406" t="str">
            <v xml:space="preserve"> MN</v>
          </cell>
          <cell r="R406">
            <v>43252</v>
          </cell>
          <cell r="S406">
            <v>0</v>
          </cell>
          <cell r="T406">
            <v>41.35</v>
          </cell>
          <cell r="U406" t="str">
            <v xml:space="preserve"> N</v>
          </cell>
          <cell r="V406">
            <v>1</v>
          </cell>
          <cell r="W406">
            <v>512723087</v>
          </cell>
          <cell r="X406" t="str">
            <v xml:space="preserve"> S</v>
          </cell>
          <cell r="Y406">
            <v>12300</v>
          </cell>
          <cell r="Z406">
            <v>54356</v>
          </cell>
          <cell r="AA406">
            <v>0</v>
          </cell>
          <cell r="AB406">
            <v>12</v>
          </cell>
          <cell r="AC406">
            <v>10</v>
          </cell>
          <cell r="AD406">
            <v>8</v>
          </cell>
          <cell r="AE406">
            <v>0</v>
          </cell>
          <cell r="AF406">
            <v>0</v>
          </cell>
          <cell r="AG406" t="str">
            <v xml:space="preserve"> ST</v>
          </cell>
          <cell r="AH406" t="str">
            <v xml:space="preserve"> UNSECURED</v>
          </cell>
          <cell r="AI406" t="str">
            <v xml:space="preserve"> N</v>
          </cell>
          <cell r="AJ406">
            <v>7.5</v>
          </cell>
          <cell r="AK406">
            <v>0</v>
          </cell>
          <cell r="AL406">
            <v>12300</v>
          </cell>
          <cell r="AM406">
            <v>54356</v>
          </cell>
          <cell r="AN406" t="str">
            <v xml:space="preserve">  0/00/0000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12300</v>
          </cell>
          <cell r="AZ406">
            <v>54356</v>
          </cell>
          <cell r="BA406" t="str">
            <v xml:space="preserve"> ST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 t="str">
            <v>Pass</v>
          </cell>
          <cell r="BH406" t="str">
            <v>Pass</v>
          </cell>
          <cell r="BI406" t="str">
            <v>***-**-3087</v>
          </cell>
          <cell r="BJ406">
            <v>4025</v>
          </cell>
          <cell r="BK406">
            <v>4066.35</v>
          </cell>
          <cell r="BL406">
            <v>4066.35</v>
          </cell>
          <cell r="BM406"/>
          <cell r="BN406"/>
          <cell r="BO406"/>
          <cell r="BP406"/>
          <cell r="BQ406">
            <v>4.1455334979101312E-6</v>
          </cell>
          <cell r="BR406">
            <v>4025</v>
          </cell>
          <cell r="BS406">
            <v>41.35</v>
          </cell>
          <cell r="BT406">
            <v>4066.35</v>
          </cell>
          <cell r="BU406">
            <v>0</v>
          </cell>
          <cell r="BV406">
            <v>4066.35</v>
          </cell>
          <cell r="BW406">
            <v>0</v>
          </cell>
          <cell r="BX406">
            <v>0</v>
          </cell>
          <cell r="BY406"/>
          <cell r="BZ406">
            <v>0</v>
          </cell>
          <cell r="CA406" t="e">
            <v>#REF!</v>
          </cell>
          <cell r="CB406" t="str">
            <v>Match</v>
          </cell>
          <cell r="CC406" t="b">
            <v>0</v>
          </cell>
          <cell r="CD406">
            <v>512723087</v>
          </cell>
          <cell r="CE406">
            <v>9</v>
          </cell>
          <cell r="CF406">
            <v>5</v>
          </cell>
          <cell r="CG406">
            <v>72</v>
          </cell>
          <cell r="CH406" t="b">
            <v>0</v>
          </cell>
          <cell r="CI406">
            <v>-128.31315972222365</v>
          </cell>
          <cell r="CJ406"/>
          <cell r="CK406" t="e">
            <v>#REF!</v>
          </cell>
          <cell r="CL406" t="e">
            <v>#REF!</v>
          </cell>
        </row>
        <row r="407">
          <cell r="B407">
            <v>54398</v>
          </cell>
          <cell r="C407" t="str">
            <v xml:space="preserve"> COUCHMAN,STANLEY W</v>
          </cell>
          <cell r="D407">
            <v>3025</v>
          </cell>
          <cell r="E407">
            <v>3025</v>
          </cell>
          <cell r="F407">
            <v>43089</v>
          </cell>
          <cell r="G407">
            <v>43120</v>
          </cell>
          <cell r="H407" t="str">
            <v xml:space="preserve"> PERSONAL</v>
          </cell>
          <cell r="I407" t="str">
            <v xml:space="preserve"> SA</v>
          </cell>
          <cell r="J407">
            <v>31</v>
          </cell>
          <cell r="K407" t="str">
            <v xml:space="preserve"> A</v>
          </cell>
          <cell r="L407" t="str">
            <v xml:space="preserve"> N</v>
          </cell>
          <cell r="M407">
            <v>0</v>
          </cell>
          <cell r="N407">
            <v>12300</v>
          </cell>
          <cell r="O407">
            <v>54398</v>
          </cell>
          <cell r="P407">
            <v>0</v>
          </cell>
          <cell r="Q407" t="str">
            <v xml:space="preserve"> LF</v>
          </cell>
          <cell r="R407">
            <v>43120</v>
          </cell>
          <cell r="S407">
            <v>0</v>
          </cell>
          <cell r="T407">
            <v>21.75</v>
          </cell>
          <cell r="U407" t="str">
            <v xml:space="preserve"> N</v>
          </cell>
          <cell r="V407">
            <v>11</v>
          </cell>
          <cell r="W407">
            <v>512723087</v>
          </cell>
          <cell r="X407" t="str">
            <v xml:space="preserve"> S</v>
          </cell>
          <cell r="Y407">
            <v>12300</v>
          </cell>
          <cell r="Z407">
            <v>54398</v>
          </cell>
          <cell r="AA407">
            <v>0</v>
          </cell>
          <cell r="AB407">
            <v>12</v>
          </cell>
          <cell r="AC407">
            <v>10</v>
          </cell>
          <cell r="AD407">
            <v>4</v>
          </cell>
          <cell r="AE407">
            <v>0</v>
          </cell>
          <cell r="AF407">
            <v>0</v>
          </cell>
          <cell r="AG407" t="str">
            <v xml:space="preserve"> ST</v>
          </cell>
          <cell r="AH407" t="str">
            <v xml:space="preserve"> 2012 FORD F-350 (VIN 1FT8W3BT5</v>
          </cell>
          <cell r="AI407" t="str">
            <v xml:space="preserve"> N</v>
          </cell>
          <cell r="AJ407">
            <v>7.5</v>
          </cell>
          <cell r="AK407">
            <v>0</v>
          </cell>
          <cell r="AL407">
            <v>12300</v>
          </cell>
          <cell r="AM407">
            <v>54398</v>
          </cell>
          <cell r="AN407" t="str">
            <v xml:space="preserve">  0/00/0000</v>
          </cell>
          <cell r="AO407">
            <v>3025</v>
          </cell>
          <cell r="AP407">
            <v>21.75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12300</v>
          </cell>
          <cell r="AZ407">
            <v>54398</v>
          </cell>
          <cell r="BA407" t="str">
            <v xml:space="preserve"> ST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 t="str">
            <v>Pass</v>
          </cell>
          <cell r="BH407" t="str">
            <v>Pass</v>
          </cell>
          <cell r="BI407" t="str">
            <v>***-**-3087</v>
          </cell>
          <cell r="BJ407">
            <v>3025</v>
          </cell>
          <cell r="BK407">
            <v>3046.75</v>
          </cell>
          <cell r="BL407">
            <v>3046.75</v>
          </cell>
          <cell r="BM407"/>
          <cell r="BN407"/>
          <cell r="BO407"/>
          <cell r="BP407"/>
          <cell r="BQ407">
            <v>3.1155872872492293E-6</v>
          </cell>
          <cell r="BR407">
            <v>3025</v>
          </cell>
          <cell r="BS407">
            <v>21.75</v>
          </cell>
          <cell r="BT407">
            <v>3046.75</v>
          </cell>
          <cell r="BU407">
            <v>0</v>
          </cell>
          <cell r="BV407">
            <v>3046.75</v>
          </cell>
          <cell r="BW407">
            <v>0</v>
          </cell>
          <cell r="BX407">
            <v>0</v>
          </cell>
          <cell r="BY407"/>
          <cell r="BZ407">
            <v>3046.75</v>
          </cell>
          <cell r="CA407" t="e">
            <v>#REF!</v>
          </cell>
          <cell r="CB407" t="str">
            <v>Match</v>
          </cell>
          <cell r="CC407" t="b">
            <v>0</v>
          </cell>
          <cell r="CD407">
            <v>512723087</v>
          </cell>
          <cell r="CE407">
            <v>9</v>
          </cell>
          <cell r="CF407">
            <v>5</v>
          </cell>
          <cell r="CG407">
            <v>72</v>
          </cell>
          <cell r="CH407" t="b">
            <v>0</v>
          </cell>
          <cell r="CI407">
            <v>3.6868402777763549</v>
          </cell>
          <cell r="CJ407"/>
          <cell r="CK407" t="e">
            <v>#REF!</v>
          </cell>
          <cell r="CL407" t="e">
            <v>#REF!</v>
          </cell>
        </row>
        <row r="408">
          <cell r="B408">
            <v>54824</v>
          </cell>
          <cell r="C408" t="str">
            <v xml:space="preserve"> COUCHMAN,STANLEY W</v>
          </cell>
          <cell r="D408">
            <v>10027.5</v>
          </cell>
          <cell r="E408">
            <v>10027.5</v>
          </cell>
          <cell r="F408">
            <v>42936</v>
          </cell>
          <cell r="G408">
            <v>44136</v>
          </cell>
          <cell r="H408" t="str">
            <v xml:space="preserve"> PURCHASE CAMPER</v>
          </cell>
          <cell r="I408" t="str">
            <v xml:space="preserve"> SA</v>
          </cell>
          <cell r="J408">
            <v>34</v>
          </cell>
          <cell r="K408" t="str">
            <v xml:space="preserve"> A</v>
          </cell>
          <cell r="L408" t="str">
            <v xml:space="preserve"> N</v>
          </cell>
          <cell r="M408">
            <v>0</v>
          </cell>
          <cell r="N408">
            <v>12300</v>
          </cell>
          <cell r="O408">
            <v>54824</v>
          </cell>
          <cell r="P408">
            <v>0</v>
          </cell>
          <cell r="Q408" t="str">
            <v xml:space="preserve"> LF</v>
          </cell>
          <cell r="R408">
            <v>43405</v>
          </cell>
          <cell r="S408">
            <v>3932.84</v>
          </cell>
          <cell r="T408">
            <v>387.35</v>
          </cell>
          <cell r="U408" t="str">
            <v xml:space="preserve"> N</v>
          </cell>
          <cell r="V408">
            <v>11</v>
          </cell>
          <cell r="W408">
            <v>512723087</v>
          </cell>
          <cell r="X408" t="str">
            <v xml:space="preserve"> S</v>
          </cell>
          <cell r="Y408">
            <v>12300</v>
          </cell>
          <cell r="Z408">
            <v>54824</v>
          </cell>
          <cell r="AA408">
            <v>0</v>
          </cell>
          <cell r="AB408">
            <v>12</v>
          </cell>
          <cell r="AC408">
            <v>5</v>
          </cell>
          <cell r="AD408">
            <v>12</v>
          </cell>
          <cell r="AE408">
            <v>0</v>
          </cell>
          <cell r="AF408">
            <v>0</v>
          </cell>
          <cell r="AG408" t="str">
            <v xml:space="preserve"> ST</v>
          </cell>
          <cell r="AH408" t="str">
            <v xml:space="preserve"> 2005 SANDPIPER 305 RLW CAMPER</v>
          </cell>
          <cell r="AI408" t="str">
            <v xml:space="preserve"> N</v>
          </cell>
          <cell r="AJ408">
            <v>7.5</v>
          </cell>
          <cell r="AK408">
            <v>0</v>
          </cell>
          <cell r="AL408">
            <v>12300</v>
          </cell>
          <cell r="AM408">
            <v>54824</v>
          </cell>
          <cell r="AN408" t="str">
            <v xml:space="preserve">  0/00/0000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12300</v>
          </cell>
          <cell r="AZ408">
            <v>54824</v>
          </cell>
          <cell r="BA408" t="str">
            <v xml:space="preserve"> ST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 t="str">
            <v>Pass</v>
          </cell>
          <cell r="BH408" t="str">
            <v>Pass</v>
          </cell>
          <cell r="BI408" t="str">
            <v>***-**-3087</v>
          </cell>
          <cell r="BJ408">
            <v>10027.5</v>
          </cell>
          <cell r="BK408">
            <v>10414.85</v>
          </cell>
          <cell r="BL408">
            <v>10414.85</v>
          </cell>
          <cell r="BM408"/>
          <cell r="BN408"/>
          <cell r="BO408"/>
          <cell r="BP408"/>
          <cell r="BQ408">
            <v>1.0327785627402197E-5</v>
          </cell>
          <cell r="BR408">
            <v>10027.5</v>
          </cell>
          <cell r="BS408">
            <v>387.35</v>
          </cell>
          <cell r="BT408">
            <v>10414.85</v>
          </cell>
          <cell r="BU408">
            <v>0</v>
          </cell>
          <cell r="BV408">
            <v>10414.85</v>
          </cell>
          <cell r="BW408">
            <v>0</v>
          </cell>
          <cell r="BX408">
            <v>0</v>
          </cell>
          <cell r="BY408"/>
          <cell r="BZ408">
            <v>0</v>
          </cell>
          <cell r="CA408" t="e">
            <v>#REF!</v>
          </cell>
          <cell r="CB408" t="str">
            <v>Match</v>
          </cell>
          <cell r="CC408" t="b">
            <v>0</v>
          </cell>
          <cell r="CD408">
            <v>512723087</v>
          </cell>
          <cell r="CE408">
            <v>9</v>
          </cell>
          <cell r="CF408">
            <v>5</v>
          </cell>
          <cell r="CG408">
            <v>72</v>
          </cell>
          <cell r="CH408" t="b">
            <v>0</v>
          </cell>
          <cell r="CI408">
            <v>-281.31315972222365</v>
          </cell>
          <cell r="CJ408"/>
          <cell r="CK408" t="e">
            <v>#REF!</v>
          </cell>
          <cell r="CL408" t="e">
            <v>#REF!</v>
          </cell>
        </row>
        <row r="409">
          <cell r="B409">
            <v>52794</v>
          </cell>
          <cell r="C409" t="str">
            <v xml:space="preserve"> COX,GREGORY W</v>
          </cell>
          <cell r="D409">
            <v>8737.5</v>
          </cell>
          <cell r="E409">
            <v>5411.64</v>
          </cell>
          <cell r="F409">
            <v>42479</v>
          </cell>
          <cell r="G409">
            <v>43961</v>
          </cell>
          <cell r="H409" t="str">
            <v xml:space="preserve"> PURCHASE VEHICLE</v>
          </cell>
          <cell r="I409" t="str">
            <v xml:space="preserve"> SA</v>
          </cell>
          <cell r="J409">
            <v>34</v>
          </cell>
          <cell r="K409" t="str">
            <v xml:space="preserve"> A</v>
          </cell>
          <cell r="L409" t="str">
            <v xml:space="preserve"> N</v>
          </cell>
          <cell r="M409">
            <v>0</v>
          </cell>
          <cell r="N409">
            <v>12380</v>
          </cell>
          <cell r="O409">
            <v>52794</v>
          </cell>
          <cell r="P409">
            <v>0</v>
          </cell>
          <cell r="Q409" t="str">
            <v xml:space="preserve"> LF</v>
          </cell>
          <cell r="R409">
            <v>43141</v>
          </cell>
          <cell r="S409">
            <v>210.11</v>
          </cell>
          <cell r="T409">
            <v>12.45</v>
          </cell>
          <cell r="U409" t="str">
            <v xml:space="preserve"> N</v>
          </cell>
          <cell r="V409">
            <v>11</v>
          </cell>
          <cell r="W409">
            <v>514822422</v>
          </cell>
          <cell r="X409" t="str">
            <v xml:space="preserve"> S</v>
          </cell>
          <cell r="Y409">
            <v>12380</v>
          </cell>
          <cell r="Z409">
            <v>52794</v>
          </cell>
          <cell r="AA409">
            <v>0</v>
          </cell>
          <cell r="AB409">
            <v>2</v>
          </cell>
          <cell r="AC409">
            <v>5</v>
          </cell>
          <cell r="AD409">
            <v>12</v>
          </cell>
          <cell r="AE409">
            <v>0</v>
          </cell>
          <cell r="AF409">
            <v>0</v>
          </cell>
          <cell r="AG409" t="str">
            <v xml:space="preserve"> ST</v>
          </cell>
          <cell r="AH409" t="str">
            <v xml:space="preserve"> 2005 CHEVROLET SILVERADO 1500</v>
          </cell>
          <cell r="AI409" t="str">
            <v xml:space="preserve"> N</v>
          </cell>
          <cell r="AJ409">
            <v>7</v>
          </cell>
          <cell r="AK409">
            <v>0</v>
          </cell>
          <cell r="AL409">
            <v>12380</v>
          </cell>
          <cell r="AM409">
            <v>52794</v>
          </cell>
          <cell r="AN409" t="str">
            <v xml:space="preserve">  0/00/0000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12380</v>
          </cell>
          <cell r="AZ409">
            <v>52794</v>
          </cell>
          <cell r="BA409" t="str">
            <v xml:space="preserve"> ST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 t="str">
            <v>Pass</v>
          </cell>
          <cell r="BH409" t="str">
            <v>Pass</v>
          </cell>
          <cell r="BI409" t="str">
            <v>***-**-2422</v>
          </cell>
          <cell r="BJ409">
            <v>5411.64</v>
          </cell>
          <cell r="BK409">
            <v>5424.09</v>
          </cell>
          <cell r="BL409">
            <v>5424.09</v>
          </cell>
          <cell r="BM409"/>
          <cell r="BN409"/>
          <cell r="BO409"/>
          <cell r="BP409"/>
          <cell r="BQ409">
            <v>5.2021182373635674E-6</v>
          </cell>
          <cell r="BR409">
            <v>5411.64</v>
          </cell>
          <cell r="BS409">
            <v>12.45</v>
          </cell>
          <cell r="BT409">
            <v>5424.09</v>
          </cell>
          <cell r="BU409">
            <v>0</v>
          </cell>
          <cell r="BV409">
            <v>5424.09</v>
          </cell>
          <cell r="BW409">
            <v>0</v>
          </cell>
          <cell r="BX409">
            <v>0</v>
          </cell>
          <cell r="BY409"/>
          <cell r="BZ409">
            <v>0</v>
          </cell>
          <cell r="CA409" t="e">
            <v>#REF!</v>
          </cell>
          <cell r="CB409" t="str">
            <v>Match</v>
          </cell>
          <cell r="CC409" t="b">
            <v>0</v>
          </cell>
          <cell r="CD409">
            <v>514822422</v>
          </cell>
          <cell r="CE409">
            <v>9</v>
          </cell>
          <cell r="CF409">
            <v>5</v>
          </cell>
          <cell r="CG409">
            <v>82</v>
          </cell>
          <cell r="CH409" t="b">
            <v>0</v>
          </cell>
          <cell r="CI409">
            <v>-17.313159722223645</v>
          </cell>
          <cell r="CJ409"/>
          <cell r="CK409" t="e">
            <v>#REF!</v>
          </cell>
          <cell r="CL409" t="e">
            <v>#REF!</v>
          </cell>
        </row>
        <row r="410">
          <cell r="B410">
            <v>42621</v>
          </cell>
          <cell r="C410" t="str">
            <v xml:space="preserve"> COX VALLEY</v>
          </cell>
          <cell r="D410">
            <v>1000000</v>
          </cell>
          <cell r="E410">
            <v>0</v>
          </cell>
          <cell r="F410">
            <v>39539</v>
          </cell>
          <cell r="G410">
            <v>43358</v>
          </cell>
          <cell r="H410" t="str">
            <v xml:space="preserve"> PHILLIPSBURG PARTICIPATION</v>
          </cell>
          <cell r="I410" t="str">
            <v xml:space="preserve"> PA</v>
          </cell>
          <cell r="J410">
            <v>94</v>
          </cell>
          <cell r="K410" t="str">
            <v xml:space="preserve"> A</v>
          </cell>
          <cell r="L410" t="str">
            <v xml:space="preserve"> O</v>
          </cell>
          <cell r="M410">
            <v>1000000</v>
          </cell>
          <cell r="N410">
            <v>12400</v>
          </cell>
          <cell r="O410">
            <v>42621</v>
          </cell>
          <cell r="P410">
            <v>0</v>
          </cell>
          <cell r="Q410" t="str">
            <v xml:space="preserve"> LF</v>
          </cell>
          <cell r="R410">
            <v>43358</v>
          </cell>
          <cell r="S410">
            <v>0</v>
          </cell>
          <cell r="T410">
            <v>0</v>
          </cell>
          <cell r="U410" t="str">
            <v xml:space="preserve"> N</v>
          </cell>
          <cell r="V410">
            <v>7</v>
          </cell>
          <cell r="W410">
            <v>480823141</v>
          </cell>
          <cell r="X410" t="str">
            <v xml:space="preserve"> F</v>
          </cell>
          <cell r="Y410">
            <v>12400</v>
          </cell>
          <cell r="Z410">
            <v>42621</v>
          </cell>
          <cell r="AA410">
            <v>0</v>
          </cell>
          <cell r="AB410">
            <v>25</v>
          </cell>
          <cell r="AC410">
            <v>4</v>
          </cell>
          <cell r="AD410">
            <v>11</v>
          </cell>
          <cell r="AE410">
            <v>42621</v>
          </cell>
          <cell r="AF410">
            <v>0</v>
          </cell>
          <cell r="AG410" t="str">
            <v xml:space="preserve"> ST</v>
          </cell>
          <cell r="AH410" t="str">
            <v xml:space="preserve"> PART AGREEMENT DATED 4-1-08</v>
          </cell>
          <cell r="AI410" t="str">
            <v xml:space="preserve"> N</v>
          </cell>
          <cell r="AJ410">
            <v>7</v>
          </cell>
          <cell r="AK410">
            <v>0</v>
          </cell>
          <cell r="AL410">
            <v>12400</v>
          </cell>
          <cell r="AM410">
            <v>42621</v>
          </cell>
          <cell r="AN410" t="str">
            <v xml:space="preserve">  0/00/0000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12400</v>
          </cell>
          <cell r="AZ410">
            <v>42621</v>
          </cell>
          <cell r="BA410" t="str">
            <v xml:space="preserve"> ST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 t="str">
            <v>Pass</v>
          </cell>
          <cell r="BH410" t="str">
            <v>Pass</v>
          </cell>
          <cell r="BI410" t="str">
            <v>**-***3141</v>
          </cell>
          <cell r="BJ410">
            <v>1000000</v>
          </cell>
          <cell r="BK410">
            <v>0</v>
          </cell>
          <cell r="BL410">
            <v>0</v>
          </cell>
          <cell r="BM410"/>
          <cell r="BN410"/>
          <cell r="BO410"/>
          <cell r="BP410"/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1000000</v>
          </cell>
          <cell r="BV410">
            <v>1000000</v>
          </cell>
          <cell r="BW410">
            <v>0</v>
          </cell>
          <cell r="BX410">
            <v>0</v>
          </cell>
          <cell r="BY410"/>
          <cell r="BZ410">
            <v>0</v>
          </cell>
          <cell r="CA410" t="e">
            <v>#REF!</v>
          </cell>
          <cell r="CB410" t="str">
            <v>Match</v>
          </cell>
          <cell r="CC410" t="b">
            <v>0</v>
          </cell>
          <cell r="CD410">
            <v>480823141</v>
          </cell>
          <cell r="CE410">
            <v>9</v>
          </cell>
          <cell r="CF410">
            <v>4</v>
          </cell>
          <cell r="CG410">
            <v>82</v>
          </cell>
          <cell r="CH410" t="b">
            <v>0</v>
          </cell>
          <cell r="CI410">
            <v>-234.31315972222365</v>
          </cell>
          <cell r="CJ410"/>
          <cell r="CK410" t="e">
            <v>#REF!</v>
          </cell>
          <cell r="CL410" t="e">
            <v>#REF!</v>
          </cell>
        </row>
        <row r="411">
          <cell r="B411">
            <v>51317</v>
          </cell>
          <cell r="C411" t="str">
            <v xml:space="preserve"> COUCHMAN,CODY</v>
          </cell>
          <cell r="D411">
            <v>14015</v>
          </cell>
          <cell r="E411">
            <v>2373.66</v>
          </cell>
          <cell r="F411">
            <v>42046</v>
          </cell>
          <cell r="G411">
            <v>43322</v>
          </cell>
          <cell r="H411" t="str">
            <v xml:space="preserve"> REFINANCE PICKUP</v>
          </cell>
          <cell r="I411" t="str">
            <v xml:space="preserve"> SA</v>
          </cell>
          <cell r="J411">
            <v>31</v>
          </cell>
          <cell r="K411" t="str">
            <v xml:space="preserve"> A</v>
          </cell>
          <cell r="L411" t="str">
            <v xml:space="preserve"> N</v>
          </cell>
          <cell r="M411">
            <v>0</v>
          </cell>
          <cell r="N411">
            <v>12690</v>
          </cell>
          <cell r="O411">
            <v>51317</v>
          </cell>
          <cell r="P411">
            <v>0</v>
          </cell>
          <cell r="Q411" t="str">
            <v xml:space="preserve"> JD</v>
          </cell>
          <cell r="R411">
            <v>43141</v>
          </cell>
          <cell r="S411">
            <v>367.5</v>
          </cell>
          <cell r="T411">
            <v>4.29</v>
          </cell>
          <cell r="U411" t="str">
            <v xml:space="preserve"> N</v>
          </cell>
          <cell r="V411">
            <v>11</v>
          </cell>
          <cell r="W411">
            <v>510068135</v>
          </cell>
          <cell r="X411" t="str">
            <v xml:space="preserve"> S</v>
          </cell>
          <cell r="Y411">
            <v>12690</v>
          </cell>
          <cell r="Z411">
            <v>51317</v>
          </cell>
          <cell r="AA411">
            <v>0</v>
          </cell>
          <cell r="AB411">
            <v>12</v>
          </cell>
          <cell r="AC411">
            <v>10</v>
          </cell>
          <cell r="AD411">
            <v>4</v>
          </cell>
          <cell r="AE411">
            <v>0</v>
          </cell>
          <cell r="AF411">
            <v>0</v>
          </cell>
          <cell r="AG411" t="str">
            <v xml:space="preserve"> ST</v>
          </cell>
          <cell r="AH411" t="str">
            <v xml:space="preserve"> 2010 GMC  SIERRA SLC CREW CAB</v>
          </cell>
          <cell r="AI411" t="str">
            <v xml:space="preserve"> N</v>
          </cell>
          <cell r="AJ411">
            <v>5.5</v>
          </cell>
          <cell r="AK411">
            <v>8</v>
          </cell>
          <cell r="AL411">
            <v>12690</v>
          </cell>
          <cell r="AM411">
            <v>51317</v>
          </cell>
          <cell r="AN411" t="str">
            <v xml:space="preserve">  0/00/0000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12690</v>
          </cell>
          <cell r="AZ411">
            <v>51317</v>
          </cell>
          <cell r="BA411" t="str">
            <v xml:space="preserve"> ST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 t="str">
            <v>Pass</v>
          </cell>
          <cell r="BH411" t="str">
            <v>Pass</v>
          </cell>
          <cell r="BI411" t="str">
            <v>***-**-8135</v>
          </cell>
          <cell r="BJ411">
            <v>2373.66</v>
          </cell>
          <cell r="BK411">
            <v>2377.9499999999998</v>
          </cell>
          <cell r="BL411">
            <v>2377.9499999999998</v>
          </cell>
          <cell r="BM411"/>
          <cell r="BN411"/>
          <cell r="BO411"/>
          <cell r="BP411"/>
          <cell r="BQ411">
            <v>1.7928108897580619E-6</v>
          </cell>
          <cell r="BR411">
            <v>2373.66</v>
          </cell>
          <cell r="BS411">
            <v>4.29</v>
          </cell>
          <cell r="BT411">
            <v>2377.9499999999998</v>
          </cell>
          <cell r="BU411">
            <v>0</v>
          </cell>
          <cell r="BV411">
            <v>2377.9499999999998</v>
          </cell>
          <cell r="BW411">
            <v>0</v>
          </cell>
          <cell r="BX411">
            <v>0</v>
          </cell>
          <cell r="BY411"/>
          <cell r="BZ411">
            <v>0</v>
          </cell>
          <cell r="CA411" t="e">
            <v>#REF!</v>
          </cell>
          <cell r="CB411" t="str">
            <v>Match</v>
          </cell>
          <cell r="CC411" t="b">
            <v>0</v>
          </cell>
          <cell r="CD411">
            <v>510068135</v>
          </cell>
          <cell r="CE411">
            <v>9</v>
          </cell>
          <cell r="CF411">
            <v>5</v>
          </cell>
          <cell r="CG411">
            <v>6</v>
          </cell>
          <cell r="CH411" t="b">
            <v>0</v>
          </cell>
          <cell r="CI411">
            <v>-17.313159722223645</v>
          </cell>
          <cell r="CJ411"/>
          <cell r="CK411" t="e">
            <v>#REF!</v>
          </cell>
          <cell r="CL411" t="e">
            <v>#REF!</v>
          </cell>
        </row>
        <row r="412">
          <cell r="B412">
            <v>52817</v>
          </cell>
          <cell r="C412" t="str">
            <v xml:space="preserve"> COUCHMAN,CODY</v>
          </cell>
          <cell r="D412">
            <v>5015</v>
          </cell>
          <cell r="E412">
            <v>823.33</v>
          </cell>
          <cell r="F412">
            <v>42485</v>
          </cell>
          <cell r="G412">
            <v>43215</v>
          </cell>
          <cell r="H412" t="str">
            <v xml:space="preserve"> PERSONAL</v>
          </cell>
          <cell r="I412" t="str">
            <v xml:space="preserve"> SA</v>
          </cell>
          <cell r="J412">
            <v>31</v>
          </cell>
          <cell r="K412" t="str">
            <v xml:space="preserve"> A</v>
          </cell>
          <cell r="L412" t="str">
            <v xml:space="preserve"> N</v>
          </cell>
          <cell r="M412">
            <v>0</v>
          </cell>
          <cell r="N412">
            <v>12690</v>
          </cell>
          <cell r="O412">
            <v>52817</v>
          </cell>
          <cell r="P412">
            <v>0</v>
          </cell>
          <cell r="Q412" t="str">
            <v xml:space="preserve"> JD</v>
          </cell>
          <cell r="R412">
            <v>43125</v>
          </cell>
          <cell r="S412">
            <v>225.69</v>
          </cell>
          <cell r="T412">
            <v>3.56</v>
          </cell>
          <cell r="U412" t="str">
            <v xml:space="preserve"> N</v>
          </cell>
          <cell r="V412">
            <v>11</v>
          </cell>
          <cell r="W412">
            <v>510068135</v>
          </cell>
          <cell r="X412" t="str">
            <v xml:space="preserve"> S</v>
          </cell>
          <cell r="Y412">
            <v>12690</v>
          </cell>
          <cell r="Z412">
            <v>52817</v>
          </cell>
          <cell r="AA412">
            <v>0</v>
          </cell>
          <cell r="AB412">
            <v>12</v>
          </cell>
          <cell r="AC412">
            <v>10</v>
          </cell>
          <cell r="AD412">
            <v>4</v>
          </cell>
          <cell r="AE412">
            <v>0</v>
          </cell>
          <cell r="AF412">
            <v>0</v>
          </cell>
          <cell r="AG412" t="str">
            <v xml:space="preserve"> ST</v>
          </cell>
          <cell r="AH412" t="str">
            <v xml:space="preserve"> 2005 DODGE RAM 1500 QUAD CAB</v>
          </cell>
          <cell r="AI412" t="str">
            <v xml:space="preserve"> N</v>
          </cell>
          <cell r="AJ412">
            <v>7.5</v>
          </cell>
          <cell r="AK412">
            <v>3</v>
          </cell>
          <cell r="AL412">
            <v>12690</v>
          </cell>
          <cell r="AM412">
            <v>52817</v>
          </cell>
          <cell r="AN412" t="str">
            <v xml:space="preserve">  0/00/0000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12690</v>
          </cell>
          <cell r="AZ412">
            <v>52817</v>
          </cell>
          <cell r="BA412" t="str">
            <v xml:space="preserve"> ST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 t="str">
            <v>Pass</v>
          </cell>
          <cell r="BH412" t="str">
            <v>Pass</v>
          </cell>
          <cell r="BI412" t="str">
            <v>***-**-8135</v>
          </cell>
          <cell r="BJ412">
            <v>823.33</v>
          </cell>
          <cell r="BK412">
            <v>826.89</v>
          </cell>
          <cell r="BL412">
            <v>826.89</v>
          </cell>
          <cell r="BM412"/>
          <cell r="BN412"/>
          <cell r="BO412"/>
          <cell r="BP412"/>
          <cell r="BQ412">
            <v>8.4798561362344058E-7</v>
          </cell>
          <cell r="BR412">
            <v>823.33</v>
          </cell>
          <cell r="BS412">
            <v>3.56</v>
          </cell>
          <cell r="BT412">
            <v>826.89</v>
          </cell>
          <cell r="BU412">
            <v>0</v>
          </cell>
          <cell r="BV412">
            <v>826.89</v>
          </cell>
          <cell r="BW412">
            <v>0</v>
          </cell>
          <cell r="BX412">
            <v>0</v>
          </cell>
          <cell r="BY412"/>
          <cell r="BZ412">
            <v>0</v>
          </cell>
          <cell r="CA412" t="e">
            <v>#REF!</v>
          </cell>
          <cell r="CB412" t="str">
            <v>Match</v>
          </cell>
          <cell r="CC412" t="b">
            <v>0</v>
          </cell>
          <cell r="CD412">
            <v>510068135</v>
          </cell>
          <cell r="CE412">
            <v>9</v>
          </cell>
          <cell r="CF412">
            <v>5</v>
          </cell>
          <cell r="CG412">
            <v>6</v>
          </cell>
          <cell r="CH412" t="b">
            <v>0</v>
          </cell>
          <cell r="CI412">
            <v>-1.3131597222236451</v>
          </cell>
          <cell r="CJ412"/>
          <cell r="CK412" t="e">
            <v>#REF!</v>
          </cell>
          <cell r="CL412" t="e">
            <v>#REF!</v>
          </cell>
        </row>
        <row r="413">
          <cell r="B413">
            <v>53955</v>
          </cell>
          <cell r="C413" t="str">
            <v xml:space="preserve"> COUCHMAN,CODY J.</v>
          </cell>
          <cell r="D413">
            <v>3227.5</v>
          </cell>
          <cell r="E413">
            <v>2639.06</v>
          </cell>
          <cell r="F413">
            <v>42905</v>
          </cell>
          <cell r="G413">
            <v>43999</v>
          </cell>
          <cell r="H413" t="str">
            <v xml:space="preserve"> PURCHASE VEHICLE</v>
          </cell>
          <cell r="I413" t="str">
            <v xml:space="preserve"> SA</v>
          </cell>
          <cell r="J413">
            <v>34</v>
          </cell>
          <cell r="K413" t="str">
            <v xml:space="preserve"> A</v>
          </cell>
          <cell r="L413" t="str">
            <v xml:space="preserve"> N</v>
          </cell>
          <cell r="M413">
            <v>0</v>
          </cell>
          <cell r="N413">
            <v>12690</v>
          </cell>
          <cell r="O413">
            <v>53955</v>
          </cell>
          <cell r="P413">
            <v>0</v>
          </cell>
          <cell r="Q413" t="str">
            <v xml:space="preserve"> BR</v>
          </cell>
          <cell r="R413">
            <v>43148</v>
          </cell>
          <cell r="S413">
            <v>99.62</v>
          </cell>
          <cell r="T413">
            <v>3.54</v>
          </cell>
          <cell r="U413" t="str">
            <v xml:space="preserve"> N</v>
          </cell>
          <cell r="V413">
            <v>11</v>
          </cell>
          <cell r="W413">
            <v>510068135</v>
          </cell>
          <cell r="X413" t="str">
            <v xml:space="preserve"> S</v>
          </cell>
          <cell r="Y413">
            <v>12690</v>
          </cell>
          <cell r="Z413">
            <v>53955</v>
          </cell>
          <cell r="AA413">
            <v>0</v>
          </cell>
          <cell r="AB413">
            <v>12</v>
          </cell>
          <cell r="AC413">
            <v>5</v>
          </cell>
          <cell r="AD413">
            <v>12</v>
          </cell>
          <cell r="AE413">
            <v>0</v>
          </cell>
          <cell r="AF413">
            <v>0</v>
          </cell>
          <cell r="AG413" t="str">
            <v xml:space="preserve"> ST</v>
          </cell>
          <cell r="AH413" t="str">
            <v xml:space="preserve"> 2013 FORD F-150 SUPERCAB</v>
          </cell>
          <cell r="AI413" t="str">
            <v xml:space="preserve"> N</v>
          </cell>
          <cell r="AJ413">
            <v>7</v>
          </cell>
          <cell r="AK413">
            <v>0</v>
          </cell>
          <cell r="AL413">
            <v>12690</v>
          </cell>
          <cell r="AM413">
            <v>53955</v>
          </cell>
          <cell r="AN413" t="str">
            <v xml:space="preserve">  0/00/0000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12690</v>
          </cell>
          <cell r="AZ413">
            <v>53955</v>
          </cell>
          <cell r="BA413" t="str">
            <v xml:space="preserve"> ST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 t="str">
            <v>Pass</v>
          </cell>
          <cell r="BH413" t="str">
            <v>Pass</v>
          </cell>
          <cell r="BI413" t="str">
            <v>***-**-8135</v>
          </cell>
          <cell r="BJ413">
            <v>2639.06</v>
          </cell>
          <cell r="BK413">
            <v>2642.6</v>
          </cell>
          <cell r="BL413">
            <v>2642.6</v>
          </cell>
          <cell r="BM413"/>
          <cell r="BN413"/>
          <cell r="BO413"/>
          <cell r="BP413"/>
          <cell r="BQ413">
            <v>2.5368838569263103E-6</v>
          </cell>
          <cell r="BR413">
            <v>2639.06</v>
          </cell>
          <cell r="BS413">
            <v>3.54</v>
          </cell>
          <cell r="BT413">
            <v>2642.6</v>
          </cell>
          <cell r="BU413">
            <v>0</v>
          </cell>
          <cell r="BV413">
            <v>2642.6</v>
          </cell>
          <cell r="BW413">
            <v>0</v>
          </cell>
          <cell r="BX413">
            <v>0</v>
          </cell>
          <cell r="BY413"/>
          <cell r="BZ413">
            <v>0</v>
          </cell>
          <cell r="CA413" t="e">
            <v>#REF!</v>
          </cell>
          <cell r="CB413" t="str">
            <v>Match</v>
          </cell>
          <cell r="CC413" t="b">
            <v>0</v>
          </cell>
          <cell r="CD413">
            <v>510068135</v>
          </cell>
          <cell r="CE413">
            <v>9</v>
          </cell>
          <cell r="CF413">
            <v>5</v>
          </cell>
          <cell r="CG413">
            <v>6</v>
          </cell>
          <cell r="CH413" t="b">
            <v>0</v>
          </cell>
          <cell r="CI413">
            <v>-24.313159722223645</v>
          </cell>
          <cell r="CJ413"/>
          <cell r="CK413" t="e">
            <v>#REF!</v>
          </cell>
          <cell r="CL413" t="e">
            <v>#REF!</v>
          </cell>
        </row>
        <row r="414">
          <cell r="B414">
            <v>53142</v>
          </cell>
          <cell r="C414" t="str">
            <v xml:space="preserve"> CRAIG,ALLISON P.</v>
          </cell>
          <cell r="D414">
            <v>7583.69</v>
          </cell>
          <cell r="E414">
            <v>3386.98</v>
          </cell>
          <cell r="F414">
            <v>42580</v>
          </cell>
          <cell r="G414">
            <v>43480</v>
          </cell>
          <cell r="H414" t="str">
            <v xml:space="preserve"> PURCHASE VECHILE</v>
          </cell>
          <cell r="I414" t="str">
            <v xml:space="preserve"> SA</v>
          </cell>
          <cell r="J414">
            <v>34</v>
          </cell>
          <cell r="K414" t="str">
            <v xml:space="preserve"> A</v>
          </cell>
          <cell r="L414" t="str">
            <v xml:space="preserve"> N</v>
          </cell>
          <cell r="M414">
            <v>0</v>
          </cell>
          <cell r="N414">
            <v>12700</v>
          </cell>
          <cell r="O414">
            <v>53142</v>
          </cell>
          <cell r="P414">
            <v>0</v>
          </cell>
          <cell r="Q414" t="str">
            <v xml:space="preserve"> MN</v>
          </cell>
          <cell r="R414">
            <v>43146</v>
          </cell>
          <cell r="S414">
            <v>297.12</v>
          </cell>
          <cell r="T414">
            <v>3.48</v>
          </cell>
          <cell r="U414" t="str">
            <v xml:space="preserve"> N</v>
          </cell>
          <cell r="V414">
            <v>11</v>
          </cell>
          <cell r="W414">
            <v>651015400</v>
          </cell>
          <cell r="X414" t="str">
            <v xml:space="preserve"> S</v>
          </cell>
          <cell r="Y414">
            <v>12700</v>
          </cell>
          <cell r="Z414">
            <v>53142</v>
          </cell>
          <cell r="AA414">
            <v>1</v>
          </cell>
          <cell r="AB414">
            <v>4</v>
          </cell>
          <cell r="AC414">
            <v>5</v>
          </cell>
          <cell r="AD414">
            <v>12</v>
          </cell>
          <cell r="AE414">
            <v>0</v>
          </cell>
          <cell r="AF414">
            <v>0</v>
          </cell>
          <cell r="AG414" t="str">
            <v xml:space="preserve"> ST</v>
          </cell>
          <cell r="AH414" t="str">
            <v xml:space="preserve"> 2007 HONDA ACCORD EX</v>
          </cell>
          <cell r="AI414" t="str">
            <v xml:space="preserve"> N</v>
          </cell>
          <cell r="AJ414">
            <v>7.5</v>
          </cell>
          <cell r="AK414">
            <v>1</v>
          </cell>
          <cell r="AL414">
            <v>12700</v>
          </cell>
          <cell r="AM414">
            <v>53142</v>
          </cell>
          <cell r="AN414" t="str">
            <v xml:space="preserve">  9/14/2017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12700</v>
          </cell>
          <cell r="AZ414">
            <v>53142</v>
          </cell>
          <cell r="BA414" t="str">
            <v xml:space="preserve"> ST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 t="str">
            <v>Pass</v>
          </cell>
          <cell r="BH414" t="str">
            <v>Pass</v>
          </cell>
          <cell r="BI414" t="str">
            <v>***-**-5400</v>
          </cell>
          <cell r="BJ414">
            <v>3386.98</v>
          </cell>
          <cell r="BK414">
            <v>3390.46</v>
          </cell>
          <cell r="BL414">
            <v>3390.46</v>
          </cell>
          <cell r="BM414"/>
          <cell r="BN414"/>
          <cell r="BO414"/>
          <cell r="BP414"/>
          <cell r="BQ414">
            <v>3.4884072165842624E-6</v>
          </cell>
          <cell r="BR414">
            <v>3386.98</v>
          </cell>
          <cell r="BS414">
            <v>3.48</v>
          </cell>
          <cell r="BT414">
            <v>3390.46</v>
          </cell>
          <cell r="BU414">
            <v>0</v>
          </cell>
          <cell r="BV414">
            <v>3390.46</v>
          </cell>
          <cell r="BW414">
            <v>0</v>
          </cell>
          <cell r="BX414">
            <v>0</v>
          </cell>
          <cell r="BY414"/>
          <cell r="BZ414">
            <v>0</v>
          </cell>
          <cell r="CA414" t="e">
            <v>#REF!</v>
          </cell>
          <cell r="CB414" t="str">
            <v>Match</v>
          </cell>
          <cell r="CC414" t="b">
            <v>0</v>
          </cell>
          <cell r="CD414">
            <v>651015400</v>
          </cell>
          <cell r="CE414">
            <v>9</v>
          </cell>
          <cell r="CF414">
            <v>6</v>
          </cell>
          <cell r="CG414">
            <v>1</v>
          </cell>
          <cell r="CH414" t="b">
            <v>0</v>
          </cell>
          <cell r="CI414">
            <v>-22.313159722223645</v>
          </cell>
          <cell r="CJ414"/>
          <cell r="CK414" t="e">
            <v>#REF!</v>
          </cell>
          <cell r="CL414" t="e">
            <v>#REF!</v>
          </cell>
        </row>
        <row r="415">
          <cell r="B415">
            <v>53224</v>
          </cell>
          <cell r="C415" t="str">
            <v xml:space="preserve"> CRAIG,DENISE</v>
          </cell>
          <cell r="D415">
            <v>14109.94</v>
          </cell>
          <cell r="E415">
            <v>6143.66</v>
          </cell>
          <cell r="F415">
            <v>42608</v>
          </cell>
          <cell r="G415">
            <v>43370</v>
          </cell>
          <cell r="H415" t="str">
            <v xml:space="preserve"> PURCHASE VEHICLE</v>
          </cell>
          <cell r="I415" t="str">
            <v xml:space="preserve"> SA</v>
          </cell>
          <cell r="J415">
            <v>34</v>
          </cell>
          <cell r="K415" t="str">
            <v xml:space="preserve"> A</v>
          </cell>
          <cell r="L415" t="str">
            <v xml:space="preserve"> N</v>
          </cell>
          <cell r="M415">
            <v>0</v>
          </cell>
          <cell r="N415">
            <v>12711</v>
          </cell>
          <cell r="O415">
            <v>53224</v>
          </cell>
          <cell r="P415">
            <v>0</v>
          </cell>
          <cell r="Q415" t="str">
            <v xml:space="preserve"> MN</v>
          </cell>
          <cell r="R415">
            <v>43127</v>
          </cell>
          <cell r="S415">
            <v>631.88</v>
          </cell>
          <cell r="T415">
            <v>32.99</v>
          </cell>
          <cell r="U415" t="str">
            <v xml:space="preserve"> N</v>
          </cell>
          <cell r="V415">
            <v>11</v>
          </cell>
          <cell r="W415">
            <v>513667572</v>
          </cell>
          <cell r="X415" t="str">
            <v xml:space="preserve"> S</v>
          </cell>
          <cell r="Y415">
            <v>12711</v>
          </cell>
          <cell r="Z415">
            <v>53224</v>
          </cell>
          <cell r="AA415">
            <v>0</v>
          </cell>
          <cell r="AB415">
            <v>4</v>
          </cell>
          <cell r="AC415">
            <v>5</v>
          </cell>
          <cell r="AD415">
            <v>12</v>
          </cell>
          <cell r="AE415">
            <v>0</v>
          </cell>
          <cell r="AF415">
            <v>0</v>
          </cell>
          <cell r="AG415" t="str">
            <v xml:space="preserve"> ST</v>
          </cell>
          <cell r="AH415" t="str">
            <v xml:space="preserve"> 2001 FORD RANGER</v>
          </cell>
          <cell r="AI415" t="str">
            <v xml:space="preserve"> N</v>
          </cell>
          <cell r="AJ415">
            <v>7</v>
          </cell>
          <cell r="AK415">
            <v>2</v>
          </cell>
          <cell r="AL415">
            <v>12711</v>
          </cell>
          <cell r="AM415">
            <v>53224</v>
          </cell>
          <cell r="AN415" t="str">
            <v xml:space="preserve">  0/00/0000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12711</v>
          </cell>
          <cell r="AZ415">
            <v>53224</v>
          </cell>
          <cell r="BA415" t="str">
            <v xml:space="preserve"> ST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 t="str">
            <v>Pass</v>
          </cell>
          <cell r="BH415" t="str">
            <v>Pass</v>
          </cell>
          <cell r="BI415" t="str">
            <v>***-**-7572</v>
          </cell>
          <cell r="BJ415">
            <v>6143.66</v>
          </cell>
          <cell r="BK415">
            <v>6176.65</v>
          </cell>
          <cell r="BL415">
            <v>6176.65</v>
          </cell>
          <cell r="BM415"/>
          <cell r="BN415"/>
          <cell r="BO415"/>
          <cell r="BP415"/>
          <cell r="BQ415">
            <v>5.9057967141496953E-6</v>
          </cell>
          <cell r="BR415">
            <v>6143.66</v>
          </cell>
          <cell r="BS415">
            <v>32.99</v>
          </cell>
          <cell r="BT415">
            <v>6176.65</v>
          </cell>
          <cell r="BU415">
            <v>0</v>
          </cell>
          <cell r="BV415">
            <v>6176.65</v>
          </cell>
          <cell r="BW415">
            <v>0</v>
          </cell>
          <cell r="BX415">
            <v>0</v>
          </cell>
          <cell r="BY415"/>
          <cell r="BZ415">
            <v>0</v>
          </cell>
          <cell r="CA415" t="e">
            <v>#REF!</v>
          </cell>
          <cell r="CB415" t="str">
            <v>Match</v>
          </cell>
          <cell r="CC415" t="b">
            <v>0</v>
          </cell>
          <cell r="CD415">
            <v>513667572</v>
          </cell>
          <cell r="CE415">
            <v>9</v>
          </cell>
          <cell r="CF415">
            <v>5</v>
          </cell>
          <cell r="CG415">
            <v>66</v>
          </cell>
          <cell r="CH415" t="b">
            <v>0</v>
          </cell>
          <cell r="CI415">
            <v>-3.3131597222236451</v>
          </cell>
          <cell r="CJ415"/>
          <cell r="CK415" t="e">
            <v>#REF!</v>
          </cell>
          <cell r="CL415" t="e">
            <v>#REF!</v>
          </cell>
        </row>
        <row r="416">
          <cell r="B416">
            <v>54055</v>
          </cell>
          <cell r="C416" t="str">
            <v xml:space="preserve"> CRAIG,KEVIN L.</v>
          </cell>
          <cell r="D416">
            <v>4027.5</v>
          </cell>
          <cell r="E416">
            <v>3444.29</v>
          </cell>
          <cell r="F416">
            <v>42951</v>
          </cell>
          <cell r="G416">
            <v>43717</v>
          </cell>
          <cell r="H416" t="str">
            <v xml:space="preserve"> PURCHASE VEHICLE</v>
          </cell>
          <cell r="I416" t="str">
            <v xml:space="preserve"> SA</v>
          </cell>
          <cell r="J416">
            <v>34</v>
          </cell>
          <cell r="K416" t="str">
            <v xml:space="preserve"> A</v>
          </cell>
          <cell r="L416" t="str">
            <v xml:space="preserve"> N</v>
          </cell>
          <cell r="M416">
            <v>0</v>
          </cell>
          <cell r="N416">
            <v>12715</v>
          </cell>
          <cell r="O416">
            <v>54055</v>
          </cell>
          <cell r="P416">
            <v>0</v>
          </cell>
          <cell r="Q416" t="str">
            <v xml:space="preserve"> MN</v>
          </cell>
          <cell r="R416">
            <v>43140</v>
          </cell>
          <cell r="S416">
            <v>187.64</v>
          </cell>
          <cell r="T416">
            <v>14.15</v>
          </cell>
          <cell r="U416" t="str">
            <v xml:space="preserve"> N</v>
          </cell>
          <cell r="V416">
            <v>11</v>
          </cell>
          <cell r="W416">
            <v>512803426</v>
          </cell>
          <cell r="X416" t="str">
            <v xml:space="preserve"> S</v>
          </cell>
          <cell r="Y416">
            <v>12715</v>
          </cell>
          <cell r="Z416">
            <v>54055</v>
          </cell>
          <cell r="AA416">
            <v>0</v>
          </cell>
          <cell r="AB416">
            <v>3</v>
          </cell>
          <cell r="AC416">
            <v>5</v>
          </cell>
          <cell r="AD416">
            <v>12</v>
          </cell>
          <cell r="AE416">
            <v>0</v>
          </cell>
          <cell r="AF416">
            <v>0</v>
          </cell>
          <cell r="AG416" t="str">
            <v xml:space="preserve"> ST</v>
          </cell>
          <cell r="AH416" t="str">
            <v xml:space="preserve"> 2001 DODGE RAM 1500 (VIN 3B7H</v>
          </cell>
          <cell r="AI416" t="str">
            <v xml:space="preserve"> N</v>
          </cell>
          <cell r="AJ416">
            <v>10</v>
          </cell>
          <cell r="AK416">
            <v>0</v>
          </cell>
          <cell r="AL416">
            <v>12715</v>
          </cell>
          <cell r="AM416">
            <v>54055</v>
          </cell>
          <cell r="AN416" t="str">
            <v xml:space="preserve">  0/00/0000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12715</v>
          </cell>
          <cell r="AZ416">
            <v>54055</v>
          </cell>
          <cell r="BA416" t="str">
            <v xml:space="preserve"> ST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str">
            <v>Pass</v>
          </cell>
          <cell r="BH416" t="str">
            <v>Pass</v>
          </cell>
          <cell r="BI416" t="str">
            <v>***-**-3426</v>
          </cell>
          <cell r="BJ416">
            <v>3444.29</v>
          </cell>
          <cell r="BK416">
            <v>3458.44</v>
          </cell>
          <cell r="BL416">
            <v>3458.44</v>
          </cell>
          <cell r="BM416"/>
          <cell r="BN416"/>
          <cell r="BO416"/>
          <cell r="BP416"/>
          <cell r="BQ416">
            <v>4.7299112452229859E-6</v>
          </cell>
          <cell r="BR416">
            <v>3444.29</v>
          </cell>
          <cell r="BS416">
            <v>14.15</v>
          </cell>
          <cell r="BT416">
            <v>3458.44</v>
          </cell>
          <cell r="BU416">
            <v>0</v>
          </cell>
          <cell r="BV416">
            <v>3458.44</v>
          </cell>
          <cell r="BW416">
            <v>0</v>
          </cell>
          <cell r="BX416">
            <v>0</v>
          </cell>
          <cell r="BY416"/>
          <cell r="BZ416">
            <v>0</v>
          </cell>
          <cell r="CA416" t="e">
            <v>#REF!</v>
          </cell>
          <cell r="CB416" t="str">
            <v>Match</v>
          </cell>
          <cell r="CC416" t="b">
            <v>0</v>
          </cell>
          <cell r="CD416">
            <v>512803426</v>
          </cell>
          <cell r="CE416">
            <v>9</v>
          </cell>
          <cell r="CF416">
            <v>5</v>
          </cell>
          <cell r="CG416">
            <v>80</v>
          </cell>
          <cell r="CH416" t="b">
            <v>0</v>
          </cell>
          <cell r="CI416">
            <v>-16.313159722223645</v>
          </cell>
          <cell r="CJ416"/>
          <cell r="CK416" t="e">
            <v>#REF!</v>
          </cell>
          <cell r="CL416" t="e">
            <v>#REF!</v>
          </cell>
        </row>
        <row r="417">
          <cell r="B417">
            <v>40875</v>
          </cell>
          <cell r="C417" t="str">
            <v xml:space="preserve"> CROSS,STEPHEN</v>
          </cell>
          <cell r="D417">
            <v>6669.25</v>
          </cell>
          <cell r="E417">
            <v>3681.49</v>
          </cell>
          <cell r="F417">
            <v>38989</v>
          </cell>
          <cell r="G417">
            <v>40101</v>
          </cell>
          <cell r="H417" t="str">
            <v xml:space="preserve"> REFINANCE VEHICLES</v>
          </cell>
          <cell r="I417" t="str">
            <v xml:space="preserve"> CO</v>
          </cell>
          <cell r="J417">
            <v>34</v>
          </cell>
          <cell r="K417" t="str">
            <v xml:space="preserve"> A</v>
          </cell>
          <cell r="L417" t="str">
            <v xml:space="preserve"> N</v>
          </cell>
          <cell r="M417">
            <v>0</v>
          </cell>
          <cell r="N417">
            <v>12995</v>
          </cell>
          <cell r="O417">
            <v>40875</v>
          </cell>
          <cell r="P417">
            <v>0</v>
          </cell>
          <cell r="Q417" t="str">
            <v xml:space="preserve"> CP</v>
          </cell>
          <cell r="R417">
            <v>39522</v>
          </cell>
          <cell r="S417">
            <v>217.79</v>
          </cell>
          <cell r="T417">
            <v>0</v>
          </cell>
          <cell r="U417" t="str">
            <v xml:space="preserve"> N</v>
          </cell>
          <cell r="V417">
            <v>11</v>
          </cell>
          <cell r="W417">
            <v>443849421</v>
          </cell>
          <cell r="X417" t="str">
            <v xml:space="preserve"> S</v>
          </cell>
          <cell r="Y417">
            <v>12995</v>
          </cell>
          <cell r="Z417">
            <v>40875</v>
          </cell>
          <cell r="AA417">
            <v>0</v>
          </cell>
          <cell r="AB417">
            <v>26</v>
          </cell>
          <cell r="AC417">
            <v>5</v>
          </cell>
          <cell r="AD417">
            <v>12</v>
          </cell>
          <cell r="AE417">
            <v>0</v>
          </cell>
          <cell r="AF417">
            <v>0</v>
          </cell>
          <cell r="AG417" t="str">
            <v xml:space="preserve"> ST</v>
          </cell>
          <cell r="AH417" t="str">
            <v xml:space="preserve"> 1979 GMC</v>
          </cell>
          <cell r="AI417" t="str">
            <v xml:space="preserve"> N</v>
          </cell>
          <cell r="AJ417">
            <v>10.5</v>
          </cell>
          <cell r="AK417">
            <v>37</v>
          </cell>
          <cell r="AL417">
            <v>12995</v>
          </cell>
          <cell r="AM417">
            <v>40875</v>
          </cell>
          <cell r="AN417" t="str">
            <v xml:space="preserve">  0/00/0000</v>
          </cell>
          <cell r="AO417">
            <v>3681.49</v>
          </cell>
          <cell r="AP417">
            <v>4209.95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7891.44</v>
          </cell>
          <cell r="AV417">
            <v>34</v>
          </cell>
          <cell r="AW417">
            <v>28</v>
          </cell>
          <cell r="AX417">
            <v>25</v>
          </cell>
          <cell r="AY417">
            <v>12995</v>
          </cell>
          <cell r="AZ417">
            <v>40875</v>
          </cell>
          <cell r="BA417" t="str">
            <v xml:space="preserve"> ST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str">
            <v>Substandard</v>
          </cell>
          <cell r="BH417" t="str">
            <v>Pass</v>
          </cell>
          <cell r="BI417" t="str">
            <v>***-**-9421</v>
          </cell>
          <cell r="BJ417">
            <v>3681.49</v>
          </cell>
          <cell r="BK417">
            <v>0</v>
          </cell>
          <cell r="BL417"/>
          <cell r="BM417"/>
          <cell r="BN417">
            <v>0</v>
          </cell>
          <cell r="BO417"/>
          <cell r="BP417"/>
          <cell r="BQ417">
            <v>5.308431345120407E-6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3681.49</v>
          </cell>
          <cell r="BY417" t="str">
            <v>120 +</v>
          </cell>
          <cell r="BZ417">
            <v>7891.44</v>
          </cell>
          <cell r="CA417" t="e">
            <v>#REF!</v>
          </cell>
          <cell r="CB417" t="str">
            <v>Match</v>
          </cell>
          <cell r="CC417" t="b">
            <v>0</v>
          </cell>
          <cell r="CD417">
            <v>443849421</v>
          </cell>
          <cell r="CE417">
            <v>9</v>
          </cell>
          <cell r="CF417">
            <v>4</v>
          </cell>
          <cell r="CG417">
            <v>84</v>
          </cell>
          <cell r="CH417" t="b">
            <v>0</v>
          </cell>
          <cell r="CI417">
            <v>3601.6868402777764</v>
          </cell>
          <cell r="CJ417" t="str">
            <v>31 +</v>
          </cell>
          <cell r="CK417">
            <v>0</v>
          </cell>
          <cell r="CL417">
            <v>0</v>
          </cell>
        </row>
        <row r="418">
          <cell r="B418">
            <v>350057</v>
          </cell>
          <cell r="C418" t="str">
            <v xml:space="preserve"> CROSSMAN,BREN</v>
          </cell>
          <cell r="D418">
            <v>89760</v>
          </cell>
          <cell r="E418">
            <v>79367.75</v>
          </cell>
          <cell r="F418">
            <v>41116</v>
          </cell>
          <cell r="G418">
            <v>52079</v>
          </cell>
          <cell r="H418" t="str">
            <v xml:space="preserve"> HOME PURCHASE</v>
          </cell>
          <cell r="I418" t="str">
            <v xml:space="preserve"> PA</v>
          </cell>
          <cell r="J418">
            <v>19</v>
          </cell>
          <cell r="K418" t="str">
            <v xml:space="preserve"> A</v>
          </cell>
          <cell r="L418" t="str">
            <v xml:space="preserve"> N</v>
          </cell>
          <cell r="M418">
            <v>0</v>
          </cell>
          <cell r="N418">
            <v>12996</v>
          </cell>
          <cell r="O418">
            <v>350057</v>
          </cell>
          <cell r="P418">
            <v>0</v>
          </cell>
          <cell r="Q418" t="str">
            <v xml:space="preserve"> AT</v>
          </cell>
          <cell r="R418">
            <v>43132</v>
          </cell>
          <cell r="S418">
            <v>403.06</v>
          </cell>
          <cell r="T418">
            <v>155.16999999999999</v>
          </cell>
          <cell r="U418" t="str">
            <v xml:space="preserve"> N</v>
          </cell>
          <cell r="V418">
            <v>2</v>
          </cell>
          <cell r="W418">
            <v>523733677</v>
          </cell>
          <cell r="X418" t="str">
            <v xml:space="preserve"> S</v>
          </cell>
          <cell r="Y418">
            <v>12996</v>
          </cell>
          <cell r="Z418">
            <v>350057</v>
          </cell>
          <cell r="AA418">
            <v>0</v>
          </cell>
          <cell r="AB418">
            <v>2</v>
          </cell>
          <cell r="AC418">
            <v>6</v>
          </cell>
          <cell r="AD418">
            <v>3</v>
          </cell>
          <cell r="AE418">
            <v>350057</v>
          </cell>
          <cell r="AF418">
            <v>1</v>
          </cell>
          <cell r="AG418" t="str">
            <v xml:space="preserve"> ST</v>
          </cell>
          <cell r="AH418" t="str">
            <v xml:space="preserve"> 1002 JACKSON, SCOTT CITY, KS</v>
          </cell>
          <cell r="AI418" t="str">
            <v xml:space="preserve"> N</v>
          </cell>
          <cell r="AJ418">
            <v>3.06</v>
          </cell>
          <cell r="AK418">
            <v>1</v>
          </cell>
          <cell r="AL418">
            <v>12996</v>
          </cell>
          <cell r="AM418">
            <v>350057</v>
          </cell>
          <cell r="AN418" t="str">
            <v xml:space="preserve">  0/00/0000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12996</v>
          </cell>
          <cell r="AZ418">
            <v>350057</v>
          </cell>
          <cell r="BA418" t="str">
            <v xml:space="preserve"> ST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str">
            <v>Pass</v>
          </cell>
          <cell r="BH418" t="str">
            <v>Pass</v>
          </cell>
          <cell r="BI418" t="str">
            <v>***-**-3677</v>
          </cell>
          <cell r="BJ418">
            <v>79367.75</v>
          </cell>
          <cell r="BK418">
            <v>79522.92</v>
          </cell>
          <cell r="BL418">
            <v>79522.92</v>
          </cell>
          <cell r="BM418"/>
          <cell r="BN418"/>
          <cell r="BO418"/>
          <cell r="BP418"/>
          <cell r="BQ418">
            <v>3.3351761451362182E-5</v>
          </cell>
          <cell r="BR418">
            <v>79367.75</v>
          </cell>
          <cell r="BS418">
            <v>155.16999999999999</v>
          </cell>
          <cell r="BT418">
            <v>79522.92</v>
          </cell>
          <cell r="BU418">
            <v>0</v>
          </cell>
          <cell r="BV418">
            <v>79522.92</v>
          </cell>
          <cell r="BW418">
            <v>0</v>
          </cell>
          <cell r="BX418">
            <v>0</v>
          </cell>
          <cell r="BY418"/>
          <cell r="BZ418">
            <v>0</v>
          </cell>
          <cell r="CA418" t="e">
            <v>#REF!</v>
          </cell>
          <cell r="CB418" t="str">
            <v>Match</v>
          </cell>
          <cell r="CC418" t="b">
            <v>0</v>
          </cell>
          <cell r="CD418">
            <v>523733677</v>
          </cell>
          <cell r="CE418">
            <v>9</v>
          </cell>
          <cell r="CF418">
            <v>5</v>
          </cell>
          <cell r="CG418">
            <v>73</v>
          </cell>
          <cell r="CH418" t="b">
            <v>0</v>
          </cell>
          <cell r="CI418">
            <v>-8.3131597222236451</v>
          </cell>
          <cell r="CJ418"/>
          <cell r="CK418" t="e">
            <v>#REF!</v>
          </cell>
          <cell r="CL418" t="e">
            <v>#REF!</v>
          </cell>
        </row>
        <row r="419">
          <cell r="B419">
            <v>9350057</v>
          </cell>
          <cell r="C419" t="str">
            <v xml:space="preserve"> CROSSMAN,BREN</v>
          </cell>
          <cell r="D419">
            <v>-89760</v>
          </cell>
          <cell r="E419">
            <v>-79367.75</v>
          </cell>
          <cell r="F419">
            <v>41116</v>
          </cell>
          <cell r="G419">
            <v>52079</v>
          </cell>
          <cell r="H419" t="str">
            <v xml:space="preserve"> FHLB SOLD LOAN</v>
          </cell>
          <cell r="I419" t="str">
            <v xml:space="preserve"> PT</v>
          </cell>
          <cell r="J419">
            <v>20</v>
          </cell>
          <cell r="K419" t="str">
            <v xml:space="preserve"> A</v>
          </cell>
          <cell r="L419" t="str">
            <v xml:space="preserve"> N</v>
          </cell>
          <cell r="M419">
            <v>0</v>
          </cell>
          <cell r="N419">
            <v>12996</v>
          </cell>
          <cell r="O419">
            <v>9350057</v>
          </cell>
          <cell r="P419">
            <v>0</v>
          </cell>
          <cell r="Q419" t="str">
            <v xml:space="preserve"> AT</v>
          </cell>
          <cell r="R419">
            <v>43132</v>
          </cell>
          <cell r="S419">
            <v>403.06</v>
          </cell>
          <cell r="T419">
            <v>-155.16999999999999</v>
          </cell>
          <cell r="U419" t="str">
            <v xml:space="preserve"> N</v>
          </cell>
          <cell r="V419">
            <v>2</v>
          </cell>
          <cell r="W419">
            <v>523733677</v>
          </cell>
          <cell r="X419" t="str">
            <v xml:space="preserve"> S</v>
          </cell>
          <cell r="Y419">
            <v>12996</v>
          </cell>
          <cell r="Z419">
            <v>9350057</v>
          </cell>
          <cell r="AA419">
            <v>0</v>
          </cell>
          <cell r="AB419">
            <v>2</v>
          </cell>
          <cell r="AC419">
            <v>6</v>
          </cell>
          <cell r="AD419">
            <v>3</v>
          </cell>
          <cell r="AE419">
            <v>350057</v>
          </cell>
          <cell r="AF419">
            <v>1</v>
          </cell>
          <cell r="AG419" t="str">
            <v xml:space="preserve"> ST</v>
          </cell>
          <cell r="AH419" t="str">
            <v xml:space="preserve"> 1002 JACKSON, SCOTT CITY, KS</v>
          </cell>
          <cell r="AI419" t="str">
            <v xml:space="preserve"> N</v>
          </cell>
          <cell r="AJ419">
            <v>3.06</v>
          </cell>
          <cell r="AK419">
            <v>29</v>
          </cell>
          <cell r="AL419">
            <v>12996</v>
          </cell>
          <cell r="AM419">
            <v>9350057</v>
          </cell>
          <cell r="AN419" t="str">
            <v xml:space="preserve">  0/00/0000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12996</v>
          </cell>
          <cell r="AZ419">
            <v>9350057</v>
          </cell>
          <cell r="BA419" t="str">
            <v xml:space="preserve"> ST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 t="str">
            <v>Pass</v>
          </cell>
          <cell r="BH419" t="str">
            <v>Pass</v>
          </cell>
          <cell r="BI419" t="str">
            <v>***-**-3677</v>
          </cell>
          <cell r="BJ419">
            <v>-79367.75</v>
          </cell>
          <cell r="BK419">
            <v>-79522.92</v>
          </cell>
          <cell r="BL419">
            <v>-79522.92</v>
          </cell>
          <cell r="BM419"/>
          <cell r="BN419"/>
          <cell r="BO419"/>
          <cell r="BP419"/>
          <cell r="BQ419">
            <v>-3.3351761451362182E-5</v>
          </cell>
          <cell r="BR419">
            <v>-79367.75</v>
          </cell>
          <cell r="BS419">
            <v>-155.16999999999999</v>
          </cell>
          <cell r="BT419">
            <v>-79522.92</v>
          </cell>
          <cell r="BU419">
            <v>0</v>
          </cell>
          <cell r="BV419">
            <v>-79522.92</v>
          </cell>
          <cell r="BW419">
            <v>0</v>
          </cell>
          <cell r="BX419">
            <v>0</v>
          </cell>
          <cell r="BY419"/>
          <cell r="BZ419">
            <v>0</v>
          </cell>
          <cell r="CA419" t="e">
            <v>#REF!</v>
          </cell>
          <cell r="CB419" t="str">
            <v>Match</v>
          </cell>
          <cell r="CC419" t="b">
            <v>0</v>
          </cell>
          <cell r="CD419">
            <v>523733677</v>
          </cell>
          <cell r="CE419">
            <v>9</v>
          </cell>
          <cell r="CF419">
            <v>5</v>
          </cell>
          <cell r="CG419">
            <v>73</v>
          </cell>
          <cell r="CH419" t="b">
            <v>0</v>
          </cell>
          <cell r="CI419">
            <v>-8.3131597222236451</v>
          </cell>
          <cell r="CJ419"/>
          <cell r="CK419" t="e">
            <v>#REF!</v>
          </cell>
          <cell r="CL419" t="e">
            <v>#REF!</v>
          </cell>
        </row>
        <row r="420">
          <cell r="B420">
            <v>54237</v>
          </cell>
          <cell r="C420" t="str">
            <v xml:space="preserve"> CUEVAS-GARCIA,JOSE R</v>
          </cell>
          <cell r="D420">
            <v>29976.25</v>
          </cell>
          <cell r="E420">
            <v>28801.9</v>
          </cell>
          <cell r="F420">
            <v>43018</v>
          </cell>
          <cell r="G420">
            <v>44859</v>
          </cell>
          <cell r="H420" t="str">
            <v xml:space="preserve"> PURCHASE VEHICLE</v>
          </cell>
          <cell r="I420" t="str">
            <v xml:space="preserve"> SA</v>
          </cell>
          <cell r="J420">
            <v>34</v>
          </cell>
          <cell r="K420" t="str">
            <v xml:space="preserve"> A</v>
          </cell>
          <cell r="L420" t="str">
            <v xml:space="preserve"> N</v>
          </cell>
          <cell r="M420">
            <v>0</v>
          </cell>
          <cell r="N420">
            <v>13425</v>
          </cell>
          <cell r="O420">
            <v>54237</v>
          </cell>
          <cell r="P420">
            <v>0</v>
          </cell>
          <cell r="Q420" t="str">
            <v xml:space="preserve"> MN</v>
          </cell>
          <cell r="R420">
            <v>43156</v>
          </cell>
          <cell r="S420">
            <v>602.55999999999995</v>
          </cell>
          <cell r="T420">
            <v>11.84</v>
          </cell>
          <cell r="U420" t="str">
            <v xml:space="preserve"> N</v>
          </cell>
          <cell r="V420">
            <v>11</v>
          </cell>
          <cell r="W420">
            <v>929699087</v>
          </cell>
          <cell r="X420" t="str">
            <v xml:space="preserve"> S</v>
          </cell>
          <cell r="Y420">
            <v>13425</v>
          </cell>
          <cell r="Z420">
            <v>54237</v>
          </cell>
          <cell r="AA420">
            <v>0</v>
          </cell>
          <cell r="AB420">
            <v>25</v>
          </cell>
          <cell r="AC420">
            <v>5</v>
          </cell>
          <cell r="AD420">
            <v>12</v>
          </cell>
          <cell r="AE420">
            <v>0</v>
          </cell>
          <cell r="AF420">
            <v>0</v>
          </cell>
          <cell r="AG420" t="str">
            <v xml:space="preserve"> ST</v>
          </cell>
          <cell r="AH420" t="str">
            <v xml:space="preserve"> 2015 CHEVROLET SILVERADO (VI</v>
          </cell>
          <cell r="AI420" t="str">
            <v xml:space="preserve"> N</v>
          </cell>
          <cell r="AJ420">
            <v>7.5</v>
          </cell>
          <cell r="AK420">
            <v>0</v>
          </cell>
          <cell r="AL420">
            <v>13425</v>
          </cell>
          <cell r="AM420">
            <v>54237</v>
          </cell>
          <cell r="AN420" t="str">
            <v xml:space="preserve">  0/00/0000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13425</v>
          </cell>
          <cell r="AZ420">
            <v>54237</v>
          </cell>
          <cell r="BA420" t="str">
            <v xml:space="preserve"> ST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 t="str">
            <v>Pass</v>
          </cell>
          <cell r="BH420" t="str">
            <v>Pass</v>
          </cell>
          <cell r="BI420" t="str">
            <v>***-**-9087</v>
          </cell>
          <cell r="BJ420">
            <v>28801.9</v>
          </cell>
          <cell r="BK420">
            <v>28813.74</v>
          </cell>
          <cell r="BL420">
            <v>28813.74</v>
          </cell>
          <cell r="BM420"/>
          <cell r="BN420"/>
          <cell r="BO420"/>
          <cell r="BP420"/>
          <cell r="BQ420">
            <v>2.9664407764834237E-5</v>
          </cell>
          <cell r="BR420">
            <v>28801.9</v>
          </cell>
          <cell r="BS420">
            <v>11.84</v>
          </cell>
          <cell r="BT420">
            <v>28813.74</v>
          </cell>
          <cell r="BU420">
            <v>0</v>
          </cell>
          <cell r="BV420">
            <v>28813.74</v>
          </cell>
          <cell r="BW420">
            <v>0</v>
          </cell>
          <cell r="BX420">
            <v>0</v>
          </cell>
          <cell r="BY420"/>
          <cell r="BZ420">
            <v>0</v>
          </cell>
          <cell r="CA420" t="e">
            <v>#REF!</v>
          </cell>
          <cell r="CB420" t="str">
            <v>Match</v>
          </cell>
          <cell r="CC420" t="b">
            <v>0</v>
          </cell>
          <cell r="CD420">
            <v>929699087</v>
          </cell>
          <cell r="CE420">
            <v>9</v>
          </cell>
          <cell r="CF420">
            <v>9</v>
          </cell>
          <cell r="CG420">
            <v>69</v>
          </cell>
          <cell r="CH420" t="b">
            <v>0</v>
          </cell>
          <cell r="CI420">
            <v>-32.313159722223645</v>
          </cell>
          <cell r="CJ420"/>
          <cell r="CK420" t="e">
            <v>#REF!</v>
          </cell>
          <cell r="CL420" t="e">
            <v>#REF!</v>
          </cell>
        </row>
        <row r="421">
          <cell r="B421">
            <v>54335</v>
          </cell>
          <cell r="C421" t="str">
            <v xml:space="preserve"> CULP,JOSHUA W.</v>
          </cell>
          <cell r="D421">
            <v>6984.5</v>
          </cell>
          <cell r="E421">
            <v>6723.56</v>
          </cell>
          <cell r="F421">
            <v>43066</v>
          </cell>
          <cell r="G421">
            <v>43804</v>
          </cell>
          <cell r="H421" t="str">
            <v xml:space="preserve"> PURCHASE VEHICLE</v>
          </cell>
          <cell r="I421" t="str">
            <v xml:space="preserve"> SA</v>
          </cell>
          <cell r="J421">
            <v>34</v>
          </cell>
          <cell r="K421" t="str">
            <v xml:space="preserve"> A</v>
          </cell>
          <cell r="L421" t="str">
            <v xml:space="preserve"> N</v>
          </cell>
          <cell r="M421">
            <v>0</v>
          </cell>
          <cell r="N421">
            <v>13427</v>
          </cell>
          <cell r="O421">
            <v>54335</v>
          </cell>
          <cell r="P421">
            <v>0</v>
          </cell>
          <cell r="Q421" t="str">
            <v xml:space="preserve"> MN</v>
          </cell>
          <cell r="R421">
            <v>43136</v>
          </cell>
          <cell r="S421">
            <v>313.18</v>
          </cell>
          <cell r="T421">
            <v>24.49</v>
          </cell>
          <cell r="U421" t="str">
            <v xml:space="preserve"> N</v>
          </cell>
          <cell r="V421">
            <v>11</v>
          </cell>
          <cell r="W421">
            <v>515942545</v>
          </cell>
          <cell r="X421" t="str">
            <v xml:space="preserve"> S</v>
          </cell>
          <cell r="Y421">
            <v>13427</v>
          </cell>
          <cell r="Z421">
            <v>54335</v>
          </cell>
          <cell r="AA421">
            <v>0</v>
          </cell>
          <cell r="AB421">
            <v>4</v>
          </cell>
          <cell r="AC421">
            <v>5</v>
          </cell>
          <cell r="AD421">
            <v>12</v>
          </cell>
          <cell r="AE421">
            <v>0</v>
          </cell>
          <cell r="AF421">
            <v>0</v>
          </cell>
          <cell r="AG421" t="str">
            <v xml:space="preserve"> ST</v>
          </cell>
          <cell r="AH421" t="str">
            <v xml:space="preserve"> 2002 CHEVROLET SILVERADO 1500</v>
          </cell>
          <cell r="AI421" t="str">
            <v xml:space="preserve"> N</v>
          </cell>
          <cell r="AJ421">
            <v>7</v>
          </cell>
          <cell r="AK421">
            <v>0</v>
          </cell>
          <cell r="AL421">
            <v>13427</v>
          </cell>
          <cell r="AM421">
            <v>54335</v>
          </cell>
          <cell r="AN421" t="str">
            <v xml:space="preserve">  0/00/0000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13427</v>
          </cell>
          <cell r="AZ421">
            <v>54335</v>
          </cell>
          <cell r="BA421" t="str">
            <v xml:space="preserve"> ST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str">
            <v>Pass</v>
          </cell>
          <cell r="BH421" t="str">
            <v>Pass</v>
          </cell>
          <cell r="BI421" t="str">
            <v>***-**-2545</v>
          </cell>
          <cell r="BJ421">
            <v>6723.56</v>
          </cell>
          <cell r="BK421">
            <v>6748.05</v>
          </cell>
          <cell r="BL421">
            <v>6748.05</v>
          </cell>
          <cell r="BM421"/>
          <cell r="BN421"/>
          <cell r="BO421"/>
          <cell r="BP421"/>
          <cell r="BQ421">
            <v>6.4632448012078022E-6</v>
          </cell>
          <cell r="BR421">
            <v>6723.56</v>
          </cell>
          <cell r="BS421">
            <v>24.49</v>
          </cell>
          <cell r="BT421">
            <v>6748.05</v>
          </cell>
          <cell r="BU421">
            <v>0</v>
          </cell>
          <cell r="BV421">
            <v>6748.05</v>
          </cell>
          <cell r="BW421">
            <v>0</v>
          </cell>
          <cell r="BX421">
            <v>0</v>
          </cell>
          <cell r="BY421"/>
          <cell r="BZ421">
            <v>0</v>
          </cell>
          <cell r="CA421" t="e">
            <v>#REF!</v>
          </cell>
          <cell r="CB421" t="str">
            <v>Match</v>
          </cell>
          <cell r="CC421" t="b">
            <v>0</v>
          </cell>
          <cell r="CD421">
            <v>515942545</v>
          </cell>
          <cell r="CE421">
            <v>9</v>
          </cell>
          <cell r="CF421">
            <v>5</v>
          </cell>
          <cell r="CG421">
            <v>94</v>
          </cell>
          <cell r="CH421" t="b">
            <v>0</v>
          </cell>
          <cell r="CI421">
            <v>-12.313159722223645</v>
          </cell>
          <cell r="CJ421"/>
          <cell r="CK421" t="e">
            <v>#REF!</v>
          </cell>
          <cell r="CL421" t="e">
            <v>#REF!</v>
          </cell>
        </row>
        <row r="422">
          <cell r="B422">
            <v>51139</v>
          </cell>
          <cell r="C422" t="str">
            <v xml:space="preserve"> CUPP,CHRISTIAN E.</v>
          </cell>
          <cell r="D422">
            <v>20017.5</v>
          </cell>
          <cell r="E422">
            <v>1808.11</v>
          </cell>
          <cell r="F422">
            <v>42002</v>
          </cell>
          <cell r="G422">
            <v>43828</v>
          </cell>
          <cell r="H422" t="str">
            <v xml:space="preserve"> PURCHASE VEHICLE</v>
          </cell>
          <cell r="I422" t="str">
            <v xml:space="preserve"> SA</v>
          </cell>
          <cell r="J422">
            <v>34</v>
          </cell>
          <cell r="K422" t="str">
            <v xml:space="preserve"> A</v>
          </cell>
          <cell r="L422" t="str">
            <v xml:space="preserve"> N</v>
          </cell>
          <cell r="M422">
            <v>0</v>
          </cell>
          <cell r="N422">
            <v>13430</v>
          </cell>
          <cell r="O422">
            <v>51139</v>
          </cell>
          <cell r="P422">
            <v>0</v>
          </cell>
          <cell r="Q422" t="str">
            <v xml:space="preserve"> JB</v>
          </cell>
          <cell r="R422">
            <v>43614</v>
          </cell>
          <cell r="S422">
            <v>372.75</v>
          </cell>
          <cell r="T422">
            <v>1.88</v>
          </cell>
          <cell r="U422" t="str">
            <v xml:space="preserve"> N</v>
          </cell>
          <cell r="V422">
            <v>11</v>
          </cell>
          <cell r="W422">
            <v>514703395</v>
          </cell>
          <cell r="X422" t="str">
            <v xml:space="preserve"> S</v>
          </cell>
          <cell r="Y422">
            <v>13430</v>
          </cell>
          <cell r="Z422">
            <v>51139</v>
          </cell>
          <cell r="AA422">
            <v>0</v>
          </cell>
          <cell r="AB422">
            <v>12</v>
          </cell>
          <cell r="AC422">
            <v>5</v>
          </cell>
          <cell r="AD422">
            <v>12</v>
          </cell>
          <cell r="AE422">
            <v>0</v>
          </cell>
          <cell r="AF422">
            <v>0</v>
          </cell>
          <cell r="AG422" t="str">
            <v xml:space="preserve"> ST</v>
          </cell>
          <cell r="AH422" t="str">
            <v xml:space="preserve"> 2008 JEEP WRANGLER X (VIN 1J4F</v>
          </cell>
          <cell r="AI422" t="str">
            <v xml:space="preserve"> N</v>
          </cell>
          <cell r="AJ422">
            <v>4.45</v>
          </cell>
          <cell r="AK422">
            <v>0</v>
          </cell>
          <cell r="AL422">
            <v>13430</v>
          </cell>
          <cell r="AM422">
            <v>51139</v>
          </cell>
          <cell r="AN422" t="str">
            <v xml:space="preserve">  0/00/0000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13430</v>
          </cell>
          <cell r="AZ422">
            <v>51139</v>
          </cell>
          <cell r="BA422" t="str">
            <v xml:space="preserve"> ST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str">
            <v>Pass</v>
          </cell>
          <cell r="BH422" t="str">
            <v>Pass</v>
          </cell>
          <cell r="BI422" t="str">
            <v>***-**-3395</v>
          </cell>
          <cell r="BJ422">
            <v>1808.11</v>
          </cell>
          <cell r="BK422">
            <v>1809.99</v>
          </cell>
          <cell r="BL422">
            <v>1809.99</v>
          </cell>
          <cell r="BM422"/>
          <cell r="BN422"/>
          <cell r="BO422"/>
          <cell r="BP422"/>
          <cell r="BQ422">
            <v>1.1049385854884632E-6</v>
          </cell>
          <cell r="BR422">
            <v>1808.11</v>
          </cell>
          <cell r="BS422">
            <v>1.88</v>
          </cell>
          <cell r="BT422">
            <v>1809.99</v>
          </cell>
          <cell r="BU422">
            <v>0</v>
          </cell>
          <cell r="BV422">
            <v>1809.99</v>
          </cell>
          <cell r="BW422">
            <v>0</v>
          </cell>
          <cell r="BX422">
            <v>0</v>
          </cell>
          <cell r="BY422"/>
          <cell r="BZ422">
            <v>0</v>
          </cell>
          <cell r="CA422" t="e">
            <v>#REF!</v>
          </cell>
          <cell r="CB422" t="str">
            <v>Match</v>
          </cell>
          <cell r="CC422" t="b">
            <v>0</v>
          </cell>
          <cell r="CD422">
            <v>514703395</v>
          </cell>
          <cell r="CE422">
            <v>9</v>
          </cell>
          <cell r="CF422">
            <v>5</v>
          </cell>
          <cell r="CG422">
            <v>70</v>
          </cell>
          <cell r="CH422" t="b">
            <v>0</v>
          </cell>
          <cell r="CI422">
            <v>-490.31315972222365</v>
          </cell>
          <cell r="CJ422"/>
          <cell r="CK422" t="e">
            <v>#REF!</v>
          </cell>
          <cell r="CL422" t="e">
            <v>#REF!</v>
          </cell>
        </row>
        <row r="423">
          <cell r="B423">
            <v>53680</v>
          </cell>
          <cell r="C423" t="str">
            <v xml:space="preserve"> CUPP,CHRISTIAN E.</v>
          </cell>
          <cell r="D423">
            <v>30025</v>
          </cell>
          <cell r="E423">
            <v>27435.42</v>
          </cell>
          <cell r="F423">
            <v>42921</v>
          </cell>
          <cell r="G423">
            <v>44756</v>
          </cell>
          <cell r="H423" t="str">
            <v xml:space="preserve"> PURCHASE SHED</v>
          </cell>
          <cell r="I423" t="str">
            <v xml:space="preserve"> SA</v>
          </cell>
          <cell r="J423">
            <v>31</v>
          </cell>
          <cell r="K423" t="str">
            <v xml:space="preserve"> A</v>
          </cell>
          <cell r="L423" t="str">
            <v xml:space="preserve"> N</v>
          </cell>
          <cell r="M423">
            <v>0</v>
          </cell>
          <cell r="N423">
            <v>13430</v>
          </cell>
          <cell r="O423">
            <v>53680</v>
          </cell>
          <cell r="P423">
            <v>0</v>
          </cell>
          <cell r="Q423" t="str">
            <v xml:space="preserve"> JB</v>
          </cell>
          <cell r="R423">
            <v>43145</v>
          </cell>
          <cell r="S423">
            <v>580.02</v>
          </cell>
          <cell r="T423">
            <v>53.22</v>
          </cell>
          <cell r="U423" t="str">
            <v xml:space="preserve"> N</v>
          </cell>
          <cell r="V423">
            <v>1</v>
          </cell>
          <cell r="W423">
            <v>514703395</v>
          </cell>
          <cell r="X423" t="str">
            <v xml:space="preserve"> S</v>
          </cell>
          <cell r="Y423">
            <v>13430</v>
          </cell>
          <cell r="Z423">
            <v>53680</v>
          </cell>
          <cell r="AA423">
            <v>0</v>
          </cell>
          <cell r="AB423">
            <v>2</v>
          </cell>
          <cell r="AC423">
            <v>10</v>
          </cell>
          <cell r="AD423">
            <v>4</v>
          </cell>
          <cell r="AE423">
            <v>0</v>
          </cell>
          <cell r="AF423">
            <v>0</v>
          </cell>
          <cell r="AG423" t="str">
            <v xml:space="preserve"> ST</v>
          </cell>
          <cell r="AH423" t="str">
            <v xml:space="preserve">  </v>
          </cell>
          <cell r="AI423" t="str">
            <v xml:space="preserve"> N</v>
          </cell>
          <cell r="AJ423">
            <v>5.9</v>
          </cell>
          <cell r="AK423">
            <v>0</v>
          </cell>
          <cell r="AL423">
            <v>13430</v>
          </cell>
          <cell r="AM423">
            <v>53680</v>
          </cell>
          <cell r="AN423" t="str">
            <v xml:space="preserve">  0/00/0000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13430</v>
          </cell>
          <cell r="AZ423">
            <v>53680</v>
          </cell>
          <cell r="BA423" t="str">
            <v xml:space="preserve"> ST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 t="str">
            <v>Pass</v>
          </cell>
          <cell r="BH423" t="str">
            <v>Pass</v>
          </cell>
          <cell r="BI423" t="str">
            <v>***-**-3395</v>
          </cell>
          <cell r="BJ423">
            <v>27435.42</v>
          </cell>
          <cell r="BK423">
            <v>27488.639999999999</v>
          </cell>
          <cell r="BL423">
            <v>27488.639999999999</v>
          </cell>
          <cell r="BM423"/>
          <cell r="BN423"/>
          <cell r="BO423"/>
          <cell r="BP423"/>
          <cell r="BQ423">
            <v>2.2228845401953725E-5</v>
          </cell>
          <cell r="BR423">
            <v>27435.42</v>
          </cell>
          <cell r="BS423">
            <v>53.22</v>
          </cell>
          <cell r="BT423">
            <v>27488.639999999999</v>
          </cell>
          <cell r="BU423">
            <v>0</v>
          </cell>
          <cell r="BV423">
            <v>27488.639999999999</v>
          </cell>
          <cell r="BW423">
            <v>0</v>
          </cell>
          <cell r="BX423">
            <v>0</v>
          </cell>
          <cell r="BY423"/>
          <cell r="BZ423">
            <v>0</v>
          </cell>
          <cell r="CA423" t="e">
            <v>#REF!</v>
          </cell>
          <cell r="CB423" t="str">
            <v>Match</v>
          </cell>
          <cell r="CC423" t="b">
            <v>0</v>
          </cell>
          <cell r="CD423">
            <v>514703395</v>
          </cell>
          <cell r="CE423">
            <v>9</v>
          </cell>
          <cell r="CF423">
            <v>5</v>
          </cell>
          <cell r="CG423">
            <v>70</v>
          </cell>
          <cell r="CH423" t="b">
            <v>0</v>
          </cell>
          <cell r="CI423">
            <v>-21.313159722223645</v>
          </cell>
          <cell r="CJ423"/>
          <cell r="CK423" t="e">
            <v>#REF!</v>
          </cell>
          <cell r="CL423" t="e">
            <v>#REF!</v>
          </cell>
        </row>
        <row r="424">
          <cell r="B424">
            <v>96262</v>
          </cell>
          <cell r="C424" t="str">
            <v xml:space="preserve"> CUTLER CATTLE</v>
          </cell>
          <cell r="D424">
            <v>1220000</v>
          </cell>
          <cell r="E424">
            <v>0</v>
          </cell>
          <cell r="F424">
            <v>37438</v>
          </cell>
          <cell r="G424">
            <v>37803</v>
          </cell>
          <cell r="H424" t="str">
            <v xml:space="preserve"> OPERATE LINE OF CREDIT</v>
          </cell>
          <cell r="I424" t="str">
            <v xml:space="preserve"> CO</v>
          </cell>
          <cell r="J424">
            <v>91</v>
          </cell>
          <cell r="K424" t="str">
            <v xml:space="preserve"> A</v>
          </cell>
          <cell r="L424" t="str">
            <v xml:space="preserve"> O</v>
          </cell>
          <cell r="M424">
            <v>1220000</v>
          </cell>
          <cell r="N424">
            <v>13600</v>
          </cell>
          <cell r="O424">
            <v>96262</v>
          </cell>
          <cell r="P424">
            <v>0</v>
          </cell>
          <cell r="Q424" t="str">
            <v xml:space="preserve"> DH</v>
          </cell>
          <cell r="R424">
            <v>37803</v>
          </cell>
          <cell r="S424">
            <v>0</v>
          </cell>
          <cell r="T424">
            <v>0</v>
          </cell>
          <cell r="U424" t="str">
            <v xml:space="preserve"> N</v>
          </cell>
          <cell r="V424">
            <v>7</v>
          </cell>
          <cell r="W424">
            <v>481011212</v>
          </cell>
          <cell r="X424" t="str">
            <v xml:space="preserve"> F</v>
          </cell>
          <cell r="Y424">
            <v>13600</v>
          </cell>
          <cell r="Z424">
            <v>96262</v>
          </cell>
          <cell r="AA424">
            <v>0</v>
          </cell>
          <cell r="AB424">
            <v>13</v>
          </cell>
          <cell r="AC424">
            <v>4</v>
          </cell>
          <cell r="AD424">
            <v>11</v>
          </cell>
          <cell r="AE424">
            <v>0</v>
          </cell>
          <cell r="AF424">
            <v>0</v>
          </cell>
          <cell r="AG424" t="str">
            <v xml:space="preserve"> ST</v>
          </cell>
          <cell r="AH424" t="str">
            <v xml:space="preserve"> INV,ACCTS,EQUIP,GI, FP,LVSTK</v>
          </cell>
          <cell r="AI424" t="str">
            <v xml:space="preserve">  </v>
          </cell>
          <cell r="AJ424">
            <v>5.75</v>
          </cell>
          <cell r="AK424">
            <v>4</v>
          </cell>
          <cell r="AL424">
            <v>13600</v>
          </cell>
          <cell r="AM424">
            <v>96262</v>
          </cell>
          <cell r="AN424" t="str">
            <v xml:space="preserve">  0/00/0000</v>
          </cell>
          <cell r="AO424">
            <v>0</v>
          </cell>
          <cell r="AP424">
            <v>71306.37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71306.37</v>
          </cell>
          <cell r="AV424">
            <v>4</v>
          </cell>
          <cell r="AW424">
            <v>4</v>
          </cell>
          <cell r="AX424">
            <v>4</v>
          </cell>
          <cell r="AY424">
            <v>13600</v>
          </cell>
          <cell r="AZ424">
            <v>96262</v>
          </cell>
          <cell r="BA424" t="str">
            <v xml:space="preserve"> ST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 t="str">
            <v>Substandard</v>
          </cell>
          <cell r="BH424" t="str">
            <v>Pass</v>
          </cell>
          <cell r="BI424" t="str">
            <v>**-***1212</v>
          </cell>
          <cell r="BJ424">
            <v>1220000</v>
          </cell>
          <cell r="BK424">
            <v>0</v>
          </cell>
          <cell r="BL424"/>
          <cell r="BM424"/>
          <cell r="BN424">
            <v>0</v>
          </cell>
          <cell r="BO424"/>
          <cell r="BP424"/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 t="str">
            <v>120 +</v>
          </cell>
          <cell r="BZ424">
            <v>71306.37</v>
          </cell>
          <cell r="CA424" t="e">
            <v>#REF!</v>
          </cell>
          <cell r="CB424" t="str">
            <v>Match</v>
          </cell>
          <cell r="CC424" t="b">
            <v>0</v>
          </cell>
          <cell r="CD424">
            <v>481011212</v>
          </cell>
          <cell r="CE424">
            <v>9</v>
          </cell>
          <cell r="CF424">
            <v>4</v>
          </cell>
          <cell r="CG424">
            <v>1</v>
          </cell>
          <cell r="CH424" t="b">
            <v>0</v>
          </cell>
          <cell r="CI424">
            <v>5320.6868402777764</v>
          </cell>
          <cell r="CJ424" t="str">
            <v>31 +</v>
          </cell>
          <cell r="CK424">
            <v>0</v>
          </cell>
          <cell r="CL424">
            <v>0</v>
          </cell>
        </row>
        <row r="425">
          <cell r="B425">
            <v>96264</v>
          </cell>
          <cell r="C425" t="str">
            <v xml:space="preserve"> CUTLER CATTLE</v>
          </cell>
          <cell r="D425">
            <v>150000</v>
          </cell>
          <cell r="E425">
            <v>0</v>
          </cell>
          <cell r="F425">
            <v>37438</v>
          </cell>
          <cell r="G425">
            <v>37812</v>
          </cell>
          <cell r="H425" t="str">
            <v xml:space="preserve"> CARRYOVER DEBT (7 YRS)</v>
          </cell>
          <cell r="I425" t="str">
            <v xml:space="preserve"> CO</v>
          </cell>
          <cell r="J425">
            <v>32</v>
          </cell>
          <cell r="K425" t="str">
            <v xml:space="preserve"> A</v>
          </cell>
          <cell r="L425" t="str">
            <v xml:space="preserve"> N</v>
          </cell>
          <cell r="M425">
            <v>0</v>
          </cell>
          <cell r="N425">
            <v>13600</v>
          </cell>
          <cell r="O425">
            <v>96264</v>
          </cell>
          <cell r="P425">
            <v>0</v>
          </cell>
          <cell r="Q425" t="str">
            <v xml:space="preserve"> DH</v>
          </cell>
          <cell r="R425">
            <v>37812</v>
          </cell>
          <cell r="S425">
            <v>0</v>
          </cell>
          <cell r="T425">
            <v>0</v>
          </cell>
          <cell r="U425" t="str">
            <v xml:space="preserve"> N</v>
          </cell>
          <cell r="V425">
            <v>7</v>
          </cell>
          <cell r="W425">
            <v>481011212</v>
          </cell>
          <cell r="X425" t="str">
            <v xml:space="preserve"> F</v>
          </cell>
          <cell r="Y425">
            <v>13600</v>
          </cell>
          <cell r="Z425">
            <v>96264</v>
          </cell>
          <cell r="AA425">
            <v>0</v>
          </cell>
          <cell r="AB425">
            <v>13</v>
          </cell>
          <cell r="AC425">
            <v>4</v>
          </cell>
          <cell r="AD425">
            <v>5</v>
          </cell>
          <cell r="AE425">
            <v>0</v>
          </cell>
          <cell r="AF425">
            <v>0</v>
          </cell>
          <cell r="AG425" t="str">
            <v xml:space="preserve"> ST</v>
          </cell>
          <cell r="AH425" t="str">
            <v xml:space="preserve"> INV,ACCTS,EQUIP,GI, FP,LVSTK,</v>
          </cell>
          <cell r="AI425" t="str">
            <v xml:space="preserve">  </v>
          </cell>
          <cell r="AJ425">
            <v>7.85</v>
          </cell>
          <cell r="AK425">
            <v>4</v>
          </cell>
          <cell r="AL425">
            <v>13600</v>
          </cell>
          <cell r="AM425">
            <v>96264</v>
          </cell>
          <cell r="AN425" t="str">
            <v xml:space="preserve">  0/00/0000</v>
          </cell>
          <cell r="AO425">
            <v>0</v>
          </cell>
          <cell r="AP425">
            <v>3694.07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3694.07</v>
          </cell>
          <cell r="AV425">
            <v>4</v>
          </cell>
          <cell r="AW425">
            <v>4</v>
          </cell>
          <cell r="AX425">
            <v>4</v>
          </cell>
          <cell r="AY425">
            <v>13600</v>
          </cell>
          <cell r="AZ425">
            <v>96264</v>
          </cell>
          <cell r="BA425" t="str">
            <v xml:space="preserve"> ST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 t="str">
            <v>Substandard</v>
          </cell>
          <cell r="BH425" t="str">
            <v>Pass</v>
          </cell>
          <cell r="BI425" t="str">
            <v>**-***1212</v>
          </cell>
          <cell r="BJ425">
            <v>0</v>
          </cell>
          <cell r="BK425">
            <v>0</v>
          </cell>
          <cell r="BL425"/>
          <cell r="BM425"/>
          <cell r="BN425">
            <v>0</v>
          </cell>
          <cell r="BO425"/>
          <cell r="BP425"/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 t="str">
            <v>120 +</v>
          </cell>
          <cell r="BZ425">
            <v>3694.07</v>
          </cell>
          <cell r="CA425" t="e">
            <v>#REF!</v>
          </cell>
          <cell r="CB425" t="str">
            <v>Match</v>
          </cell>
          <cell r="CC425" t="b">
            <v>0</v>
          </cell>
          <cell r="CD425">
            <v>481011212</v>
          </cell>
          <cell r="CE425">
            <v>9</v>
          </cell>
          <cell r="CF425">
            <v>4</v>
          </cell>
          <cell r="CG425">
            <v>1</v>
          </cell>
          <cell r="CH425" t="b">
            <v>0</v>
          </cell>
          <cell r="CI425">
            <v>5311.6868402777764</v>
          </cell>
          <cell r="CJ425" t="str">
            <v>31 +</v>
          </cell>
          <cell r="CK425">
            <v>0</v>
          </cell>
          <cell r="CL425">
            <v>0</v>
          </cell>
        </row>
        <row r="426">
          <cell r="B426">
            <v>53485</v>
          </cell>
          <cell r="C426" t="str">
            <v xml:space="preserve"> D &amp; S MANURE SPREADI</v>
          </cell>
          <cell r="D426">
            <v>129957.37</v>
          </cell>
          <cell r="E426">
            <v>107014.35</v>
          </cell>
          <cell r="F426">
            <v>42716</v>
          </cell>
          <cell r="G426">
            <v>44545</v>
          </cell>
          <cell r="H426" t="str">
            <v xml:space="preserve"> RE AMORTIZE DEBT</v>
          </cell>
          <cell r="I426" t="str">
            <v xml:space="preserve"> SA</v>
          </cell>
          <cell r="J426">
            <v>32</v>
          </cell>
          <cell r="K426" t="str">
            <v xml:space="preserve"> A</v>
          </cell>
          <cell r="L426" t="str">
            <v xml:space="preserve"> N</v>
          </cell>
          <cell r="M426">
            <v>0</v>
          </cell>
          <cell r="N426">
            <v>13800</v>
          </cell>
          <cell r="O426">
            <v>53485</v>
          </cell>
          <cell r="P426">
            <v>0</v>
          </cell>
          <cell r="Q426" t="str">
            <v xml:space="preserve"> JD</v>
          </cell>
          <cell r="R426">
            <v>43174</v>
          </cell>
          <cell r="S426">
            <v>7477.61</v>
          </cell>
          <cell r="T426">
            <v>419.26</v>
          </cell>
          <cell r="U426" t="str">
            <v xml:space="preserve"> N</v>
          </cell>
          <cell r="V426">
            <v>7</v>
          </cell>
          <cell r="W426">
            <v>474010165</v>
          </cell>
          <cell r="X426" t="str">
            <v xml:space="preserve"> F</v>
          </cell>
          <cell r="Y426">
            <v>13800</v>
          </cell>
          <cell r="Z426">
            <v>53485</v>
          </cell>
          <cell r="AA426">
            <v>0</v>
          </cell>
          <cell r="AB426">
            <v>3</v>
          </cell>
          <cell r="AC426">
            <v>2</v>
          </cell>
          <cell r="AD426">
            <v>5</v>
          </cell>
          <cell r="AE426">
            <v>0</v>
          </cell>
          <cell r="AF426">
            <v>0</v>
          </cell>
          <cell r="AG426" t="str">
            <v xml:space="preserve"> ST</v>
          </cell>
          <cell r="AH426" t="str">
            <v xml:space="preserve"> ALL EQUIPMENT 1998 MANURE TRUC</v>
          </cell>
          <cell r="AI426" t="str">
            <v xml:space="preserve"> N</v>
          </cell>
          <cell r="AJ426">
            <v>5.5</v>
          </cell>
          <cell r="AK426">
            <v>2</v>
          </cell>
          <cell r="AL426">
            <v>13800</v>
          </cell>
          <cell r="AM426">
            <v>53485</v>
          </cell>
          <cell r="AN426" t="str">
            <v xml:space="preserve">  0/00/0000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1</v>
          </cell>
          <cell r="AW426">
            <v>0</v>
          </cell>
          <cell r="AX426">
            <v>0</v>
          </cell>
          <cell r="AY426">
            <v>13800</v>
          </cell>
          <cell r="AZ426">
            <v>53485</v>
          </cell>
          <cell r="BA426" t="str">
            <v xml:space="preserve"> ST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 t="str">
            <v>Pass</v>
          </cell>
          <cell r="BH426" t="str">
            <v>Pass</v>
          </cell>
          <cell r="BI426" t="str">
            <v>**-***0165</v>
          </cell>
          <cell r="BJ426">
            <v>107014.35</v>
          </cell>
          <cell r="BK426">
            <v>107433.61</v>
          </cell>
          <cell r="BL426">
            <v>107433.61</v>
          </cell>
          <cell r="BM426"/>
          <cell r="BN426"/>
          <cell r="BO426"/>
          <cell r="BP426"/>
          <cell r="BQ426">
            <v>8.0827284463815652E-5</v>
          </cell>
          <cell r="BR426">
            <v>107014.35</v>
          </cell>
          <cell r="BS426">
            <v>419.26</v>
          </cell>
          <cell r="BT426">
            <v>107433.61</v>
          </cell>
          <cell r="BU426">
            <v>0</v>
          </cell>
          <cell r="BV426">
            <v>107433.61</v>
          </cell>
          <cell r="BW426">
            <v>0</v>
          </cell>
          <cell r="BX426">
            <v>0</v>
          </cell>
          <cell r="BY426"/>
          <cell r="BZ426">
            <v>0</v>
          </cell>
          <cell r="CA426" t="e">
            <v>#REF!</v>
          </cell>
          <cell r="CB426" t="str">
            <v>Match</v>
          </cell>
          <cell r="CC426" t="b">
            <v>0</v>
          </cell>
          <cell r="CD426">
            <v>474010165</v>
          </cell>
          <cell r="CE426">
            <v>9</v>
          </cell>
          <cell r="CF426">
            <v>4</v>
          </cell>
          <cell r="CG426">
            <v>1</v>
          </cell>
          <cell r="CH426" t="b">
            <v>0</v>
          </cell>
          <cell r="CI426">
            <v>-50.313159722223645</v>
          </cell>
          <cell r="CJ426"/>
          <cell r="CK426" t="e">
            <v>#REF!</v>
          </cell>
          <cell r="CL426" t="e">
            <v>#REF!</v>
          </cell>
        </row>
        <row r="427">
          <cell r="B427">
            <v>54370</v>
          </cell>
          <cell r="C427" t="str">
            <v xml:space="preserve"> D &amp; S MANURE SPREADI</v>
          </cell>
          <cell r="D427">
            <v>15000</v>
          </cell>
          <cell r="E427">
            <v>15000</v>
          </cell>
          <cell r="F427">
            <v>43080</v>
          </cell>
          <cell r="G427">
            <v>43358</v>
          </cell>
          <cell r="H427" t="str">
            <v xml:space="preserve"> OPERATING LOC</v>
          </cell>
          <cell r="I427" t="str">
            <v xml:space="preserve"> SI</v>
          </cell>
          <cell r="J427">
            <v>61</v>
          </cell>
          <cell r="K427" t="str">
            <v xml:space="preserve"> A</v>
          </cell>
          <cell r="L427" t="str">
            <v xml:space="preserve"> O</v>
          </cell>
          <cell r="M427">
            <v>15000</v>
          </cell>
          <cell r="N427">
            <v>13800</v>
          </cell>
          <cell r="O427">
            <v>54370</v>
          </cell>
          <cell r="P427">
            <v>0</v>
          </cell>
          <cell r="Q427" t="str">
            <v xml:space="preserve"> LF</v>
          </cell>
          <cell r="R427">
            <v>43358</v>
          </cell>
          <cell r="S427">
            <v>0</v>
          </cell>
          <cell r="T427">
            <v>124.41</v>
          </cell>
          <cell r="U427" t="str">
            <v xml:space="preserve"> Y</v>
          </cell>
          <cell r="V427">
            <v>7</v>
          </cell>
          <cell r="W427">
            <v>474010165</v>
          </cell>
          <cell r="X427" t="str">
            <v xml:space="preserve"> F</v>
          </cell>
          <cell r="Y427">
            <v>13800</v>
          </cell>
          <cell r="Z427">
            <v>54370</v>
          </cell>
          <cell r="AA427">
            <v>0</v>
          </cell>
          <cell r="AB427">
            <v>3</v>
          </cell>
          <cell r="AC427">
            <v>4</v>
          </cell>
          <cell r="AD427">
            <v>5</v>
          </cell>
          <cell r="AE427">
            <v>0</v>
          </cell>
          <cell r="AF427">
            <v>0</v>
          </cell>
          <cell r="AG427" t="str">
            <v xml:space="preserve"> ST</v>
          </cell>
          <cell r="AH427" t="str">
            <v xml:space="preserve"> ALL INVENTORY, ACCOUNTS, EQUIP</v>
          </cell>
          <cell r="AI427" t="str">
            <v xml:space="preserve"> N</v>
          </cell>
          <cell r="AJ427">
            <v>7</v>
          </cell>
          <cell r="AK427">
            <v>0</v>
          </cell>
          <cell r="AL427">
            <v>13800</v>
          </cell>
          <cell r="AM427">
            <v>54370</v>
          </cell>
          <cell r="AN427" t="str">
            <v xml:space="preserve">  0/00/0000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13800</v>
          </cell>
          <cell r="AZ427">
            <v>54370</v>
          </cell>
          <cell r="BA427" t="str">
            <v xml:space="preserve"> ST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 t="str">
            <v>Pass</v>
          </cell>
          <cell r="BH427" t="str">
            <v>Pass</v>
          </cell>
          <cell r="BI427" t="str">
            <v>**-***0165</v>
          </cell>
          <cell r="BJ427">
            <v>15000</v>
          </cell>
          <cell r="BK427">
            <v>15124.41</v>
          </cell>
          <cell r="BL427">
            <v>15124.41</v>
          </cell>
          <cell r="BM427"/>
          <cell r="BN427"/>
          <cell r="BO427"/>
          <cell r="BP427"/>
          <cell r="BQ427">
            <v>1.4419246949252631E-5</v>
          </cell>
          <cell r="BR427">
            <v>15000</v>
          </cell>
          <cell r="BS427">
            <v>124.41</v>
          </cell>
          <cell r="BT427">
            <v>15124.41</v>
          </cell>
          <cell r="BU427">
            <v>0</v>
          </cell>
          <cell r="BV427">
            <v>15124.41</v>
          </cell>
          <cell r="BW427">
            <v>0</v>
          </cell>
          <cell r="BX427">
            <v>0</v>
          </cell>
          <cell r="BY427"/>
          <cell r="BZ427">
            <v>0</v>
          </cell>
          <cell r="CA427" t="e">
            <v>#REF!</v>
          </cell>
          <cell r="CB427" t="str">
            <v>Match</v>
          </cell>
          <cell r="CC427" t="b">
            <v>0</v>
          </cell>
          <cell r="CD427">
            <v>474010165</v>
          </cell>
          <cell r="CE427">
            <v>9</v>
          </cell>
          <cell r="CF427">
            <v>4</v>
          </cell>
          <cell r="CG427">
            <v>1</v>
          </cell>
          <cell r="CH427" t="b">
            <v>0</v>
          </cell>
          <cell r="CI427">
            <v>-234.31315972222365</v>
          </cell>
          <cell r="CJ427"/>
          <cell r="CK427" t="e">
            <v>#REF!</v>
          </cell>
          <cell r="CL427" t="e">
            <v>#REF!</v>
          </cell>
        </row>
        <row r="428">
          <cell r="B428">
            <v>50609</v>
          </cell>
          <cell r="C428" t="str">
            <v xml:space="preserve"> DADS,LLC</v>
          </cell>
          <cell r="D428">
            <v>46620.5</v>
          </cell>
          <cell r="E428">
            <v>28756.639999999999</v>
          </cell>
          <cell r="F428">
            <v>41856</v>
          </cell>
          <cell r="G428">
            <v>44413</v>
          </cell>
          <cell r="H428" t="str">
            <v xml:space="preserve"> ADDITIONAL BUILDING EXPENSE</v>
          </cell>
          <cell r="I428" t="str">
            <v xml:space="preserve"> SA</v>
          </cell>
          <cell r="J428">
            <v>15</v>
          </cell>
          <cell r="K428" t="str">
            <v xml:space="preserve"> A</v>
          </cell>
          <cell r="L428" t="str">
            <v xml:space="preserve"> N</v>
          </cell>
          <cell r="M428">
            <v>0</v>
          </cell>
          <cell r="N428">
            <v>13905</v>
          </cell>
          <cell r="O428">
            <v>50609</v>
          </cell>
          <cell r="P428">
            <v>0</v>
          </cell>
          <cell r="Q428" t="str">
            <v xml:space="preserve"> JB</v>
          </cell>
          <cell r="R428">
            <v>43419</v>
          </cell>
          <cell r="S428">
            <v>7912.59</v>
          </cell>
          <cell r="T428">
            <v>297.8</v>
          </cell>
          <cell r="U428" t="str">
            <v xml:space="preserve"> N</v>
          </cell>
          <cell r="V428">
            <v>2</v>
          </cell>
          <cell r="W428">
            <v>481194784</v>
          </cell>
          <cell r="X428" t="str">
            <v xml:space="preserve"> F</v>
          </cell>
          <cell r="Y428">
            <v>13905</v>
          </cell>
          <cell r="Z428">
            <v>50609</v>
          </cell>
          <cell r="AA428">
            <v>0</v>
          </cell>
          <cell r="AB428">
            <v>2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 t="str">
            <v xml:space="preserve"> ST</v>
          </cell>
          <cell r="AH428" t="str">
            <v xml:space="preserve"> REM DATED 12/20/2007</v>
          </cell>
          <cell r="AI428" t="str">
            <v xml:space="preserve"> N</v>
          </cell>
          <cell r="AJ428">
            <v>4.5</v>
          </cell>
          <cell r="AK428">
            <v>0</v>
          </cell>
          <cell r="AL428">
            <v>13905</v>
          </cell>
          <cell r="AM428">
            <v>50609</v>
          </cell>
          <cell r="AN428" t="str">
            <v xml:space="preserve">  0/00/0000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13905</v>
          </cell>
          <cell r="AZ428">
            <v>50609</v>
          </cell>
          <cell r="BA428" t="str">
            <v xml:space="preserve"> ST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 t="str">
            <v>Pass</v>
          </cell>
          <cell r="BH428" t="str">
            <v>Pass</v>
          </cell>
          <cell r="BI428" t="str">
            <v>**-***4784</v>
          </cell>
          <cell r="BJ428">
            <v>28756.639999999999</v>
          </cell>
          <cell r="BK428">
            <v>29054.44</v>
          </cell>
          <cell r="BL428">
            <v>29054.44</v>
          </cell>
          <cell r="BM428"/>
          <cell r="BN428"/>
          <cell r="BO428"/>
          <cell r="BP428"/>
          <cell r="BQ428">
            <v>1.7770675439603836E-5</v>
          </cell>
          <cell r="BR428">
            <v>28756.639999999999</v>
          </cell>
          <cell r="BS428">
            <v>297.8</v>
          </cell>
          <cell r="BT428">
            <v>29054.44</v>
          </cell>
          <cell r="BU428">
            <v>0</v>
          </cell>
          <cell r="BV428">
            <v>29054.44</v>
          </cell>
          <cell r="BW428">
            <v>0</v>
          </cell>
          <cell r="BX428">
            <v>0</v>
          </cell>
          <cell r="BY428"/>
          <cell r="BZ428">
            <v>0</v>
          </cell>
          <cell r="CA428" t="e">
            <v>#REF!</v>
          </cell>
          <cell r="CB428" t="str">
            <v>Match</v>
          </cell>
          <cell r="CC428" t="b">
            <v>0</v>
          </cell>
          <cell r="CD428">
            <v>481194784</v>
          </cell>
          <cell r="CE428">
            <v>9</v>
          </cell>
          <cell r="CF428">
            <v>4</v>
          </cell>
          <cell r="CG428">
            <v>19</v>
          </cell>
          <cell r="CH428" t="b">
            <v>0</v>
          </cell>
          <cell r="CI428">
            <v>-295.31315972222365</v>
          </cell>
          <cell r="CJ428"/>
          <cell r="CK428" t="e">
            <v>#REF!</v>
          </cell>
          <cell r="CL428" t="e">
            <v>#REF!</v>
          </cell>
        </row>
        <row r="429">
          <cell r="B429">
            <v>54065</v>
          </cell>
          <cell r="C429" t="str">
            <v xml:space="preserve"> DADS, LLC</v>
          </cell>
          <cell r="D429">
            <v>303913.64</v>
          </cell>
          <cell r="E429">
            <v>300243.49</v>
          </cell>
          <cell r="F429">
            <v>42957</v>
          </cell>
          <cell r="G429">
            <v>50253</v>
          </cell>
          <cell r="H429" t="str">
            <v xml:space="preserve"> PURCHASE REAL ESTATE</v>
          </cell>
          <cell r="I429" t="str">
            <v xml:space="preserve"> SA</v>
          </cell>
          <cell r="J429">
            <v>13</v>
          </cell>
          <cell r="K429" t="str">
            <v xml:space="preserve"> A</v>
          </cell>
          <cell r="L429" t="str">
            <v xml:space="preserve"> N</v>
          </cell>
          <cell r="M429">
            <v>0</v>
          </cell>
          <cell r="N429">
            <v>13905</v>
          </cell>
          <cell r="O429">
            <v>54065</v>
          </cell>
          <cell r="P429">
            <v>0</v>
          </cell>
          <cell r="Q429" t="str">
            <v xml:space="preserve"> JB</v>
          </cell>
          <cell r="R429">
            <v>43132</v>
          </cell>
          <cell r="S429">
            <v>2045.87</v>
          </cell>
          <cell r="T429">
            <v>690.97</v>
          </cell>
          <cell r="U429" t="str">
            <v xml:space="preserve"> N</v>
          </cell>
          <cell r="V429">
            <v>2</v>
          </cell>
          <cell r="W429">
            <v>481194784</v>
          </cell>
          <cell r="X429" t="str">
            <v xml:space="preserve"> F</v>
          </cell>
          <cell r="Y429">
            <v>13905</v>
          </cell>
          <cell r="Z429">
            <v>54065</v>
          </cell>
          <cell r="AA429">
            <v>0</v>
          </cell>
          <cell r="AB429">
            <v>2</v>
          </cell>
          <cell r="AC429">
            <v>6</v>
          </cell>
          <cell r="AD429">
            <v>1</v>
          </cell>
          <cell r="AE429">
            <v>0</v>
          </cell>
          <cell r="AF429">
            <v>0</v>
          </cell>
          <cell r="AG429" t="str">
            <v xml:space="preserve"> ST</v>
          </cell>
          <cell r="AH429" t="str">
            <v xml:space="preserve"> REAL PROPERTY LOCATED AT 108 L</v>
          </cell>
          <cell r="AI429" t="str">
            <v xml:space="preserve"> N</v>
          </cell>
          <cell r="AJ429">
            <v>5.25</v>
          </cell>
          <cell r="AK429">
            <v>0</v>
          </cell>
          <cell r="AL429">
            <v>13905</v>
          </cell>
          <cell r="AM429">
            <v>54065</v>
          </cell>
          <cell r="AN429" t="str">
            <v xml:space="preserve">  0/00/0000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13905</v>
          </cell>
          <cell r="AZ429">
            <v>54065</v>
          </cell>
          <cell r="BA429" t="str">
            <v xml:space="preserve"> ST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 t="str">
            <v>Pass</v>
          </cell>
          <cell r="BH429" t="str">
            <v>Pass</v>
          </cell>
          <cell r="BI429" t="str">
            <v>**-***4784</v>
          </cell>
          <cell r="BJ429">
            <v>300243.49</v>
          </cell>
          <cell r="BK429">
            <v>300934.45999999996</v>
          </cell>
          <cell r="BL429">
            <v>300934.45999999996</v>
          </cell>
          <cell r="BM429"/>
          <cell r="BN429"/>
          <cell r="BO429"/>
          <cell r="BP429"/>
          <cell r="BQ429">
            <v>2.1646425136077313E-4</v>
          </cell>
          <cell r="BR429">
            <v>300243.49</v>
          </cell>
          <cell r="BS429">
            <v>690.97</v>
          </cell>
          <cell r="BT429">
            <v>300934.45999999996</v>
          </cell>
          <cell r="BU429">
            <v>0</v>
          </cell>
          <cell r="BV429">
            <v>300934.45999999996</v>
          </cell>
          <cell r="BW429">
            <v>0</v>
          </cell>
          <cell r="BX429">
            <v>0</v>
          </cell>
          <cell r="BY429"/>
          <cell r="BZ429">
            <v>0</v>
          </cell>
          <cell r="CA429" t="e">
            <v>#REF!</v>
          </cell>
          <cell r="CB429" t="str">
            <v>Match</v>
          </cell>
          <cell r="CC429" t="b">
            <v>0</v>
          </cell>
          <cell r="CD429">
            <v>481194784</v>
          </cell>
          <cell r="CE429">
            <v>9</v>
          </cell>
          <cell r="CF429">
            <v>4</v>
          </cell>
          <cell r="CG429">
            <v>19</v>
          </cell>
          <cell r="CH429" t="b">
            <v>0</v>
          </cell>
          <cell r="CI429">
            <v>-8.3131597222236451</v>
          </cell>
          <cell r="CJ429"/>
          <cell r="CK429" t="e">
            <v>#REF!</v>
          </cell>
          <cell r="CL429" t="e">
            <v>#REF!</v>
          </cell>
        </row>
        <row r="430">
          <cell r="B430">
            <v>53938</v>
          </cell>
          <cell r="C430" t="str">
            <v xml:space="preserve"> DAGUE,MICHAEL</v>
          </cell>
          <cell r="D430">
            <v>20000</v>
          </cell>
          <cell r="E430">
            <v>20000</v>
          </cell>
          <cell r="F430">
            <v>42902</v>
          </cell>
          <cell r="G430">
            <v>43267</v>
          </cell>
          <cell r="H430" t="str">
            <v xml:space="preserve"> OPERATING LINE OF CREDIT</v>
          </cell>
          <cell r="I430" t="str">
            <v xml:space="preserve"> SI</v>
          </cell>
          <cell r="J430">
            <v>12</v>
          </cell>
          <cell r="K430" t="str">
            <v xml:space="preserve"> A</v>
          </cell>
          <cell r="L430" t="str">
            <v xml:space="preserve"> O</v>
          </cell>
          <cell r="M430">
            <v>20000</v>
          </cell>
          <cell r="N430">
            <v>14100</v>
          </cell>
          <cell r="O430">
            <v>53938</v>
          </cell>
          <cell r="P430">
            <v>0</v>
          </cell>
          <cell r="Q430" t="str">
            <v xml:space="preserve"> MN</v>
          </cell>
          <cell r="R430">
            <v>43267</v>
          </cell>
          <cell r="S430">
            <v>0</v>
          </cell>
          <cell r="T430">
            <v>588.75</v>
          </cell>
          <cell r="U430" t="str">
            <v xml:space="preserve"> N</v>
          </cell>
          <cell r="V430">
            <v>2</v>
          </cell>
          <cell r="W430">
            <v>510801800</v>
          </cell>
          <cell r="X430" t="str">
            <v xml:space="preserve"> S</v>
          </cell>
          <cell r="Y430">
            <v>14100</v>
          </cell>
          <cell r="Z430">
            <v>53938</v>
          </cell>
          <cell r="AA430">
            <v>0</v>
          </cell>
          <cell r="AB430">
            <v>3</v>
          </cell>
          <cell r="AC430">
            <v>6</v>
          </cell>
          <cell r="AD430">
            <v>2</v>
          </cell>
          <cell r="AE430">
            <v>0</v>
          </cell>
          <cell r="AF430">
            <v>0</v>
          </cell>
          <cell r="AG430" t="str">
            <v xml:space="preserve"> ST</v>
          </cell>
          <cell r="AH430" t="str">
            <v xml:space="preserve"> REAL PROPERTY LOCATED IN, SCOT</v>
          </cell>
          <cell r="AI430" t="str">
            <v xml:space="preserve"> N</v>
          </cell>
          <cell r="AJ430">
            <v>6</v>
          </cell>
          <cell r="AK430">
            <v>0</v>
          </cell>
          <cell r="AL430">
            <v>14100</v>
          </cell>
          <cell r="AM430">
            <v>53938</v>
          </cell>
          <cell r="AN430" t="str">
            <v xml:space="preserve">  0/00/0000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14100</v>
          </cell>
          <cell r="AZ430">
            <v>53938</v>
          </cell>
          <cell r="BA430" t="str">
            <v xml:space="preserve"> ST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 t="str">
            <v>Pass</v>
          </cell>
          <cell r="BH430" t="str">
            <v>Pass</v>
          </cell>
          <cell r="BI430" t="str">
            <v>***-**-1800</v>
          </cell>
          <cell r="BJ430">
            <v>20000</v>
          </cell>
          <cell r="BK430">
            <v>20588.75</v>
          </cell>
          <cell r="BL430">
            <v>20588.75</v>
          </cell>
          <cell r="BM430"/>
          <cell r="BN430"/>
          <cell r="BO430"/>
          <cell r="BP430"/>
          <cell r="BQ430">
            <v>1.6479139370574434E-5</v>
          </cell>
          <cell r="BR430">
            <v>20000</v>
          </cell>
          <cell r="BS430">
            <v>588.75</v>
          </cell>
          <cell r="BT430">
            <v>20588.75</v>
          </cell>
          <cell r="BU430">
            <v>0</v>
          </cell>
          <cell r="BV430">
            <v>20588.75</v>
          </cell>
          <cell r="BW430">
            <v>0</v>
          </cell>
          <cell r="BX430">
            <v>0</v>
          </cell>
          <cell r="BY430"/>
          <cell r="BZ430">
            <v>0</v>
          </cell>
          <cell r="CA430" t="e">
            <v>#REF!</v>
          </cell>
          <cell r="CB430" t="str">
            <v>Match</v>
          </cell>
          <cell r="CC430" t="b">
            <v>0</v>
          </cell>
          <cell r="CD430">
            <v>510801800</v>
          </cell>
          <cell r="CE430">
            <v>9</v>
          </cell>
          <cell r="CF430">
            <v>5</v>
          </cell>
          <cell r="CG430">
            <v>80</v>
          </cell>
          <cell r="CH430" t="b">
            <v>0</v>
          </cell>
          <cell r="CI430">
            <v>-143.31315972222365</v>
          </cell>
          <cell r="CJ430"/>
          <cell r="CK430" t="e">
            <v>#REF!</v>
          </cell>
          <cell r="CL430" t="e">
            <v>#REF!</v>
          </cell>
        </row>
        <row r="431">
          <cell r="B431">
            <v>53939</v>
          </cell>
          <cell r="C431" t="str">
            <v xml:space="preserve"> DAGUE,MICHAEL</v>
          </cell>
          <cell r="D431">
            <v>45000</v>
          </cell>
          <cell r="E431">
            <v>45000</v>
          </cell>
          <cell r="F431">
            <v>42902</v>
          </cell>
          <cell r="G431">
            <v>45459</v>
          </cell>
          <cell r="H431" t="str">
            <v xml:space="preserve"> AMORTIZE OPERATING EXPENSES</v>
          </cell>
          <cell r="I431" t="str">
            <v xml:space="preserve"> SA</v>
          </cell>
          <cell r="J431">
            <v>12</v>
          </cell>
          <cell r="K431" t="str">
            <v xml:space="preserve"> A</v>
          </cell>
          <cell r="L431" t="str">
            <v xml:space="preserve"> N</v>
          </cell>
          <cell r="M431">
            <v>0</v>
          </cell>
          <cell r="N431">
            <v>14100</v>
          </cell>
          <cell r="O431">
            <v>53939</v>
          </cell>
          <cell r="P431">
            <v>0</v>
          </cell>
          <cell r="Q431" t="str">
            <v xml:space="preserve"> MN</v>
          </cell>
          <cell r="R431">
            <v>43267</v>
          </cell>
          <cell r="S431">
            <v>8062.07</v>
          </cell>
          <cell r="T431">
            <v>1642.2</v>
          </cell>
          <cell r="U431" t="str">
            <v xml:space="preserve"> N</v>
          </cell>
          <cell r="V431">
            <v>2</v>
          </cell>
          <cell r="W431">
            <v>510801800</v>
          </cell>
          <cell r="X431" t="str">
            <v xml:space="preserve"> S</v>
          </cell>
          <cell r="Y431">
            <v>14100</v>
          </cell>
          <cell r="Z431">
            <v>53939</v>
          </cell>
          <cell r="AA431">
            <v>0</v>
          </cell>
          <cell r="AB431">
            <v>3</v>
          </cell>
          <cell r="AC431">
            <v>6</v>
          </cell>
          <cell r="AD431">
            <v>2</v>
          </cell>
          <cell r="AE431">
            <v>0</v>
          </cell>
          <cell r="AF431">
            <v>0</v>
          </cell>
          <cell r="AG431" t="str">
            <v xml:space="preserve"> ST</v>
          </cell>
          <cell r="AH431" t="str">
            <v xml:space="preserve"> ALL AC EQ GI CR FP AND FE</v>
          </cell>
          <cell r="AI431" t="str">
            <v xml:space="preserve"> N</v>
          </cell>
          <cell r="AJ431">
            <v>6</v>
          </cell>
          <cell r="AK431">
            <v>0</v>
          </cell>
          <cell r="AL431">
            <v>14100</v>
          </cell>
          <cell r="AM431">
            <v>53939</v>
          </cell>
          <cell r="AN431" t="str">
            <v xml:space="preserve">  0/00/0000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14100</v>
          </cell>
          <cell r="AZ431">
            <v>53939</v>
          </cell>
          <cell r="BA431" t="str">
            <v xml:space="preserve"> ST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 t="str">
            <v>Pass</v>
          </cell>
          <cell r="BH431" t="str">
            <v>Pass</v>
          </cell>
          <cell r="BI431" t="str">
            <v>***-**-1800</v>
          </cell>
          <cell r="BJ431">
            <v>45000</v>
          </cell>
          <cell r="BK431">
            <v>46642.2</v>
          </cell>
          <cell r="BL431">
            <v>46642.2</v>
          </cell>
          <cell r="BM431"/>
          <cell r="BN431"/>
          <cell r="BO431"/>
          <cell r="BP431"/>
          <cell r="BQ431">
            <v>3.707806358379248E-5</v>
          </cell>
          <cell r="BR431">
            <v>45000</v>
          </cell>
          <cell r="BS431">
            <v>1642.2</v>
          </cell>
          <cell r="BT431">
            <v>46642.2</v>
          </cell>
          <cell r="BU431">
            <v>0</v>
          </cell>
          <cell r="BV431">
            <v>46642.2</v>
          </cell>
          <cell r="BW431">
            <v>0</v>
          </cell>
          <cell r="BX431">
            <v>0</v>
          </cell>
          <cell r="BY431"/>
          <cell r="BZ431">
            <v>0</v>
          </cell>
          <cell r="CA431" t="e">
            <v>#REF!</v>
          </cell>
          <cell r="CB431" t="str">
            <v>Match</v>
          </cell>
          <cell r="CC431" t="b">
            <v>0</v>
          </cell>
          <cell r="CD431">
            <v>510801800</v>
          </cell>
          <cell r="CE431">
            <v>9</v>
          </cell>
          <cell r="CF431">
            <v>5</v>
          </cell>
          <cell r="CG431">
            <v>80</v>
          </cell>
          <cell r="CH431" t="b">
            <v>0</v>
          </cell>
          <cell r="CI431">
            <v>-143.31315972222365</v>
          </cell>
          <cell r="CJ431"/>
          <cell r="CK431" t="e">
            <v>#REF!</v>
          </cell>
          <cell r="CL431" t="e">
            <v>#REF!</v>
          </cell>
        </row>
        <row r="432">
          <cell r="B432">
            <v>53935</v>
          </cell>
          <cell r="C432" t="str">
            <v xml:space="preserve"> DALY,DONNA M.</v>
          </cell>
          <cell r="D432">
            <v>4961.82</v>
          </cell>
          <cell r="E432">
            <v>3685.05</v>
          </cell>
          <cell r="F432">
            <v>42900</v>
          </cell>
          <cell r="G432">
            <v>43561</v>
          </cell>
          <cell r="H432" t="str">
            <v xml:space="preserve"> REFINANCE VEHICLE</v>
          </cell>
          <cell r="I432" t="str">
            <v xml:space="preserve"> SA</v>
          </cell>
          <cell r="J432">
            <v>31</v>
          </cell>
          <cell r="K432" t="str">
            <v xml:space="preserve"> A</v>
          </cell>
          <cell r="L432" t="str">
            <v xml:space="preserve"> N</v>
          </cell>
          <cell r="M432">
            <v>0</v>
          </cell>
          <cell r="N432">
            <v>14400</v>
          </cell>
          <cell r="O432">
            <v>53935</v>
          </cell>
          <cell r="P432">
            <v>0</v>
          </cell>
          <cell r="Q432" t="str">
            <v xml:space="preserve"> MN</v>
          </cell>
          <cell r="R432">
            <v>43106</v>
          </cell>
          <cell r="S432">
            <v>247.26</v>
          </cell>
          <cell r="T432">
            <v>36.35</v>
          </cell>
          <cell r="U432" t="str">
            <v xml:space="preserve"> N</v>
          </cell>
          <cell r="V432">
            <v>11</v>
          </cell>
          <cell r="W432">
            <v>530908580</v>
          </cell>
          <cell r="X432" t="str">
            <v xml:space="preserve"> S</v>
          </cell>
          <cell r="Y432">
            <v>14400</v>
          </cell>
          <cell r="Z432">
            <v>53935</v>
          </cell>
          <cell r="AA432">
            <v>0</v>
          </cell>
          <cell r="AB432">
            <v>21</v>
          </cell>
          <cell r="AC432">
            <v>10</v>
          </cell>
          <cell r="AD432">
            <v>4</v>
          </cell>
          <cell r="AE432">
            <v>0</v>
          </cell>
          <cell r="AF432">
            <v>0</v>
          </cell>
          <cell r="AG432" t="str">
            <v xml:space="preserve"> ST</v>
          </cell>
          <cell r="AH432" t="str">
            <v xml:space="preserve"> 2012 FORD ESCAPE</v>
          </cell>
          <cell r="AI432" t="str">
            <v xml:space="preserve"> N</v>
          </cell>
          <cell r="AJ432">
            <v>10</v>
          </cell>
          <cell r="AK432">
            <v>3</v>
          </cell>
          <cell r="AL432">
            <v>14400</v>
          </cell>
          <cell r="AM432">
            <v>53935</v>
          </cell>
          <cell r="AN432" t="str">
            <v xml:space="preserve">  0/00/0000</v>
          </cell>
          <cell r="AO432">
            <v>208.34</v>
          </cell>
          <cell r="AP432">
            <v>18.18</v>
          </cell>
          <cell r="AQ432">
            <v>226.52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14400</v>
          </cell>
          <cell r="AZ432">
            <v>53935</v>
          </cell>
          <cell r="BA432" t="str">
            <v xml:space="preserve"> ST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 t="str">
            <v>Pass</v>
          </cell>
          <cell r="BH432" t="str">
            <v>Pass</v>
          </cell>
          <cell r="BI432" t="str">
            <v>***-**-8580</v>
          </cell>
          <cell r="BJ432">
            <v>3685.05</v>
          </cell>
          <cell r="BK432">
            <v>3721.4</v>
          </cell>
          <cell r="BL432">
            <v>3721.4</v>
          </cell>
          <cell r="BM432"/>
          <cell r="BN432"/>
          <cell r="BO432"/>
          <cell r="BP432"/>
          <cell r="BQ432">
            <v>5.0605377114612774E-6</v>
          </cell>
          <cell r="BR432">
            <v>3685.05</v>
          </cell>
          <cell r="BS432">
            <v>36.35</v>
          </cell>
          <cell r="BT432">
            <v>3721.4</v>
          </cell>
          <cell r="BU432">
            <v>0</v>
          </cell>
          <cell r="BV432">
            <v>3721.4</v>
          </cell>
          <cell r="BW432">
            <v>0</v>
          </cell>
          <cell r="BX432">
            <v>0</v>
          </cell>
          <cell r="BY432" t="str">
            <v>1-29</v>
          </cell>
          <cell r="BZ432">
            <v>226.52</v>
          </cell>
          <cell r="CA432" t="e">
            <v>#REF!</v>
          </cell>
          <cell r="CB432" t="str">
            <v>Match</v>
          </cell>
          <cell r="CC432" t="b">
            <v>0</v>
          </cell>
          <cell r="CD432">
            <v>530908580</v>
          </cell>
          <cell r="CE432">
            <v>9</v>
          </cell>
          <cell r="CF432">
            <v>5</v>
          </cell>
          <cell r="CG432">
            <v>90</v>
          </cell>
          <cell r="CH432" t="b">
            <v>0</v>
          </cell>
          <cell r="CI432">
            <v>17.686840277776355</v>
          </cell>
          <cell r="CJ432"/>
          <cell r="CK432" t="e">
            <v>#REF!</v>
          </cell>
          <cell r="CL432" t="e">
            <v>#REF!</v>
          </cell>
        </row>
        <row r="433">
          <cell r="B433">
            <v>54101</v>
          </cell>
          <cell r="C433" t="str">
            <v xml:space="preserve"> DANIELS,DALE R.</v>
          </cell>
          <cell r="D433">
            <v>50000</v>
          </cell>
          <cell r="E433">
            <v>30950</v>
          </cell>
          <cell r="F433">
            <v>42948</v>
          </cell>
          <cell r="G433">
            <v>43313</v>
          </cell>
          <cell r="H433" t="str">
            <v xml:space="preserve"> LOC RENEWAL</v>
          </cell>
          <cell r="I433" t="str">
            <v xml:space="preserve"> SI</v>
          </cell>
          <cell r="J433">
            <v>91</v>
          </cell>
          <cell r="K433" t="str">
            <v xml:space="preserve"> A</v>
          </cell>
          <cell r="L433" t="str">
            <v xml:space="preserve"> O</v>
          </cell>
          <cell r="M433">
            <v>50000</v>
          </cell>
          <cell r="N433">
            <v>14575</v>
          </cell>
          <cell r="O433">
            <v>54101</v>
          </cell>
          <cell r="P433">
            <v>0</v>
          </cell>
          <cell r="Q433" t="str">
            <v xml:space="preserve"> BR</v>
          </cell>
          <cell r="R433">
            <v>43313</v>
          </cell>
          <cell r="S433">
            <v>0</v>
          </cell>
          <cell r="T433">
            <v>712.63</v>
          </cell>
          <cell r="U433" t="str">
            <v xml:space="preserve"> N</v>
          </cell>
          <cell r="V433">
            <v>7</v>
          </cell>
          <cell r="W433">
            <v>512547183</v>
          </cell>
          <cell r="X433" t="str">
            <v xml:space="preserve"> S</v>
          </cell>
          <cell r="Y433">
            <v>14575</v>
          </cell>
          <cell r="Z433">
            <v>54101</v>
          </cell>
          <cell r="AA433">
            <v>0</v>
          </cell>
          <cell r="AB433">
            <v>1</v>
          </cell>
          <cell r="AC433">
            <v>4</v>
          </cell>
          <cell r="AD433">
            <v>11</v>
          </cell>
          <cell r="AE433">
            <v>0</v>
          </cell>
          <cell r="AF433">
            <v>0</v>
          </cell>
          <cell r="AG433" t="str">
            <v xml:space="preserve"> ST</v>
          </cell>
          <cell r="AH433" t="str">
            <v xml:space="preserve"> ALL AC GI CR FP LIVESTOCK AND</v>
          </cell>
          <cell r="AI433" t="str">
            <v xml:space="preserve"> N</v>
          </cell>
          <cell r="AJ433">
            <v>5</v>
          </cell>
          <cell r="AK433">
            <v>0</v>
          </cell>
          <cell r="AL433">
            <v>14575</v>
          </cell>
          <cell r="AM433">
            <v>54101</v>
          </cell>
          <cell r="AN433" t="str">
            <v xml:space="preserve">  0/00/0000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14575</v>
          </cell>
          <cell r="AZ433">
            <v>54101</v>
          </cell>
          <cell r="BA433" t="str">
            <v xml:space="preserve"> ST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 t="str">
            <v>Pass</v>
          </cell>
          <cell r="BH433" t="str">
            <v>Pass</v>
          </cell>
          <cell r="BI433" t="str">
            <v>***-**-7183</v>
          </cell>
          <cell r="BJ433">
            <v>50000</v>
          </cell>
          <cell r="BK433">
            <v>31662.63</v>
          </cell>
          <cell r="BL433">
            <v>31662.63</v>
          </cell>
          <cell r="BM433"/>
          <cell r="BN433"/>
          <cell r="BO433"/>
          <cell r="BP433"/>
          <cell r="BQ433">
            <v>2.1251223479969949E-5</v>
          </cell>
          <cell r="BR433">
            <v>30950</v>
          </cell>
          <cell r="BS433">
            <v>712.63</v>
          </cell>
          <cell r="BT433">
            <v>31662.63</v>
          </cell>
          <cell r="BU433">
            <v>19050</v>
          </cell>
          <cell r="BV433">
            <v>50712.63</v>
          </cell>
          <cell r="BW433">
            <v>0</v>
          </cell>
          <cell r="BX433">
            <v>0</v>
          </cell>
          <cell r="BY433"/>
          <cell r="BZ433">
            <v>0</v>
          </cell>
          <cell r="CA433" t="e">
            <v>#REF!</v>
          </cell>
          <cell r="CB433" t="str">
            <v>Match</v>
          </cell>
          <cell r="CC433" t="b">
            <v>0</v>
          </cell>
          <cell r="CD433">
            <v>512547183</v>
          </cell>
          <cell r="CE433">
            <v>9</v>
          </cell>
          <cell r="CF433">
            <v>5</v>
          </cell>
          <cell r="CG433">
            <v>54</v>
          </cell>
          <cell r="CH433" t="b">
            <v>0</v>
          </cell>
          <cell r="CI433">
            <v>-189.31315972222365</v>
          </cell>
          <cell r="CJ433"/>
          <cell r="CK433" t="e">
            <v>#REF!</v>
          </cell>
          <cell r="CL433" t="e">
            <v>#REF!</v>
          </cell>
        </row>
        <row r="434">
          <cell r="B434">
            <v>310293</v>
          </cell>
          <cell r="C434" t="str">
            <v xml:space="preserve"> DANIELS,DALE</v>
          </cell>
          <cell r="D434">
            <v>43577.279999999999</v>
          </cell>
          <cell r="E434">
            <v>24902.49</v>
          </cell>
          <cell r="F434">
            <v>41236</v>
          </cell>
          <cell r="G434">
            <v>45231</v>
          </cell>
          <cell r="H434" t="str">
            <v xml:space="preserve"> RATE/TERM REFINANCE</v>
          </cell>
          <cell r="I434" t="str">
            <v xml:space="preserve"> PA</v>
          </cell>
          <cell r="J434">
            <v>19</v>
          </cell>
          <cell r="K434" t="str">
            <v xml:space="preserve"> A</v>
          </cell>
          <cell r="L434" t="str">
            <v xml:space="preserve"> N</v>
          </cell>
          <cell r="M434">
            <v>0</v>
          </cell>
          <cell r="N434">
            <v>14575</v>
          </cell>
          <cell r="O434">
            <v>310293</v>
          </cell>
          <cell r="P434">
            <v>0</v>
          </cell>
          <cell r="Q434" t="str">
            <v xml:space="preserve"> AT</v>
          </cell>
          <cell r="R434">
            <v>43132</v>
          </cell>
          <cell r="S434">
            <v>385.46</v>
          </cell>
          <cell r="T434">
            <v>39.799999999999997</v>
          </cell>
          <cell r="U434" t="str">
            <v xml:space="preserve"> N</v>
          </cell>
          <cell r="V434">
            <v>2</v>
          </cell>
          <cell r="W434">
            <v>512547183</v>
          </cell>
          <cell r="X434" t="str">
            <v xml:space="preserve"> S</v>
          </cell>
          <cell r="Y434">
            <v>14575</v>
          </cell>
          <cell r="Z434">
            <v>310293</v>
          </cell>
          <cell r="AA434">
            <v>0</v>
          </cell>
          <cell r="AB434">
            <v>4</v>
          </cell>
          <cell r="AC434">
            <v>6</v>
          </cell>
          <cell r="AD434">
            <v>3</v>
          </cell>
          <cell r="AE434">
            <v>310293</v>
          </cell>
          <cell r="AF434">
            <v>1</v>
          </cell>
          <cell r="AG434" t="str">
            <v xml:space="preserve"> ST</v>
          </cell>
          <cell r="AH434" t="str">
            <v xml:space="preserve"> 610 JEFFERSON, SCOTT CITY</v>
          </cell>
          <cell r="AI434" t="str">
            <v xml:space="preserve"> N</v>
          </cell>
          <cell r="AJ434">
            <v>2.5</v>
          </cell>
          <cell r="AK434">
            <v>0</v>
          </cell>
          <cell r="AL434">
            <v>14575</v>
          </cell>
          <cell r="AM434">
            <v>310293</v>
          </cell>
          <cell r="AN434" t="str">
            <v xml:space="preserve">  0/00/0000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14575</v>
          </cell>
          <cell r="AZ434">
            <v>310293</v>
          </cell>
          <cell r="BA434" t="str">
            <v xml:space="preserve"> ST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 t="str">
            <v>Pass</v>
          </cell>
          <cell r="BH434" t="str">
            <v>Pass</v>
          </cell>
          <cell r="BI434" t="str">
            <v>***-**-7183</v>
          </cell>
          <cell r="BJ434">
            <v>24902.49</v>
          </cell>
          <cell r="BK434">
            <v>24942.29</v>
          </cell>
          <cell r="BL434">
            <v>24942.29</v>
          </cell>
          <cell r="BM434"/>
          <cell r="BN434"/>
          <cell r="BO434"/>
          <cell r="BP434"/>
          <cell r="BQ434">
            <v>8.5494084038403371E-6</v>
          </cell>
          <cell r="BR434">
            <v>24902.49</v>
          </cell>
          <cell r="BS434">
            <v>39.799999999999997</v>
          </cell>
          <cell r="BT434">
            <v>24942.29</v>
          </cell>
          <cell r="BU434">
            <v>0</v>
          </cell>
          <cell r="BV434">
            <v>24942.29</v>
          </cell>
          <cell r="BW434">
            <v>0</v>
          </cell>
          <cell r="BX434">
            <v>0</v>
          </cell>
          <cell r="BY434"/>
          <cell r="BZ434">
            <v>0</v>
          </cell>
          <cell r="CA434" t="e">
            <v>#REF!</v>
          </cell>
          <cell r="CB434" t="str">
            <v>Match</v>
          </cell>
          <cell r="CC434" t="b">
            <v>0</v>
          </cell>
          <cell r="CD434">
            <v>512547183</v>
          </cell>
          <cell r="CE434">
            <v>9</v>
          </cell>
          <cell r="CF434">
            <v>5</v>
          </cell>
          <cell r="CG434">
            <v>54</v>
          </cell>
          <cell r="CH434" t="b">
            <v>0</v>
          </cell>
          <cell r="CI434">
            <v>-8.3131597222236451</v>
          </cell>
          <cell r="CJ434"/>
          <cell r="CK434" t="e">
            <v>#REF!</v>
          </cell>
          <cell r="CL434" t="e">
            <v>#REF!</v>
          </cell>
        </row>
        <row r="435">
          <cell r="B435">
            <v>9310293</v>
          </cell>
          <cell r="C435" t="str">
            <v xml:space="preserve"> DANIELS,DALE</v>
          </cell>
          <cell r="D435">
            <v>-43577.279999999999</v>
          </cell>
          <cell r="E435">
            <v>-24902.49</v>
          </cell>
          <cell r="F435">
            <v>41236</v>
          </cell>
          <cell r="G435">
            <v>45231</v>
          </cell>
          <cell r="H435" t="str">
            <v xml:space="preserve"> FHLB SOLD NOTE</v>
          </cell>
          <cell r="I435" t="str">
            <v xml:space="preserve"> PT</v>
          </cell>
          <cell r="J435">
            <v>20</v>
          </cell>
          <cell r="K435" t="str">
            <v xml:space="preserve"> A</v>
          </cell>
          <cell r="L435" t="str">
            <v xml:space="preserve"> N</v>
          </cell>
          <cell r="M435">
            <v>0</v>
          </cell>
          <cell r="N435">
            <v>14575</v>
          </cell>
          <cell r="O435">
            <v>9310293</v>
          </cell>
          <cell r="P435">
            <v>0</v>
          </cell>
          <cell r="Q435" t="str">
            <v xml:space="preserve"> AT</v>
          </cell>
          <cell r="R435">
            <v>43132</v>
          </cell>
          <cell r="S435">
            <v>385.46</v>
          </cell>
          <cell r="T435">
            <v>-39.799999999999997</v>
          </cell>
          <cell r="U435" t="str">
            <v xml:space="preserve"> N</v>
          </cell>
          <cell r="V435">
            <v>2</v>
          </cell>
          <cell r="W435">
            <v>512547183</v>
          </cell>
          <cell r="X435" t="str">
            <v xml:space="preserve"> S</v>
          </cell>
          <cell r="Y435">
            <v>14575</v>
          </cell>
          <cell r="Z435">
            <v>9310293</v>
          </cell>
          <cell r="AA435">
            <v>0</v>
          </cell>
          <cell r="AB435">
            <v>4</v>
          </cell>
          <cell r="AC435">
            <v>6</v>
          </cell>
          <cell r="AD435">
            <v>3</v>
          </cell>
          <cell r="AE435">
            <v>310293</v>
          </cell>
          <cell r="AF435">
            <v>1</v>
          </cell>
          <cell r="AG435" t="str">
            <v xml:space="preserve"> ST</v>
          </cell>
          <cell r="AH435" t="str">
            <v xml:space="preserve"> 610 JEFFERSON, SCOTT CITY</v>
          </cell>
          <cell r="AI435" t="str">
            <v xml:space="preserve"> N</v>
          </cell>
          <cell r="AJ435">
            <v>2.5</v>
          </cell>
          <cell r="AK435">
            <v>0</v>
          </cell>
          <cell r="AL435">
            <v>14575</v>
          </cell>
          <cell r="AM435">
            <v>9310293</v>
          </cell>
          <cell r="AN435" t="str">
            <v xml:space="preserve">  0/00/0000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14575</v>
          </cell>
          <cell r="AZ435">
            <v>9310293</v>
          </cell>
          <cell r="BA435" t="str">
            <v xml:space="preserve"> ST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 t="str">
            <v>Pass</v>
          </cell>
          <cell r="BH435" t="str">
            <v>Pass</v>
          </cell>
          <cell r="BI435" t="str">
            <v>***-**-7183</v>
          </cell>
          <cell r="BJ435">
            <v>-24902.49</v>
          </cell>
          <cell r="BK435">
            <v>-24942.29</v>
          </cell>
          <cell r="BL435">
            <v>-24942.29</v>
          </cell>
          <cell r="BM435"/>
          <cell r="BN435"/>
          <cell r="BO435"/>
          <cell r="BP435"/>
          <cell r="BQ435">
            <v>-8.5494084038403371E-6</v>
          </cell>
          <cell r="BR435">
            <v>-24902.49</v>
          </cell>
          <cell r="BS435">
            <v>-39.799999999999997</v>
          </cell>
          <cell r="BT435">
            <v>-24942.29</v>
          </cell>
          <cell r="BU435">
            <v>0</v>
          </cell>
          <cell r="BV435">
            <v>-24942.29</v>
          </cell>
          <cell r="BW435">
            <v>0</v>
          </cell>
          <cell r="BX435">
            <v>0</v>
          </cell>
          <cell r="BY435"/>
          <cell r="BZ435">
            <v>0</v>
          </cell>
          <cell r="CA435" t="e">
            <v>#REF!</v>
          </cell>
          <cell r="CB435" t="str">
            <v>Match</v>
          </cell>
          <cell r="CC435" t="b">
            <v>0</v>
          </cell>
          <cell r="CD435">
            <v>512547183</v>
          </cell>
          <cell r="CE435">
            <v>9</v>
          </cell>
          <cell r="CF435">
            <v>5</v>
          </cell>
          <cell r="CG435">
            <v>54</v>
          </cell>
          <cell r="CH435" t="b">
            <v>0</v>
          </cell>
          <cell r="CI435">
            <v>-8.3131597222236451</v>
          </cell>
          <cell r="CJ435"/>
          <cell r="CK435" t="e">
            <v>#REF!</v>
          </cell>
          <cell r="CL435" t="e">
            <v>#REF!</v>
          </cell>
        </row>
        <row r="436">
          <cell r="B436">
            <v>48506</v>
          </cell>
          <cell r="C436" t="str">
            <v xml:space="preserve"> DANIELS,KYRA K.</v>
          </cell>
          <cell r="D436">
            <v>2625.13</v>
          </cell>
          <cell r="E436">
            <v>2625.13</v>
          </cell>
          <cell r="F436">
            <v>41246</v>
          </cell>
          <cell r="G436">
            <v>41348</v>
          </cell>
          <cell r="H436" t="str">
            <v xml:space="preserve"> PERSONAL</v>
          </cell>
          <cell r="I436" t="str">
            <v xml:space="preserve"> CO</v>
          </cell>
          <cell r="J436">
            <v>72</v>
          </cell>
          <cell r="K436" t="str">
            <v xml:space="preserve"> A</v>
          </cell>
          <cell r="L436" t="str">
            <v xml:space="preserve"> N</v>
          </cell>
          <cell r="M436">
            <v>0</v>
          </cell>
          <cell r="N436">
            <v>14589</v>
          </cell>
          <cell r="O436">
            <v>48506</v>
          </cell>
          <cell r="P436">
            <v>0</v>
          </cell>
          <cell r="Q436" t="str">
            <v xml:space="preserve"> LF</v>
          </cell>
          <cell r="R436">
            <v>41348</v>
          </cell>
          <cell r="S436">
            <v>0</v>
          </cell>
          <cell r="T436">
            <v>0</v>
          </cell>
          <cell r="U436" t="str">
            <v xml:space="preserve"> N</v>
          </cell>
          <cell r="V436">
            <v>1</v>
          </cell>
          <cell r="W436">
            <v>632053679</v>
          </cell>
          <cell r="X436" t="str">
            <v xml:space="preserve"> S</v>
          </cell>
          <cell r="Y436">
            <v>14589</v>
          </cell>
          <cell r="Z436">
            <v>48506</v>
          </cell>
          <cell r="AA436">
            <v>0</v>
          </cell>
          <cell r="AB436">
            <v>3</v>
          </cell>
          <cell r="AC436">
            <v>10</v>
          </cell>
          <cell r="AD436">
            <v>8</v>
          </cell>
          <cell r="AE436">
            <v>0</v>
          </cell>
          <cell r="AF436">
            <v>0</v>
          </cell>
          <cell r="AG436" t="str">
            <v xml:space="preserve"> ST</v>
          </cell>
          <cell r="AH436" t="str">
            <v xml:space="preserve"> UNSECURED</v>
          </cell>
          <cell r="AI436" t="str">
            <v xml:space="preserve"> N</v>
          </cell>
          <cell r="AJ436">
            <v>9.85</v>
          </cell>
          <cell r="AK436">
            <v>1</v>
          </cell>
          <cell r="AL436">
            <v>14589</v>
          </cell>
          <cell r="AM436">
            <v>48506</v>
          </cell>
          <cell r="AN436" t="str">
            <v xml:space="preserve">  0/00/0000</v>
          </cell>
          <cell r="AO436">
            <v>2625.13</v>
          </cell>
          <cell r="AP436">
            <v>1330.37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3955.5</v>
          </cell>
          <cell r="AV436">
            <v>1</v>
          </cell>
          <cell r="AW436">
            <v>1</v>
          </cell>
          <cell r="AX436">
            <v>1</v>
          </cell>
          <cell r="AY436">
            <v>14589</v>
          </cell>
          <cell r="AZ436">
            <v>48506</v>
          </cell>
          <cell r="BA436" t="str">
            <v xml:space="preserve"> ST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str">
            <v>Substandard</v>
          </cell>
          <cell r="BH436" t="str">
            <v>Pass</v>
          </cell>
          <cell r="BI436" t="str">
            <v>***-**-3679</v>
          </cell>
          <cell r="BJ436">
            <v>2625.13</v>
          </cell>
          <cell r="BK436">
            <v>0</v>
          </cell>
          <cell r="BL436"/>
          <cell r="BM436"/>
          <cell r="BN436">
            <v>0</v>
          </cell>
          <cell r="BO436"/>
          <cell r="BP436"/>
          <cell r="BQ436">
            <v>3.55091540740316E-6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2625.13</v>
          </cell>
          <cell r="BY436" t="str">
            <v>120 +</v>
          </cell>
          <cell r="BZ436">
            <v>3955.5</v>
          </cell>
          <cell r="CA436" t="e">
            <v>#REF!</v>
          </cell>
          <cell r="CB436" t="str">
            <v>Match</v>
          </cell>
          <cell r="CC436" t="b">
            <v>0</v>
          </cell>
          <cell r="CD436">
            <v>632053679</v>
          </cell>
          <cell r="CE436">
            <v>9</v>
          </cell>
          <cell r="CF436">
            <v>6</v>
          </cell>
          <cell r="CG436">
            <v>5</v>
          </cell>
          <cell r="CH436" t="b">
            <v>0</v>
          </cell>
          <cell r="CI436">
            <v>1775.6868402777764</v>
          </cell>
          <cell r="CJ436" t="str">
            <v>31 +</v>
          </cell>
          <cell r="CK436">
            <v>0</v>
          </cell>
          <cell r="CL436">
            <v>0</v>
          </cell>
        </row>
        <row r="437">
          <cell r="B437">
            <v>310111</v>
          </cell>
          <cell r="C437" t="str">
            <v xml:space="preserve"> DAVIS,JAMIE T</v>
          </cell>
          <cell r="D437">
            <v>26874.65</v>
          </cell>
          <cell r="E437">
            <v>12719.36</v>
          </cell>
          <cell r="F437">
            <v>39959</v>
          </cell>
          <cell r="G437">
            <v>45444</v>
          </cell>
          <cell r="H437" t="str">
            <v xml:space="preserve"> RATE/TERM REFINANCE</v>
          </cell>
          <cell r="I437" t="str">
            <v xml:space="preserve"> PA</v>
          </cell>
          <cell r="J437">
            <v>19</v>
          </cell>
          <cell r="K437" t="str">
            <v xml:space="preserve"> A</v>
          </cell>
          <cell r="L437" t="str">
            <v xml:space="preserve"> N</v>
          </cell>
          <cell r="M437">
            <v>0</v>
          </cell>
          <cell r="N437">
            <v>14670</v>
          </cell>
          <cell r="O437">
            <v>310111</v>
          </cell>
          <cell r="P437">
            <v>0</v>
          </cell>
          <cell r="Q437" t="str">
            <v xml:space="preserve"> KM</v>
          </cell>
          <cell r="R437">
            <v>43132</v>
          </cell>
          <cell r="S437">
            <v>210.78</v>
          </cell>
          <cell r="T437">
            <v>37.58</v>
          </cell>
          <cell r="U437" t="str">
            <v xml:space="preserve"> N</v>
          </cell>
          <cell r="V437">
            <v>2</v>
          </cell>
          <cell r="W437">
            <v>512521071</v>
          </cell>
          <cell r="X437" t="str">
            <v xml:space="preserve"> S</v>
          </cell>
          <cell r="Y437">
            <v>14670</v>
          </cell>
          <cell r="Z437">
            <v>310111</v>
          </cell>
          <cell r="AA437">
            <v>0</v>
          </cell>
          <cell r="AB437">
            <v>3</v>
          </cell>
          <cell r="AC437">
            <v>6</v>
          </cell>
          <cell r="AD437">
            <v>3</v>
          </cell>
          <cell r="AE437">
            <v>310111</v>
          </cell>
          <cell r="AF437">
            <v>1</v>
          </cell>
          <cell r="AG437" t="str">
            <v xml:space="preserve"> ST</v>
          </cell>
          <cell r="AH437" t="str">
            <v xml:space="preserve"> 1323 COURT STREET</v>
          </cell>
          <cell r="AI437" t="str">
            <v xml:space="preserve"> N</v>
          </cell>
          <cell r="AJ437">
            <v>4.625</v>
          </cell>
          <cell r="AK437">
            <v>0</v>
          </cell>
          <cell r="AL437">
            <v>14670</v>
          </cell>
          <cell r="AM437">
            <v>310111</v>
          </cell>
          <cell r="AN437" t="str">
            <v xml:space="preserve">  0/00/0000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14670</v>
          </cell>
          <cell r="AZ437">
            <v>310111</v>
          </cell>
          <cell r="BA437" t="str">
            <v xml:space="preserve"> ST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 t="str">
            <v>Pass</v>
          </cell>
          <cell r="BH437" t="str">
            <v>Pass</v>
          </cell>
          <cell r="BI437" t="str">
            <v>***-**-1071</v>
          </cell>
          <cell r="BJ437">
            <v>12719.36</v>
          </cell>
          <cell r="BK437">
            <v>12756.94</v>
          </cell>
          <cell r="BL437">
            <v>12756.94</v>
          </cell>
          <cell r="BM437"/>
          <cell r="BN437"/>
          <cell r="BO437"/>
          <cell r="BP437"/>
          <cell r="BQ437">
            <v>8.0784915909863097E-6</v>
          </cell>
          <cell r="BR437">
            <v>12719.36</v>
          </cell>
          <cell r="BS437">
            <v>37.58</v>
          </cell>
          <cell r="BT437">
            <v>12756.94</v>
          </cell>
          <cell r="BU437">
            <v>0</v>
          </cell>
          <cell r="BV437">
            <v>12756.94</v>
          </cell>
          <cell r="BW437">
            <v>0</v>
          </cell>
          <cell r="BX437">
            <v>0</v>
          </cell>
          <cell r="BY437"/>
          <cell r="BZ437">
            <v>0</v>
          </cell>
          <cell r="CA437" t="e">
            <v>#REF!</v>
          </cell>
          <cell r="CB437" t="str">
            <v>Match</v>
          </cell>
          <cell r="CC437" t="b">
            <v>0</v>
          </cell>
          <cell r="CD437">
            <v>512521071</v>
          </cell>
          <cell r="CE437">
            <v>9</v>
          </cell>
          <cell r="CF437">
            <v>5</v>
          </cell>
          <cell r="CG437">
            <v>52</v>
          </cell>
          <cell r="CH437" t="b">
            <v>0</v>
          </cell>
          <cell r="CI437">
            <v>-8.3131597222236451</v>
          </cell>
          <cell r="CJ437"/>
          <cell r="CK437" t="e">
            <v>#REF!</v>
          </cell>
          <cell r="CL437" t="e">
            <v>#REF!</v>
          </cell>
        </row>
        <row r="438">
          <cell r="B438">
            <v>9310111</v>
          </cell>
          <cell r="C438" t="str">
            <v xml:space="preserve"> DAVIS,JAMIE T</v>
          </cell>
          <cell r="D438">
            <v>0</v>
          </cell>
          <cell r="E438">
            <v>-12719.36</v>
          </cell>
          <cell r="F438">
            <v>39959</v>
          </cell>
          <cell r="G438">
            <v>45444</v>
          </cell>
          <cell r="H438" t="str">
            <v xml:space="preserve"> RATE/TERM REFINANCE - SOLD</v>
          </cell>
          <cell r="I438" t="str">
            <v xml:space="preserve"> PT</v>
          </cell>
          <cell r="J438">
            <v>20</v>
          </cell>
          <cell r="K438" t="str">
            <v xml:space="preserve"> A</v>
          </cell>
          <cell r="L438" t="str">
            <v xml:space="preserve"> N</v>
          </cell>
          <cell r="M438">
            <v>0</v>
          </cell>
          <cell r="N438">
            <v>14670</v>
          </cell>
          <cell r="O438">
            <v>9310111</v>
          </cell>
          <cell r="P438">
            <v>0</v>
          </cell>
          <cell r="Q438" t="str">
            <v xml:space="preserve"> KM</v>
          </cell>
          <cell r="R438">
            <v>43132</v>
          </cell>
          <cell r="S438">
            <v>210.78</v>
          </cell>
          <cell r="T438">
            <v>-37.58</v>
          </cell>
          <cell r="U438" t="str">
            <v xml:space="preserve"> N</v>
          </cell>
          <cell r="V438">
            <v>2</v>
          </cell>
          <cell r="W438">
            <v>512521071</v>
          </cell>
          <cell r="X438" t="str">
            <v xml:space="preserve"> S</v>
          </cell>
          <cell r="Y438">
            <v>14670</v>
          </cell>
          <cell r="Z438">
            <v>9310111</v>
          </cell>
          <cell r="AA438">
            <v>0</v>
          </cell>
          <cell r="AB438">
            <v>3</v>
          </cell>
          <cell r="AC438">
            <v>6</v>
          </cell>
          <cell r="AD438">
            <v>3</v>
          </cell>
          <cell r="AE438">
            <v>310111</v>
          </cell>
          <cell r="AF438">
            <v>1</v>
          </cell>
          <cell r="AG438" t="str">
            <v xml:space="preserve"> ST</v>
          </cell>
          <cell r="AH438" t="str">
            <v xml:space="preserve"> 1323 COURT STREET</v>
          </cell>
          <cell r="AI438" t="str">
            <v xml:space="preserve"> N</v>
          </cell>
          <cell r="AJ438">
            <v>4.625</v>
          </cell>
          <cell r="AK438">
            <v>6</v>
          </cell>
          <cell r="AL438">
            <v>14670</v>
          </cell>
          <cell r="AM438">
            <v>9310111</v>
          </cell>
          <cell r="AN438" t="str">
            <v xml:space="preserve">  0/00/0000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14670</v>
          </cell>
          <cell r="AZ438">
            <v>9310111</v>
          </cell>
          <cell r="BA438" t="str">
            <v xml:space="preserve"> ST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str">
            <v>Pass</v>
          </cell>
          <cell r="BH438" t="str">
            <v>Pass</v>
          </cell>
          <cell r="BI438" t="str">
            <v>***-**-1071</v>
          </cell>
          <cell r="BJ438">
            <v>-12719.36</v>
          </cell>
          <cell r="BK438">
            <v>-12756.94</v>
          </cell>
          <cell r="BL438">
            <v>-12756.94</v>
          </cell>
          <cell r="BM438"/>
          <cell r="BN438"/>
          <cell r="BO438"/>
          <cell r="BP438"/>
          <cell r="BQ438">
            <v>-8.0784915909863097E-6</v>
          </cell>
          <cell r="BR438">
            <v>-12719.36</v>
          </cell>
          <cell r="BS438">
            <v>-37.58</v>
          </cell>
          <cell r="BT438">
            <v>-12756.94</v>
          </cell>
          <cell r="BU438">
            <v>0</v>
          </cell>
          <cell r="BV438">
            <v>-12756.94</v>
          </cell>
          <cell r="BW438">
            <v>0</v>
          </cell>
          <cell r="BX438">
            <v>0</v>
          </cell>
          <cell r="BY438"/>
          <cell r="BZ438">
            <v>0</v>
          </cell>
          <cell r="CA438" t="e">
            <v>#REF!</v>
          </cell>
          <cell r="CB438" t="str">
            <v>Match</v>
          </cell>
          <cell r="CC438" t="b">
            <v>0</v>
          </cell>
          <cell r="CD438">
            <v>512521071</v>
          </cell>
          <cell r="CE438">
            <v>9</v>
          </cell>
          <cell r="CF438">
            <v>5</v>
          </cell>
          <cell r="CG438">
            <v>52</v>
          </cell>
          <cell r="CH438" t="b">
            <v>0</v>
          </cell>
          <cell r="CI438">
            <v>-8.3131597222236451</v>
          </cell>
          <cell r="CJ438"/>
          <cell r="CK438" t="e">
            <v>#REF!</v>
          </cell>
          <cell r="CL438" t="e">
            <v>#REF!</v>
          </cell>
        </row>
        <row r="439">
          <cell r="B439">
            <v>54198</v>
          </cell>
          <cell r="C439" t="str">
            <v xml:space="preserve"> DAVIS,JONATHAN ANDRE</v>
          </cell>
          <cell r="D439">
            <v>6427.5</v>
          </cell>
          <cell r="E439">
            <v>6035.16</v>
          </cell>
          <cell r="F439">
            <v>43003</v>
          </cell>
          <cell r="G439">
            <v>44824</v>
          </cell>
          <cell r="H439" t="str">
            <v xml:space="preserve"> PURCHASE VEHICLE</v>
          </cell>
          <cell r="I439" t="str">
            <v xml:space="preserve"> SA</v>
          </cell>
          <cell r="J439">
            <v>34</v>
          </cell>
          <cell r="K439" t="str">
            <v xml:space="preserve"> A</v>
          </cell>
          <cell r="L439" t="str">
            <v xml:space="preserve"> N</v>
          </cell>
          <cell r="M439">
            <v>0</v>
          </cell>
          <cell r="N439">
            <v>14675</v>
          </cell>
          <cell r="O439">
            <v>54198</v>
          </cell>
          <cell r="P439">
            <v>0</v>
          </cell>
          <cell r="Q439" t="str">
            <v xml:space="preserve"> JB</v>
          </cell>
          <cell r="R439">
            <v>43151</v>
          </cell>
          <cell r="S439">
            <v>121.95</v>
          </cell>
          <cell r="T439">
            <v>13.03</v>
          </cell>
          <cell r="U439" t="str">
            <v xml:space="preserve"> N</v>
          </cell>
          <cell r="V439">
            <v>11</v>
          </cell>
          <cell r="W439">
            <v>492926534</v>
          </cell>
          <cell r="X439" t="str">
            <v xml:space="preserve"> S</v>
          </cell>
          <cell r="Y439">
            <v>14675</v>
          </cell>
          <cell r="Z439">
            <v>54198</v>
          </cell>
          <cell r="AA439">
            <v>0</v>
          </cell>
          <cell r="AB439">
            <v>4</v>
          </cell>
          <cell r="AC439">
            <v>5</v>
          </cell>
          <cell r="AD439">
            <v>12</v>
          </cell>
          <cell r="AE439">
            <v>0</v>
          </cell>
          <cell r="AF439">
            <v>0</v>
          </cell>
          <cell r="AG439" t="str">
            <v xml:space="preserve"> ST</v>
          </cell>
          <cell r="AH439" t="str">
            <v xml:space="preserve"> 2005 JEEP WRANGLER (VIN 1J4FA2</v>
          </cell>
          <cell r="AI439" t="str">
            <v xml:space="preserve"> N</v>
          </cell>
          <cell r="AJ439">
            <v>5.25</v>
          </cell>
          <cell r="AK439">
            <v>0</v>
          </cell>
          <cell r="AL439">
            <v>14675</v>
          </cell>
          <cell r="AM439">
            <v>54198</v>
          </cell>
          <cell r="AN439" t="str">
            <v xml:space="preserve">  0/00/0000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14675</v>
          </cell>
          <cell r="AZ439">
            <v>54198</v>
          </cell>
          <cell r="BA439" t="str">
            <v xml:space="preserve"> ST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 t="str">
            <v>Pass</v>
          </cell>
          <cell r="BH439" t="str">
            <v>Pass</v>
          </cell>
          <cell r="BI439" t="str">
            <v>***-**-6534</v>
          </cell>
          <cell r="BJ439">
            <v>6035.16</v>
          </cell>
          <cell r="BK439">
            <v>6048.19</v>
          </cell>
          <cell r="BL439">
            <v>6048.19</v>
          </cell>
          <cell r="BM439"/>
          <cell r="BN439"/>
          <cell r="BO439"/>
          <cell r="BP439"/>
          <cell r="BQ439">
            <v>4.3511231209125752E-6</v>
          </cell>
          <cell r="BR439">
            <v>6035.16</v>
          </cell>
          <cell r="BS439">
            <v>13.03</v>
          </cell>
          <cell r="BT439">
            <v>6048.19</v>
          </cell>
          <cell r="BU439">
            <v>0</v>
          </cell>
          <cell r="BV439">
            <v>6048.19</v>
          </cell>
          <cell r="BW439">
            <v>0</v>
          </cell>
          <cell r="BX439">
            <v>0</v>
          </cell>
          <cell r="BY439"/>
          <cell r="BZ439">
            <v>0</v>
          </cell>
          <cell r="CA439" t="e">
            <v>#REF!</v>
          </cell>
          <cell r="CB439" t="str">
            <v>Match</v>
          </cell>
          <cell r="CC439" t="b">
            <v>0</v>
          </cell>
          <cell r="CD439">
            <v>492926534</v>
          </cell>
          <cell r="CE439">
            <v>9</v>
          </cell>
          <cell r="CF439">
            <v>4</v>
          </cell>
          <cell r="CG439">
            <v>92</v>
          </cell>
          <cell r="CH439" t="b">
            <v>0</v>
          </cell>
          <cell r="CI439">
            <v>-27.313159722223645</v>
          </cell>
          <cell r="CJ439"/>
          <cell r="CK439" t="e">
            <v>#REF!</v>
          </cell>
          <cell r="CL439" t="e">
            <v>#REF!</v>
          </cell>
        </row>
        <row r="440">
          <cell r="B440">
            <v>44347</v>
          </cell>
          <cell r="C440" t="str">
            <v xml:space="preserve"> ROJAS,KEPLIND W.</v>
          </cell>
          <cell r="D440">
            <v>6211.86</v>
          </cell>
          <cell r="E440">
            <v>6211.86</v>
          </cell>
          <cell r="F440">
            <v>40039</v>
          </cell>
          <cell r="G440">
            <v>40650</v>
          </cell>
          <cell r="H440" t="str">
            <v xml:space="preserve"> AMORITIZE MOVING EXPENSE</v>
          </cell>
          <cell r="I440" t="str">
            <v xml:space="preserve"> CO</v>
          </cell>
          <cell r="J440">
            <v>31</v>
          </cell>
          <cell r="K440" t="str">
            <v xml:space="preserve"> A</v>
          </cell>
          <cell r="L440" t="str">
            <v xml:space="preserve"> N</v>
          </cell>
          <cell r="M440">
            <v>0</v>
          </cell>
          <cell r="N440">
            <v>14693</v>
          </cell>
          <cell r="O440">
            <v>44347</v>
          </cell>
          <cell r="P440">
            <v>0</v>
          </cell>
          <cell r="Q440" t="str">
            <v xml:space="preserve"> CP</v>
          </cell>
          <cell r="R440">
            <v>40073</v>
          </cell>
          <cell r="S440">
            <v>335.9</v>
          </cell>
          <cell r="T440">
            <v>0</v>
          </cell>
          <cell r="U440" t="str">
            <v xml:space="preserve"> N</v>
          </cell>
          <cell r="V440">
            <v>11</v>
          </cell>
          <cell r="W440">
            <v>510901895</v>
          </cell>
          <cell r="X440" t="str">
            <v xml:space="preserve"> S</v>
          </cell>
          <cell r="Y440">
            <v>14693</v>
          </cell>
          <cell r="Z440">
            <v>44347</v>
          </cell>
          <cell r="AA440">
            <v>0</v>
          </cell>
          <cell r="AB440">
            <v>26</v>
          </cell>
          <cell r="AC440">
            <v>10</v>
          </cell>
          <cell r="AD440">
            <v>4</v>
          </cell>
          <cell r="AE440">
            <v>0</v>
          </cell>
          <cell r="AF440">
            <v>0</v>
          </cell>
          <cell r="AG440" t="str">
            <v xml:space="preserve"> ST</v>
          </cell>
          <cell r="AH440" t="str">
            <v xml:space="preserve"> 1995 GMC  2002 DODGE</v>
          </cell>
          <cell r="AI440" t="str">
            <v xml:space="preserve"> N</v>
          </cell>
          <cell r="AJ440">
            <v>9</v>
          </cell>
          <cell r="AK440">
            <v>14</v>
          </cell>
          <cell r="AL440">
            <v>14693</v>
          </cell>
          <cell r="AM440">
            <v>44347</v>
          </cell>
          <cell r="AN440" t="str">
            <v xml:space="preserve">  0/00/0000</v>
          </cell>
          <cell r="AO440">
            <v>6211.86</v>
          </cell>
          <cell r="AP440">
            <v>4725.29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10937.15</v>
          </cell>
          <cell r="AV440">
            <v>21</v>
          </cell>
          <cell r="AW440">
            <v>21</v>
          </cell>
          <cell r="AX440">
            <v>21</v>
          </cell>
          <cell r="AY440">
            <v>14693</v>
          </cell>
          <cell r="AZ440">
            <v>44347</v>
          </cell>
          <cell r="BA440" t="str">
            <v xml:space="preserve"> ST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 t="str">
            <v>Substandard</v>
          </cell>
          <cell r="BH440" t="str">
            <v>Pass</v>
          </cell>
          <cell r="BI440" t="str">
            <v>***-**-1895</v>
          </cell>
          <cell r="BJ440">
            <v>6211.86</v>
          </cell>
          <cell r="BK440">
            <v>0</v>
          </cell>
          <cell r="BL440"/>
          <cell r="BM440"/>
          <cell r="BN440">
            <v>0</v>
          </cell>
          <cell r="BO440"/>
          <cell r="BP440"/>
          <cell r="BQ440">
            <v>7.6774580017872368E-6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6211.86</v>
          </cell>
          <cell r="BY440" t="str">
            <v>120 +</v>
          </cell>
          <cell r="BZ440">
            <v>10937.15</v>
          </cell>
          <cell r="CA440" t="e">
            <v>#REF!</v>
          </cell>
          <cell r="CB440" t="str">
            <v>Match</v>
          </cell>
          <cell r="CC440" t="b">
            <v>0</v>
          </cell>
          <cell r="CD440">
            <v>510901895</v>
          </cell>
          <cell r="CE440">
            <v>9</v>
          </cell>
          <cell r="CF440">
            <v>5</v>
          </cell>
          <cell r="CG440">
            <v>90</v>
          </cell>
          <cell r="CH440" t="b">
            <v>0</v>
          </cell>
          <cell r="CI440">
            <v>3050.6868402777764</v>
          </cell>
          <cell r="CJ440" t="str">
            <v>31 +</v>
          </cell>
          <cell r="CK440">
            <v>0</v>
          </cell>
          <cell r="CL440">
            <v>0</v>
          </cell>
        </row>
        <row r="441">
          <cell r="B441">
            <v>54116</v>
          </cell>
          <cell r="C441" t="str">
            <v xml:space="preserve"> ROJAS,KEPLIND W.</v>
          </cell>
          <cell r="D441">
            <v>12796.04</v>
          </cell>
          <cell r="E441">
            <v>11153.46</v>
          </cell>
          <cell r="F441">
            <v>42971</v>
          </cell>
          <cell r="G441">
            <v>44027</v>
          </cell>
          <cell r="H441" t="str">
            <v xml:space="preserve"> PURCHASE VEHICLE</v>
          </cell>
          <cell r="I441" t="str">
            <v xml:space="preserve"> SA</v>
          </cell>
          <cell r="J441">
            <v>34</v>
          </cell>
          <cell r="K441" t="str">
            <v xml:space="preserve"> A</v>
          </cell>
          <cell r="L441" t="str">
            <v xml:space="preserve"> N</v>
          </cell>
          <cell r="M441">
            <v>0</v>
          </cell>
          <cell r="N441">
            <v>14693</v>
          </cell>
          <cell r="O441">
            <v>54116</v>
          </cell>
          <cell r="P441">
            <v>0</v>
          </cell>
          <cell r="Q441" t="str">
            <v xml:space="preserve"> MN</v>
          </cell>
          <cell r="R441">
            <v>43146</v>
          </cell>
          <cell r="S441">
            <v>422.01</v>
          </cell>
          <cell r="T441">
            <v>36.659999999999997</v>
          </cell>
          <cell r="U441" t="str">
            <v xml:space="preserve"> N</v>
          </cell>
          <cell r="V441">
            <v>11</v>
          </cell>
          <cell r="W441">
            <v>510901895</v>
          </cell>
          <cell r="X441" t="str">
            <v xml:space="preserve"> S</v>
          </cell>
          <cell r="Y441">
            <v>14693</v>
          </cell>
          <cell r="Z441">
            <v>54116</v>
          </cell>
          <cell r="AA441">
            <v>0</v>
          </cell>
          <cell r="AB441">
            <v>22</v>
          </cell>
          <cell r="AC441">
            <v>5</v>
          </cell>
          <cell r="AD441">
            <v>12</v>
          </cell>
          <cell r="AE441">
            <v>0</v>
          </cell>
          <cell r="AF441">
            <v>0</v>
          </cell>
          <cell r="AG441" t="str">
            <v xml:space="preserve"> ST</v>
          </cell>
          <cell r="AH441" t="str">
            <v xml:space="preserve"> 2009 NISSAN ROGUE (VIN JN8AS5</v>
          </cell>
          <cell r="AI441" t="str">
            <v xml:space="preserve"> N</v>
          </cell>
          <cell r="AJ441">
            <v>10</v>
          </cell>
          <cell r="AK441">
            <v>0</v>
          </cell>
          <cell r="AL441">
            <v>14693</v>
          </cell>
          <cell r="AM441">
            <v>54116</v>
          </cell>
          <cell r="AN441" t="str">
            <v xml:space="preserve">  0/00/0000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14693</v>
          </cell>
          <cell r="AZ441">
            <v>54116</v>
          </cell>
          <cell r="BA441" t="str">
            <v xml:space="preserve"> ST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 t="str">
            <v>Pass</v>
          </cell>
          <cell r="BH441" t="str">
            <v>Pass</v>
          </cell>
          <cell r="BI441" t="str">
            <v>***-**-1895</v>
          </cell>
          <cell r="BJ441">
            <v>11153.46</v>
          </cell>
          <cell r="BK441">
            <v>11190.119999999999</v>
          </cell>
          <cell r="BL441">
            <v>11190.119999999999</v>
          </cell>
          <cell r="BM441"/>
          <cell r="BN441"/>
          <cell r="BO441"/>
          <cell r="BP441"/>
          <cell r="BQ441">
            <v>1.5316618483677261E-5</v>
          </cell>
          <cell r="BR441">
            <v>11153.46</v>
          </cell>
          <cell r="BS441">
            <v>36.659999999999997</v>
          </cell>
          <cell r="BT441">
            <v>11190.119999999999</v>
          </cell>
          <cell r="BU441">
            <v>0</v>
          </cell>
          <cell r="BV441">
            <v>11190.119999999999</v>
          </cell>
          <cell r="BW441">
            <v>0</v>
          </cell>
          <cell r="BX441">
            <v>0</v>
          </cell>
          <cell r="BY441"/>
          <cell r="BZ441">
            <v>0</v>
          </cell>
          <cell r="CA441" t="e">
            <v>#REF!</v>
          </cell>
          <cell r="CB441" t="str">
            <v>Match</v>
          </cell>
          <cell r="CC441" t="b">
            <v>0</v>
          </cell>
          <cell r="CD441">
            <v>510901895</v>
          </cell>
          <cell r="CE441">
            <v>9</v>
          </cell>
          <cell r="CF441">
            <v>5</v>
          </cell>
          <cell r="CG441">
            <v>90</v>
          </cell>
          <cell r="CH441" t="b">
            <v>0</v>
          </cell>
          <cell r="CI441">
            <v>-22.313159722223645</v>
          </cell>
          <cell r="CJ441"/>
          <cell r="CK441" t="e">
            <v>#REF!</v>
          </cell>
          <cell r="CL441" t="e">
            <v>#REF!</v>
          </cell>
        </row>
        <row r="442">
          <cell r="B442">
            <v>310230</v>
          </cell>
          <cell r="C442" t="str">
            <v xml:space="preserve"> DAVIS,MARK A.</v>
          </cell>
          <cell r="D442">
            <v>65000</v>
          </cell>
          <cell r="E442">
            <v>39170.31</v>
          </cell>
          <cell r="F442">
            <v>40788</v>
          </cell>
          <cell r="G442">
            <v>46296</v>
          </cell>
          <cell r="H442" t="str">
            <v xml:space="preserve"> REFINANCE HOME</v>
          </cell>
          <cell r="I442" t="str">
            <v xml:space="preserve"> PA</v>
          </cell>
          <cell r="J442">
            <v>19</v>
          </cell>
          <cell r="K442" t="str">
            <v xml:space="preserve"> A</v>
          </cell>
          <cell r="L442" t="str">
            <v xml:space="preserve"> N</v>
          </cell>
          <cell r="M442">
            <v>0</v>
          </cell>
          <cell r="N442">
            <v>14695</v>
          </cell>
          <cell r="O442">
            <v>310230</v>
          </cell>
          <cell r="P442">
            <v>0</v>
          </cell>
          <cell r="Q442" t="str">
            <v xml:space="preserve"> KM</v>
          </cell>
          <cell r="R442">
            <v>43132</v>
          </cell>
          <cell r="S442">
            <v>464.67</v>
          </cell>
          <cell r="T442">
            <v>81.349999999999994</v>
          </cell>
          <cell r="U442" t="str">
            <v xml:space="preserve"> N</v>
          </cell>
          <cell r="V442">
            <v>2</v>
          </cell>
          <cell r="W442">
            <v>515764442</v>
          </cell>
          <cell r="X442" t="str">
            <v xml:space="preserve"> S</v>
          </cell>
          <cell r="Y442">
            <v>14695</v>
          </cell>
          <cell r="Z442">
            <v>310230</v>
          </cell>
          <cell r="AA442">
            <v>0</v>
          </cell>
          <cell r="AB442">
            <v>2</v>
          </cell>
          <cell r="AC442">
            <v>6</v>
          </cell>
          <cell r="AD442">
            <v>3</v>
          </cell>
          <cell r="AE442">
            <v>310230</v>
          </cell>
          <cell r="AF442">
            <v>1</v>
          </cell>
          <cell r="AG442" t="str">
            <v xml:space="preserve"> ST</v>
          </cell>
          <cell r="AH442" t="str">
            <v xml:space="preserve"> 1208 KINGSLEY</v>
          </cell>
          <cell r="AI442" t="str">
            <v xml:space="preserve"> N</v>
          </cell>
          <cell r="AJ442">
            <v>3.25</v>
          </cell>
          <cell r="AK442">
            <v>0</v>
          </cell>
          <cell r="AL442">
            <v>14695</v>
          </cell>
          <cell r="AM442">
            <v>310230</v>
          </cell>
          <cell r="AN442" t="str">
            <v xml:space="preserve">  0/00/0000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14695</v>
          </cell>
          <cell r="AZ442">
            <v>310230</v>
          </cell>
          <cell r="BA442" t="str">
            <v xml:space="preserve"> ST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 t="str">
            <v>Pass</v>
          </cell>
          <cell r="BH442" t="str">
            <v>Pass</v>
          </cell>
          <cell r="BI442" t="str">
            <v>***-**-4442</v>
          </cell>
          <cell r="BJ442">
            <v>39170.31</v>
          </cell>
          <cell r="BK442">
            <v>39251.659999999996</v>
          </cell>
          <cell r="BL442">
            <v>39251.659999999996</v>
          </cell>
          <cell r="BM442"/>
          <cell r="BN442"/>
          <cell r="BO442"/>
          <cell r="BP442"/>
          <cell r="BQ442">
            <v>1.7482102020462231E-5</v>
          </cell>
          <cell r="BR442">
            <v>39170.31</v>
          </cell>
          <cell r="BS442">
            <v>81.349999999999994</v>
          </cell>
          <cell r="BT442">
            <v>39251.659999999996</v>
          </cell>
          <cell r="BU442">
            <v>0</v>
          </cell>
          <cell r="BV442">
            <v>39251.659999999996</v>
          </cell>
          <cell r="BW442">
            <v>0</v>
          </cell>
          <cell r="BX442">
            <v>0</v>
          </cell>
          <cell r="BY442"/>
          <cell r="BZ442">
            <v>0</v>
          </cell>
          <cell r="CA442" t="e">
            <v>#REF!</v>
          </cell>
          <cell r="CB442" t="str">
            <v>Match</v>
          </cell>
          <cell r="CC442" t="b">
            <v>0</v>
          </cell>
          <cell r="CD442">
            <v>515764442</v>
          </cell>
          <cell r="CE442">
            <v>9</v>
          </cell>
          <cell r="CF442">
            <v>5</v>
          </cell>
          <cell r="CG442">
            <v>76</v>
          </cell>
          <cell r="CH442" t="b">
            <v>0</v>
          </cell>
          <cell r="CI442">
            <v>-8.3131597222236451</v>
          </cell>
          <cell r="CJ442"/>
          <cell r="CK442" t="e">
            <v>#REF!</v>
          </cell>
          <cell r="CL442" t="e">
            <v>#REF!</v>
          </cell>
        </row>
        <row r="443">
          <cell r="B443">
            <v>9310230</v>
          </cell>
          <cell r="C443" t="str">
            <v xml:space="preserve"> DAVIS,MARK A</v>
          </cell>
          <cell r="D443">
            <v>-65000</v>
          </cell>
          <cell r="E443">
            <v>-39170.31</v>
          </cell>
          <cell r="F443">
            <v>40788</v>
          </cell>
          <cell r="G443">
            <v>46296</v>
          </cell>
          <cell r="H443" t="str">
            <v xml:space="preserve"> FHLB SOLD LOAN</v>
          </cell>
          <cell r="I443" t="str">
            <v xml:space="preserve"> PT</v>
          </cell>
          <cell r="J443">
            <v>20</v>
          </cell>
          <cell r="K443" t="str">
            <v xml:space="preserve"> A</v>
          </cell>
          <cell r="L443" t="str">
            <v xml:space="preserve"> N</v>
          </cell>
          <cell r="M443">
            <v>0</v>
          </cell>
          <cell r="N443">
            <v>14695</v>
          </cell>
          <cell r="O443">
            <v>9310230</v>
          </cell>
          <cell r="P443">
            <v>0</v>
          </cell>
          <cell r="Q443" t="str">
            <v xml:space="preserve"> KM</v>
          </cell>
          <cell r="R443">
            <v>43132</v>
          </cell>
          <cell r="S443">
            <v>464.67</v>
          </cell>
          <cell r="T443">
            <v>-81.349999999999994</v>
          </cell>
          <cell r="U443" t="str">
            <v xml:space="preserve"> N</v>
          </cell>
          <cell r="V443">
            <v>2</v>
          </cell>
          <cell r="W443">
            <v>515764442</v>
          </cell>
          <cell r="X443" t="str">
            <v xml:space="preserve"> S</v>
          </cell>
          <cell r="Y443">
            <v>14695</v>
          </cell>
          <cell r="Z443">
            <v>9310230</v>
          </cell>
          <cell r="AA443">
            <v>0</v>
          </cell>
          <cell r="AB443">
            <v>2</v>
          </cell>
          <cell r="AC443">
            <v>6</v>
          </cell>
          <cell r="AD443">
            <v>3</v>
          </cell>
          <cell r="AE443">
            <v>310230</v>
          </cell>
          <cell r="AF443">
            <v>1</v>
          </cell>
          <cell r="AG443" t="str">
            <v xml:space="preserve"> ST</v>
          </cell>
          <cell r="AH443" t="str">
            <v xml:space="preserve"> 1208 KINGSLEY</v>
          </cell>
          <cell r="AI443" t="str">
            <v xml:space="preserve"> N</v>
          </cell>
          <cell r="AJ443">
            <v>3.25</v>
          </cell>
          <cell r="AK443">
            <v>0</v>
          </cell>
          <cell r="AL443">
            <v>14695</v>
          </cell>
          <cell r="AM443">
            <v>9310230</v>
          </cell>
          <cell r="AN443" t="str">
            <v xml:space="preserve">  0/00/0000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14695</v>
          </cell>
          <cell r="AZ443">
            <v>9310230</v>
          </cell>
          <cell r="BA443" t="str">
            <v xml:space="preserve"> ST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 t="str">
            <v>Pass</v>
          </cell>
          <cell r="BH443" t="str">
            <v>Pass</v>
          </cell>
          <cell r="BI443" t="str">
            <v>***-**-4442</v>
          </cell>
          <cell r="BJ443">
            <v>-39170.31</v>
          </cell>
          <cell r="BK443">
            <v>-39251.659999999996</v>
          </cell>
          <cell r="BL443">
            <v>-39251.659999999996</v>
          </cell>
          <cell r="BM443"/>
          <cell r="BN443"/>
          <cell r="BO443"/>
          <cell r="BP443"/>
          <cell r="BQ443">
            <v>-1.7482102020462231E-5</v>
          </cell>
          <cell r="BR443">
            <v>-39170.31</v>
          </cell>
          <cell r="BS443">
            <v>-81.349999999999994</v>
          </cell>
          <cell r="BT443">
            <v>-39251.659999999996</v>
          </cell>
          <cell r="BU443">
            <v>0</v>
          </cell>
          <cell r="BV443">
            <v>-39251.659999999996</v>
          </cell>
          <cell r="BW443">
            <v>0</v>
          </cell>
          <cell r="BX443">
            <v>0</v>
          </cell>
          <cell r="BY443"/>
          <cell r="BZ443">
            <v>0</v>
          </cell>
          <cell r="CA443" t="e">
            <v>#REF!</v>
          </cell>
          <cell r="CB443" t="str">
            <v>Match</v>
          </cell>
          <cell r="CC443" t="b">
            <v>0</v>
          </cell>
          <cell r="CD443">
            <v>515764442</v>
          </cell>
          <cell r="CE443">
            <v>9</v>
          </cell>
          <cell r="CF443">
            <v>5</v>
          </cell>
          <cell r="CG443">
            <v>76</v>
          </cell>
          <cell r="CH443" t="b">
            <v>0</v>
          </cell>
          <cell r="CI443">
            <v>-8.3131597222236451</v>
          </cell>
          <cell r="CJ443"/>
          <cell r="CK443" t="e">
            <v>#REF!</v>
          </cell>
          <cell r="CL443" t="e">
            <v>#REF!</v>
          </cell>
        </row>
        <row r="444">
          <cell r="B444">
            <v>50590</v>
          </cell>
          <cell r="C444" t="str">
            <v xml:space="preserve"> DAVIS,MICHAEL DION</v>
          </cell>
          <cell r="D444">
            <v>10017.5</v>
          </cell>
          <cell r="E444">
            <v>3554.61</v>
          </cell>
          <cell r="F444">
            <v>41855</v>
          </cell>
          <cell r="G444">
            <v>43671</v>
          </cell>
          <cell r="H444" t="str">
            <v xml:space="preserve"> PURCHASE VEHICLE</v>
          </cell>
          <cell r="I444" t="str">
            <v xml:space="preserve"> SA</v>
          </cell>
          <cell r="J444">
            <v>34</v>
          </cell>
          <cell r="K444" t="str">
            <v xml:space="preserve"> A</v>
          </cell>
          <cell r="L444" t="str">
            <v xml:space="preserve"> N</v>
          </cell>
          <cell r="M444">
            <v>0</v>
          </cell>
          <cell r="N444">
            <v>14698</v>
          </cell>
          <cell r="O444">
            <v>50590</v>
          </cell>
          <cell r="P444">
            <v>0</v>
          </cell>
          <cell r="Q444" t="str">
            <v xml:space="preserve"> JD</v>
          </cell>
          <cell r="R444">
            <v>43125</v>
          </cell>
          <cell r="S444">
            <v>198.03</v>
          </cell>
          <cell r="T444">
            <v>19.77</v>
          </cell>
          <cell r="U444" t="str">
            <v xml:space="preserve"> N</v>
          </cell>
          <cell r="V444">
            <v>11</v>
          </cell>
          <cell r="W444">
            <v>453893351</v>
          </cell>
          <cell r="X444" t="str">
            <v xml:space="preserve"> S</v>
          </cell>
          <cell r="Y444">
            <v>14698</v>
          </cell>
          <cell r="Z444">
            <v>50590</v>
          </cell>
          <cell r="AA444">
            <v>0</v>
          </cell>
          <cell r="AB444">
            <v>1</v>
          </cell>
          <cell r="AC444">
            <v>5</v>
          </cell>
          <cell r="AD444">
            <v>12</v>
          </cell>
          <cell r="AE444">
            <v>0</v>
          </cell>
          <cell r="AF444">
            <v>0</v>
          </cell>
          <cell r="AG444" t="str">
            <v xml:space="preserve"> ST</v>
          </cell>
          <cell r="AH444" t="str">
            <v xml:space="preserve"> 2012 CHEVROLET MALIBU LT (VIN</v>
          </cell>
          <cell r="AI444" t="str">
            <v xml:space="preserve"> N</v>
          </cell>
          <cell r="AJ444">
            <v>7</v>
          </cell>
          <cell r="AK444">
            <v>1</v>
          </cell>
          <cell r="AL444">
            <v>14698</v>
          </cell>
          <cell r="AM444">
            <v>50590</v>
          </cell>
          <cell r="AN444" t="str">
            <v xml:space="preserve">  0/00/0000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14698</v>
          </cell>
          <cell r="AZ444">
            <v>50590</v>
          </cell>
          <cell r="BA444" t="str">
            <v xml:space="preserve"> ST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 t="str">
            <v>Pass</v>
          </cell>
          <cell r="BH444" t="str">
            <v>Pass</v>
          </cell>
          <cell r="BI444" t="str">
            <v>***-**-3351</v>
          </cell>
          <cell r="BJ444">
            <v>3554.61</v>
          </cell>
          <cell r="BK444">
            <v>3574.38</v>
          </cell>
          <cell r="BL444">
            <v>3574.38</v>
          </cell>
          <cell r="BM444"/>
          <cell r="BN444"/>
          <cell r="BO444"/>
          <cell r="BP444"/>
          <cell r="BQ444">
            <v>3.4169866265521931E-6</v>
          </cell>
          <cell r="BR444">
            <v>3554.61</v>
          </cell>
          <cell r="BS444">
            <v>19.77</v>
          </cell>
          <cell r="BT444">
            <v>3574.38</v>
          </cell>
          <cell r="BU444">
            <v>0</v>
          </cell>
          <cell r="BV444">
            <v>3574.38</v>
          </cell>
          <cell r="BW444">
            <v>0</v>
          </cell>
          <cell r="BX444">
            <v>0</v>
          </cell>
          <cell r="BY444"/>
          <cell r="BZ444">
            <v>0</v>
          </cell>
          <cell r="CA444" t="e">
            <v>#REF!</v>
          </cell>
          <cell r="CB444" t="str">
            <v>Match</v>
          </cell>
          <cell r="CC444" t="b">
            <v>0</v>
          </cell>
          <cell r="CD444">
            <v>453893351</v>
          </cell>
          <cell r="CE444">
            <v>9</v>
          </cell>
          <cell r="CF444">
            <v>4</v>
          </cell>
          <cell r="CG444">
            <v>89</v>
          </cell>
          <cell r="CH444" t="b">
            <v>0</v>
          </cell>
          <cell r="CI444">
            <v>-1.3131597222236451</v>
          </cell>
          <cell r="CJ444"/>
          <cell r="CK444" t="e">
            <v>#REF!</v>
          </cell>
          <cell r="CL444" t="e">
            <v>#REF!</v>
          </cell>
        </row>
        <row r="445">
          <cell r="B445">
            <v>54013</v>
          </cell>
          <cell r="C445" t="str">
            <v xml:space="preserve"> DAVIS,MICHAEL</v>
          </cell>
          <cell r="D445">
            <v>6027.5</v>
          </cell>
          <cell r="E445">
            <v>4594.3</v>
          </cell>
          <cell r="F445">
            <v>42930</v>
          </cell>
          <cell r="G445">
            <v>43661</v>
          </cell>
          <cell r="H445" t="str">
            <v xml:space="preserve"> REFINANCE DEBT</v>
          </cell>
          <cell r="I445" t="str">
            <v xml:space="preserve"> SA</v>
          </cell>
          <cell r="J445">
            <v>31</v>
          </cell>
          <cell r="K445" t="str">
            <v xml:space="preserve"> A</v>
          </cell>
          <cell r="L445" t="str">
            <v xml:space="preserve"> N</v>
          </cell>
          <cell r="M445">
            <v>0</v>
          </cell>
          <cell r="N445">
            <v>14698</v>
          </cell>
          <cell r="O445">
            <v>54013</v>
          </cell>
          <cell r="P445">
            <v>0</v>
          </cell>
          <cell r="Q445" t="str">
            <v xml:space="preserve"> MN</v>
          </cell>
          <cell r="R445">
            <v>43146</v>
          </cell>
          <cell r="S445">
            <v>267.89999999999998</v>
          </cell>
          <cell r="T445">
            <v>6.29</v>
          </cell>
          <cell r="U445" t="str">
            <v xml:space="preserve"> N</v>
          </cell>
          <cell r="V445">
            <v>11</v>
          </cell>
          <cell r="W445">
            <v>453893351</v>
          </cell>
          <cell r="X445" t="str">
            <v xml:space="preserve"> S</v>
          </cell>
          <cell r="Y445">
            <v>14698</v>
          </cell>
          <cell r="Z445">
            <v>54013</v>
          </cell>
          <cell r="AA445">
            <v>0</v>
          </cell>
          <cell r="AB445">
            <v>4</v>
          </cell>
          <cell r="AC445">
            <v>10</v>
          </cell>
          <cell r="AD445">
            <v>4</v>
          </cell>
          <cell r="AE445">
            <v>0</v>
          </cell>
          <cell r="AF445">
            <v>0</v>
          </cell>
          <cell r="AG445" t="str">
            <v xml:space="preserve"> ST</v>
          </cell>
          <cell r="AH445" t="str">
            <v xml:space="preserve"> 2009 HARLEY DAVIDSON FXDC DYNA</v>
          </cell>
          <cell r="AI445" t="str">
            <v xml:space="preserve"> N</v>
          </cell>
          <cell r="AJ445">
            <v>6.25</v>
          </cell>
          <cell r="AK445">
            <v>0</v>
          </cell>
          <cell r="AL445">
            <v>14698</v>
          </cell>
          <cell r="AM445">
            <v>54013</v>
          </cell>
          <cell r="AN445" t="str">
            <v xml:space="preserve">  0/00/0000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14698</v>
          </cell>
          <cell r="AZ445">
            <v>54013</v>
          </cell>
          <cell r="BA445" t="str">
            <v xml:space="preserve"> ST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 t="str">
            <v>Pass</v>
          </cell>
          <cell r="BH445" t="str">
            <v>Pass</v>
          </cell>
          <cell r="BI445" t="str">
            <v>***-**-3351</v>
          </cell>
          <cell r="BJ445">
            <v>4594.3</v>
          </cell>
          <cell r="BK445">
            <v>4600.59</v>
          </cell>
          <cell r="BL445">
            <v>4600.59</v>
          </cell>
          <cell r="BM445"/>
          <cell r="BN445"/>
          <cell r="BO445"/>
          <cell r="BP445"/>
          <cell r="BQ445">
            <v>3.943234896366153E-6</v>
          </cell>
          <cell r="BR445">
            <v>4594.3</v>
          </cell>
          <cell r="BS445">
            <v>6.29</v>
          </cell>
          <cell r="BT445">
            <v>4600.59</v>
          </cell>
          <cell r="BU445">
            <v>0</v>
          </cell>
          <cell r="BV445">
            <v>4600.59</v>
          </cell>
          <cell r="BW445">
            <v>0</v>
          </cell>
          <cell r="BX445">
            <v>0</v>
          </cell>
          <cell r="BY445"/>
          <cell r="BZ445">
            <v>0</v>
          </cell>
          <cell r="CA445" t="e">
            <v>#REF!</v>
          </cell>
          <cell r="CB445" t="str">
            <v>Match</v>
          </cell>
          <cell r="CC445" t="b">
            <v>0</v>
          </cell>
          <cell r="CD445">
            <v>453893351</v>
          </cell>
          <cell r="CE445">
            <v>9</v>
          </cell>
          <cell r="CF445">
            <v>4</v>
          </cell>
          <cell r="CG445">
            <v>89</v>
          </cell>
          <cell r="CH445" t="b">
            <v>0</v>
          </cell>
          <cell r="CI445">
            <v>-22.313159722223645</v>
          </cell>
          <cell r="CJ445"/>
          <cell r="CK445" t="e">
            <v>#REF!</v>
          </cell>
          <cell r="CL445" t="e">
            <v>#REF!</v>
          </cell>
        </row>
        <row r="446">
          <cell r="B446">
            <v>52326</v>
          </cell>
          <cell r="C446" t="str">
            <v xml:space="preserve"> DEARDEN,ADAM</v>
          </cell>
          <cell r="D446">
            <v>30000</v>
          </cell>
          <cell r="E446">
            <v>26912.13</v>
          </cell>
          <cell r="F446">
            <v>42349</v>
          </cell>
          <cell r="G446">
            <v>47818</v>
          </cell>
          <cell r="H446" t="str">
            <v xml:space="preserve"> PURCHASE HOME</v>
          </cell>
          <cell r="I446" t="str">
            <v xml:space="preserve"> SA</v>
          </cell>
          <cell r="J446">
            <v>13</v>
          </cell>
          <cell r="K446" t="str">
            <v xml:space="preserve"> A</v>
          </cell>
          <cell r="L446" t="str">
            <v xml:space="preserve"> N</v>
          </cell>
          <cell r="M446">
            <v>0</v>
          </cell>
          <cell r="N446">
            <v>14810</v>
          </cell>
          <cell r="O446">
            <v>52326</v>
          </cell>
          <cell r="P446">
            <v>0</v>
          </cell>
          <cell r="Q446" t="str">
            <v xml:space="preserve"> BR</v>
          </cell>
          <cell r="R446">
            <v>43132</v>
          </cell>
          <cell r="S446">
            <v>229.24</v>
          </cell>
          <cell r="T446">
            <v>73</v>
          </cell>
          <cell r="U446" t="str">
            <v xml:space="preserve"> N</v>
          </cell>
          <cell r="V446">
            <v>2</v>
          </cell>
          <cell r="W446">
            <v>511024111</v>
          </cell>
          <cell r="X446" t="str">
            <v xml:space="preserve"> S</v>
          </cell>
          <cell r="Y446">
            <v>14810</v>
          </cell>
          <cell r="Z446">
            <v>52326</v>
          </cell>
          <cell r="AA446">
            <v>0</v>
          </cell>
          <cell r="AB446">
            <v>3</v>
          </cell>
          <cell r="AC446">
            <v>6</v>
          </cell>
          <cell r="AD446">
            <v>1</v>
          </cell>
          <cell r="AE446">
            <v>0</v>
          </cell>
          <cell r="AF446">
            <v>0</v>
          </cell>
          <cell r="AG446" t="str">
            <v xml:space="preserve"> ST</v>
          </cell>
          <cell r="AH446" t="str">
            <v xml:space="preserve"> 808 ELIZABETH ST</v>
          </cell>
          <cell r="AI446" t="str">
            <v xml:space="preserve"> N</v>
          </cell>
          <cell r="AJ446">
            <v>4.5</v>
          </cell>
          <cell r="AK446">
            <v>0</v>
          </cell>
          <cell r="AL446">
            <v>14810</v>
          </cell>
          <cell r="AM446">
            <v>52326</v>
          </cell>
          <cell r="AN446" t="str">
            <v xml:space="preserve">  0/00/0000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14810</v>
          </cell>
          <cell r="AZ446">
            <v>52326</v>
          </cell>
          <cell r="BA446" t="str">
            <v xml:space="preserve"> ST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str">
            <v>Pass</v>
          </cell>
          <cell r="BH446" t="str">
            <v>Pass</v>
          </cell>
          <cell r="BI446" t="str">
            <v>***-**-4111</v>
          </cell>
          <cell r="BJ446">
            <v>26912.13</v>
          </cell>
          <cell r="BK446">
            <v>26985.13</v>
          </cell>
          <cell r="BL446">
            <v>26985.13</v>
          </cell>
          <cell r="BM446"/>
          <cell r="BN446"/>
          <cell r="BO446"/>
          <cell r="BP446"/>
          <cell r="BQ446">
            <v>1.6630827788588152E-5</v>
          </cell>
          <cell r="BR446">
            <v>26912.13</v>
          </cell>
          <cell r="BS446">
            <v>73</v>
          </cell>
          <cell r="BT446">
            <v>26985.13</v>
          </cell>
          <cell r="BU446">
            <v>0</v>
          </cell>
          <cell r="BV446">
            <v>26985.13</v>
          </cell>
          <cell r="BW446">
            <v>0</v>
          </cell>
          <cell r="BX446">
            <v>0</v>
          </cell>
          <cell r="BY446"/>
          <cell r="BZ446">
            <v>0</v>
          </cell>
          <cell r="CA446" t="e">
            <v>#REF!</v>
          </cell>
          <cell r="CB446" t="str">
            <v>Match</v>
          </cell>
          <cell r="CC446" t="b">
            <v>0</v>
          </cell>
          <cell r="CD446">
            <v>511024111</v>
          </cell>
          <cell r="CE446">
            <v>9</v>
          </cell>
          <cell r="CF446">
            <v>5</v>
          </cell>
          <cell r="CG446">
            <v>2</v>
          </cell>
          <cell r="CH446" t="b">
            <v>0</v>
          </cell>
          <cell r="CI446">
            <v>-8.3131597222236451</v>
          </cell>
          <cell r="CJ446"/>
          <cell r="CK446" t="e">
            <v>#REF!</v>
          </cell>
          <cell r="CL446" t="e">
            <v>#REF!</v>
          </cell>
        </row>
        <row r="447">
          <cell r="B447">
            <v>54038</v>
          </cell>
          <cell r="C447" t="str">
            <v xml:space="preserve"> DEARDEN,ADAM ALVA</v>
          </cell>
          <cell r="D447">
            <v>1536.5</v>
          </cell>
          <cell r="E447">
            <v>1038.57</v>
          </cell>
          <cell r="F447">
            <v>42943</v>
          </cell>
          <cell r="G447">
            <v>43539</v>
          </cell>
          <cell r="H447" t="str">
            <v xml:space="preserve"> PERSONAL</v>
          </cell>
          <cell r="I447" t="str">
            <v xml:space="preserve"> SA</v>
          </cell>
          <cell r="J447">
            <v>31</v>
          </cell>
          <cell r="K447" t="str">
            <v xml:space="preserve"> A</v>
          </cell>
          <cell r="L447" t="str">
            <v xml:space="preserve"> N</v>
          </cell>
          <cell r="M447">
            <v>0</v>
          </cell>
          <cell r="N447">
            <v>14810</v>
          </cell>
          <cell r="O447">
            <v>54038</v>
          </cell>
          <cell r="P447">
            <v>0</v>
          </cell>
          <cell r="Q447" t="str">
            <v xml:space="preserve"> MN</v>
          </cell>
          <cell r="R447">
            <v>43146</v>
          </cell>
          <cell r="S447">
            <v>80.77</v>
          </cell>
          <cell r="T447">
            <v>1.03</v>
          </cell>
          <cell r="U447" t="str">
            <v xml:space="preserve"> N</v>
          </cell>
          <cell r="V447">
            <v>11</v>
          </cell>
          <cell r="W447">
            <v>511024111</v>
          </cell>
          <cell r="X447" t="str">
            <v xml:space="preserve"> S</v>
          </cell>
          <cell r="Y447">
            <v>14810</v>
          </cell>
          <cell r="Z447">
            <v>54038</v>
          </cell>
          <cell r="AA447">
            <v>0</v>
          </cell>
          <cell r="AB447">
            <v>3</v>
          </cell>
          <cell r="AC447">
            <v>10</v>
          </cell>
          <cell r="AD447">
            <v>4</v>
          </cell>
          <cell r="AE447">
            <v>0</v>
          </cell>
          <cell r="AF447">
            <v>0</v>
          </cell>
          <cell r="AG447" t="str">
            <v xml:space="preserve"> ST</v>
          </cell>
          <cell r="AH447" t="str">
            <v xml:space="preserve"> 1987 PONTIAC FIERO (VIN 1G2PG1</v>
          </cell>
          <cell r="AI447" t="str">
            <v xml:space="preserve"> N</v>
          </cell>
          <cell r="AJ447">
            <v>6</v>
          </cell>
          <cell r="AK447">
            <v>0</v>
          </cell>
          <cell r="AL447">
            <v>14810</v>
          </cell>
          <cell r="AM447">
            <v>54038</v>
          </cell>
          <cell r="AN447" t="str">
            <v xml:space="preserve">  0/00/0000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14810</v>
          </cell>
          <cell r="AZ447">
            <v>54038</v>
          </cell>
          <cell r="BA447" t="str">
            <v xml:space="preserve"> ST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 t="str">
            <v>Pass</v>
          </cell>
          <cell r="BH447" t="str">
            <v>Pass</v>
          </cell>
          <cell r="BI447" t="str">
            <v>***-**-4111</v>
          </cell>
          <cell r="BJ447">
            <v>1038.57</v>
          </cell>
          <cell r="BK447">
            <v>1039.5999999999999</v>
          </cell>
          <cell r="BL447">
            <v>1039.5999999999999</v>
          </cell>
          <cell r="BM447"/>
          <cell r="BN447"/>
          <cell r="BO447"/>
          <cell r="BP447"/>
          <cell r="BQ447">
            <v>8.5573698880487447E-7</v>
          </cell>
          <cell r="BR447">
            <v>1038.57</v>
          </cell>
          <cell r="BS447">
            <v>1.03</v>
          </cell>
          <cell r="BT447">
            <v>1039.5999999999999</v>
          </cell>
          <cell r="BU447">
            <v>0</v>
          </cell>
          <cell r="BV447">
            <v>1039.5999999999999</v>
          </cell>
          <cell r="BW447">
            <v>0</v>
          </cell>
          <cell r="BX447">
            <v>0</v>
          </cell>
          <cell r="BY447"/>
          <cell r="BZ447">
            <v>0</v>
          </cell>
          <cell r="CA447" t="e">
            <v>#REF!</v>
          </cell>
          <cell r="CB447" t="str">
            <v>Match</v>
          </cell>
          <cell r="CC447" t="b">
            <v>0</v>
          </cell>
          <cell r="CD447">
            <v>511024111</v>
          </cell>
          <cell r="CE447">
            <v>9</v>
          </cell>
          <cell r="CF447">
            <v>5</v>
          </cell>
          <cell r="CG447">
            <v>2</v>
          </cell>
          <cell r="CH447" t="b">
            <v>0</v>
          </cell>
          <cell r="CI447">
            <v>-22.313159722223645</v>
          </cell>
          <cell r="CJ447"/>
          <cell r="CK447" t="e">
            <v>#REF!</v>
          </cell>
          <cell r="CL447" t="e">
            <v>#REF!</v>
          </cell>
        </row>
        <row r="448">
          <cell r="B448">
            <v>310386</v>
          </cell>
          <cell r="C448" t="str">
            <v xml:space="preserve"> DEARDEN,KAYLA R.</v>
          </cell>
          <cell r="D448">
            <v>120000</v>
          </cell>
          <cell r="E448">
            <v>114455.72</v>
          </cell>
          <cell r="F448">
            <v>42347</v>
          </cell>
          <cell r="G448">
            <v>53328</v>
          </cell>
          <cell r="H448" t="str">
            <v xml:space="preserve"> REFINANCE HOME</v>
          </cell>
          <cell r="I448" t="str">
            <v xml:space="preserve"> PA</v>
          </cell>
          <cell r="J448">
            <v>19</v>
          </cell>
          <cell r="K448" t="str">
            <v xml:space="preserve"> A</v>
          </cell>
          <cell r="L448" t="str">
            <v xml:space="preserve"> N</v>
          </cell>
          <cell r="M448">
            <v>0</v>
          </cell>
          <cell r="N448">
            <v>14960</v>
          </cell>
          <cell r="O448">
            <v>310386</v>
          </cell>
          <cell r="P448">
            <v>0</v>
          </cell>
          <cell r="Q448" t="str">
            <v xml:space="preserve"> BR</v>
          </cell>
          <cell r="R448">
            <v>43160</v>
          </cell>
          <cell r="S448">
            <v>564.28</v>
          </cell>
          <cell r="T448">
            <v>0</v>
          </cell>
          <cell r="U448" t="str">
            <v xml:space="preserve"> N</v>
          </cell>
          <cell r="V448">
            <v>2</v>
          </cell>
          <cell r="W448">
            <v>509086524</v>
          </cell>
          <cell r="X448" t="str">
            <v xml:space="preserve"> S</v>
          </cell>
          <cell r="Y448">
            <v>14960</v>
          </cell>
          <cell r="Z448">
            <v>310386</v>
          </cell>
          <cell r="AA448">
            <v>0</v>
          </cell>
          <cell r="AB448">
            <v>24</v>
          </cell>
          <cell r="AC448">
            <v>6</v>
          </cell>
          <cell r="AD448">
            <v>3</v>
          </cell>
          <cell r="AE448">
            <v>310386</v>
          </cell>
          <cell r="AF448">
            <v>1</v>
          </cell>
          <cell r="AG448" t="str">
            <v xml:space="preserve"> ST</v>
          </cell>
          <cell r="AH448" t="str">
            <v xml:space="preserve"> 1709 FLEMING ST, GARDEN CITY</v>
          </cell>
          <cell r="AI448" t="str">
            <v xml:space="preserve"> N</v>
          </cell>
          <cell r="AJ448">
            <v>3.625</v>
          </cell>
          <cell r="AK448">
            <v>0</v>
          </cell>
          <cell r="AL448">
            <v>14960</v>
          </cell>
          <cell r="AM448">
            <v>310386</v>
          </cell>
          <cell r="AN448" t="str">
            <v xml:space="preserve">  0/00/0000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14960</v>
          </cell>
          <cell r="AZ448">
            <v>310386</v>
          </cell>
          <cell r="BA448" t="str">
            <v xml:space="preserve"> ST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 t="str">
            <v>Pass</v>
          </cell>
          <cell r="BH448" t="str">
            <v>Pass</v>
          </cell>
          <cell r="BI448" t="str">
            <v>***-**-6524</v>
          </cell>
          <cell r="BJ448">
            <v>114455.72</v>
          </cell>
          <cell r="BK448">
            <v>114455.72</v>
          </cell>
          <cell r="BL448">
            <v>114455.72</v>
          </cell>
          <cell r="BM448"/>
          <cell r="BN448"/>
          <cell r="BO448"/>
          <cell r="BP448"/>
          <cell r="BQ448">
            <v>5.6976896966191525E-5</v>
          </cell>
          <cell r="BR448">
            <v>114455.72</v>
          </cell>
          <cell r="BS448">
            <v>0</v>
          </cell>
          <cell r="BT448">
            <v>114455.72</v>
          </cell>
          <cell r="BU448">
            <v>0</v>
          </cell>
          <cell r="BV448">
            <v>114455.72</v>
          </cell>
          <cell r="BW448">
            <v>0</v>
          </cell>
          <cell r="BX448">
            <v>0</v>
          </cell>
          <cell r="BY448"/>
          <cell r="BZ448">
            <v>0</v>
          </cell>
          <cell r="CA448" t="e">
            <v>#REF!</v>
          </cell>
          <cell r="CB448" t="str">
            <v>Match</v>
          </cell>
          <cell r="CC448" t="b">
            <v>0</v>
          </cell>
          <cell r="CD448">
            <v>509086524</v>
          </cell>
          <cell r="CE448">
            <v>9</v>
          </cell>
          <cell r="CF448">
            <v>5</v>
          </cell>
          <cell r="CG448">
            <v>8</v>
          </cell>
          <cell r="CH448" t="b">
            <v>0</v>
          </cell>
          <cell r="CI448">
            <v>-36.313159722223645</v>
          </cell>
          <cell r="CJ448"/>
          <cell r="CK448" t="e">
            <v>#REF!</v>
          </cell>
          <cell r="CL448" t="e">
            <v>#REF!</v>
          </cell>
        </row>
        <row r="449">
          <cell r="B449">
            <v>9310386</v>
          </cell>
          <cell r="C449" t="str">
            <v xml:space="preserve"> DEARDEN,KAYLA</v>
          </cell>
          <cell r="D449">
            <v>-120000</v>
          </cell>
          <cell r="E449">
            <v>-114455.72</v>
          </cell>
          <cell r="F449">
            <v>42347</v>
          </cell>
          <cell r="G449">
            <v>53328</v>
          </cell>
          <cell r="H449" t="str">
            <v xml:space="preserve"> MPF LOAN SOLD</v>
          </cell>
          <cell r="I449" t="str">
            <v xml:space="preserve"> PT</v>
          </cell>
          <cell r="J449">
            <v>20</v>
          </cell>
          <cell r="K449" t="str">
            <v xml:space="preserve"> A</v>
          </cell>
          <cell r="L449" t="str">
            <v xml:space="preserve"> N</v>
          </cell>
          <cell r="M449">
            <v>0</v>
          </cell>
          <cell r="N449">
            <v>14960</v>
          </cell>
          <cell r="O449">
            <v>9310386</v>
          </cell>
          <cell r="P449">
            <v>0</v>
          </cell>
          <cell r="Q449" t="str">
            <v xml:space="preserve"> BR</v>
          </cell>
          <cell r="R449">
            <v>43160</v>
          </cell>
          <cell r="S449">
            <v>564.28</v>
          </cell>
          <cell r="T449">
            <v>0</v>
          </cell>
          <cell r="U449" t="str">
            <v xml:space="preserve"> N</v>
          </cell>
          <cell r="V449">
            <v>2</v>
          </cell>
          <cell r="W449">
            <v>509086524</v>
          </cell>
          <cell r="X449" t="str">
            <v xml:space="preserve"> S</v>
          </cell>
          <cell r="Y449">
            <v>14960</v>
          </cell>
          <cell r="Z449">
            <v>9310386</v>
          </cell>
          <cell r="AA449">
            <v>0</v>
          </cell>
          <cell r="AB449">
            <v>24</v>
          </cell>
          <cell r="AC449">
            <v>6</v>
          </cell>
          <cell r="AD449">
            <v>3</v>
          </cell>
          <cell r="AE449">
            <v>310386</v>
          </cell>
          <cell r="AF449">
            <v>1</v>
          </cell>
          <cell r="AG449" t="str">
            <v xml:space="preserve"> ST</v>
          </cell>
          <cell r="AH449" t="str">
            <v xml:space="preserve"> 1709 FLEMING ST, GARDEN CITY</v>
          </cell>
          <cell r="AI449" t="str">
            <v xml:space="preserve">  </v>
          </cell>
          <cell r="AJ449">
            <v>3.625</v>
          </cell>
          <cell r="AK449">
            <v>0</v>
          </cell>
          <cell r="AL449">
            <v>14960</v>
          </cell>
          <cell r="AM449">
            <v>9310386</v>
          </cell>
          <cell r="AN449" t="str">
            <v xml:space="preserve">  0/00/0000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14960</v>
          </cell>
          <cell r="AZ449">
            <v>9310386</v>
          </cell>
          <cell r="BA449" t="str">
            <v xml:space="preserve"> ST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 t="str">
            <v>Pass</v>
          </cell>
          <cell r="BH449" t="str">
            <v>Pass</v>
          </cell>
          <cell r="BI449" t="str">
            <v>***-**-6524</v>
          </cell>
          <cell r="BJ449">
            <v>-114455.72</v>
          </cell>
          <cell r="BK449">
            <v>-114455.72</v>
          </cell>
          <cell r="BL449">
            <v>-114455.72</v>
          </cell>
          <cell r="BM449"/>
          <cell r="BN449"/>
          <cell r="BO449"/>
          <cell r="BP449"/>
          <cell r="BQ449">
            <v>-5.6976896966191525E-5</v>
          </cell>
          <cell r="BR449">
            <v>-114455.72</v>
          </cell>
          <cell r="BS449">
            <v>0</v>
          </cell>
          <cell r="BT449">
            <v>-114455.72</v>
          </cell>
          <cell r="BU449">
            <v>0</v>
          </cell>
          <cell r="BV449">
            <v>-114455.72</v>
          </cell>
          <cell r="BW449">
            <v>0</v>
          </cell>
          <cell r="BX449">
            <v>0</v>
          </cell>
          <cell r="BY449"/>
          <cell r="BZ449">
            <v>0</v>
          </cell>
          <cell r="CA449" t="e">
            <v>#REF!</v>
          </cell>
          <cell r="CB449" t="str">
            <v>Match</v>
          </cell>
          <cell r="CC449" t="b">
            <v>0</v>
          </cell>
          <cell r="CD449">
            <v>509086524</v>
          </cell>
          <cell r="CE449">
            <v>9</v>
          </cell>
          <cell r="CF449">
            <v>5</v>
          </cell>
          <cell r="CG449">
            <v>8</v>
          </cell>
          <cell r="CH449" t="b">
            <v>0</v>
          </cell>
          <cell r="CI449">
            <v>-36.313159722223645</v>
          </cell>
          <cell r="CJ449"/>
          <cell r="CK449" t="e">
            <v>#REF!</v>
          </cell>
          <cell r="CL449" t="e">
            <v>#REF!</v>
          </cell>
        </row>
        <row r="450">
          <cell r="B450">
            <v>53592</v>
          </cell>
          <cell r="C450" t="str">
            <v xml:space="preserve"> DEARDEN,LONNY R.</v>
          </cell>
          <cell r="D450">
            <v>56796.22</v>
          </cell>
          <cell r="E450">
            <v>35803.53</v>
          </cell>
          <cell r="F450">
            <v>42766</v>
          </cell>
          <cell r="G450">
            <v>44589</v>
          </cell>
          <cell r="H450" t="str">
            <v xml:space="preserve"> AMORTIZE EXCESS-REMODEL</v>
          </cell>
          <cell r="I450" t="str">
            <v xml:space="preserve"> SA</v>
          </cell>
          <cell r="J450">
            <v>31</v>
          </cell>
          <cell r="K450" t="str">
            <v xml:space="preserve"> A</v>
          </cell>
          <cell r="L450" t="str">
            <v xml:space="preserve"> N</v>
          </cell>
          <cell r="M450">
            <v>0</v>
          </cell>
          <cell r="N450">
            <v>14990</v>
          </cell>
          <cell r="O450">
            <v>53592</v>
          </cell>
          <cell r="P450">
            <v>0</v>
          </cell>
          <cell r="Q450" t="str">
            <v xml:space="preserve"> JB</v>
          </cell>
          <cell r="R450">
            <v>43644</v>
          </cell>
          <cell r="S450">
            <v>800</v>
          </cell>
          <cell r="T450">
            <v>132.43</v>
          </cell>
          <cell r="U450" t="str">
            <v xml:space="preserve"> N</v>
          </cell>
          <cell r="V450">
            <v>1</v>
          </cell>
          <cell r="W450">
            <v>511762187</v>
          </cell>
          <cell r="X450" t="str">
            <v xml:space="preserve"> S</v>
          </cell>
          <cell r="Y450">
            <v>14990</v>
          </cell>
          <cell r="Z450">
            <v>53592</v>
          </cell>
          <cell r="AA450">
            <v>0</v>
          </cell>
          <cell r="AB450">
            <v>2</v>
          </cell>
          <cell r="AC450">
            <v>10</v>
          </cell>
          <cell r="AD450">
            <v>4</v>
          </cell>
          <cell r="AE450">
            <v>0</v>
          </cell>
          <cell r="AF450">
            <v>0</v>
          </cell>
          <cell r="AG450" t="str">
            <v xml:space="preserve"> ST</v>
          </cell>
          <cell r="AH450" t="str">
            <v xml:space="preserve"> UNSECURED</v>
          </cell>
          <cell r="AI450" t="str">
            <v xml:space="preserve"> N</v>
          </cell>
          <cell r="AJ450">
            <v>5</v>
          </cell>
          <cell r="AK450">
            <v>1</v>
          </cell>
          <cell r="AL450">
            <v>14990</v>
          </cell>
          <cell r="AM450">
            <v>53592</v>
          </cell>
          <cell r="AN450" t="str">
            <v xml:space="preserve">  0/00/0000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14990</v>
          </cell>
          <cell r="AZ450">
            <v>53592</v>
          </cell>
          <cell r="BA450" t="str">
            <v xml:space="preserve"> ST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 t="str">
            <v>Substandard</v>
          </cell>
          <cell r="BH450" t="str">
            <v>Substandard</v>
          </cell>
          <cell r="BI450" t="str">
            <v>***-**-2187</v>
          </cell>
          <cell r="BJ450">
            <v>35803.53</v>
          </cell>
          <cell r="BK450">
            <v>35935.96</v>
          </cell>
          <cell r="BL450"/>
          <cell r="BM450"/>
          <cell r="BN450">
            <v>35935.96</v>
          </cell>
          <cell r="BO450"/>
          <cell r="BP450"/>
          <cell r="BQ450">
            <v>2.4583806701189289E-5</v>
          </cell>
          <cell r="BR450">
            <v>35803.53</v>
          </cell>
          <cell r="BS450">
            <v>132.43</v>
          </cell>
          <cell r="BT450">
            <v>35935.96</v>
          </cell>
          <cell r="BU450">
            <v>0</v>
          </cell>
          <cell r="BV450">
            <v>35935.96</v>
          </cell>
          <cell r="BW450">
            <v>0</v>
          </cell>
          <cell r="BX450">
            <v>0</v>
          </cell>
          <cell r="BY450"/>
          <cell r="BZ450">
            <v>0</v>
          </cell>
          <cell r="CA450" t="e">
            <v>#REF!</v>
          </cell>
          <cell r="CB450" t="str">
            <v>Match</v>
          </cell>
          <cell r="CC450" t="b">
            <v>0</v>
          </cell>
          <cell r="CD450">
            <v>511762187</v>
          </cell>
          <cell r="CE450">
            <v>9</v>
          </cell>
          <cell r="CF450">
            <v>5</v>
          </cell>
          <cell r="CG450">
            <v>76</v>
          </cell>
          <cell r="CH450" t="b">
            <v>0</v>
          </cell>
          <cell r="CI450">
            <v>-520.31315972222365</v>
          </cell>
          <cell r="CJ450"/>
          <cell r="CK450" t="e">
            <v>#REF!</v>
          </cell>
          <cell r="CL450" t="e">
            <v>#REF!</v>
          </cell>
        </row>
        <row r="451">
          <cell r="B451">
            <v>310387</v>
          </cell>
          <cell r="C451" t="str">
            <v xml:space="preserve"> DEARDEN,LONNY R.</v>
          </cell>
          <cell r="D451">
            <v>202400</v>
          </cell>
          <cell r="E451">
            <v>194671.91</v>
          </cell>
          <cell r="F451">
            <v>42380</v>
          </cell>
          <cell r="G451">
            <v>53359</v>
          </cell>
          <cell r="H451" t="str">
            <v xml:space="preserve"> CASH-OUT REFINANCE</v>
          </cell>
          <cell r="I451" t="str">
            <v xml:space="preserve"> PA</v>
          </cell>
          <cell r="J451">
            <v>19</v>
          </cell>
          <cell r="K451" t="str">
            <v xml:space="preserve"> A</v>
          </cell>
          <cell r="L451" t="str">
            <v xml:space="preserve"> N</v>
          </cell>
          <cell r="M451">
            <v>0</v>
          </cell>
          <cell r="N451">
            <v>14990</v>
          </cell>
          <cell r="O451">
            <v>310387</v>
          </cell>
          <cell r="P451">
            <v>0</v>
          </cell>
          <cell r="Q451" t="str">
            <v xml:space="preserve"> BR</v>
          </cell>
          <cell r="R451">
            <v>43132</v>
          </cell>
          <cell r="S451">
            <v>966.29</v>
          </cell>
          <cell r="T451">
            <v>466.41</v>
          </cell>
          <cell r="U451" t="str">
            <v xml:space="preserve"> N</v>
          </cell>
          <cell r="V451">
            <v>2</v>
          </cell>
          <cell r="W451">
            <v>511762187</v>
          </cell>
          <cell r="X451" t="str">
            <v xml:space="preserve"> S</v>
          </cell>
          <cell r="Y451">
            <v>14990</v>
          </cell>
          <cell r="Z451">
            <v>310387</v>
          </cell>
          <cell r="AA451">
            <v>0</v>
          </cell>
          <cell r="AB451">
            <v>2</v>
          </cell>
          <cell r="AC451">
            <v>6</v>
          </cell>
          <cell r="AD451">
            <v>3</v>
          </cell>
          <cell r="AE451">
            <v>310387</v>
          </cell>
          <cell r="AF451">
            <v>1</v>
          </cell>
          <cell r="AG451" t="str">
            <v xml:space="preserve"> ST</v>
          </cell>
          <cell r="AH451" t="str">
            <v xml:space="preserve"> 1203 STEELE AVE</v>
          </cell>
          <cell r="AI451" t="str">
            <v xml:space="preserve"> N</v>
          </cell>
          <cell r="AJ451">
            <v>3.75</v>
          </cell>
          <cell r="AK451">
            <v>0</v>
          </cell>
          <cell r="AL451">
            <v>14990</v>
          </cell>
          <cell r="AM451">
            <v>310387</v>
          </cell>
          <cell r="AN451" t="str">
            <v xml:space="preserve">  0/00/0000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14990</v>
          </cell>
          <cell r="AZ451">
            <v>310387</v>
          </cell>
          <cell r="BA451" t="str">
            <v xml:space="preserve"> ST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 t="str">
            <v>Pass</v>
          </cell>
          <cell r="BH451" t="str">
            <v>Pass</v>
          </cell>
          <cell r="BI451" t="str">
            <v>***-**-2187</v>
          </cell>
          <cell r="BJ451">
            <v>194671.91</v>
          </cell>
          <cell r="BK451">
            <v>195138.32</v>
          </cell>
          <cell r="BL451">
            <v>195138.32</v>
          </cell>
          <cell r="BM451"/>
          <cell r="BN451"/>
          <cell r="BO451"/>
          <cell r="BP451"/>
          <cell r="BQ451">
            <v>1.0025079801331009E-4</v>
          </cell>
          <cell r="BR451">
            <v>194671.91</v>
          </cell>
          <cell r="BS451">
            <v>466.41</v>
          </cell>
          <cell r="BT451">
            <v>195138.32</v>
          </cell>
          <cell r="BU451">
            <v>0</v>
          </cell>
          <cell r="BV451">
            <v>195138.32</v>
          </cell>
          <cell r="BW451">
            <v>0</v>
          </cell>
          <cell r="BX451">
            <v>0</v>
          </cell>
          <cell r="BY451"/>
          <cell r="BZ451">
            <v>0</v>
          </cell>
          <cell r="CA451" t="e">
            <v>#REF!</v>
          </cell>
          <cell r="CB451" t="str">
            <v>Match</v>
          </cell>
          <cell r="CC451" t="b">
            <v>0</v>
          </cell>
          <cell r="CD451">
            <v>511762187</v>
          </cell>
          <cell r="CE451">
            <v>9</v>
          </cell>
          <cell r="CF451">
            <v>5</v>
          </cell>
          <cell r="CG451">
            <v>76</v>
          </cell>
          <cell r="CH451" t="b">
            <v>0</v>
          </cell>
          <cell r="CI451">
            <v>-8.3131597222236451</v>
          </cell>
          <cell r="CJ451"/>
          <cell r="CK451" t="e">
            <v>#REF!</v>
          </cell>
          <cell r="CL451" t="e">
            <v>#REF!</v>
          </cell>
        </row>
        <row r="452">
          <cell r="B452">
            <v>9310387</v>
          </cell>
          <cell r="C452" t="str">
            <v xml:space="preserve"> DEARDEN,LONNY</v>
          </cell>
          <cell r="D452">
            <v>-202400</v>
          </cell>
          <cell r="E452">
            <v>-194671.91</v>
          </cell>
          <cell r="F452">
            <v>42380</v>
          </cell>
          <cell r="G452">
            <v>53359</v>
          </cell>
          <cell r="H452" t="str">
            <v xml:space="preserve"> MPF LOAN SOLD</v>
          </cell>
          <cell r="I452" t="str">
            <v xml:space="preserve"> PT</v>
          </cell>
          <cell r="J452">
            <v>20</v>
          </cell>
          <cell r="K452" t="str">
            <v xml:space="preserve"> A</v>
          </cell>
          <cell r="L452" t="str">
            <v xml:space="preserve"> N</v>
          </cell>
          <cell r="M452">
            <v>0</v>
          </cell>
          <cell r="N452">
            <v>14990</v>
          </cell>
          <cell r="O452">
            <v>9310387</v>
          </cell>
          <cell r="P452">
            <v>0</v>
          </cell>
          <cell r="Q452" t="str">
            <v xml:space="preserve"> BR</v>
          </cell>
          <cell r="R452">
            <v>43132</v>
          </cell>
          <cell r="S452">
            <v>966.29</v>
          </cell>
          <cell r="T452">
            <v>-466.41</v>
          </cell>
          <cell r="U452" t="str">
            <v xml:space="preserve"> N</v>
          </cell>
          <cell r="V452">
            <v>2</v>
          </cell>
          <cell r="W452">
            <v>511762187</v>
          </cell>
          <cell r="X452" t="str">
            <v xml:space="preserve"> S</v>
          </cell>
          <cell r="Y452">
            <v>14990</v>
          </cell>
          <cell r="Z452">
            <v>9310387</v>
          </cell>
          <cell r="AA452">
            <v>0</v>
          </cell>
          <cell r="AB452">
            <v>2</v>
          </cell>
          <cell r="AC452">
            <v>6</v>
          </cell>
          <cell r="AD452">
            <v>3</v>
          </cell>
          <cell r="AE452">
            <v>310387</v>
          </cell>
          <cell r="AF452">
            <v>1</v>
          </cell>
          <cell r="AG452" t="str">
            <v xml:space="preserve"> ST</v>
          </cell>
          <cell r="AH452" t="str">
            <v xml:space="preserve"> 1203 STEELE AVE</v>
          </cell>
          <cell r="AI452" t="str">
            <v xml:space="preserve">  </v>
          </cell>
          <cell r="AJ452">
            <v>3.75</v>
          </cell>
          <cell r="AK452">
            <v>0</v>
          </cell>
          <cell r="AL452">
            <v>14990</v>
          </cell>
          <cell r="AM452">
            <v>9310387</v>
          </cell>
          <cell r="AN452" t="str">
            <v xml:space="preserve">  0/00/0000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14990</v>
          </cell>
          <cell r="AZ452">
            <v>9310387</v>
          </cell>
          <cell r="BA452" t="str">
            <v xml:space="preserve"> ST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 t="str">
            <v>Pass</v>
          </cell>
          <cell r="BH452" t="str">
            <v>Pass</v>
          </cell>
          <cell r="BI452" t="str">
            <v>***-**-2187</v>
          </cell>
          <cell r="BJ452">
            <v>-194671.91</v>
          </cell>
          <cell r="BK452">
            <v>-195138.32</v>
          </cell>
          <cell r="BL452">
            <v>-195138.32</v>
          </cell>
          <cell r="BM452"/>
          <cell r="BN452"/>
          <cell r="BO452"/>
          <cell r="BP452"/>
          <cell r="BQ452">
            <v>-1.0025079801331009E-4</v>
          </cell>
          <cell r="BR452">
            <v>-194671.91</v>
          </cell>
          <cell r="BS452">
            <v>-466.41</v>
          </cell>
          <cell r="BT452">
            <v>-195138.32</v>
          </cell>
          <cell r="BU452">
            <v>0</v>
          </cell>
          <cell r="BV452">
            <v>-195138.32</v>
          </cell>
          <cell r="BW452">
            <v>0</v>
          </cell>
          <cell r="BX452">
            <v>0</v>
          </cell>
          <cell r="BY452"/>
          <cell r="BZ452">
            <v>0</v>
          </cell>
          <cell r="CA452" t="e">
            <v>#REF!</v>
          </cell>
          <cell r="CB452" t="str">
            <v>Match</v>
          </cell>
          <cell r="CC452" t="b">
            <v>0</v>
          </cell>
          <cell r="CD452">
            <v>511762187</v>
          </cell>
          <cell r="CE452">
            <v>9</v>
          </cell>
          <cell r="CF452">
            <v>5</v>
          </cell>
          <cell r="CG452">
            <v>76</v>
          </cell>
          <cell r="CH452" t="b">
            <v>0</v>
          </cell>
          <cell r="CI452">
            <v>-8.3131597222236451</v>
          </cell>
          <cell r="CJ452"/>
          <cell r="CK452" t="e">
            <v>#REF!</v>
          </cell>
          <cell r="CL452" t="e">
            <v>#REF!</v>
          </cell>
        </row>
        <row r="453">
          <cell r="B453">
            <v>54274</v>
          </cell>
          <cell r="C453" t="str">
            <v xml:space="preserve"> DEARDEN,WILLIAM G.</v>
          </cell>
          <cell r="D453">
            <v>9669.4599999999991</v>
          </cell>
          <cell r="E453">
            <v>9293.34</v>
          </cell>
          <cell r="F453">
            <v>43040</v>
          </cell>
          <cell r="G453">
            <v>43407</v>
          </cell>
          <cell r="H453" t="str">
            <v xml:space="preserve"> TERM N-TRONIC OPERATING</v>
          </cell>
          <cell r="I453" t="str">
            <v xml:space="preserve"> SA</v>
          </cell>
          <cell r="J453">
            <v>32</v>
          </cell>
          <cell r="K453" t="str">
            <v xml:space="preserve"> A</v>
          </cell>
          <cell r="L453" t="str">
            <v xml:space="preserve"> N</v>
          </cell>
          <cell r="M453">
            <v>0</v>
          </cell>
          <cell r="N453">
            <v>15235</v>
          </cell>
          <cell r="O453">
            <v>54274</v>
          </cell>
          <cell r="P453">
            <v>0</v>
          </cell>
          <cell r="Q453" t="str">
            <v xml:space="preserve"> MN</v>
          </cell>
          <cell r="R453">
            <v>43134</v>
          </cell>
          <cell r="S453">
            <v>250</v>
          </cell>
          <cell r="T453">
            <v>40.1</v>
          </cell>
          <cell r="U453" t="str">
            <v xml:space="preserve"> Y</v>
          </cell>
          <cell r="V453">
            <v>11</v>
          </cell>
          <cell r="W453">
            <v>515821173</v>
          </cell>
          <cell r="X453" t="str">
            <v xml:space="preserve"> S</v>
          </cell>
          <cell r="Y453">
            <v>15235</v>
          </cell>
          <cell r="Z453">
            <v>54274</v>
          </cell>
          <cell r="AA453">
            <v>0</v>
          </cell>
          <cell r="AB453">
            <v>25</v>
          </cell>
          <cell r="AC453">
            <v>5</v>
          </cell>
          <cell r="AD453">
            <v>5</v>
          </cell>
          <cell r="AE453">
            <v>0</v>
          </cell>
          <cell r="AF453">
            <v>0</v>
          </cell>
          <cell r="AG453" t="str">
            <v xml:space="preserve"> ST</v>
          </cell>
          <cell r="AH453" t="str">
            <v xml:space="preserve"> 2005 FORD MUSTANG (VIN 1ZVFT82</v>
          </cell>
          <cell r="AI453" t="str">
            <v xml:space="preserve"> N</v>
          </cell>
          <cell r="AJ453">
            <v>7.5</v>
          </cell>
          <cell r="AK453">
            <v>0</v>
          </cell>
          <cell r="AL453">
            <v>15235</v>
          </cell>
          <cell r="AM453">
            <v>54274</v>
          </cell>
          <cell r="AN453" t="str">
            <v xml:space="preserve">  0/00/0000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15235</v>
          </cell>
          <cell r="AZ453">
            <v>54274</v>
          </cell>
          <cell r="BA453" t="str">
            <v xml:space="preserve"> ST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 t="str">
            <v>Pass</v>
          </cell>
          <cell r="BH453" t="str">
            <v>Pass</v>
          </cell>
          <cell r="BI453" t="str">
            <v>***-**-1173</v>
          </cell>
          <cell r="BJ453">
            <v>9293.34</v>
          </cell>
          <cell r="BK453">
            <v>9333.44</v>
          </cell>
          <cell r="BL453">
            <v>9333.44</v>
          </cell>
          <cell r="BM453"/>
          <cell r="BN453"/>
          <cell r="BO453"/>
          <cell r="BP453"/>
          <cell r="BQ453">
            <v>9.5716403173833887E-6</v>
          </cell>
          <cell r="BR453">
            <v>9293.34</v>
          </cell>
          <cell r="BS453">
            <v>40.1</v>
          </cell>
          <cell r="BT453">
            <v>9333.44</v>
          </cell>
          <cell r="BU453">
            <v>0</v>
          </cell>
          <cell r="BV453">
            <v>9333.44</v>
          </cell>
          <cell r="BW453">
            <v>0</v>
          </cell>
          <cell r="BX453">
            <v>0</v>
          </cell>
          <cell r="BY453"/>
          <cell r="BZ453">
            <v>0</v>
          </cell>
          <cell r="CA453" t="e">
            <v>#REF!</v>
          </cell>
          <cell r="CB453" t="str">
            <v>Match</v>
          </cell>
          <cell r="CC453" t="b">
            <v>0</v>
          </cell>
          <cell r="CD453">
            <v>515821173</v>
          </cell>
          <cell r="CE453">
            <v>9</v>
          </cell>
          <cell r="CF453">
            <v>5</v>
          </cell>
          <cell r="CG453">
            <v>82</v>
          </cell>
          <cell r="CH453" t="b">
            <v>0</v>
          </cell>
          <cell r="CI453">
            <v>-10.313159722223645</v>
          </cell>
          <cell r="CJ453"/>
          <cell r="CK453" t="e">
            <v>#REF!</v>
          </cell>
          <cell r="CL453" t="e">
            <v>#REF!</v>
          </cell>
        </row>
        <row r="454">
          <cell r="B454">
            <v>53693</v>
          </cell>
          <cell r="C454" t="str">
            <v xml:space="preserve"> DEBUSK,DAVID JOSEPH</v>
          </cell>
          <cell r="D454">
            <v>3039</v>
          </cell>
          <cell r="E454">
            <v>1333.19</v>
          </cell>
          <cell r="F454">
            <v>42815</v>
          </cell>
          <cell r="G454">
            <v>43357</v>
          </cell>
          <cell r="H454" t="str">
            <v xml:space="preserve"> PURCHASE VEHICLE</v>
          </cell>
          <cell r="I454" t="str">
            <v xml:space="preserve"> SA</v>
          </cell>
          <cell r="J454">
            <v>34</v>
          </cell>
          <cell r="K454" t="str">
            <v xml:space="preserve"> A</v>
          </cell>
          <cell r="L454" t="str">
            <v xml:space="preserve"> N</v>
          </cell>
          <cell r="M454">
            <v>0</v>
          </cell>
          <cell r="N454">
            <v>15420</v>
          </cell>
          <cell r="O454">
            <v>53693</v>
          </cell>
          <cell r="P454">
            <v>0</v>
          </cell>
          <cell r="Q454" t="str">
            <v xml:space="preserve"> J</v>
          </cell>
          <cell r="R454">
            <v>43145</v>
          </cell>
          <cell r="S454">
            <v>180.21</v>
          </cell>
          <cell r="T454">
            <v>3.72</v>
          </cell>
          <cell r="U454" t="str">
            <v xml:space="preserve"> N</v>
          </cell>
          <cell r="V454">
            <v>11</v>
          </cell>
          <cell r="W454">
            <v>515153837</v>
          </cell>
          <cell r="X454" t="str">
            <v xml:space="preserve"> S</v>
          </cell>
          <cell r="Y454">
            <v>15420</v>
          </cell>
          <cell r="Z454">
            <v>53693</v>
          </cell>
          <cell r="AA454">
            <v>0</v>
          </cell>
          <cell r="AB454">
            <v>23</v>
          </cell>
          <cell r="AC454">
            <v>5</v>
          </cell>
          <cell r="AD454">
            <v>12</v>
          </cell>
          <cell r="AE454">
            <v>0</v>
          </cell>
          <cell r="AF454">
            <v>0</v>
          </cell>
          <cell r="AG454" t="str">
            <v xml:space="preserve"> ST</v>
          </cell>
          <cell r="AH454" t="str">
            <v xml:space="preserve"> 1996 BMW  318TI AUTOMATIC</v>
          </cell>
          <cell r="AI454" t="str">
            <v xml:space="preserve"> N</v>
          </cell>
          <cell r="AJ454">
            <v>8.5</v>
          </cell>
          <cell r="AK454">
            <v>0</v>
          </cell>
          <cell r="AL454">
            <v>15420</v>
          </cell>
          <cell r="AM454">
            <v>53693</v>
          </cell>
          <cell r="AN454" t="str">
            <v xml:space="preserve">  0/00/0000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15420</v>
          </cell>
          <cell r="AZ454">
            <v>53693</v>
          </cell>
          <cell r="BA454" t="str">
            <v xml:space="preserve"> ST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 t="str">
            <v>Pass</v>
          </cell>
          <cell r="BH454" t="str">
            <v>Pass</v>
          </cell>
          <cell r="BI454" t="str">
            <v>***-**-3837</v>
          </cell>
          <cell r="BJ454">
            <v>1333.19</v>
          </cell>
          <cell r="BK454">
            <v>1336.91</v>
          </cell>
          <cell r="BL454">
            <v>1336.91</v>
          </cell>
          <cell r="BM454"/>
          <cell r="BN454"/>
          <cell r="BO454"/>
          <cell r="BP454"/>
          <cell r="BQ454">
            <v>1.5561958537364762E-6</v>
          </cell>
          <cell r="BR454">
            <v>1333.19</v>
          </cell>
          <cell r="BS454">
            <v>3.72</v>
          </cell>
          <cell r="BT454">
            <v>1336.91</v>
          </cell>
          <cell r="BU454">
            <v>0</v>
          </cell>
          <cell r="BV454">
            <v>1336.91</v>
          </cell>
          <cell r="BW454">
            <v>0</v>
          </cell>
          <cell r="BX454">
            <v>0</v>
          </cell>
          <cell r="BY454"/>
          <cell r="BZ454">
            <v>0</v>
          </cell>
          <cell r="CA454" t="e">
            <v>#REF!</v>
          </cell>
          <cell r="CB454" t="str">
            <v>Match</v>
          </cell>
          <cell r="CC454" t="b">
            <v>0</v>
          </cell>
          <cell r="CD454">
            <v>515153837</v>
          </cell>
          <cell r="CE454">
            <v>9</v>
          </cell>
          <cell r="CF454">
            <v>5</v>
          </cell>
          <cell r="CG454">
            <v>15</v>
          </cell>
          <cell r="CH454" t="b">
            <v>0</v>
          </cell>
          <cell r="CI454">
            <v>-21.313159722223645</v>
          </cell>
          <cell r="CJ454"/>
          <cell r="CK454" t="e">
            <v>#REF!</v>
          </cell>
          <cell r="CL454" t="e">
            <v>#REF!</v>
          </cell>
        </row>
        <row r="455">
          <cell r="B455">
            <v>95817</v>
          </cell>
          <cell r="C455" t="str">
            <v xml:space="preserve"> DE CAMP,STEVE</v>
          </cell>
          <cell r="D455">
            <v>250</v>
          </cell>
          <cell r="E455">
            <v>250</v>
          </cell>
          <cell r="F455">
            <v>37293</v>
          </cell>
          <cell r="G455">
            <v>37353</v>
          </cell>
          <cell r="H455" t="str">
            <v xml:space="preserve"> PERSONAL</v>
          </cell>
          <cell r="I455" t="str">
            <v xml:space="preserve"> CO</v>
          </cell>
          <cell r="J455">
            <v>72</v>
          </cell>
          <cell r="K455" t="str">
            <v xml:space="preserve"> A</v>
          </cell>
          <cell r="L455" t="str">
            <v xml:space="preserve"> N</v>
          </cell>
          <cell r="M455">
            <v>0</v>
          </cell>
          <cell r="N455">
            <v>15440</v>
          </cell>
          <cell r="O455">
            <v>95817</v>
          </cell>
          <cell r="P455">
            <v>0</v>
          </cell>
          <cell r="Q455" t="str">
            <v xml:space="preserve"> DH</v>
          </cell>
          <cell r="R455">
            <v>37353</v>
          </cell>
          <cell r="S455">
            <v>0</v>
          </cell>
          <cell r="T455">
            <v>0</v>
          </cell>
          <cell r="U455" t="str">
            <v xml:space="preserve"> N</v>
          </cell>
          <cell r="V455">
            <v>1</v>
          </cell>
          <cell r="W455">
            <v>514822739</v>
          </cell>
          <cell r="X455" t="str">
            <v xml:space="preserve"> S</v>
          </cell>
          <cell r="Y455">
            <v>15440</v>
          </cell>
          <cell r="Z455">
            <v>95817</v>
          </cell>
          <cell r="AA455">
            <v>0</v>
          </cell>
          <cell r="AB455">
            <v>3</v>
          </cell>
          <cell r="AC455">
            <v>10</v>
          </cell>
          <cell r="AD455">
            <v>8</v>
          </cell>
          <cell r="AE455">
            <v>0</v>
          </cell>
          <cell r="AF455">
            <v>0</v>
          </cell>
          <cell r="AG455" t="str">
            <v xml:space="preserve"> ST</v>
          </cell>
          <cell r="AH455" t="str">
            <v xml:space="preserve"> UNSECURED</v>
          </cell>
          <cell r="AI455" t="str">
            <v xml:space="preserve">  </v>
          </cell>
          <cell r="AJ455">
            <v>12</v>
          </cell>
          <cell r="AK455">
            <v>1</v>
          </cell>
          <cell r="AL455">
            <v>15440</v>
          </cell>
          <cell r="AM455">
            <v>95817</v>
          </cell>
          <cell r="AN455" t="str">
            <v xml:space="preserve">  0/00/0000</v>
          </cell>
          <cell r="AO455">
            <v>250</v>
          </cell>
          <cell r="AP455">
            <v>479.25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729.25</v>
          </cell>
          <cell r="AV455">
            <v>21</v>
          </cell>
          <cell r="AW455">
            <v>24</v>
          </cell>
          <cell r="AX455">
            <v>2</v>
          </cell>
          <cell r="AY455">
            <v>15440</v>
          </cell>
          <cell r="AZ455">
            <v>95817</v>
          </cell>
          <cell r="BA455" t="str">
            <v xml:space="preserve"> ST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str">
            <v>Substandard</v>
          </cell>
          <cell r="BH455" t="str">
            <v>Pass</v>
          </cell>
          <cell r="BI455" t="str">
            <v>***-**-2739</v>
          </cell>
          <cell r="BJ455">
            <v>250</v>
          </cell>
          <cell r="BK455">
            <v>0</v>
          </cell>
          <cell r="BL455"/>
          <cell r="BM455"/>
          <cell r="BN455">
            <v>0</v>
          </cell>
          <cell r="BO455"/>
          <cell r="BP455"/>
          <cell r="BQ455">
            <v>4.1197848426436086E-7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250</v>
          </cell>
          <cell r="BY455" t="str">
            <v>120 +</v>
          </cell>
          <cell r="BZ455">
            <v>729.25</v>
          </cell>
          <cell r="CA455" t="e">
            <v>#REF!</v>
          </cell>
          <cell r="CB455" t="str">
            <v>Match</v>
          </cell>
          <cell r="CC455" t="b">
            <v>0</v>
          </cell>
          <cell r="CD455">
            <v>514822739</v>
          </cell>
          <cell r="CE455">
            <v>9</v>
          </cell>
          <cell r="CF455">
            <v>5</v>
          </cell>
          <cell r="CG455">
            <v>82</v>
          </cell>
          <cell r="CH455" t="b">
            <v>0</v>
          </cell>
          <cell r="CI455">
            <v>5770.6868402777764</v>
          </cell>
          <cell r="CJ455" t="str">
            <v>31 +</v>
          </cell>
          <cell r="CK455">
            <v>0</v>
          </cell>
          <cell r="CL455">
            <v>0</v>
          </cell>
        </row>
        <row r="456">
          <cell r="B456">
            <v>53505</v>
          </cell>
          <cell r="C456" t="str">
            <v xml:space="preserve"> DEC MART FURNITURE I</v>
          </cell>
          <cell r="D456">
            <v>25000</v>
          </cell>
          <cell r="E456">
            <v>10000</v>
          </cell>
          <cell r="F456">
            <v>42720</v>
          </cell>
          <cell r="G456">
            <v>43451</v>
          </cell>
          <cell r="H456" t="str">
            <v xml:space="preserve"> OPERATING</v>
          </cell>
          <cell r="I456" t="str">
            <v xml:space="preserve"> SI</v>
          </cell>
          <cell r="J456">
            <v>61</v>
          </cell>
          <cell r="K456" t="str">
            <v xml:space="preserve"> A</v>
          </cell>
          <cell r="L456" t="str">
            <v xml:space="preserve"> O</v>
          </cell>
          <cell r="M456">
            <v>25000</v>
          </cell>
          <cell r="N456">
            <v>15500</v>
          </cell>
          <cell r="O456">
            <v>53505</v>
          </cell>
          <cell r="P456">
            <v>0</v>
          </cell>
          <cell r="Q456" t="str">
            <v xml:space="preserve"> JD</v>
          </cell>
          <cell r="R456">
            <v>43451</v>
          </cell>
          <cell r="S456">
            <v>0</v>
          </cell>
          <cell r="T456">
            <v>54.79</v>
          </cell>
          <cell r="U456" t="str">
            <v xml:space="preserve"> N</v>
          </cell>
          <cell r="V456">
            <v>1</v>
          </cell>
          <cell r="W456">
            <v>480919708</v>
          </cell>
          <cell r="X456" t="str">
            <v xml:space="preserve"> F</v>
          </cell>
          <cell r="Y456">
            <v>15500</v>
          </cell>
          <cell r="Z456">
            <v>53505</v>
          </cell>
          <cell r="AA456">
            <v>1</v>
          </cell>
          <cell r="AB456">
            <v>1</v>
          </cell>
          <cell r="AC456">
            <v>4</v>
          </cell>
          <cell r="AD456">
            <v>5</v>
          </cell>
          <cell r="AE456">
            <v>0</v>
          </cell>
          <cell r="AF456">
            <v>0</v>
          </cell>
          <cell r="AG456" t="str">
            <v xml:space="preserve"> ST</v>
          </cell>
          <cell r="AH456" t="str">
            <v xml:space="preserve"> UNSECURED</v>
          </cell>
          <cell r="AI456" t="str">
            <v xml:space="preserve"> N</v>
          </cell>
          <cell r="AJ456">
            <v>5</v>
          </cell>
          <cell r="AK456">
            <v>0</v>
          </cell>
          <cell r="AL456">
            <v>15500</v>
          </cell>
          <cell r="AM456">
            <v>53505</v>
          </cell>
          <cell r="AN456" t="str">
            <v xml:space="preserve"> 12/14/2017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15500</v>
          </cell>
          <cell r="AZ456">
            <v>53505</v>
          </cell>
          <cell r="BA456" t="str">
            <v xml:space="preserve"> ST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 t="str">
            <v>Pass</v>
          </cell>
          <cell r="BH456" t="str">
            <v>Pass</v>
          </cell>
          <cell r="BI456" t="str">
            <v>**-***9708</v>
          </cell>
          <cell r="BJ456">
            <v>25000</v>
          </cell>
          <cell r="BK456">
            <v>10054.790000000001</v>
          </cell>
          <cell r="BL456">
            <v>10054.790000000001</v>
          </cell>
          <cell r="BM456"/>
          <cell r="BN456"/>
          <cell r="BO456"/>
          <cell r="BP456"/>
          <cell r="BQ456">
            <v>6.8663080710726813E-6</v>
          </cell>
          <cell r="BR456">
            <v>10000</v>
          </cell>
          <cell r="BS456">
            <v>54.79</v>
          </cell>
          <cell r="BT456">
            <v>10054.790000000001</v>
          </cell>
          <cell r="BU456">
            <v>15000</v>
          </cell>
          <cell r="BV456">
            <v>25054.79</v>
          </cell>
          <cell r="BW456">
            <v>0</v>
          </cell>
          <cell r="BX456">
            <v>0</v>
          </cell>
          <cell r="BY456"/>
          <cell r="BZ456">
            <v>0</v>
          </cell>
          <cell r="CA456" t="e">
            <v>#REF!</v>
          </cell>
          <cell r="CB456" t="str">
            <v>Match</v>
          </cell>
          <cell r="CC456" t="b">
            <v>0</v>
          </cell>
          <cell r="CD456">
            <v>480919708</v>
          </cell>
          <cell r="CE456">
            <v>9</v>
          </cell>
          <cell r="CF456">
            <v>4</v>
          </cell>
          <cell r="CG456">
            <v>91</v>
          </cell>
          <cell r="CH456" t="b">
            <v>0</v>
          </cell>
          <cell r="CI456">
            <v>-327.31315972222365</v>
          </cell>
          <cell r="CJ456"/>
          <cell r="CK456" t="e">
            <v>#REF!</v>
          </cell>
          <cell r="CL456" t="e">
            <v>#REF!</v>
          </cell>
        </row>
        <row r="457">
          <cell r="B457">
            <v>51116</v>
          </cell>
          <cell r="C457" t="str">
            <v xml:space="preserve"> DEPPERSCHMIDT,DANIE</v>
          </cell>
          <cell r="D457">
            <v>23964.47</v>
          </cell>
          <cell r="E457">
            <v>17311.41</v>
          </cell>
          <cell r="F457">
            <v>41992</v>
          </cell>
          <cell r="G457">
            <v>42358</v>
          </cell>
          <cell r="H457" t="str">
            <v xml:space="preserve"> DEBT CONSOLIDATION</v>
          </cell>
          <cell r="I457" t="str">
            <v xml:space="preserve"> CO</v>
          </cell>
          <cell r="J457">
            <v>72</v>
          </cell>
          <cell r="K457" t="str">
            <v xml:space="preserve"> A</v>
          </cell>
          <cell r="L457" t="str">
            <v xml:space="preserve"> N</v>
          </cell>
          <cell r="M457">
            <v>0</v>
          </cell>
          <cell r="N457">
            <v>15664</v>
          </cell>
          <cell r="O457">
            <v>51116</v>
          </cell>
          <cell r="P457">
            <v>17311.41</v>
          </cell>
          <cell r="Q457" t="str">
            <v xml:space="preserve"> LF</v>
          </cell>
          <cell r="R457">
            <v>42358</v>
          </cell>
          <cell r="S457">
            <v>0</v>
          </cell>
          <cell r="T457">
            <v>0</v>
          </cell>
          <cell r="U457" t="str">
            <v xml:space="preserve"> N</v>
          </cell>
          <cell r="V457">
            <v>3</v>
          </cell>
          <cell r="W457">
            <v>511349330</v>
          </cell>
          <cell r="X457" t="str">
            <v xml:space="preserve"> S</v>
          </cell>
          <cell r="Y457">
            <v>15664</v>
          </cell>
          <cell r="Z457">
            <v>51116</v>
          </cell>
          <cell r="AA457">
            <v>0</v>
          </cell>
          <cell r="AB457">
            <v>2</v>
          </cell>
          <cell r="AC457">
            <v>10</v>
          </cell>
          <cell r="AD457">
            <v>8</v>
          </cell>
          <cell r="AE457">
            <v>0</v>
          </cell>
          <cell r="AF457">
            <v>0</v>
          </cell>
          <cell r="AG457" t="str">
            <v xml:space="preserve"> CO</v>
          </cell>
          <cell r="AH457" t="str">
            <v xml:space="preserve"> ALL EQUIPMENT, 90 GMC PICKUP</v>
          </cell>
          <cell r="AI457" t="str">
            <v xml:space="preserve"> N</v>
          </cell>
          <cell r="AJ457">
            <v>8</v>
          </cell>
          <cell r="AK457">
            <v>1</v>
          </cell>
          <cell r="AL457">
            <v>15664</v>
          </cell>
          <cell r="AM457">
            <v>51116</v>
          </cell>
          <cell r="AN457" t="str">
            <v xml:space="preserve">  0/00/0000</v>
          </cell>
          <cell r="AO457">
            <v>17311.41</v>
          </cell>
          <cell r="AP457">
            <v>4468.67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21780.080000000002</v>
          </cell>
          <cell r="AV457">
            <v>1</v>
          </cell>
          <cell r="AW457">
            <v>1</v>
          </cell>
          <cell r="AX457">
            <v>1</v>
          </cell>
          <cell r="AY457">
            <v>15664</v>
          </cell>
          <cell r="AZ457">
            <v>51116</v>
          </cell>
          <cell r="BA457" t="str">
            <v xml:space="preserve"> CO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 t="str">
            <v>Substandard</v>
          </cell>
          <cell r="BH457" t="str">
            <v>Pass</v>
          </cell>
          <cell r="BI457" t="str">
            <v>***-**-9330</v>
          </cell>
          <cell r="BJ457">
            <v>17311.41</v>
          </cell>
          <cell r="BK457">
            <v>0</v>
          </cell>
          <cell r="BL457"/>
          <cell r="BM457"/>
          <cell r="BN457">
            <v>0</v>
          </cell>
          <cell r="BO457"/>
          <cell r="BP457"/>
          <cell r="BQ457">
            <v>1.9018475872743734E-5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34622.82</v>
          </cell>
          <cell r="BY457" t="str">
            <v>120 +</v>
          </cell>
          <cell r="BZ457">
            <v>21780.080000000002</v>
          </cell>
          <cell r="CA457" t="e">
            <v>#REF!</v>
          </cell>
          <cell r="CB457" t="str">
            <v>Match</v>
          </cell>
          <cell r="CC457" t="b">
            <v>0</v>
          </cell>
          <cell r="CD457">
            <v>511349330</v>
          </cell>
          <cell r="CE457">
            <v>9</v>
          </cell>
          <cell r="CF457">
            <v>5</v>
          </cell>
          <cell r="CG457">
            <v>34</v>
          </cell>
          <cell r="CH457" t="b">
            <v>0</v>
          </cell>
          <cell r="CI457">
            <v>765.68684027777635</v>
          </cell>
          <cell r="CJ457" t="str">
            <v>31 +</v>
          </cell>
          <cell r="CK457">
            <v>0</v>
          </cell>
          <cell r="CL457">
            <v>0</v>
          </cell>
        </row>
        <row r="458">
          <cell r="B458">
            <v>310291</v>
          </cell>
          <cell r="C458" t="str">
            <v xml:space="preserve"> DEPPERSCHMIDT,TOD A.</v>
          </cell>
          <cell r="D458">
            <v>121000</v>
          </cell>
          <cell r="E458">
            <v>65181.55</v>
          </cell>
          <cell r="F458">
            <v>41243</v>
          </cell>
          <cell r="G458">
            <v>46722</v>
          </cell>
          <cell r="H458" t="str">
            <v xml:space="preserve"> PURCHASE HOME</v>
          </cell>
          <cell r="I458" t="str">
            <v xml:space="preserve"> PA</v>
          </cell>
          <cell r="J458">
            <v>19</v>
          </cell>
          <cell r="K458" t="str">
            <v xml:space="preserve"> A</v>
          </cell>
          <cell r="L458" t="str">
            <v xml:space="preserve"> N</v>
          </cell>
          <cell r="M458">
            <v>0</v>
          </cell>
          <cell r="N458">
            <v>15666</v>
          </cell>
          <cell r="O458">
            <v>310291</v>
          </cell>
          <cell r="P458">
            <v>0</v>
          </cell>
          <cell r="Q458" t="str">
            <v xml:space="preserve"> KM</v>
          </cell>
          <cell r="R458">
            <v>43132</v>
          </cell>
          <cell r="S458">
            <v>821.13</v>
          </cell>
          <cell r="T458">
            <v>104.13</v>
          </cell>
          <cell r="U458" t="str">
            <v xml:space="preserve"> N</v>
          </cell>
          <cell r="V458">
            <v>2</v>
          </cell>
          <cell r="W458">
            <v>513863981</v>
          </cell>
          <cell r="X458" t="str">
            <v xml:space="preserve"> S</v>
          </cell>
          <cell r="Y458">
            <v>15666</v>
          </cell>
          <cell r="Z458">
            <v>310291</v>
          </cell>
          <cell r="AA458">
            <v>0</v>
          </cell>
          <cell r="AB458">
            <v>2</v>
          </cell>
          <cell r="AC458">
            <v>6</v>
          </cell>
          <cell r="AD458">
            <v>3</v>
          </cell>
          <cell r="AE458">
            <v>310291</v>
          </cell>
          <cell r="AF458">
            <v>1</v>
          </cell>
          <cell r="AG458" t="str">
            <v xml:space="preserve"> ST</v>
          </cell>
          <cell r="AH458" t="str">
            <v xml:space="preserve"> 1020 KINGSLEY, SCOTT CITY</v>
          </cell>
          <cell r="AI458" t="str">
            <v xml:space="preserve"> N</v>
          </cell>
          <cell r="AJ458">
            <v>2.5</v>
          </cell>
          <cell r="AK458">
            <v>2</v>
          </cell>
          <cell r="AL458">
            <v>15666</v>
          </cell>
          <cell r="AM458">
            <v>310291</v>
          </cell>
          <cell r="AN458" t="str">
            <v xml:space="preserve">  0/00/0000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15666</v>
          </cell>
          <cell r="AZ458">
            <v>310291</v>
          </cell>
          <cell r="BA458" t="str">
            <v xml:space="preserve"> ST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 t="str">
            <v>Pass</v>
          </cell>
          <cell r="BH458" t="str">
            <v>Pass</v>
          </cell>
          <cell r="BI458" t="str">
            <v>***-**-3981</v>
          </cell>
          <cell r="BJ458">
            <v>65181.55</v>
          </cell>
          <cell r="BK458">
            <v>65285.68</v>
          </cell>
          <cell r="BL458">
            <v>65285.68</v>
          </cell>
          <cell r="BM458"/>
          <cell r="BN458"/>
          <cell r="BO458"/>
          <cell r="BP458"/>
          <cell r="BQ458">
            <v>2.2377830142501377E-5</v>
          </cell>
          <cell r="BR458">
            <v>65181.55</v>
          </cell>
          <cell r="BS458">
            <v>104.13</v>
          </cell>
          <cell r="BT458">
            <v>65285.68</v>
          </cell>
          <cell r="BU458">
            <v>0</v>
          </cell>
          <cell r="BV458">
            <v>65285.68</v>
          </cell>
          <cell r="BW458">
            <v>0</v>
          </cell>
          <cell r="BX458">
            <v>0</v>
          </cell>
          <cell r="BY458"/>
          <cell r="BZ458">
            <v>0</v>
          </cell>
          <cell r="CA458" t="e">
            <v>#REF!</v>
          </cell>
          <cell r="CB458" t="str">
            <v>Match</v>
          </cell>
          <cell r="CC458" t="b">
            <v>0</v>
          </cell>
          <cell r="CD458">
            <v>513863981</v>
          </cell>
          <cell r="CE458">
            <v>9</v>
          </cell>
          <cell r="CF458">
            <v>5</v>
          </cell>
          <cell r="CG458">
            <v>86</v>
          </cell>
          <cell r="CH458" t="b">
            <v>0</v>
          </cell>
          <cell r="CI458">
            <v>-8.3131597222236451</v>
          </cell>
          <cell r="CJ458"/>
          <cell r="CK458" t="e">
            <v>#REF!</v>
          </cell>
          <cell r="CL458" t="e">
            <v>#REF!</v>
          </cell>
        </row>
        <row r="459">
          <cell r="B459">
            <v>9310291</v>
          </cell>
          <cell r="C459" t="str">
            <v xml:space="preserve"> DEPPERSCHMIDT,TOD</v>
          </cell>
          <cell r="D459">
            <v>-121000</v>
          </cell>
          <cell r="E459">
            <v>-65181.55</v>
          </cell>
          <cell r="F459">
            <v>41243</v>
          </cell>
          <cell r="G459">
            <v>46722</v>
          </cell>
          <cell r="H459" t="str">
            <v xml:space="preserve"> FHLB SOLD LOAN</v>
          </cell>
          <cell r="I459" t="str">
            <v xml:space="preserve"> PT</v>
          </cell>
          <cell r="J459">
            <v>20</v>
          </cell>
          <cell r="K459" t="str">
            <v xml:space="preserve"> A</v>
          </cell>
          <cell r="L459" t="str">
            <v xml:space="preserve"> N</v>
          </cell>
          <cell r="M459">
            <v>0</v>
          </cell>
          <cell r="N459">
            <v>15666</v>
          </cell>
          <cell r="O459">
            <v>9310291</v>
          </cell>
          <cell r="P459">
            <v>0</v>
          </cell>
          <cell r="Q459" t="str">
            <v xml:space="preserve"> KM</v>
          </cell>
          <cell r="R459">
            <v>43132</v>
          </cell>
          <cell r="S459">
            <v>821.13</v>
          </cell>
          <cell r="T459">
            <v>-104.13</v>
          </cell>
          <cell r="U459" t="str">
            <v xml:space="preserve"> N</v>
          </cell>
          <cell r="V459">
            <v>2</v>
          </cell>
          <cell r="W459">
            <v>513863981</v>
          </cell>
          <cell r="X459" t="str">
            <v xml:space="preserve"> S</v>
          </cell>
          <cell r="Y459">
            <v>15666</v>
          </cell>
          <cell r="Z459">
            <v>9310291</v>
          </cell>
          <cell r="AA459">
            <v>0</v>
          </cell>
          <cell r="AB459">
            <v>2</v>
          </cell>
          <cell r="AC459">
            <v>6</v>
          </cell>
          <cell r="AD459">
            <v>3</v>
          </cell>
          <cell r="AE459">
            <v>310291</v>
          </cell>
          <cell r="AF459">
            <v>1</v>
          </cell>
          <cell r="AG459" t="str">
            <v xml:space="preserve"> ST</v>
          </cell>
          <cell r="AH459" t="str">
            <v xml:space="preserve"> 1020 KINGSLEY, SCOTT CITY</v>
          </cell>
          <cell r="AI459" t="str">
            <v xml:space="preserve"> N</v>
          </cell>
          <cell r="AJ459">
            <v>2.5</v>
          </cell>
          <cell r="AK459">
            <v>19</v>
          </cell>
          <cell r="AL459">
            <v>15666</v>
          </cell>
          <cell r="AM459">
            <v>9310291</v>
          </cell>
          <cell r="AN459" t="str">
            <v xml:space="preserve">  0/00/0000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15666</v>
          </cell>
          <cell r="AZ459">
            <v>9310291</v>
          </cell>
          <cell r="BA459" t="str">
            <v xml:space="preserve"> ST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str">
            <v>Pass</v>
          </cell>
          <cell r="BH459" t="str">
            <v>Pass</v>
          </cell>
          <cell r="BI459" t="str">
            <v>***-**-3981</v>
          </cell>
          <cell r="BJ459">
            <v>-65181.55</v>
          </cell>
          <cell r="BK459">
            <v>-65285.68</v>
          </cell>
          <cell r="BL459">
            <v>-65285.68</v>
          </cell>
          <cell r="BM459"/>
          <cell r="BN459"/>
          <cell r="BO459"/>
          <cell r="BP459"/>
          <cell r="BQ459">
            <v>-2.2377830142501377E-5</v>
          </cell>
          <cell r="BR459">
            <v>-65181.55</v>
          </cell>
          <cell r="BS459">
            <v>-104.13</v>
          </cell>
          <cell r="BT459">
            <v>-65285.68</v>
          </cell>
          <cell r="BU459">
            <v>0</v>
          </cell>
          <cell r="BV459">
            <v>-65285.68</v>
          </cell>
          <cell r="BW459">
            <v>0</v>
          </cell>
          <cell r="BX459">
            <v>0</v>
          </cell>
          <cell r="BY459"/>
          <cell r="BZ459">
            <v>0</v>
          </cell>
          <cell r="CA459" t="e">
            <v>#REF!</v>
          </cell>
          <cell r="CB459" t="str">
            <v>Match</v>
          </cell>
          <cell r="CC459" t="b">
            <v>0</v>
          </cell>
          <cell r="CD459">
            <v>513863981</v>
          </cell>
          <cell r="CE459">
            <v>9</v>
          </cell>
          <cell r="CF459">
            <v>5</v>
          </cell>
          <cell r="CG459">
            <v>86</v>
          </cell>
          <cell r="CH459" t="b">
            <v>0</v>
          </cell>
          <cell r="CI459">
            <v>-8.3131597222236451</v>
          </cell>
          <cell r="CJ459"/>
          <cell r="CK459" t="e">
            <v>#REF!</v>
          </cell>
          <cell r="CL459" t="e">
            <v>#REF!</v>
          </cell>
        </row>
        <row r="460">
          <cell r="B460">
            <v>94894</v>
          </cell>
          <cell r="C460" t="str">
            <v xml:space="preserve"> DECKER,DOYLE</v>
          </cell>
          <cell r="D460">
            <v>13500</v>
          </cell>
          <cell r="E460">
            <v>9018</v>
          </cell>
          <cell r="F460">
            <v>37026</v>
          </cell>
          <cell r="G460">
            <v>37653</v>
          </cell>
          <cell r="H460" t="str">
            <v xml:space="preserve"> PURCHASE VAN</v>
          </cell>
          <cell r="I460" t="str">
            <v xml:space="preserve"> CO</v>
          </cell>
          <cell r="J460">
            <v>34</v>
          </cell>
          <cell r="K460" t="str">
            <v xml:space="preserve"> A</v>
          </cell>
          <cell r="L460" t="str">
            <v xml:space="preserve"> N</v>
          </cell>
          <cell r="M460">
            <v>0</v>
          </cell>
          <cell r="N460">
            <v>15710</v>
          </cell>
          <cell r="O460">
            <v>94894</v>
          </cell>
          <cell r="P460">
            <v>0</v>
          </cell>
          <cell r="Q460" t="str">
            <v xml:space="preserve"> KM</v>
          </cell>
          <cell r="R460">
            <v>37653</v>
          </cell>
          <cell r="S460">
            <v>0</v>
          </cell>
          <cell r="T460">
            <v>0</v>
          </cell>
          <cell r="U460" t="str">
            <v xml:space="preserve"> N</v>
          </cell>
          <cell r="V460">
            <v>11</v>
          </cell>
          <cell r="W460">
            <v>514947427</v>
          </cell>
          <cell r="X460" t="str">
            <v xml:space="preserve"> S</v>
          </cell>
          <cell r="Y460">
            <v>15710</v>
          </cell>
          <cell r="Z460">
            <v>94894</v>
          </cell>
          <cell r="AA460">
            <v>0</v>
          </cell>
          <cell r="AB460">
            <v>13</v>
          </cell>
          <cell r="AC460">
            <v>5</v>
          </cell>
          <cell r="AD460">
            <v>12</v>
          </cell>
          <cell r="AE460">
            <v>0</v>
          </cell>
          <cell r="AF460">
            <v>0</v>
          </cell>
          <cell r="AG460" t="str">
            <v xml:space="preserve"> ST</v>
          </cell>
          <cell r="AH460" t="str">
            <v xml:space="preserve"> 1999 CHEVROLET ASTRO VAN</v>
          </cell>
          <cell r="AI460" t="str">
            <v xml:space="preserve"> N</v>
          </cell>
          <cell r="AJ460">
            <v>8.4700000000000006</v>
          </cell>
          <cell r="AK460">
            <v>23</v>
          </cell>
          <cell r="AL460">
            <v>15710</v>
          </cell>
          <cell r="AM460">
            <v>94894</v>
          </cell>
          <cell r="AN460" t="str">
            <v xml:space="preserve">  0/00/0000</v>
          </cell>
          <cell r="AO460">
            <v>9018</v>
          </cell>
          <cell r="AP460">
            <v>12353.94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21371.94</v>
          </cell>
          <cell r="AV460">
            <v>21</v>
          </cell>
          <cell r="AW460">
            <v>2</v>
          </cell>
          <cell r="AX460">
            <v>2</v>
          </cell>
          <cell r="AY460">
            <v>15710</v>
          </cell>
          <cell r="AZ460">
            <v>94894</v>
          </cell>
          <cell r="BA460" t="str">
            <v xml:space="preserve"> ST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 t="str">
            <v>Substandard</v>
          </cell>
          <cell r="BH460" t="str">
            <v>Pass</v>
          </cell>
          <cell r="BI460" t="str">
            <v>***-**-7427</v>
          </cell>
          <cell r="BJ460">
            <v>9018</v>
          </cell>
          <cell r="BK460">
            <v>0</v>
          </cell>
          <cell r="BL460"/>
          <cell r="BM460"/>
          <cell r="BN460">
            <v>0</v>
          </cell>
          <cell r="BO460"/>
          <cell r="BP460"/>
          <cell r="BQ460">
            <v>1.0489310031727727E-5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9018</v>
          </cell>
          <cell r="BY460" t="str">
            <v>120 +</v>
          </cell>
          <cell r="BZ460">
            <v>21371.940000000002</v>
          </cell>
          <cell r="CA460" t="e">
            <v>#REF!</v>
          </cell>
          <cell r="CB460" t="str">
            <v>Match</v>
          </cell>
          <cell r="CC460" t="b">
            <v>0</v>
          </cell>
          <cell r="CD460">
            <v>514947427</v>
          </cell>
          <cell r="CE460">
            <v>9</v>
          </cell>
          <cell r="CF460">
            <v>5</v>
          </cell>
          <cell r="CG460">
            <v>94</v>
          </cell>
          <cell r="CH460" t="b">
            <v>0</v>
          </cell>
          <cell r="CI460">
            <v>5470.6868402777764</v>
          </cell>
          <cell r="CJ460" t="str">
            <v>31 +</v>
          </cell>
          <cell r="CK460">
            <v>0</v>
          </cell>
          <cell r="CL460">
            <v>0</v>
          </cell>
        </row>
        <row r="461">
          <cell r="B461">
            <v>96338</v>
          </cell>
          <cell r="C461" t="str">
            <v xml:space="preserve"> DECKER,DOYLE</v>
          </cell>
          <cell r="D461">
            <v>3666.62</v>
          </cell>
          <cell r="E461">
            <v>0</v>
          </cell>
          <cell r="F461">
            <v>37456</v>
          </cell>
          <cell r="G461">
            <v>37653</v>
          </cell>
          <cell r="H461" t="str">
            <v xml:space="preserve"> PURCHASE SUBURBAN</v>
          </cell>
          <cell r="I461" t="str">
            <v xml:space="preserve"> CO</v>
          </cell>
          <cell r="J461">
            <v>34</v>
          </cell>
          <cell r="K461" t="str">
            <v xml:space="preserve"> A</v>
          </cell>
          <cell r="L461" t="str">
            <v xml:space="preserve"> N</v>
          </cell>
          <cell r="M461">
            <v>0</v>
          </cell>
          <cell r="N461">
            <v>15710</v>
          </cell>
          <cell r="O461">
            <v>96338</v>
          </cell>
          <cell r="P461">
            <v>0</v>
          </cell>
          <cell r="Q461" t="str">
            <v xml:space="preserve"> KM</v>
          </cell>
          <cell r="R461">
            <v>37653</v>
          </cell>
          <cell r="S461">
            <v>0</v>
          </cell>
          <cell r="T461">
            <v>0</v>
          </cell>
          <cell r="U461" t="str">
            <v xml:space="preserve"> N</v>
          </cell>
          <cell r="V461">
            <v>11</v>
          </cell>
          <cell r="W461">
            <v>514947427</v>
          </cell>
          <cell r="X461" t="str">
            <v xml:space="preserve"> S</v>
          </cell>
          <cell r="Y461">
            <v>15710</v>
          </cell>
          <cell r="Z461">
            <v>96338</v>
          </cell>
          <cell r="AA461">
            <v>0</v>
          </cell>
          <cell r="AB461">
            <v>26</v>
          </cell>
          <cell r="AC461">
            <v>5</v>
          </cell>
          <cell r="AD461">
            <v>12</v>
          </cell>
          <cell r="AE461">
            <v>0</v>
          </cell>
          <cell r="AF461">
            <v>0</v>
          </cell>
          <cell r="AG461" t="str">
            <v xml:space="preserve"> ST</v>
          </cell>
          <cell r="AH461" t="str">
            <v xml:space="preserve"> 1990 SUBURBAN</v>
          </cell>
          <cell r="AI461" t="str">
            <v xml:space="preserve">  </v>
          </cell>
          <cell r="AJ461">
            <v>11.98</v>
          </cell>
          <cell r="AK461">
            <v>4</v>
          </cell>
          <cell r="AL461">
            <v>15710</v>
          </cell>
          <cell r="AM461">
            <v>96338</v>
          </cell>
          <cell r="AN461" t="str">
            <v xml:space="preserve">  0/00/0000</v>
          </cell>
          <cell r="AO461">
            <v>0</v>
          </cell>
          <cell r="AP461">
            <v>9.5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9.5</v>
          </cell>
          <cell r="AV461">
            <v>2</v>
          </cell>
          <cell r="AW461">
            <v>2</v>
          </cell>
          <cell r="AX461">
            <v>2</v>
          </cell>
          <cell r="AY461">
            <v>15710</v>
          </cell>
          <cell r="AZ461">
            <v>96338</v>
          </cell>
          <cell r="BA461" t="str">
            <v xml:space="preserve"> ST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 t="str">
            <v>Substandard</v>
          </cell>
          <cell r="BH461" t="str">
            <v>Pass</v>
          </cell>
          <cell r="BI461" t="str">
            <v>***-**-7427</v>
          </cell>
          <cell r="BJ461">
            <v>0</v>
          </cell>
          <cell r="BK461">
            <v>0</v>
          </cell>
          <cell r="BL461"/>
          <cell r="BM461"/>
          <cell r="BN461">
            <v>0</v>
          </cell>
          <cell r="BO461"/>
          <cell r="BP461"/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 t="str">
            <v>120 +</v>
          </cell>
          <cell r="BZ461">
            <v>9.5</v>
          </cell>
          <cell r="CA461" t="e">
            <v>#REF!</v>
          </cell>
          <cell r="CB461" t="str">
            <v>Match</v>
          </cell>
          <cell r="CC461" t="b">
            <v>0</v>
          </cell>
          <cell r="CD461">
            <v>514947427</v>
          </cell>
          <cell r="CE461">
            <v>9</v>
          </cell>
          <cell r="CF461">
            <v>5</v>
          </cell>
          <cell r="CG461">
            <v>94</v>
          </cell>
          <cell r="CH461" t="b">
            <v>0</v>
          </cell>
          <cell r="CI461">
            <v>5470.6868402777764</v>
          </cell>
          <cell r="CJ461" t="str">
            <v>31 +</v>
          </cell>
          <cell r="CK461">
            <v>0</v>
          </cell>
          <cell r="CL461">
            <v>0</v>
          </cell>
        </row>
        <row r="462">
          <cell r="B462">
            <v>53682</v>
          </cell>
          <cell r="C462" t="str">
            <v xml:space="preserve"> DECKER,JASON W.</v>
          </cell>
          <cell r="D462">
            <v>20000</v>
          </cell>
          <cell r="E462">
            <v>20000</v>
          </cell>
          <cell r="F462">
            <v>42809</v>
          </cell>
          <cell r="G462">
            <v>43174</v>
          </cell>
          <cell r="H462" t="str">
            <v xml:space="preserve"> OPERATING</v>
          </cell>
          <cell r="I462" t="str">
            <v xml:space="preserve"> SI</v>
          </cell>
          <cell r="J462">
            <v>91</v>
          </cell>
          <cell r="K462" t="str">
            <v xml:space="preserve"> A</v>
          </cell>
          <cell r="L462" t="str">
            <v xml:space="preserve"> N</v>
          </cell>
          <cell r="M462">
            <v>0</v>
          </cell>
          <cell r="N462">
            <v>15720</v>
          </cell>
          <cell r="O462">
            <v>53682</v>
          </cell>
          <cell r="P462">
            <v>0</v>
          </cell>
          <cell r="Q462" t="str">
            <v xml:space="preserve"> LF</v>
          </cell>
          <cell r="R462">
            <v>43174</v>
          </cell>
          <cell r="S462">
            <v>0</v>
          </cell>
          <cell r="T462">
            <v>949.31</v>
          </cell>
          <cell r="U462" t="str">
            <v xml:space="preserve"> N</v>
          </cell>
          <cell r="V462">
            <v>3</v>
          </cell>
          <cell r="W462">
            <v>511982264</v>
          </cell>
          <cell r="X462" t="str">
            <v xml:space="preserve"> S</v>
          </cell>
          <cell r="Y462">
            <v>15720</v>
          </cell>
          <cell r="Z462">
            <v>53682</v>
          </cell>
          <cell r="AA462">
            <v>0</v>
          </cell>
          <cell r="AB462">
            <v>13</v>
          </cell>
          <cell r="AC462">
            <v>4</v>
          </cell>
          <cell r="AD462">
            <v>11</v>
          </cell>
          <cell r="AE462">
            <v>0</v>
          </cell>
          <cell r="AF462">
            <v>0</v>
          </cell>
          <cell r="AG462" t="str">
            <v xml:space="preserve"> ST</v>
          </cell>
          <cell r="AH462" t="str">
            <v xml:space="preserve"> ALL EQUIPMENT</v>
          </cell>
          <cell r="AI462" t="str">
            <v xml:space="preserve"> N</v>
          </cell>
          <cell r="AJ462">
            <v>5.5</v>
          </cell>
          <cell r="AK462">
            <v>0</v>
          </cell>
          <cell r="AL462">
            <v>15720</v>
          </cell>
          <cell r="AM462">
            <v>53682</v>
          </cell>
          <cell r="AN462" t="str">
            <v xml:space="preserve">  0/00/0000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15720</v>
          </cell>
          <cell r="AZ462">
            <v>53682</v>
          </cell>
          <cell r="BA462" t="str">
            <v xml:space="preserve"> ST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 t="str">
            <v>Pass</v>
          </cell>
          <cell r="BH462" t="str">
            <v>Pass</v>
          </cell>
          <cell r="BI462" t="str">
            <v>***-**-2264</v>
          </cell>
          <cell r="BJ462">
            <v>20000</v>
          </cell>
          <cell r="BK462">
            <v>20949.310000000001</v>
          </cell>
          <cell r="BL462">
            <v>20949.310000000001</v>
          </cell>
          <cell r="BM462"/>
          <cell r="BN462"/>
          <cell r="BO462"/>
          <cell r="BP462"/>
          <cell r="BQ462">
            <v>1.5105877756359899E-5</v>
          </cell>
          <cell r="BR462">
            <v>20000</v>
          </cell>
          <cell r="BS462">
            <v>949.31</v>
          </cell>
          <cell r="BT462">
            <v>20949.310000000001</v>
          </cell>
          <cell r="BU462">
            <v>0</v>
          </cell>
          <cell r="BV462">
            <v>20949.310000000001</v>
          </cell>
          <cell r="BW462">
            <v>0</v>
          </cell>
          <cell r="BX462">
            <v>0</v>
          </cell>
          <cell r="BY462"/>
          <cell r="BZ462">
            <v>0</v>
          </cell>
          <cell r="CA462" t="e">
            <v>#REF!</v>
          </cell>
          <cell r="CB462" t="str">
            <v>Match</v>
          </cell>
          <cell r="CC462" t="b">
            <v>0</v>
          </cell>
          <cell r="CD462">
            <v>511982264</v>
          </cell>
          <cell r="CE462">
            <v>9</v>
          </cell>
          <cell r="CF462">
            <v>5</v>
          </cell>
          <cell r="CG462">
            <v>98</v>
          </cell>
          <cell r="CH462" t="b">
            <v>0</v>
          </cell>
          <cell r="CI462">
            <v>-50.313159722223645</v>
          </cell>
          <cell r="CJ462"/>
          <cell r="CK462" t="e">
            <v>#REF!</v>
          </cell>
          <cell r="CL462" t="e">
            <v>#REF!</v>
          </cell>
        </row>
        <row r="463">
          <cell r="B463">
            <v>54355</v>
          </cell>
          <cell r="C463" t="str">
            <v xml:space="preserve"> DECKER,LESLIE</v>
          </cell>
          <cell r="D463">
            <v>220000</v>
          </cell>
          <cell r="E463">
            <v>215294.52</v>
          </cell>
          <cell r="F463">
            <v>43074</v>
          </cell>
          <cell r="G463">
            <v>43466</v>
          </cell>
          <cell r="H463" t="str">
            <v xml:space="preserve"> OPERATING LOC</v>
          </cell>
          <cell r="I463" t="str">
            <v xml:space="preserve"> SI</v>
          </cell>
          <cell r="J463">
            <v>61</v>
          </cell>
          <cell r="K463" t="str">
            <v xml:space="preserve"> A</v>
          </cell>
          <cell r="L463" t="str">
            <v xml:space="preserve"> O</v>
          </cell>
          <cell r="M463">
            <v>220000</v>
          </cell>
          <cell r="N463">
            <v>15730</v>
          </cell>
          <cell r="O463">
            <v>54355</v>
          </cell>
          <cell r="P463">
            <v>0</v>
          </cell>
          <cell r="Q463" t="str">
            <v xml:space="preserve"> LF</v>
          </cell>
          <cell r="R463">
            <v>43466</v>
          </cell>
          <cell r="S463">
            <v>0</v>
          </cell>
          <cell r="T463">
            <v>103.22</v>
          </cell>
          <cell r="U463" t="str">
            <v xml:space="preserve"> N</v>
          </cell>
          <cell r="V463">
            <v>8</v>
          </cell>
          <cell r="W463">
            <v>512640293</v>
          </cell>
          <cell r="X463" t="str">
            <v xml:space="preserve"> S</v>
          </cell>
          <cell r="Y463">
            <v>15730</v>
          </cell>
          <cell r="Z463">
            <v>54355</v>
          </cell>
          <cell r="AA463">
            <v>0</v>
          </cell>
          <cell r="AB463">
            <v>26</v>
          </cell>
          <cell r="AC463">
            <v>4</v>
          </cell>
          <cell r="AD463">
            <v>5</v>
          </cell>
          <cell r="AE463">
            <v>0</v>
          </cell>
          <cell r="AF463">
            <v>0</v>
          </cell>
          <cell r="AG463" t="str">
            <v xml:space="preserve"> ST</v>
          </cell>
          <cell r="AH463" t="str">
            <v xml:space="preserve"> CD ACCOUNT NUMBER 13395 WITH L</v>
          </cell>
          <cell r="AI463" t="str">
            <v xml:space="preserve"> N</v>
          </cell>
          <cell r="AJ463">
            <v>3.5</v>
          </cell>
          <cell r="AK463">
            <v>0</v>
          </cell>
          <cell r="AL463">
            <v>15730</v>
          </cell>
          <cell r="AM463">
            <v>54355</v>
          </cell>
          <cell r="AN463" t="str">
            <v xml:space="preserve">  0/00/0000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15730</v>
          </cell>
          <cell r="AZ463">
            <v>54355</v>
          </cell>
          <cell r="BA463" t="str">
            <v xml:space="preserve"> ST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 t="str">
            <v>Pass</v>
          </cell>
          <cell r="BH463" t="str">
            <v>Pass</v>
          </cell>
          <cell r="BI463" t="str">
            <v>***-**-0293</v>
          </cell>
          <cell r="BJ463">
            <v>220000</v>
          </cell>
          <cell r="BK463">
            <v>215397.74</v>
          </cell>
          <cell r="BL463">
            <v>215397.74</v>
          </cell>
          <cell r="BM463"/>
          <cell r="BN463"/>
          <cell r="BO463"/>
          <cell r="BP463"/>
          <cell r="BQ463">
            <v>1.0347949502336032E-4</v>
          </cell>
          <cell r="BR463">
            <v>215294.52</v>
          </cell>
          <cell r="BS463">
            <v>103.22</v>
          </cell>
          <cell r="BT463">
            <v>215397.74</v>
          </cell>
          <cell r="BU463">
            <v>4705.4800000000105</v>
          </cell>
          <cell r="BV463">
            <v>220103.22</v>
          </cell>
          <cell r="BW463">
            <v>0</v>
          </cell>
          <cell r="BX463">
            <v>0</v>
          </cell>
          <cell r="BY463"/>
          <cell r="BZ463">
            <v>0</v>
          </cell>
          <cell r="CA463" t="e">
            <v>#REF!</v>
          </cell>
          <cell r="CB463" t="str">
            <v>Match</v>
          </cell>
          <cell r="CC463" t="b">
            <v>0</v>
          </cell>
          <cell r="CD463">
            <v>512640293</v>
          </cell>
          <cell r="CE463">
            <v>9</v>
          </cell>
          <cell r="CF463">
            <v>5</v>
          </cell>
          <cell r="CG463">
            <v>64</v>
          </cell>
          <cell r="CH463" t="b">
            <v>0</v>
          </cell>
          <cell r="CI463">
            <v>-342.31315972222365</v>
          </cell>
          <cell r="CJ463"/>
          <cell r="CK463" t="e">
            <v>#REF!</v>
          </cell>
          <cell r="CL463" t="e">
            <v>#REF!</v>
          </cell>
        </row>
        <row r="464">
          <cell r="B464">
            <v>51543</v>
          </cell>
          <cell r="C464" t="str">
            <v xml:space="preserve"> DELOACH SR,JEFFERY</v>
          </cell>
          <cell r="D464">
            <v>6827.94</v>
          </cell>
          <cell r="E464">
            <v>1324.03</v>
          </cell>
          <cell r="F464">
            <v>42111</v>
          </cell>
          <cell r="G464">
            <v>43449</v>
          </cell>
          <cell r="H464" t="str">
            <v xml:space="preserve"> PURCHASE VEHICLE</v>
          </cell>
          <cell r="I464" t="str">
            <v xml:space="preserve"> SA</v>
          </cell>
          <cell r="J464">
            <v>34</v>
          </cell>
          <cell r="K464" t="str">
            <v xml:space="preserve"> A</v>
          </cell>
          <cell r="L464" t="str">
            <v xml:space="preserve"> N</v>
          </cell>
          <cell r="M464">
            <v>0</v>
          </cell>
          <cell r="N464">
            <v>15734</v>
          </cell>
          <cell r="O464">
            <v>51543</v>
          </cell>
          <cell r="P464">
            <v>0</v>
          </cell>
          <cell r="Q464" t="str">
            <v xml:space="preserve"> LF</v>
          </cell>
          <cell r="R464">
            <v>43205</v>
          </cell>
          <cell r="S464">
            <v>197.79</v>
          </cell>
          <cell r="T464">
            <v>146.38999999999999</v>
          </cell>
          <cell r="U464" t="str">
            <v xml:space="preserve"> N</v>
          </cell>
          <cell r="V464">
            <v>11</v>
          </cell>
          <cell r="W464">
            <v>324640964</v>
          </cell>
          <cell r="X464" t="str">
            <v xml:space="preserve"> S</v>
          </cell>
          <cell r="Y464">
            <v>15734</v>
          </cell>
          <cell r="Z464">
            <v>51543</v>
          </cell>
          <cell r="AA464">
            <v>0</v>
          </cell>
          <cell r="AB464">
            <v>1</v>
          </cell>
          <cell r="AC464">
            <v>5</v>
          </cell>
          <cell r="AD464">
            <v>12</v>
          </cell>
          <cell r="AE464">
            <v>0</v>
          </cell>
          <cell r="AF464">
            <v>0</v>
          </cell>
          <cell r="AG464" t="str">
            <v xml:space="preserve"> ST</v>
          </cell>
          <cell r="AH464" t="str">
            <v xml:space="preserve"> 2002 FORD F-150</v>
          </cell>
          <cell r="AI464" t="str">
            <v xml:space="preserve"> N</v>
          </cell>
          <cell r="AJ464">
            <v>7.5</v>
          </cell>
          <cell r="AK464">
            <v>12</v>
          </cell>
          <cell r="AL464">
            <v>15734</v>
          </cell>
          <cell r="AM464">
            <v>51543</v>
          </cell>
          <cell r="AN464" t="str">
            <v xml:space="preserve">  0/00/0000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9</v>
          </cell>
          <cell r="AW464">
            <v>6</v>
          </cell>
          <cell r="AX464">
            <v>3</v>
          </cell>
          <cell r="AY464">
            <v>15734</v>
          </cell>
          <cell r="AZ464">
            <v>51543</v>
          </cell>
          <cell r="BA464" t="str">
            <v xml:space="preserve"> ST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 t="str">
            <v>Pass</v>
          </cell>
          <cell r="BH464" t="str">
            <v>Pass</v>
          </cell>
          <cell r="BI464" t="str">
            <v>***-**-0964</v>
          </cell>
          <cell r="BJ464">
            <v>1324.03</v>
          </cell>
          <cell r="BK464">
            <v>1470.42</v>
          </cell>
          <cell r="BL464">
            <v>1470.42</v>
          </cell>
          <cell r="BM464"/>
          <cell r="BN464"/>
          <cell r="BO464"/>
          <cell r="BP464"/>
          <cell r="BQ464">
            <v>1.3636796813013543E-6</v>
          </cell>
          <cell r="BR464">
            <v>1324.03</v>
          </cell>
          <cell r="BS464">
            <v>146.38999999999999</v>
          </cell>
          <cell r="BT464">
            <v>1470.42</v>
          </cell>
          <cell r="BU464">
            <v>0</v>
          </cell>
          <cell r="BV464">
            <v>1470.42</v>
          </cell>
          <cell r="BW464">
            <v>0</v>
          </cell>
          <cell r="BX464">
            <v>0</v>
          </cell>
          <cell r="BY464"/>
          <cell r="BZ464">
            <v>0</v>
          </cell>
          <cell r="CA464" t="e">
            <v>#REF!</v>
          </cell>
          <cell r="CB464" t="str">
            <v>Match</v>
          </cell>
          <cell r="CC464" t="b">
            <v>0</v>
          </cell>
          <cell r="CD464">
            <v>324640964</v>
          </cell>
          <cell r="CE464">
            <v>9</v>
          </cell>
          <cell r="CF464">
            <v>3</v>
          </cell>
          <cell r="CG464">
            <v>64</v>
          </cell>
          <cell r="CH464" t="b">
            <v>0</v>
          </cell>
          <cell r="CI464">
            <v>-81.313159722223645</v>
          </cell>
          <cell r="CJ464"/>
          <cell r="CK464" t="e">
            <v>#REF!</v>
          </cell>
          <cell r="CL464" t="e">
            <v>#REF!</v>
          </cell>
        </row>
        <row r="465">
          <cell r="B465">
            <v>54305</v>
          </cell>
          <cell r="C465" t="str">
            <v xml:space="preserve"> DE LA ROCHA VARG,NOR</v>
          </cell>
          <cell r="D465">
            <v>12453.5</v>
          </cell>
          <cell r="E465">
            <v>12277.24</v>
          </cell>
          <cell r="F465">
            <v>43053</v>
          </cell>
          <cell r="G465">
            <v>44515</v>
          </cell>
          <cell r="H465" t="str">
            <v xml:space="preserve"> PURCHASE VEHICLE</v>
          </cell>
          <cell r="I465" t="str">
            <v xml:space="preserve"> SA</v>
          </cell>
          <cell r="J465">
            <v>34</v>
          </cell>
          <cell r="K465" t="str">
            <v xml:space="preserve"> A</v>
          </cell>
          <cell r="L465" t="str">
            <v xml:space="preserve"> N</v>
          </cell>
          <cell r="M465">
            <v>0</v>
          </cell>
          <cell r="N465">
            <v>15740</v>
          </cell>
          <cell r="O465">
            <v>54305</v>
          </cell>
          <cell r="P465">
            <v>0</v>
          </cell>
          <cell r="Q465" t="str">
            <v xml:space="preserve"> MN</v>
          </cell>
          <cell r="R465">
            <v>43115</v>
          </cell>
          <cell r="S465">
            <v>304.08</v>
          </cell>
          <cell r="T465">
            <v>59.2</v>
          </cell>
          <cell r="U465" t="str">
            <v xml:space="preserve"> N</v>
          </cell>
          <cell r="V465">
            <v>11</v>
          </cell>
          <cell r="W465">
            <v>11615033</v>
          </cell>
          <cell r="X465" t="str">
            <v xml:space="preserve"> S</v>
          </cell>
          <cell r="Y465">
            <v>15740</v>
          </cell>
          <cell r="Z465">
            <v>54305</v>
          </cell>
          <cell r="AA465">
            <v>0</v>
          </cell>
          <cell r="AB465">
            <v>1</v>
          </cell>
          <cell r="AC465">
            <v>5</v>
          </cell>
          <cell r="AD465">
            <v>12</v>
          </cell>
          <cell r="AE465">
            <v>0</v>
          </cell>
          <cell r="AF465">
            <v>0</v>
          </cell>
          <cell r="AG465" t="str">
            <v xml:space="preserve"> ST</v>
          </cell>
          <cell r="AH465" t="str">
            <v xml:space="preserve"> 2006 NISSAN TITAN (VIN 1N6BA07</v>
          </cell>
          <cell r="AI465" t="str">
            <v xml:space="preserve"> N</v>
          </cell>
          <cell r="AJ465">
            <v>8</v>
          </cell>
          <cell r="AK465">
            <v>1</v>
          </cell>
          <cell r="AL465">
            <v>15740</v>
          </cell>
          <cell r="AM465">
            <v>54305</v>
          </cell>
          <cell r="AN465" t="str">
            <v xml:space="preserve">  0/00/0000</v>
          </cell>
          <cell r="AO465">
            <v>263.17</v>
          </cell>
          <cell r="AP465">
            <v>34.99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15740</v>
          </cell>
          <cell r="AZ465">
            <v>54305</v>
          </cell>
          <cell r="BA465" t="str">
            <v xml:space="preserve"> ST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 t="str">
            <v>Pass</v>
          </cell>
          <cell r="BH465" t="str">
            <v>Pass</v>
          </cell>
          <cell r="BI465" t="str">
            <v>***-**-5033</v>
          </cell>
          <cell r="BJ465">
            <v>12277.24</v>
          </cell>
          <cell r="BK465">
            <v>12336.44</v>
          </cell>
          <cell r="BL465">
            <v>12336.44</v>
          </cell>
          <cell r="BM465"/>
          <cell r="BN465"/>
          <cell r="BO465"/>
          <cell r="BP465"/>
          <cell r="BQ465">
            <v>1.3487889936399419E-5</v>
          </cell>
          <cell r="BR465">
            <v>12277.24</v>
          </cell>
          <cell r="BS465">
            <v>59.2</v>
          </cell>
          <cell r="BT465">
            <v>12336.44</v>
          </cell>
          <cell r="BU465">
            <v>0</v>
          </cell>
          <cell r="BV465">
            <v>12336.44</v>
          </cell>
          <cell r="BW465">
            <v>0</v>
          </cell>
          <cell r="BX465">
            <v>0</v>
          </cell>
          <cell r="BY465"/>
          <cell r="BZ465">
            <v>298.16000000000003</v>
          </cell>
          <cell r="CA465" t="e">
            <v>#REF!</v>
          </cell>
          <cell r="CB465" t="str">
            <v>Match</v>
          </cell>
          <cell r="CC465" t="b">
            <v>0</v>
          </cell>
          <cell r="CD465" t="str">
            <v>011615033</v>
          </cell>
          <cell r="CE465">
            <v>9</v>
          </cell>
          <cell r="CF465">
            <v>0</v>
          </cell>
          <cell r="CG465">
            <v>61</v>
          </cell>
          <cell r="CH465" t="b">
            <v>0</v>
          </cell>
          <cell r="CI465">
            <v>8.6868402777763549</v>
          </cell>
          <cell r="CJ465"/>
          <cell r="CK465" t="e">
            <v>#REF!</v>
          </cell>
          <cell r="CL465" t="e">
            <v>#REF!</v>
          </cell>
        </row>
        <row r="466">
          <cell r="B466">
            <v>54456</v>
          </cell>
          <cell r="C466" t="str">
            <v xml:space="preserve"> DE LA ROCHA VARG,NOR</v>
          </cell>
          <cell r="D466">
            <v>8705.23</v>
          </cell>
          <cell r="E466">
            <v>8705.23</v>
          </cell>
          <cell r="F466">
            <v>43119</v>
          </cell>
          <cell r="G466">
            <v>44089</v>
          </cell>
          <cell r="H466" t="str">
            <v xml:space="preserve"> REFINANCE VEHICLE</v>
          </cell>
          <cell r="I466" t="str">
            <v xml:space="preserve"> SA</v>
          </cell>
          <cell r="J466">
            <v>31</v>
          </cell>
          <cell r="K466" t="str">
            <v xml:space="preserve"> A</v>
          </cell>
          <cell r="L466" t="str">
            <v xml:space="preserve"> N</v>
          </cell>
          <cell r="M466">
            <v>0</v>
          </cell>
          <cell r="N466">
            <v>15740</v>
          </cell>
          <cell r="O466">
            <v>54456</v>
          </cell>
          <cell r="P466">
            <v>0</v>
          </cell>
          <cell r="Q466" t="str">
            <v xml:space="preserve"> MN</v>
          </cell>
          <cell r="R466">
            <v>43146</v>
          </cell>
          <cell r="S466">
            <v>302.68</v>
          </cell>
          <cell r="T466">
            <v>9.5399999999999991</v>
          </cell>
          <cell r="U466" t="str">
            <v xml:space="preserve"> N</v>
          </cell>
          <cell r="V466">
            <v>11</v>
          </cell>
          <cell r="W466">
            <v>11615033</v>
          </cell>
          <cell r="X466" t="str">
            <v xml:space="preserve"> S</v>
          </cell>
          <cell r="Y466">
            <v>15740</v>
          </cell>
          <cell r="Z466">
            <v>54456</v>
          </cell>
          <cell r="AA466">
            <v>0</v>
          </cell>
          <cell r="AB466">
            <v>1</v>
          </cell>
          <cell r="AC466">
            <v>10</v>
          </cell>
          <cell r="AD466">
            <v>4</v>
          </cell>
          <cell r="AE466">
            <v>0</v>
          </cell>
          <cell r="AF466">
            <v>0</v>
          </cell>
          <cell r="AG466" t="str">
            <v xml:space="preserve"> ST</v>
          </cell>
          <cell r="AH466" t="str">
            <v xml:space="preserve"> 2013 DODGE  AVENGER (VIN 1C3CD</v>
          </cell>
          <cell r="AI466" t="str">
            <v xml:space="preserve"> N</v>
          </cell>
          <cell r="AJ466">
            <v>8</v>
          </cell>
          <cell r="AK466">
            <v>0</v>
          </cell>
          <cell r="AL466">
            <v>15740</v>
          </cell>
          <cell r="AM466">
            <v>54456</v>
          </cell>
          <cell r="AN466" t="str">
            <v xml:space="preserve">  0/00/0000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15740</v>
          </cell>
          <cell r="AZ466">
            <v>54456</v>
          </cell>
          <cell r="BA466" t="str">
            <v xml:space="preserve"> ST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 t="str">
            <v>Pass</v>
          </cell>
          <cell r="BH466" t="str">
            <v>Pass</v>
          </cell>
          <cell r="BI466" t="str">
            <v>***-**-5033</v>
          </cell>
          <cell r="BJ466">
            <v>8705.23</v>
          </cell>
          <cell r="BK466">
            <v>8714.77</v>
          </cell>
          <cell r="BL466">
            <v>8714.77</v>
          </cell>
          <cell r="BM466"/>
          <cell r="BN466"/>
          <cell r="BO466"/>
          <cell r="BP466"/>
          <cell r="BQ466">
            <v>9.5636465615270468E-6</v>
          </cell>
          <cell r="BR466">
            <v>8705.23</v>
          </cell>
          <cell r="BS466">
            <v>9.5399999999999991</v>
          </cell>
          <cell r="BT466">
            <v>8714.77</v>
          </cell>
          <cell r="BU466">
            <v>0</v>
          </cell>
          <cell r="BV466">
            <v>8714.77</v>
          </cell>
          <cell r="BW466">
            <v>0</v>
          </cell>
          <cell r="BX466">
            <v>0</v>
          </cell>
          <cell r="BY466"/>
          <cell r="BZ466">
            <v>0</v>
          </cell>
          <cell r="CA466" t="e">
            <v>#REF!</v>
          </cell>
          <cell r="CB466" t="str">
            <v>Match</v>
          </cell>
          <cell r="CC466" t="b">
            <v>0</v>
          </cell>
          <cell r="CD466" t="str">
            <v>011615033</v>
          </cell>
          <cell r="CE466">
            <v>9</v>
          </cell>
          <cell r="CF466">
            <v>0</v>
          </cell>
          <cell r="CG466">
            <v>61</v>
          </cell>
          <cell r="CH466" t="b">
            <v>0</v>
          </cell>
          <cell r="CI466">
            <v>-22.313159722223645</v>
          </cell>
          <cell r="CJ466"/>
          <cell r="CK466" t="e">
            <v>#REF!</v>
          </cell>
          <cell r="CL466" t="e">
            <v>#REF!</v>
          </cell>
        </row>
        <row r="467">
          <cell r="B467">
            <v>54100</v>
          </cell>
          <cell r="C467" t="str">
            <v xml:space="preserve"> DERSTINE,RALPH</v>
          </cell>
          <cell r="D467">
            <v>24423.78</v>
          </cell>
          <cell r="E467">
            <v>23440.07</v>
          </cell>
          <cell r="F467">
            <v>42965</v>
          </cell>
          <cell r="G467">
            <v>44058</v>
          </cell>
          <cell r="H467" t="str">
            <v xml:space="preserve"> DEBT CONSOLIDATION</v>
          </cell>
          <cell r="I467" t="str">
            <v xml:space="preserve"> SA</v>
          </cell>
          <cell r="J467">
            <v>31</v>
          </cell>
          <cell r="K467" t="str">
            <v xml:space="preserve"> A</v>
          </cell>
          <cell r="L467" t="str">
            <v xml:space="preserve"> N</v>
          </cell>
          <cell r="M467">
            <v>0</v>
          </cell>
          <cell r="N467">
            <v>15750</v>
          </cell>
          <cell r="O467">
            <v>54100</v>
          </cell>
          <cell r="P467">
            <v>0</v>
          </cell>
          <cell r="Q467" t="str">
            <v xml:space="preserve"> LF</v>
          </cell>
          <cell r="R467">
            <v>43146</v>
          </cell>
          <cell r="S467">
            <v>400</v>
          </cell>
          <cell r="T467">
            <v>12.65</v>
          </cell>
          <cell r="U467" t="str">
            <v xml:space="preserve"> N</v>
          </cell>
          <cell r="V467">
            <v>7</v>
          </cell>
          <cell r="W467">
            <v>201629272</v>
          </cell>
          <cell r="X467" t="str">
            <v xml:space="preserve"> S</v>
          </cell>
          <cell r="Y467">
            <v>15750</v>
          </cell>
          <cell r="Z467">
            <v>54100</v>
          </cell>
          <cell r="AA467">
            <v>0</v>
          </cell>
          <cell r="AB467">
            <v>11</v>
          </cell>
          <cell r="AC467">
            <v>10</v>
          </cell>
          <cell r="AD467">
            <v>4</v>
          </cell>
          <cell r="AE467">
            <v>0</v>
          </cell>
          <cell r="AF467">
            <v>0</v>
          </cell>
          <cell r="AG467" t="str">
            <v xml:space="preserve"> ST</v>
          </cell>
          <cell r="AH467" t="str">
            <v xml:space="preserve"> ALL ACCOUNTS AND EQUIPMENT</v>
          </cell>
          <cell r="AI467" t="str">
            <v xml:space="preserve"> N</v>
          </cell>
          <cell r="AJ467">
            <v>9.85</v>
          </cell>
          <cell r="AK467">
            <v>0</v>
          </cell>
          <cell r="AL467">
            <v>15750</v>
          </cell>
          <cell r="AM467">
            <v>54100</v>
          </cell>
          <cell r="AN467" t="str">
            <v xml:space="preserve">  0/00/0000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15750</v>
          </cell>
          <cell r="AZ467">
            <v>54100</v>
          </cell>
          <cell r="BA467" t="str">
            <v xml:space="preserve"> ST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 t="str">
            <v>Pass</v>
          </cell>
          <cell r="BH467" t="str">
            <v>Pass</v>
          </cell>
          <cell r="BI467" t="str">
            <v>***-**-9272</v>
          </cell>
          <cell r="BJ467">
            <v>23440.07</v>
          </cell>
          <cell r="BK467">
            <v>23452.720000000001</v>
          </cell>
          <cell r="BL467">
            <v>23452.720000000001</v>
          </cell>
          <cell r="BM467"/>
          <cell r="BN467"/>
          <cell r="BO467"/>
          <cell r="BP467"/>
          <cell r="BQ467">
            <v>3.1706508140019195E-5</v>
          </cell>
          <cell r="BR467">
            <v>23440.07</v>
          </cell>
          <cell r="BS467">
            <v>12.65</v>
          </cell>
          <cell r="BT467">
            <v>23452.720000000001</v>
          </cell>
          <cell r="BU467">
            <v>0</v>
          </cell>
          <cell r="BV467">
            <v>23452.720000000001</v>
          </cell>
          <cell r="BW467">
            <v>0</v>
          </cell>
          <cell r="BX467">
            <v>0</v>
          </cell>
          <cell r="BY467"/>
          <cell r="BZ467">
            <v>0</v>
          </cell>
          <cell r="CA467" t="e">
            <v>#REF!</v>
          </cell>
          <cell r="CB467" t="str">
            <v>Match</v>
          </cell>
          <cell r="CC467" t="b">
            <v>0</v>
          </cell>
          <cell r="CD467">
            <v>201629272</v>
          </cell>
          <cell r="CE467">
            <v>9</v>
          </cell>
          <cell r="CF467">
            <v>2</v>
          </cell>
          <cell r="CG467">
            <v>62</v>
          </cell>
          <cell r="CH467" t="b">
            <v>0</v>
          </cell>
          <cell r="CI467">
            <v>-22.313159722223645</v>
          </cell>
          <cell r="CJ467"/>
          <cell r="CK467" t="e">
            <v>#REF!</v>
          </cell>
          <cell r="CL467" t="e">
            <v>#REF!</v>
          </cell>
        </row>
        <row r="468">
          <cell r="B468">
            <v>94678</v>
          </cell>
          <cell r="C468" t="str">
            <v xml:space="preserve"> DICKHUT,DALE</v>
          </cell>
          <cell r="D468">
            <v>160000</v>
          </cell>
          <cell r="E468">
            <v>0</v>
          </cell>
          <cell r="F468">
            <v>36978</v>
          </cell>
          <cell r="G468">
            <v>37343</v>
          </cell>
          <cell r="H468" t="str">
            <v xml:space="preserve"> LIVESTOCK LINE OF CREDIT</v>
          </cell>
          <cell r="I468" t="str">
            <v xml:space="preserve"> NA</v>
          </cell>
          <cell r="J468">
            <v>91</v>
          </cell>
          <cell r="K468" t="str">
            <v xml:space="preserve"> A</v>
          </cell>
          <cell r="L468" t="str">
            <v xml:space="preserve"> O</v>
          </cell>
          <cell r="M468">
            <v>160000</v>
          </cell>
          <cell r="N468">
            <v>15900</v>
          </cell>
          <cell r="O468">
            <v>94678</v>
          </cell>
          <cell r="P468">
            <v>0</v>
          </cell>
          <cell r="Q468" t="str">
            <v xml:space="preserve"> CP</v>
          </cell>
          <cell r="R468">
            <v>37343</v>
          </cell>
          <cell r="S468">
            <v>0</v>
          </cell>
          <cell r="T468">
            <v>0</v>
          </cell>
          <cell r="U468" t="str">
            <v xml:space="preserve"> N</v>
          </cell>
          <cell r="V468">
            <v>4</v>
          </cell>
          <cell r="W468">
            <v>509468807</v>
          </cell>
          <cell r="X468" t="str">
            <v xml:space="preserve"> S</v>
          </cell>
          <cell r="Y468">
            <v>15900</v>
          </cell>
          <cell r="Z468">
            <v>94678</v>
          </cell>
          <cell r="AA468">
            <v>0</v>
          </cell>
          <cell r="AB468">
            <v>13</v>
          </cell>
          <cell r="AC468">
            <v>3</v>
          </cell>
          <cell r="AD468">
            <v>11</v>
          </cell>
          <cell r="AE468">
            <v>0</v>
          </cell>
          <cell r="AF468">
            <v>0</v>
          </cell>
          <cell r="AG468" t="str">
            <v xml:space="preserve"> ST</v>
          </cell>
          <cell r="AH468" t="str">
            <v xml:space="preserve"> LIVESTOCK</v>
          </cell>
          <cell r="AI468" t="str">
            <v xml:space="preserve"> N</v>
          </cell>
          <cell r="AJ468">
            <v>9.4700000000000006</v>
          </cell>
          <cell r="AK468">
            <v>2</v>
          </cell>
          <cell r="AL468">
            <v>15900</v>
          </cell>
          <cell r="AM468">
            <v>94678</v>
          </cell>
          <cell r="AN468" t="str">
            <v xml:space="preserve">  0/00/0000</v>
          </cell>
          <cell r="AO468">
            <v>0</v>
          </cell>
          <cell r="AP468">
            <v>14624.01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14624.01</v>
          </cell>
          <cell r="AV468">
            <v>13</v>
          </cell>
          <cell r="AW468">
            <v>25</v>
          </cell>
          <cell r="AX468">
            <v>9</v>
          </cell>
          <cell r="AY468">
            <v>15900</v>
          </cell>
          <cell r="AZ468">
            <v>94678</v>
          </cell>
          <cell r="BA468" t="str">
            <v xml:space="preserve"> ST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 t="str">
            <v>Substandard</v>
          </cell>
          <cell r="BH468" t="str">
            <v>Substandard</v>
          </cell>
          <cell r="BI468" t="str">
            <v>***-**-8807</v>
          </cell>
          <cell r="BJ468">
            <v>160000</v>
          </cell>
          <cell r="BK468">
            <v>0</v>
          </cell>
          <cell r="BL468"/>
          <cell r="BM468"/>
          <cell r="BN468">
            <v>0</v>
          </cell>
          <cell r="BO468"/>
          <cell r="BP468"/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 t="str">
            <v>120 +</v>
          </cell>
          <cell r="BZ468">
            <v>14624.01</v>
          </cell>
          <cell r="CA468" t="e">
            <v>#REF!</v>
          </cell>
          <cell r="CB468" t="str">
            <v>Match</v>
          </cell>
          <cell r="CC468" t="b">
            <v>0</v>
          </cell>
          <cell r="CD468">
            <v>509468807</v>
          </cell>
          <cell r="CE468">
            <v>9</v>
          </cell>
          <cell r="CF468">
            <v>5</v>
          </cell>
          <cell r="CG468">
            <v>46</v>
          </cell>
          <cell r="CH468" t="b">
            <v>0</v>
          </cell>
          <cell r="CI468">
            <v>5780.6868402777764</v>
          </cell>
          <cell r="CJ468" t="str">
            <v>31 +</v>
          </cell>
          <cell r="CK468" t="e">
            <v>#REF!</v>
          </cell>
          <cell r="CL468" t="e">
            <v>#REF!</v>
          </cell>
        </row>
        <row r="469">
          <cell r="B469">
            <v>93056</v>
          </cell>
          <cell r="C469" t="str">
            <v xml:space="preserve"> DICKHUT SEED</v>
          </cell>
          <cell r="D469">
            <v>303615</v>
          </cell>
          <cell r="E469">
            <v>0</v>
          </cell>
          <cell r="F469">
            <v>36556</v>
          </cell>
          <cell r="G469">
            <v>38381</v>
          </cell>
          <cell r="H469" t="str">
            <v xml:space="preserve"> AMORTIZE MACHINERY/EQUIPMENT</v>
          </cell>
          <cell r="I469" t="str">
            <v xml:space="preserve"> NA</v>
          </cell>
          <cell r="J469">
            <v>32</v>
          </cell>
          <cell r="K469" t="str">
            <v xml:space="preserve"> A</v>
          </cell>
          <cell r="L469" t="str">
            <v xml:space="preserve"> N</v>
          </cell>
          <cell r="M469">
            <v>0</v>
          </cell>
          <cell r="N469">
            <v>15910</v>
          </cell>
          <cell r="O469">
            <v>93056</v>
          </cell>
          <cell r="P469">
            <v>0</v>
          </cell>
          <cell r="Q469" t="str">
            <v xml:space="preserve"> CP</v>
          </cell>
          <cell r="R469">
            <v>38106</v>
          </cell>
          <cell r="S469">
            <v>6263.21</v>
          </cell>
          <cell r="T469">
            <v>0</v>
          </cell>
          <cell r="U469" t="str">
            <v xml:space="preserve"> N</v>
          </cell>
          <cell r="V469">
            <v>7</v>
          </cell>
          <cell r="W469">
            <v>481091546</v>
          </cell>
          <cell r="X469" t="str">
            <v xml:space="preserve"> F</v>
          </cell>
          <cell r="Y469">
            <v>15910</v>
          </cell>
          <cell r="Z469">
            <v>93056</v>
          </cell>
          <cell r="AA469">
            <v>0</v>
          </cell>
          <cell r="AB469">
            <v>13</v>
          </cell>
          <cell r="AC469">
            <v>2</v>
          </cell>
          <cell r="AD469">
            <v>5</v>
          </cell>
          <cell r="AE469">
            <v>0</v>
          </cell>
          <cell r="AF469">
            <v>0</v>
          </cell>
          <cell r="AG469" t="str">
            <v xml:space="preserve"> ST</v>
          </cell>
          <cell r="AH469" t="str">
            <v xml:space="preserve"> INVENT/ACCTS/EQUIP/GI/EQUIP/VE</v>
          </cell>
          <cell r="AI469" t="str">
            <v xml:space="preserve"> N</v>
          </cell>
          <cell r="AJ469">
            <v>8.75</v>
          </cell>
          <cell r="AK469">
            <v>27</v>
          </cell>
          <cell r="AL469">
            <v>15910</v>
          </cell>
          <cell r="AM469">
            <v>93056</v>
          </cell>
          <cell r="AN469" t="str">
            <v xml:space="preserve">  0/00/0000</v>
          </cell>
          <cell r="AO469">
            <v>0</v>
          </cell>
          <cell r="AP469">
            <v>15791.69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15791.69</v>
          </cell>
          <cell r="AV469">
            <v>26</v>
          </cell>
          <cell r="AW469">
            <v>25</v>
          </cell>
          <cell r="AX469">
            <v>24</v>
          </cell>
          <cell r="AY469">
            <v>15910</v>
          </cell>
          <cell r="AZ469">
            <v>93056</v>
          </cell>
          <cell r="BA469" t="str">
            <v xml:space="preserve"> ST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 t="str">
            <v>Substandard</v>
          </cell>
          <cell r="BH469" t="str">
            <v>Substandard</v>
          </cell>
          <cell r="BI469" t="str">
            <v>**-***1546</v>
          </cell>
          <cell r="BJ469">
            <v>0</v>
          </cell>
          <cell r="BK469">
            <v>0</v>
          </cell>
          <cell r="BL469"/>
          <cell r="BM469"/>
          <cell r="BN469">
            <v>0</v>
          </cell>
          <cell r="BO469"/>
          <cell r="BP469"/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 t="str">
            <v>120 +</v>
          </cell>
          <cell r="BZ469">
            <v>15791.69</v>
          </cell>
          <cell r="CA469" t="e">
            <v>#REF!</v>
          </cell>
          <cell r="CB469" t="str">
            <v>Match</v>
          </cell>
          <cell r="CC469" t="b">
            <v>0</v>
          </cell>
          <cell r="CD469">
            <v>481091546</v>
          </cell>
          <cell r="CE469">
            <v>9</v>
          </cell>
          <cell r="CF469">
            <v>4</v>
          </cell>
          <cell r="CG469">
            <v>9</v>
          </cell>
          <cell r="CH469" t="b">
            <v>0</v>
          </cell>
          <cell r="CI469">
            <v>5017.6868402777764</v>
          </cell>
          <cell r="CJ469" t="str">
            <v>31 +</v>
          </cell>
          <cell r="CK469" t="e">
            <v>#REF!</v>
          </cell>
          <cell r="CL469" t="e">
            <v>#REF!</v>
          </cell>
        </row>
        <row r="470">
          <cell r="B470">
            <v>94679</v>
          </cell>
          <cell r="C470" t="str">
            <v xml:space="preserve"> DICKHUT SEED</v>
          </cell>
          <cell r="D470">
            <v>375000</v>
          </cell>
          <cell r="E470">
            <v>0</v>
          </cell>
          <cell r="F470">
            <v>36978</v>
          </cell>
          <cell r="G470">
            <v>37343</v>
          </cell>
          <cell r="H470" t="str">
            <v xml:space="preserve"> OPERATE LINE OF CREDIT</v>
          </cell>
          <cell r="I470" t="str">
            <v xml:space="preserve"> NA</v>
          </cell>
          <cell r="J470">
            <v>61</v>
          </cell>
          <cell r="K470" t="str">
            <v xml:space="preserve"> A</v>
          </cell>
          <cell r="L470" t="str">
            <v xml:space="preserve"> N</v>
          </cell>
          <cell r="M470">
            <v>0</v>
          </cell>
          <cell r="N470">
            <v>15910</v>
          </cell>
          <cell r="O470">
            <v>94679</v>
          </cell>
          <cell r="P470">
            <v>0</v>
          </cell>
          <cell r="Q470" t="str">
            <v xml:space="preserve"> CP</v>
          </cell>
          <cell r="R470">
            <v>37343</v>
          </cell>
          <cell r="S470">
            <v>0</v>
          </cell>
          <cell r="T470">
            <v>0</v>
          </cell>
          <cell r="U470" t="str">
            <v xml:space="preserve"> N</v>
          </cell>
          <cell r="V470">
            <v>7</v>
          </cell>
          <cell r="W470">
            <v>481091546</v>
          </cell>
          <cell r="X470" t="str">
            <v xml:space="preserve"> F</v>
          </cell>
          <cell r="Y470">
            <v>15910</v>
          </cell>
          <cell r="Z470">
            <v>94679</v>
          </cell>
          <cell r="AA470">
            <v>0</v>
          </cell>
          <cell r="AB470">
            <v>13</v>
          </cell>
          <cell r="AC470">
            <v>4</v>
          </cell>
          <cell r="AD470">
            <v>5</v>
          </cell>
          <cell r="AE470">
            <v>0</v>
          </cell>
          <cell r="AF470">
            <v>0</v>
          </cell>
          <cell r="AG470" t="str">
            <v xml:space="preserve"> ST</v>
          </cell>
          <cell r="AH470" t="str">
            <v xml:space="preserve"> INVENT/CHATTEL/ACCTS/EQUIP/GI</v>
          </cell>
          <cell r="AI470" t="str">
            <v xml:space="preserve"> N</v>
          </cell>
          <cell r="AJ470">
            <v>6.25</v>
          </cell>
          <cell r="AK470">
            <v>3</v>
          </cell>
          <cell r="AL470">
            <v>15910</v>
          </cell>
          <cell r="AM470">
            <v>94679</v>
          </cell>
          <cell r="AN470" t="str">
            <v xml:space="preserve">  0/00/0000</v>
          </cell>
          <cell r="AO470">
            <v>0</v>
          </cell>
          <cell r="AP470">
            <v>56579.25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56579.25</v>
          </cell>
          <cell r="AV470">
            <v>14</v>
          </cell>
          <cell r="AW470">
            <v>25</v>
          </cell>
          <cell r="AX470">
            <v>9</v>
          </cell>
          <cell r="AY470">
            <v>15910</v>
          </cell>
          <cell r="AZ470">
            <v>94679</v>
          </cell>
          <cell r="BA470" t="str">
            <v xml:space="preserve"> ST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 t="str">
            <v>Substandard</v>
          </cell>
          <cell r="BH470" t="str">
            <v>Substandard</v>
          </cell>
          <cell r="BI470" t="str">
            <v>**-***1546</v>
          </cell>
          <cell r="BJ470">
            <v>0</v>
          </cell>
          <cell r="BK470">
            <v>0</v>
          </cell>
          <cell r="BL470"/>
          <cell r="BM470"/>
          <cell r="BN470">
            <v>0</v>
          </cell>
          <cell r="BO470"/>
          <cell r="BP470"/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 t="str">
            <v>120 +</v>
          </cell>
          <cell r="BZ470">
            <v>56579.25</v>
          </cell>
          <cell r="CA470" t="e">
            <v>#REF!</v>
          </cell>
          <cell r="CB470" t="str">
            <v>Match</v>
          </cell>
          <cell r="CC470" t="b">
            <v>0</v>
          </cell>
          <cell r="CD470">
            <v>481091546</v>
          </cell>
          <cell r="CE470">
            <v>9</v>
          </cell>
          <cell r="CF470">
            <v>4</v>
          </cell>
          <cell r="CG470">
            <v>9</v>
          </cell>
          <cell r="CH470" t="b">
            <v>0</v>
          </cell>
          <cell r="CI470">
            <v>5780.6868402777764</v>
          </cell>
          <cell r="CJ470" t="str">
            <v>31 +</v>
          </cell>
          <cell r="CK470" t="e">
            <v>#REF!</v>
          </cell>
          <cell r="CL470" t="e">
            <v>#REF!</v>
          </cell>
        </row>
        <row r="471">
          <cell r="B471">
            <v>94680</v>
          </cell>
          <cell r="C471" t="str">
            <v xml:space="preserve"> DICKHUT SEED</v>
          </cell>
          <cell r="D471">
            <v>125000</v>
          </cell>
          <cell r="E471">
            <v>0</v>
          </cell>
          <cell r="F471">
            <v>36978</v>
          </cell>
          <cell r="G471">
            <v>37343</v>
          </cell>
          <cell r="H471" t="str">
            <v xml:space="preserve"> FENCE INVENTORY</v>
          </cell>
          <cell r="I471" t="str">
            <v xml:space="preserve"> NA</v>
          </cell>
          <cell r="J471">
            <v>61</v>
          </cell>
          <cell r="K471" t="str">
            <v xml:space="preserve"> A</v>
          </cell>
          <cell r="L471" t="str">
            <v xml:space="preserve"> N</v>
          </cell>
          <cell r="M471">
            <v>0</v>
          </cell>
          <cell r="N471">
            <v>15910</v>
          </cell>
          <cell r="O471">
            <v>94680</v>
          </cell>
          <cell r="P471">
            <v>0</v>
          </cell>
          <cell r="Q471" t="str">
            <v xml:space="preserve"> CP</v>
          </cell>
          <cell r="R471">
            <v>37343</v>
          </cell>
          <cell r="S471">
            <v>0</v>
          </cell>
          <cell r="T471">
            <v>0</v>
          </cell>
          <cell r="U471" t="str">
            <v xml:space="preserve"> N</v>
          </cell>
          <cell r="V471">
            <v>7</v>
          </cell>
          <cell r="W471">
            <v>481091546</v>
          </cell>
          <cell r="X471" t="str">
            <v xml:space="preserve"> F</v>
          </cell>
          <cell r="Y471">
            <v>15910</v>
          </cell>
          <cell r="Z471">
            <v>94680</v>
          </cell>
          <cell r="AA471">
            <v>0</v>
          </cell>
          <cell r="AB471">
            <v>13</v>
          </cell>
          <cell r="AC471">
            <v>8</v>
          </cell>
          <cell r="AD471">
            <v>5</v>
          </cell>
          <cell r="AE471">
            <v>0</v>
          </cell>
          <cell r="AF471">
            <v>0</v>
          </cell>
          <cell r="AG471" t="str">
            <v xml:space="preserve"> ST</v>
          </cell>
          <cell r="AH471" t="str">
            <v xml:space="preserve"> INVENT/ACCTS/CHATTEL/MACH/EQUI</v>
          </cell>
          <cell r="AI471" t="str">
            <v xml:space="preserve"> N</v>
          </cell>
          <cell r="AJ471">
            <v>9.4700000000000006</v>
          </cell>
          <cell r="AK471">
            <v>2</v>
          </cell>
          <cell r="AL471">
            <v>15910</v>
          </cell>
          <cell r="AM471">
            <v>94680</v>
          </cell>
          <cell r="AN471" t="str">
            <v xml:space="preserve">  0/00/0000</v>
          </cell>
          <cell r="AO471">
            <v>0</v>
          </cell>
          <cell r="AP471">
            <v>31036.94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31036.94</v>
          </cell>
          <cell r="AV471">
            <v>13</v>
          </cell>
          <cell r="AW471">
            <v>25</v>
          </cell>
          <cell r="AX471">
            <v>9</v>
          </cell>
          <cell r="AY471">
            <v>15910</v>
          </cell>
          <cell r="AZ471">
            <v>94680</v>
          </cell>
          <cell r="BA471" t="str">
            <v xml:space="preserve"> ST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 t="str">
            <v>Substandard</v>
          </cell>
          <cell r="BH471" t="str">
            <v>Substandard</v>
          </cell>
          <cell r="BI471" t="str">
            <v>**-***1546</v>
          </cell>
          <cell r="BJ471">
            <v>0</v>
          </cell>
          <cell r="BK471">
            <v>0</v>
          </cell>
          <cell r="BL471"/>
          <cell r="BM471"/>
          <cell r="BN471">
            <v>0</v>
          </cell>
          <cell r="BO471"/>
          <cell r="BP471"/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 t="str">
            <v>120 +</v>
          </cell>
          <cell r="BZ471">
            <v>31036.94</v>
          </cell>
          <cell r="CA471" t="e">
            <v>#REF!</v>
          </cell>
          <cell r="CB471" t="str">
            <v>Match</v>
          </cell>
          <cell r="CC471" t="b">
            <v>0</v>
          </cell>
          <cell r="CD471">
            <v>481091546</v>
          </cell>
          <cell r="CE471">
            <v>9</v>
          </cell>
          <cell r="CF471">
            <v>4</v>
          </cell>
          <cell r="CG471">
            <v>9</v>
          </cell>
          <cell r="CH471" t="b">
            <v>0</v>
          </cell>
          <cell r="CI471">
            <v>5780.6868402777764</v>
          </cell>
          <cell r="CJ471" t="str">
            <v>31 +</v>
          </cell>
          <cell r="CK471" t="e">
            <v>#REF!</v>
          </cell>
          <cell r="CL471" t="e">
            <v>#REF!</v>
          </cell>
        </row>
        <row r="472">
          <cell r="B472">
            <v>97765</v>
          </cell>
          <cell r="C472" t="str">
            <v xml:space="preserve"> DICKHUT SEED</v>
          </cell>
          <cell r="D472">
            <v>150000</v>
          </cell>
          <cell r="E472">
            <v>0</v>
          </cell>
          <cell r="F472">
            <v>37935</v>
          </cell>
          <cell r="G472">
            <v>38108</v>
          </cell>
          <cell r="H472" t="str">
            <v xml:space="preserve"> OPERATE RENEWAL</v>
          </cell>
          <cell r="I472" t="str">
            <v xml:space="preserve"> NA</v>
          </cell>
          <cell r="J472">
            <v>61</v>
          </cell>
          <cell r="K472" t="str">
            <v xml:space="preserve"> A</v>
          </cell>
          <cell r="L472" t="str">
            <v xml:space="preserve"> N</v>
          </cell>
          <cell r="M472">
            <v>0</v>
          </cell>
          <cell r="N472">
            <v>15910</v>
          </cell>
          <cell r="O472">
            <v>97765</v>
          </cell>
          <cell r="P472">
            <v>0</v>
          </cell>
          <cell r="Q472" t="str">
            <v xml:space="preserve"> CP</v>
          </cell>
          <cell r="R472">
            <v>38108</v>
          </cell>
          <cell r="S472">
            <v>0</v>
          </cell>
          <cell r="T472">
            <v>0</v>
          </cell>
          <cell r="U472" t="str">
            <v xml:space="preserve"> N</v>
          </cell>
          <cell r="V472">
            <v>7</v>
          </cell>
          <cell r="W472">
            <v>481091546</v>
          </cell>
          <cell r="X472" t="str">
            <v xml:space="preserve"> F</v>
          </cell>
          <cell r="Y472">
            <v>15910</v>
          </cell>
          <cell r="Z472">
            <v>97765</v>
          </cell>
          <cell r="AA472">
            <v>0</v>
          </cell>
          <cell r="AB472">
            <v>13</v>
          </cell>
          <cell r="AC472">
            <v>4</v>
          </cell>
          <cell r="AD472">
            <v>5</v>
          </cell>
          <cell r="AE472">
            <v>0</v>
          </cell>
          <cell r="AF472">
            <v>0</v>
          </cell>
          <cell r="AG472" t="str">
            <v xml:space="preserve"> ST</v>
          </cell>
          <cell r="AH472" t="str">
            <v xml:space="preserve"> INV/ACCTS/GI/CONT/VEH/REM</v>
          </cell>
          <cell r="AI472" t="str">
            <v xml:space="preserve"> N</v>
          </cell>
          <cell r="AJ472">
            <v>6.25</v>
          </cell>
          <cell r="AK472">
            <v>2</v>
          </cell>
          <cell r="AL472">
            <v>15910</v>
          </cell>
          <cell r="AM472">
            <v>97765</v>
          </cell>
          <cell r="AN472" t="str">
            <v xml:space="preserve">  0/00/0000</v>
          </cell>
          <cell r="AO472">
            <v>0</v>
          </cell>
          <cell r="AP472">
            <v>4045.21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4045.21</v>
          </cell>
          <cell r="AV472">
            <v>2</v>
          </cell>
          <cell r="AW472">
            <v>2</v>
          </cell>
          <cell r="AX472">
            <v>2</v>
          </cell>
          <cell r="AY472">
            <v>15910</v>
          </cell>
          <cell r="AZ472">
            <v>97765</v>
          </cell>
          <cell r="BA472" t="str">
            <v xml:space="preserve"> ST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 t="str">
            <v>Substandard</v>
          </cell>
          <cell r="BH472" t="str">
            <v>Substandard</v>
          </cell>
          <cell r="BI472" t="str">
            <v>**-***1546</v>
          </cell>
          <cell r="BJ472">
            <v>0</v>
          </cell>
          <cell r="BK472">
            <v>0</v>
          </cell>
          <cell r="BL472"/>
          <cell r="BM472"/>
          <cell r="BN472">
            <v>0</v>
          </cell>
          <cell r="BO472"/>
          <cell r="BP472"/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 t="str">
            <v>120 +</v>
          </cell>
          <cell r="BZ472">
            <v>4045.21</v>
          </cell>
          <cell r="CA472" t="e">
            <v>#REF!</v>
          </cell>
          <cell r="CB472" t="str">
            <v>Match</v>
          </cell>
          <cell r="CC472" t="b">
            <v>0</v>
          </cell>
          <cell r="CD472">
            <v>481091546</v>
          </cell>
          <cell r="CE472">
            <v>9</v>
          </cell>
          <cell r="CF472">
            <v>4</v>
          </cell>
          <cell r="CG472">
            <v>9</v>
          </cell>
          <cell r="CH472" t="b">
            <v>0</v>
          </cell>
          <cell r="CI472">
            <v>5015.6868402777764</v>
          </cell>
          <cell r="CJ472" t="str">
            <v>31 +</v>
          </cell>
          <cell r="CK472" t="e">
            <v>#REF!</v>
          </cell>
          <cell r="CL472" t="e">
            <v>#REF!</v>
          </cell>
        </row>
        <row r="473">
          <cell r="B473">
            <v>97767</v>
          </cell>
          <cell r="C473" t="str">
            <v xml:space="preserve"> DICKHUT SEED</v>
          </cell>
          <cell r="D473">
            <v>197000</v>
          </cell>
          <cell r="E473">
            <v>0</v>
          </cell>
          <cell r="F473">
            <v>37935</v>
          </cell>
          <cell r="G473">
            <v>39005</v>
          </cell>
          <cell r="H473" t="str">
            <v xml:space="preserve"> EQUIPMENT AMORTIZATION</v>
          </cell>
          <cell r="I473" t="str">
            <v xml:space="preserve"> NA</v>
          </cell>
          <cell r="J473">
            <v>61</v>
          </cell>
          <cell r="K473" t="str">
            <v xml:space="preserve"> A</v>
          </cell>
          <cell r="L473" t="str">
            <v xml:space="preserve"> N</v>
          </cell>
          <cell r="M473">
            <v>0</v>
          </cell>
          <cell r="N473">
            <v>15910</v>
          </cell>
          <cell r="O473">
            <v>97767</v>
          </cell>
          <cell r="P473">
            <v>0</v>
          </cell>
          <cell r="Q473" t="str">
            <v xml:space="preserve"> CP</v>
          </cell>
          <cell r="R473">
            <v>39005</v>
          </cell>
          <cell r="S473">
            <v>0</v>
          </cell>
          <cell r="T473">
            <v>0</v>
          </cell>
          <cell r="U473" t="str">
            <v xml:space="preserve"> N</v>
          </cell>
          <cell r="V473">
            <v>7</v>
          </cell>
          <cell r="W473">
            <v>481091546</v>
          </cell>
          <cell r="X473" t="str">
            <v xml:space="preserve"> F</v>
          </cell>
          <cell r="Y473">
            <v>15910</v>
          </cell>
          <cell r="Z473">
            <v>97767</v>
          </cell>
          <cell r="AA473">
            <v>0</v>
          </cell>
          <cell r="AB473">
            <v>13</v>
          </cell>
          <cell r="AC473">
            <v>2</v>
          </cell>
          <cell r="AD473">
            <v>5</v>
          </cell>
          <cell r="AE473">
            <v>0</v>
          </cell>
          <cell r="AF473">
            <v>0</v>
          </cell>
          <cell r="AG473" t="str">
            <v xml:space="preserve"> ST</v>
          </cell>
          <cell r="AH473" t="str">
            <v xml:space="preserve"> INV/ACCTS/GI/CONT/VEH/REM</v>
          </cell>
          <cell r="AI473" t="str">
            <v xml:space="preserve"> N</v>
          </cell>
          <cell r="AJ473">
            <v>6.25</v>
          </cell>
          <cell r="AK473">
            <v>8</v>
          </cell>
          <cell r="AL473">
            <v>15910</v>
          </cell>
          <cell r="AM473">
            <v>97767</v>
          </cell>
          <cell r="AN473" t="str">
            <v xml:space="preserve">  0/00/0000</v>
          </cell>
          <cell r="AO473">
            <v>0</v>
          </cell>
          <cell r="AP473">
            <v>91594.5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91594.5</v>
          </cell>
          <cell r="AV473">
            <v>7</v>
          </cell>
          <cell r="AW473">
            <v>6</v>
          </cell>
          <cell r="AX473">
            <v>4</v>
          </cell>
          <cell r="AY473">
            <v>15910</v>
          </cell>
          <cell r="AZ473">
            <v>97767</v>
          </cell>
          <cell r="BA473" t="str">
            <v xml:space="preserve"> ST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 t="str">
            <v>Substandard</v>
          </cell>
          <cell r="BH473" t="str">
            <v>Substandard</v>
          </cell>
          <cell r="BI473" t="str">
            <v>**-***1546</v>
          </cell>
          <cell r="BJ473">
            <v>0</v>
          </cell>
          <cell r="BK473">
            <v>0</v>
          </cell>
          <cell r="BL473"/>
          <cell r="BM473"/>
          <cell r="BN473">
            <v>0</v>
          </cell>
          <cell r="BO473"/>
          <cell r="BP473"/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 t="str">
            <v>120 +</v>
          </cell>
          <cell r="BZ473">
            <v>91594.5</v>
          </cell>
          <cell r="CA473" t="e">
            <v>#REF!</v>
          </cell>
          <cell r="CB473" t="str">
            <v>Match</v>
          </cell>
          <cell r="CC473" t="b">
            <v>0</v>
          </cell>
          <cell r="CD473">
            <v>481091546</v>
          </cell>
          <cell r="CE473">
            <v>9</v>
          </cell>
          <cell r="CF473">
            <v>4</v>
          </cell>
          <cell r="CG473">
            <v>9</v>
          </cell>
          <cell r="CH473" t="b">
            <v>0</v>
          </cell>
          <cell r="CI473">
            <v>4118.6868402777764</v>
          </cell>
          <cell r="CJ473" t="str">
            <v>31 +</v>
          </cell>
          <cell r="CK473" t="e">
            <v>#REF!</v>
          </cell>
          <cell r="CL473" t="e">
            <v>#REF!</v>
          </cell>
        </row>
        <row r="474">
          <cell r="B474">
            <v>97768</v>
          </cell>
          <cell r="C474" t="str">
            <v xml:space="preserve"> DICKHUT SEED</v>
          </cell>
          <cell r="D474">
            <v>120000</v>
          </cell>
          <cell r="E474">
            <v>0</v>
          </cell>
          <cell r="F474">
            <v>37935</v>
          </cell>
          <cell r="G474">
            <v>39022</v>
          </cell>
          <cell r="H474" t="str">
            <v xml:space="preserve"> REAL ESTATE AMORTIZATION</v>
          </cell>
          <cell r="I474" t="str">
            <v xml:space="preserve"> NA</v>
          </cell>
          <cell r="J474">
            <v>12</v>
          </cell>
          <cell r="K474" t="str">
            <v xml:space="preserve"> A</v>
          </cell>
          <cell r="L474" t="str">
            <v xml:space="preserve"> N</v>
          </cell>
          <cell r="M474">
            <v>0</v>
          </cell>
          <cell r="N474">
            <v>15910</v>
          </cell>
          <cell r="O474">
            <v>97768</v>
          </cell>
          <cell r="P474">
            <v>0</v>
          </cell>
          <cell r="Q474" t="str">
            <v xml:space="preserve"> CP</v>
          </cell>
          <cell r="R474">
            <v>39022</v>
          </cell>
          <cell r="S474">
            <v>0</v>
          </cell>
          <cell r="T474">
            <v>0</v>
          </cell>
          <cell r="U474" t="str">
            <v xml:space="preserve"> N</v>
          </cell>
          <cell r="V474">
            <v>2</v>
          </cell>
          <cell r="W474">
            <v>481091546</v>
          </cell>
          <cell r="X474" t="str">
            <v xml:space="preserve"> F</v>
          </cell>
          <cell r="Y474">
            <v>15910</v>
          </cell>
          <cell r="Z474">
            <v>97768</v>
          </cell>
          <cell r="AA474">
            <v>0</v>
          </cell>
          <cell r="AB474">
            <v>13</v>
          </cell>
          <cell r="AC474">
            <v>6</v>
          </cell>
          <cell r="AD474">
            <v>2</v>
          </cell>
          <cell r="AE474">
            <v>0</v>
          </cell>
          <cell r="AF474">
            <v>0</v>
          </cell>
          <cell r="AG474" t="str">
            <v xml:space="preserve"> ST</v>
          </cell>
          <cell r="AH474" t="str">
            <v xml:space="preserve"> REM/INV/ACCTS/GI/CONT/VEH</v>
          </cell>
          <cell r="AI474" t="str">
            <v xml:space="preserve"> N</v>
          </cell>
          <cell r="AJ474">
            <v>6.25</v>
          </cell>
          <cell r="AK474">
            <v>3</v>
          </cell>
          <cell r="AL474">
            <v>15910</v>
          </cell>
          <cell r="AM474">
            <v>97768</v>
          </cell>
          <cell r="AN474" t="str">
            <v xml:space="preserve">  0/00/0000</v>
          </cell>
          <cell r="AO474">
            <v>0</v>
          </cell>
          <cell r="AP474">
            <v>36953.480000000003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36953.480000000003</v>
          </cell>
          <cell r="AV474">
            <v>3</v>
          </cell>
          <cell r="AW474">
            <v>3</v>
          </cell>
          <cell r="AX474">
            <v>2</v>
          </cell>
          <cell r="AY474">
            <v>15910</v>
          </cell>
          <cell r="AZ474">
            <v>97768</v>
          </cell>
          <cell r="BA474" t="str">
            <v xml:space="preserve"> ST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 t="str">
            <v>Substandard</v>
          </cell>
          <cell r="BH474" t="str">
            <v>Substandard</v>
          </cell>
          <cell r="BI474" t="str">
            <v>**-***1546</v>
          </cell>
          <cell r="BJ474">
            <v>0</v>
          </cell>
          <cell r="BK474">
            <v>0</v>
          </cell>
          <cell r="BL474"/>
          <cell r="BM474"/>
          <cell r="BN474">
            <v>0</v>
          </cell>
          <cell r="BO474"/>
          <cell r="BP474"/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 t="str">
            <v>120 +</v>
          </cell>
          <cell r="BZ474">
            <v>36953.480000000003</v>
          </cell>
          <cell r="CA474" t="e">
            <v>#REF!</v>
          </cell>
          <cell r="CB474" t="str">
            <v>Match</v>
          </cell>
          <cell r="CC474" t="b">
            <v>0</v>
          </cell>
          <cell r="CD474">
            <v>481091546</v>
          </cell>
          <cell r="CE474">
            <v>9</v>
          </cell>
          <cell r="CF474">
            <v>4</v>
          </cell>
          <cell r="CG474">
            <v>9</v>
          </cell>
          <cell r="CH474" t="b">
            <v>0</v>
          </cell>
          <cell r="CI474">
            <v>4101.6868402777764</v>
          </cell>
          <cell r="CJ474" t="str">
            <v>31 +</v>
          </cell>
          <cell r="CK474" t="e">
            <v>#REF!</v>
          </cell>
          <cell r="CL474" t="e">
            <v>#REF!</v>
          </cell>
        </row>
        <row r="475">
          <cell r="B475">
            <v>98713</v>
          </cell>
          <cell r="C475" t="str">
            <v xml:space="preserve"> DICKHUT SEED</v>
          </cell>
          <cell r="D475">
            <v>150000</v>
          </cell>
          <cell r="E475">
            <v>61066.09</v>
          </cell>
          <cell r="F475">
            <v>38110</v>
          </cell>
          <cell r="G475">
            <v>38685</v>
          </cell>
          <cell r="H475" t="str">
            <v xml:space="preserve"> OPERATE RENEWAL</v>
          </cell>
          <cell r="I475" t="str">
            <v xml:space="preserve"> NA</v>
          </cell>
          <cell r="J475">
            <v>61</v>
          </cell>
          <cell r="K475" t="str">
            <v xml:space="preserve"> A</v>
          </cell>
          <cell r="L475" t="str">
            <v xml:space="preserve"> O</v>
          </cell>
          <cell r="M475">
            <v>150000</v>
          </cell>
          <cell r="N475">
            <v>15910</v>
          </cell>
          <cell r="O475">
            <v>98713</v>
          </cell>
          <cell r="P475">
            <v>0</v>
          </cell>
          <cell r="Q475" t="str">
            <v xml:space="preserve"> CP</v>
          </cell>
          <cell r="R475">
            <v>38685</v>
          </cell>
          <cell r="S475">
            <v>0</v>
          </cell>
          <cell r="T475">
            <v>0</v>
          </cell>
          <cell r="U475" t="str">
            <v xml:space="preserve"> N</v>
          </cell>
          <cell r="V475">
            <v>7</v>
          </cell>
          <cell r="W475">
            <v>481091546</v>
          </cell>
          <cell r="X475" t="str">
            <v xml:space="preserve"> F</v>
          </cell>
          <cell r="Y475">
            <v>15910</v>
          </cell>
          <cell r="Z475">
            <v>98713</v>
          </cell>
          <cell r="AA475">
            <v>0</v>
          </cell>
          <cell r="AB475">
            <v>13</v>
          </cell>
          <cell r="AC475">
            <v>4</v>
          </cell>
          <cell r="AD475">
            <v>5</v>
          </cell>
          <cell r="AE475">
            <v>0</v>
          </cell>
          <cell r="AF475">
            <v>0</v>
          </cell>
          <cell r="AG475" t="str">
            <v xml:space="preserve"> ST</v>
          </cell>
          <cell r="AH475" t="str">
            <v xml:space="preserve"> RE MORTGAGE, INV, ACCTS, GI,</v>
          </cell>
          <cell r="AI475" t="str">
            <v xml:space="preserve"> Y</v>
          </cell>
          <cell r="AJ475">
            <v>7.5</v>
          </cell>
          <cell r="AK475">
            <v>4</v>
          </cell>
          <cell r="AL475">
            <v>15910</v>
          </cell>
          <cell r="AM475">
            <v>98713</v>
          </cell>
          <cell r="AN475" t="str">
            <v xml:space="preserve">  0/00/0000</v>
          </cell>
          <cell r="AO475">
            <v>61066.09</v>
          </cell>
          <cell r="AP475">
            <v>143358.39000000001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204424.48</v>
          </cell>
          <cell r="AV475">
            <v>2</v>
          </cell>
          <cell r="AW475">
            <v>2</v>
          </cell>
          <cell r="AX475">
            <v>2</v>
          </cell>
          <cell r="AY475">
            <v>15910</v>
          </cell>
          <cell r="AZ475">
            <v>98713</v>
          </cell>
          <cell r="BA475" t="str">
            <v xml:space="preserve"> ST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 t="str">
            <v>Substandard</v>
          </cell>
          <cell r="BH475" t="str">
            <v>Substandard</v>
          </cell>
          <cell r="BI475" t="str">
            <v>**-***1546</v>
          </cell>
          <cell r="BJ475">
            <v>150000</v>
          </cell>
          <cell r="BK475">
            <v>61066.09</v>
          </cell>
          <cell r="BL475"/>
          <cell r="BM475"/>
          <cell r="BN475">
            <v>61066.09</v>
          </cell>
          <cell r="BO475"/>
          <cell r="BP475"/>
          <cell r="BQ475">
            <v>6.2894787995377606E-5</v>
          </cell>
          <cell r="BR475">
            <v>61066.09</v>
          </cell>
          <cell r="BS475">
            <v>0</v>
          </cell>
          <cell r="BT475">
            <v>61066.09</v>
          </cell>
          <cell r="BU475">
            <v>0</v>
          </cell>
          <cell r="BV475">
            <v>61066.09</v>
          </cell>
          <cell r="BW475">
            <v>61066.09</v>
          </cell>
          <cell r="BX475">
            <v>0</v>
          </cell>
          <cell r="BY475" t="str">
            <v>120 +</v>
          </cell>
          <cell r="BZ475">
            <v>204424.48</v>
          </cell>
          <cell r="CA475" t="e">
            <v>#REF!</v>
          </cell>
          <cell r="CB475" t="str">
            <v>Match</v>
          </cell>
          <cell r="CC475" t="b">
            <v>0</v>
          </cell>
          <cell r="CD475">
            <v>481091546</v>
          </cell>
          <cell r="CE475">
            <v>9</v>
          </cell>
          <cell r="CF475">
            <v>4</v>
          </cell>
          <cell r="CG475">
            <v>9</v>
          </cell>
          <cell r="CH475" t="b">
            <v>0</v>
          </cell>
          <cell r="CI475">
            <v>4438.6868402777764</v>
          </cell>
          <cell r="CJ475" t="str">
            <v>31 +</v>
          </cell>
          <cell r="CK475" t="e">
            <v>#REF!</v>
          </cell>
          <cell r="CL475" t="e">
            <v>#REF!</v>
          </cell>
        </row>
        <row r="476">
          <cell r="B476">
            <v>51134</v>
          </cell>
          <cell r="C476" t="str">
            <v xml:space="preserve"> DIMAS-MARTINEZ,LUIS</v>
          </cell>
          <cell r="D476">
            <v>25244.35</v>
          </cell>
          <cell r="E476">
            <v>11580.78</v>
          </cell>
          <cell r="F476">
            <v>41996</v>
          </cell>
          <cell r="G476">
            <v>43831</v>
          </cell>
          <cell r="H476" t="str">
            <v xml:space="preserve"> PURCHASE VEHICLE</v>
          </cell>
          <cell r="I476" t="str">
            <v xml:space="preserve"> SA</v>
          </cell>
          <cell r="J476">
            <v>34</v>
          </cell>
          <cell r="K476" t="str">
            <v xml:space="preserve"> A</v>
          </cell>
          <cell r="L476" t="str">
            <v xml:space="preserve"> N</v>
          </cell>
          <cell r="M476">
            <v>0</v>
          </cell>
          <cell r="N476">
            <v>15975</v>
          </cell>
          <cell r="O476">
            <v>51134</v>
          </cell>
          <cell r="P476">
            <v>0</v>
          </cell>
          <cell r="Q476" t="str">
            <v xml:space="preserve"> LF</v>
          </cell>
          <cell r="R476">
            <v>43101</v>
          </cell>
          <cell r="S476">
            <v>494.72</v>
          </cell>
          <cell r="T476">
            <v>30.93</v>
          </cell>
          <cell r="U476" t="str">
            <v xml:space="preserve"> N</v>
          </cell>
          <cell r="V476">
            <v>11</v>
          </cell>
          <cell r="W476">
            <v>927990682</v>
          </cell>
          <cell r="X476" t="str">
            <v xml:space="preserve"> S</v>
          </cell>
          <cell r="Y476">
            <v>15975</v>
          </cell>
          <cell r="Z476">
            <v>51134</v>
          </cell>
          <cell r="AA476">
            <v>0</v>
          </cell>
          <cell r="AB476">
            <v>25</v>
          </cell>
          <cell r="AC476">
            <v>5</v>
          </cell>
          <cell r="AD476">
            <v>12</v>
          </cell>
          <cell r="AE476">
            <v>0</v>
          </cell>
          <cell r="AF476">
            <v>0</v>
          </cell>
          <cell r="AG476" t="str">
            <v xml:space="preserve"> ST</v>
          </cell>
          <cell r="AH476" t="str">
            <v xml:space="preserve"> 2009 DODGE RAM (VIN 1D3HV13T49</v>
          </cell>
          <cell r="AI476" t="str">
            <v xml:space="preserve"> N</v>
          </cell>
          <cell r="AJ476">
            <v>6.5</v>
          </cell>
          <cell r="AK476">
            <v>19</v>
          </cell>
          <cell r="AL476">
            <v>15975</v>
          </cell>
          <cell r="AM476">
            <v>51134</v>
          </cell>
          <cell r="AN476" t="str">
            <v xml:space="preserve">  0/00/0000</v>
          </cell>
          <cell r="AO476">
            <v>420.8</v>
          </cell>
          <cell r="AP476">
            <v>0</v>
          </cell>
          <cell r="AQ476">
            <v>420.8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8</v>
          </cell>
          <cell r="AW476">
            <v>0</v>
          </cell>
          <cell r="AX476">
            <v>0</v>
          </cell>
          <cell r="AY476">
            <v>15975</v>
          </cell>
          <cell r="AZ476">
            <v>51134</v>
          </cell>
          <cell r="BA476" t="str">
            <v xml:space="preserve"> ST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str">
            <v>Pass</v>
          </cell>
          <cell r="BH476" t="str">
            <v>Pass</v>
          </cell>
          <cell r="BI476" t="str">
            <v>***-**-0682</v>
          </cell>
          <cell r="BJ476">
            <v>11580.78</v>
          </cell>
          <cell r="BK476">
            <v>11611.710000000001</v>
          </cell>
          <cell r="BL476">
            <v>11611.710000000001</v>
          </cell>
          <cell r="BM476"/>
          <cell r="BN476"/>
          <cell r="BO476"/>
          <cell r="BP476"/>
          <cell r="BQ476">
            <v>1.0337236413831221E-5</v>
          </cell>
          <cell r="BR476">
            <v>11580.78</v>
          </cell>
          <cell r="BS476">
            <v>30.93</v>
          </cell>
          <cell r="BT476">
            <v>11611.710000000001</v>
          </cell>
          <cell r="BU476">
            <v>0</v>
          </cell>
          <cell r="BV476">
            <v>11611.710000000001</v>
          </cell>
          <cell r="BW476">
            <v>0</v>
          </cell>
          <cell r="BX476">
            <v>0</v>
          </cell>
          <cell r="BY476" t="str">
            <v>1-29</v>
          </cell>
          <cell r="BZ476">
            <v>420.8</v>
          </cell>
          <cell r="CA476" t="e">
            <v>#REF!</v>
          </cell>
          <cell r="CB476" t="str">
            <v>Match</v>
          </cell>
          <cell r="CC476" t="b">
            <v>0</v>
          </cell>
          <cell r="CD476">
            <v>927990682</v>
          </cell>
          <cell r="CE476">
            <v>9</v>
          </cell>
          <cell r="CF476">
            <v>9</v>
          </cell>
          <cell r="CG476">
            <v>99</v>
          </cell>
          <cell r="CH476" t="b">
            <v>0</v>
          </cell>
          <cell r="CI476">
            <v>22.686840277776355</v>
          </cell>
          <cell r="CJ476"/>
          <cell r="CK476" t="e">
            <v>#REF!</v>
          </cell>
          <cell r="CL476" t="e">
            <v>#REF!</v>
          </cell>
        </row>
        <row r="477">
          <cell r="B477">
            <v>53903</v>
          </cell>
          <cell r="C477" t="str">
            <v xml:space="preserve"> DINNING,LINDA A.</v>
          </cell>
          <cell r="D477">
            <v>836.8</v>
          </cell>
          <cell r="E477">
            <v>470.9</v>
          </cell>
          <cell r="F477">
            <v>42888</v>
          </cell>
          <cell r="G477">
            <v>43429</v>
          </cell>
          <cell r="H477" t="str">
            <v xml:space="preserve"> PERSONAL</v>
          </cell>
          <cell r="I477" t="str">
            <v xml:space="preserve"> SA</v>
          </cell>
          <cell r="J477">
            <v>31</v>
          </cell>
          <cell r="K477" t="str">
            <v xml:space="preserve"> A</v>
          </cell>
          <cell r="L477" t="str">
            <v xml:space="preserve"> N</v>
          </cell>
          <cell r="M477">
            <v>0</v>
          </cell>
          <cell r="N477">
            <v>16000</v>
          </cell>
          <cell r="O477">
            <v>53903</v>
          </cell>
          <cell r="P477">
            <v>0</v>
          </cell>
          <cell r="Q477" t="str">
            <v xml:space="preserve"> J</v>
          </cell>
          <cell r="R477">
            <v>43156</v>
          </cell>
          <cell r="S477">
            <v>50.16</v>
          </cell>
          <cell r="T477">
            <v>0.78</v>
          </cell>
          <cell r="U477" t="str">
            <v xml:space="preserve"> N</v>
          </cell>
          <cell r="V477">
            <v>1</v>
          </cell>
          <cell r="W477">
            <v>512520603</v>
          </cell>
          <cell r="X477" t="str">
            <v xml:space="preserve"> S</v>
          </cell>
          <cell r="Y477">
            <v>16000</v>
          </cell>
          <cell r="Z477">
            <v>53903</v>
          </cell>
          <cell r="AA477">
            <v>0</v>
          </cell>
          <cell r="AB477">
            <v>2</v>
          </cell>
          <cell r="AC477">
            <v>10</v>
          </cell>
          <cell r="AD477">
            <v>4</v>
          </cell>
          <cell r="AE477">
            <v>0</v>
          </cell>
          <cell r="AF477">
            <v>0</v>
          </cell>
          <cell r="AG477" t="str">
            <v xml:space="preserve"> ST</v>
          </cell>
          <cell r="AH477" t="str">
            <v xml:space="preserve"> UNSECURED</v>
          </cell>
          <cell r="AI477" t="str">
            <v xml:space="preserve"> N</v>
          </cell>
          <cell r="AJ477">
            <v>10</v>
          </cell>
          <cell r="AK477">
            <v>0</v>
          </cell>
          <cell r="AL477">
            <v>16000</v>
          </cell>
          <cell r="AM477">
            <v>53903</v>
          </cell>
          <cell r="AN477" t="str">
            <v xml:space="preserve">  0/00/0000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16000</v>
          </cell>
          <cell r="AZ477">
            <v>53903</v>
          </cell>
          <cell r="BA477" t="str">
            <v xml:space="preserve"> ST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 t="str">
            <v>Pass</v>
          </cell>
          <cell r="BH477" t="str">
            <v>Pass</v>
          </cell>
          <cell r="BI477" t="str">
            <v>***-**-0603</v>
          </cell>
          <cell r="BJ477">
            <v>470.9</v>
          </cell>
          <cell r="BK477">
            <v>471.67999999999995</v>
          </cell>
          <cell r="BL477">
            <v>471.67999999999995</v>
          </cell>
          <cell r="BM477"/>
          <cell r="BN477"/>
          <cell r="BO477"/>
          <cell r="BP477"/>
          <cell r="BQ477">
            <v>6.4666889413362518E-7</v>
          </cell>
          <cell r="BR477">
            <v>470.9</v>
          </cell>
          <cell r="BS477">
            <v>0.78</v>
          </cell>
          <cell r="BT477">
            <v>471.67999999999995</v>
          </cell>
          <cell r="BU477">
            <v>0</v>
          </cell>
          <cell r="BV477">
            <v>471.67999999999995</v>
          </cell>
          <cell r="BW477">
            <v>0</v>
          </cell>
          <cell r="BX477">
            <v>0</v>
          </cell>
          <cell r="BY477"/>
          <cell r="BZ477">
            <v>0</v>
          </cell>
          <cell r="CA477" t="e">
            <v>#REF!</v>
          </cell>
          <cell r="CB477" t="str">
            <v>Match</v>
          </cell>
          <cell r="CC477" t="b">
            <v>0</v>
          </cell>
          <cell r="CD477">
            <v>512520603</v>
          </cell>
          <cell r="CE477">
            <v>9</v>
          </cell>
          <cell r="CF477">
            <v>5</v>
          </cell>
          <cell r="CG477">
            <v>52</v>
          </cell>
          <cell r="CH477" t="b">
            <v>0</v>
          </cell>
          <cell r="CI477">
            <v>-32.313159722223645</v>
          </cell>
          <cell r="CJ477"/>
          <cell r="CK477" t="e">
            <v>#REF!</v>
          </cell>
          <cell r="CL477" t="e">
            <v>#REF!</v>
          </cell>
        </row>
        <row r="478">
          <cell r="B478">
            <v>54231</v>
          </cell>
          <cell r="C478" t="str">
            <v xml:space="preserve"> DIRKS,BRENT</v>
          </cell>
          <cell r="D478">
            <v>7702.5</v>
          </cell>
          <cell r="E478">
            <v>7122.59</v>
          </cell>
          <cell r="F478">
            <v>43014</v>
          </cell>
          <cell r="G478">
            <v>44124</v>
          </cell>
          <cell r="H478" t="str">
            <v xml:space="preserve"> PURCHASE VEHICLE</v>
          </cell>
          <cell r="I478" t="str">
            <v xml:space="preserve"> SA</v>
          </cell>
          <cell r="J478">
            <v>34</v>
          </cell>
          <cell r="K478" t="str">
            <v xml:space="preserve"> A</v>
          </cell>
          <cell r="L478" t="str">
            <v xml:space="preserve"> N</v>
          </cell>
          <cell r="M478">
            <v>0</v>
          </cell>
          <cell r="N478">
            <v>16110</v>
          </cell>
          <cell r="O478">
            <v>54231</v>
          </cell>
          <cell r="P478">
            <v>0</v>
          </cell>
          <cell r="Q478" t="str">
            <v xml:space="preserve"> MN</v>
          </cell>
          <cell r="R478">
            <v>43151</v>
          </cell>
          <cell r="S478">
            <v>233.08</v>
          </cell>
          <cell r="T478">
            <v>5.37</v>
          </cell>
          <cell r="U478" t="str">
            <v xml:space="preserve"> N</v>
          </cell>
          <cell r="V478">
            <v>11</v>
          </cell>
          <cell r="W478">
            <v>510963462</v>
          </cell>
          <cell r="X478" t="str">
            <v xml:space="preserve"> S</v>
          </cell>
          <cell r="Y478">
            <v>16110</v>
          </cell>
          <cell r="Z478">
            <v>54231</v>
          </cell>
          <cell r="AA478">
            <v>0</v>
          </cell>
          <cell r="AB478">
            <v>13</v>
          </cell>
          <cell r="AC478">
            <v>5</v>
          </cell>
          <cell r="AD478">
            <v>12</v>
          </cell>
          <cell r="AE478">
            <v>0</v>
          </cell>
          <cell r="AF478">
            <v>0</v>
          </cell>
          <cell r="AG478" t="str">
            <v xml:space="preserve"> ST</v>
          </cell>
          <cell r="AH478" t="str">
            <v xml:space="preserve"> 2001 CHEVROLET SILVERADO 1500</v>
          </cell>
          <cell r="AI478" t="str">
            <v xml:space="preserve"> N</v>
          </cell>
          <cell r="AJ478">
            <v>5.5</v>
          </cell>
          <cell r="AK478">
            <v>0</v>
          </cell>
          <cell r="AL478">
            <v>16110</v>
          </cell>
          <cell r="AM478">
            <v>54231</v>
          </cell>
          <cell r="AN478" t="str">
            <v xml:space="preserve">  0/00/0000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16110</v>
          </cell>
          <cell r="AZ478">
            <v>54231</v>
          </cell>
          <cell r="BA478" t="str">
            <v xml:space="preserve"> ST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 t="str">
            <v>Pass</v>
          </cell>
          <cell r="BH478" t="str">
            <v>Pass</v>
          </cell>
          <cell r="BI478" t="str">
            <v>***-**-3462</v>
          </cell>
          <cell r="BJ478">
            <v>7122.59</v>
          </cell>
          <cell r="BK478">
            <v>7127.96</v>
          </cell>
          <cell r="BL478">
            <v>7127.96</v>
          </cell>
          <cell r="BM478"/>
          <cell r="BN478"/>
          <cell r="BO478"/>
          <cell r="BP478"/>
          <cell r="BQ478">
            <v>5.3796486924335726E-6</v>
          </cell>
          <cell r="BR478">
            <v>7122.59</v>
          </cell>
          <cell r="BS478">
            <v>5.37</v>
          </cell>
          <cell r="BT478">
            <v>7127.96</v>
          </cell>
          <cell r="BU478">
            <v>0</v>
          </cell>
          <cell r="BV478">
            <v>7127.96</v>
          </cell>
          <cell r="BW478">
            <v>0</v>
          </cell>
          <cell r="BX478">
            <v>0</v>
          </cell>
          <cell r="BY478"/>
          <cell r="BZ478">
            <v>0</v>
          </cell>
          <cell r="CA478" t="e">
            <v>#REF!</v>
          </cell>
          <cell r="CB478" t="str">
            <v>Match</v>
          </cell>
          <cell r="CC478" t="b">
            <v>0</v>
          </cell>
          <cell r="CD478">
            <v>510963462</v>
          </cell>
          <cell r="CE478">
            <v>9</v>
          </cell>
          <cell r="CF478">
            <v>5</v>
          </cell>
          <cell r="CG478">
            <v>96</v>
          </cell>
          <cell r="CH478" t="b">
            <v>0</v>
          </cell>
          <cell r="CI478">
            <v>-27.313159722223645</v>
          </cell>
          <cell r="CJ478"/>
          <cell r="CK478" t="e">
            <v>#REF!</v>
          </cell>
          <cell r="CL478" t="e">
            <v>#REF!</v>
          </cell>
        </row>
        <row r="479">
          <cell r="B479">
            <v>310399</v>
          </cell>
          <cell r="C479" t="str">
            <v xml:space="preserve"> DIRKS,BRENT</v>
          </cell>
          <cell r="D479">
            <v>50000</v>
          </cell>
          <cell r="E479">
            <v>46050.13</v>
          </cell>
          <cell r="F479">
            <v>42579</v>
          </cell>
          <cell r="G479">
            <v>48061</v>
          </cell>
          <cell r="H479" t="str">
            <v xml:space="preserve"> PURCHASE HOME</v>
          </cell>
          <cell r="I479" t="str">
            <v xml:space="preserve"> PA</v>
          </cell>
          <cell r="J479">
            <v>19</v>
          </cell>
          <cell r="K479" t="str">
            <v xml:space="preserve"> A</v>
          </cell>
          <cell r="L479" t="str">
            <v xml:space="preserve"> N</v>
          </cell>
          <cell r="M479">
            <v>0</v>
          </cell>
          <cell r="N479">
            <v>16110</v>
          </cell>
          <cell r="O479">
            <v>310399</v>
          </cell>
          <cell r="P479">
            <v>0</v>
          </cell>
          <cell r="Q479" t="str">
            <v xml:space="preserve"> BR</v>
          </cell>
          <cell r="R479">
            <v>43132</v>
          </cell>
          <cell r="S479">
            <v>342.29</v>
          </cell>
          <cell r="T479">
            <v>77.22</v>
          </cell>
          <cell r="U479" t="str">
            <v xml:space="preserve"> N</v>
          </cell>
          <cell r="V479">
            <v>2</v>
          </cell>
          <cell r="W479">
            <v>510963462</v>
          </cell>
          <cell r="X479" t="str">
            <v xml:space="preserve"> S</v>
          </cell>
          <cell r="Y479">
            <v>16110</v>
          </cell>
          <cell r="Z479">
            <v>310399</v>
          </cell>
          <cell r="AA479">
            <v>0</v>
          </cell>
          <cell r="AB479">
            <v>13</v>
          </cell>
          <cell r="AC479">
            <v>6</v>
          </cell>
          <cell r="AD479">
            <v>3</v>
          </cell>
          <cell r="AE479">
            <v>310399</v>
          </cell>
          <cell r="AF479">
            <v>1</v>
          </cell>
          <cell r="AG479" t="str">
            <v xml:space="preserve"> ST</v>
          </cell>
          <cell r="AH479" t="str">
            <v xml:space="preserve"> 8701 W ROAD 270</v>
          </cell>
          <cell r="AI479" t="str">
            <v xml:space="preserve"> N</v>
          </cell>
          <cell r="AJ479">
            <v>2.625</v>
          </cell>
          <cell r="AK479">
            <v>0</v>
          </cell>
          <cell r="AL479">
            <v>16110</v>
          </cell>
          <cell r="AM479">
            <v>310399</v>
          </cell>
          <cell r="AN479" t="str">
            <v xml:space="preserve">  0/00/0000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16110</v>
          </cell>
          <cell r="AZ479">
            <v>310399</v>
          </cell>
          <cell r="BA479" t="str">
            <v xml:space="preserve"> ST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 t="str">
            <v>Pass</v>
          </cell>
          <cell r="BH479" t="str">
            <v>Pass</v>
          </cell>
          <cell r="BI479" t="str">
            <v>***-**-3462</v>
          </cell>
          <cell r="BJ479">
            <v>46050.13</v>
          </cell>
          <cell r="BK479">
            <v>46127.35</v>
          </cell>
          <cell r="BL479">
            <v>46127.35</v>
          </cell>
          <cell r="BM479"/>
          <cell r="BN479"/>
          <cell r="BO479"/>
          <cell r="BP479"/>
          <cell r="BQ479">
            <v>1.6600204912879674E-5</v>
          </cell>
          <cell r="BR479">
            <v>46050.13</v>
          </cell>
          <cell r="BS479">
            <v>77.22</v>
          </cell>
          <cell r="BT479">
            <v>46127.35</v>
          </cell>
          <cell r="BU479">
            <v>0</v>
          </cell>
          <cell r="BV479">
            <v>46127.35</v>
          </cell>
          <cell r="BW479">
            <v>0</v>
          </cell>
          <cell r="BX479">
            <v>0</v>
          </cell>
          <cell r="BY479"/>
          <cell r="BZ479">
            <v>0</v>
          </cell>
          <cell r="CA479" t="e">
            <v>#REF!</v>
          </cell>
          <cell r="CB479" t="str">
            <v>Match</v>
          </cell>
          <cell r="CC479" t="b">
            <v>0</v>
          </cell>
          <cell r="CD479">
            <v>510963462</v>
          </cell>
          <cell r="CE479">
            <v>9</v>
          </cell>
          <cell r="CF479">
            <v>5</v>
          </cell>
          <cell r="CG479">
            <v>96</v>
          </cell>
          <cell r="CH479" t="b">
            <v>0</v>
          </cell>
          <cell r="CI479">
            <v>-8.3131597222236451</v>
          </cell>
          <cell r="CJ479"/>
          <cell r="CK479" t="e">
            <v>#REF!</v>
          </cell>
          <cell r="CL479" t="e">
            <v>#REF!</v>
          </cell>
        </row>
        <row r="480">
          <cell r="B480">
            <v>9310399</v>
          </cell>
          <cell r="C480" t="str">
            <v xml:space="preserve"> DIRKS,BRENT</v>
          </cell>
          <cell r="D480">
            <v>-50000</v>
          </cell>
          <cell r="E480">
            <v>-46050.13</v>
          </cell>
          <cell r="F480">
            <v>42579</v>
          </cell>
          <cell r="G480">
            <v>48061</v>
          </cell>
          <cell r="H480" t="str">
            <v xml:space="preserve"> MPF LOAN SOLD</v>
          </cell>
          <cell r="I480" t="str">
            <v xml:space="preserve"> PT</v>
          </cell>
          <cell r="J480">
            <v>20</v>
          </cell>
          <cell r="K480" t="str">
            <v xml:space="preserve"> A</v>
          </cell>
          <cell r="L480" t="str">
            <v xml:space="preserve"> N</v>
          </cell>
          <cell r="M480">
            <v>0</v>
          </cell>
          <cell r="N480">
            <v>16110</v>
          </cell>
          <cell r="O480">
            <v>9310399</v>
          </cell>
          <cell r="P480">
            <v>0</v>
          </cell>
          <cell r="Q480" t="str">
            <v xml:space="preserve"> BR</v>
          </cell>
          <cell r="R480">
            <v>43132</v>
          </cell>
          <cell r="S480">
            <v>342.29</v>
          </cell>
          <cell r="T480">
            <v>-77.22</v>
          </cell>
          <cell r="U480" t="str">
            <v xml:space="preserve"> N</v>
          </cell>
          <cell r="V480">
            <v>2</v>
          </cell>
          <cell r="W480">
            <v>510963462</v>
          </cell>
          <cell r="X480" t="str">
            <v xml:space="preserve"> S</v>
          </cell>
          <cell r="Y480">
            <v>16110</v>
          </cell>
          <cell r="Z480">
            <v>9310399</v>
          </cell>
          <cell r="AA480">
            <v>0</v>
          </cell>
          <cell r="AB480">
            <v>13</v>
          </cell>
          <cell r="AC480">
            <v>6</v>
          </cell>
          <cell r="AD480">
            <v>3</v>
          </cell>
          <cell r="AE480">
            <v>310399</v>
          </cell>
          <cell r="AF480">
            <v>1</v>
          </cell>
          <cell r="AG480" t="str">
            <v xml:space="preserve"> ST</v>
          </cell>
          <cell r="AH480" t="str">
            <v xml:space="preserve"> 8701 W ROAD 270</v>
          </cell>
          <cell r="AI480" t="str">
            <v xml:space="preserve">  </v>
          </cell>
          <cell r="AJ480">
            <v>2.625</v>
          </cell>
          <cell r="AK480">
            <v>0</v>
          </cell>
          <cell r="AL480">
            <v>16110</v>
          </cell>
          <cell r="AM480">
            <v>9310399</v>
          </cell>
          <cell r="AN480" t="str">
            <v xml:space="preserve">  0/00/0000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16110</v>
          </cell>
          <cell r="AZ480">
            <v>9310399</v>
          </cell>
          <cell r="BA480" t="str">
            <v xml:space="preserve"> ST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 t="str">
            <v>Pass</v>
          </cell>
          <cell r="BH480" t="str">
            <v>Pass</v>
          </cell>
          <cell r="BI480" t="str">
            <v>***-**-3462</v>
          </cell>
          <cell r="BJ480">
            <v>-46050.13</v>
          </cell>
          <cell r="BK480">
            <v>-46127.35</v>
          </cell>
          <cell r="BL480">
            <v>-46127.35</v>
          </cell>
          <cell r="BM480"/>
          <cell r="BN480"/>
          <cell r="BO480"/>
          <cell r="BP480"/>
          <cell r="BQ480">
            <v>-1.6600204912879674E-5</v>
          </cell>
          <cell r="BR480">
            <v>-46050.13</v>
          </cell>
          <cell r="BS480">
            <v>-77.22</v>
          </cell>
          <cell r="BT480">
            <v>-46127.35</v>
          </cell>
          <cell r="BU480">
            <v>0</v>
          </cell>
          <cell r="BV480">
            <v>-46127.35</v>
          </cell>
          <cell r="BW480">
            <v>0</v>
          </cell>
          <cell r="BX480">
            <v>0</v>
          </cell>
          <cell r="BY480"/>
          <cell r="BZ480">
            <v>0</v>
          </cell>
          <cell r="CA480" t="e">
            <v>#REF!</v>
          </cell>
          <cell r="CB480" t="str">
            <v>Match</v>
          </cell>
          <cell r="CC480" t="b">
            <v>0</v>
          </cell>
          <cell r="CD480">
            <v>510963462</v>
          </cell>
          <cell r="CE480">
            <v>9</v>
          </cell>
          <cell r="CF480">
            <v>5</v>
          </cell>
          <cell r="CG480">
            <v>96</v>
          </cell>
          <cell r="CH480" t="b">
            <v>0</v>
          </cell>
          <cell r="CI480">
            <v>-8.3131597222236451</v>
          </cell>
          <cell r="CJ480"/>
          <cell r="CK480" t="e">
            <v>#REF!</v>
          </cell>
          <cell r="CL480" t="e">
            <v>#REF!</v>
          </cell>
        </row>
        <row r="481">
          <cell r="B481">
            <v>10203</v>
          </cell>
          <cell r="C481" t="str">
            <v xml:space="preserve"> DINNING,DAVID G</v>
          </cell>
          <cell r="D481">
            <v>715</v>
          </cell>
          <cell r="E481">
            <v>36.17</v>
          </cell>
          <cell r="F481">
            <v>38565</v>
          </cell>
          <cell r="G481">
            <v>39024</v>
          </cell>
          <cell r="H481" t="str">
            <v xml:space="preserve"> PURCHASE AIR CONDITIONER</v>
          </cell>
          <cell r="I481" t="str">
            <v xml:space="preserve"> CO</v>
          </cell>
          <cell r="J481">
            <v>31</v>
          </cell>
          <cell r="K481" t="str">
            <v xml:space="preserve"> A</v>
          </cell>
          <cell r="L481" t="str">
            <v xml:space="preserve"> N</v>
          </cell>
          <cell r="M481">
            <v>0</v>
          </cell>
          <cell r="N481">
            <v>16180</v>
          </cell>
          <cell r="O481">
            <v>10203</v>
          </cell>
          <cell r="P481">
            <v>0</v>
          </cell>
          <cell r="Q481" t="str">
            <v xml:space="preserve"> KM</v>
          </cell>
          <cell r="R481">
            <v>39024</v>
          </cell>
          <cell r="S481">
            <v>0</v>
          </cell>
          <cell r="T481">
            <v>0</v>
          </cell>
          <cell r="U481" t="str">
            <v xml:space="preserve"> N</v>
          </cell>
          <cell r="V481">
            <v>1</v>
          </cell>
          <cell r="W481">
            <v>511425358</v>
          </cell>
          <cell r="X481" t="str">
            <v xml:space="preserve"> S</v>
          </cell>
          <cell r="Y481">
            <v>16180</v>
          </cell>
          <cell r="Z481">
            <v>10203</v>
          </cell>
          <cell r="AA481">
            <v>0</v>
          </cell>
          <cell r="AB481">
            <v>3</v>
          </cell>
          <cell r="AC481">
            <v>11</v>
          </cell>
          <cell r="AD481">
            <v>4</v>
          </cell>
          <cell r="AE481">
            <v>0</v>
          </cell>
          <cell r="AF481">
            <v>0</v>
          </cell>
          <cell r="AG481" t="str">
            <v xml:space="preserve"> ST</v>
          </cell>
          <cell r="AH481" t="str">
            <v xml:space="preserve"> UNSECURED</v>
          </cell>
          <cell r="AI481" t="str">
            <v xml:space="preserve"> N</v>
          </cell>
          <cell r="AJ481">
            <v>10</v>
          </cell>
          <cell r="AK481">
            <v>2</v>
          </cell>
          <cell r="AL481">
            <v>16180</v>
          </cell>
          <cell r="AM481">
            <v>10203</v>
          </cell>
          <cell r="AN481" t="str">
            <v xml:space="preserve">  0/00/0000</v>
          </cell>
          <cell r="AO481">
            <v>36.17</v>
          </cell>
          <cell r="AP481">
            <v>41.47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77.64</v>
          </cell>
          <cell r="AV481">
            <v>2</v>
          </cell>
          <cell r="AW481">
            <v>2</v>
          </cell>
          <cell r="AX481">
            <v>2</v>
          </cell>
          <cell r="AY481">
            <v>16180</v>
          </cell>
          <cell r="AZ481">
            <v>10203</v>
          </cell>
          <cell r="BA481" t="str">
            <v xml:space="preserve"> ST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 t="str">
            <v>Substandard</v>
          </cell>
          <cell r="BH481" t="str">
            <v>Pass</v>
          </cell>
          <cell r="BI481" t="str">
            <v>***-**-5358</v>
          </cell>
          <cell r="BJ481">
            <v>36.17</v>
          </cell>
          <cell r="BK481">
            <v>0</v>
          </cell>
          <cell r="BL481"/>
          <cell r="BM481"/>
          <cell r="BN481">
            <v>0</v>
          </cell>
          <cell r="BO481"/>
          <cell r="BP481"/>
          <cell r="BQ481">
            <v>4.9670872586139786E-8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36.17</v>
          </cell>
          <cell r="BY481" t="str">
            <v>120 +</v>
          </cell>
          <cell r="BZ481">
            <v>77.64</v>
          </cell>
          <cell r="CA481" t="e">
            <v>#REF!</v>
          </cell>
          <cell r="CB481" t="str">
            <v>Match</v>
          </cell>
          <cell r="CC481" t="b">
            <v>0</v>
          </cell>
          <cell r="CD481">
            <v>511425358</v>
          </cell>
          <cell r="CE481">
            <v>9</v>
          </cell>
          <cell r="CF481">
            <v>5</v>
          </cell>
          <cell r="CG481">
            <v>42</v>
          </cell>
          <cell r="CH481" t="b">
            <v>0</v>
          </cell>
          <cell r="CI481">
            <v>4099.6868402777764</v>
          </cell>
          <cell r="CJ481" t="str">
            <v>31 +</v>
          </cell>
          <cell r="CK481">
            <v>0</v>
          </cell>
          <cell r="CL481">
            <v>0</v>
          </cell>
        </row>
        <row r="482">
          <cell r="B482">
            <v>53630</v>
          </cell>
          <cell r="C482" t="str">
            <v xml:space="preserve"> DIRKS,AARON L.</v>
          </cell>
          <cell r="D482">
            <v>346970</v>
          </cell>
          <cell r="E482">
            <v>346970</v>
          </cell>
          <cell r="F482">
            <v>42789</v>
          </cell>
          <cell r="G482">
            <v>43154</v>
          </cell>
          <cell r="H482" t="str">
            <v xml:space="preserve"> HOUSE BUILD LOC</v>
          </cell>
          <cell r="I482" t="str">
            <v xml:space="preserve"> SI</v>
          </cell>
          <cell r="J482">
            <v>72</v>
          </cell>
          <cell r="K482" t="str">
            <v xml:space="preserve"> A</v>
          </cell>
          <cell r="L482" t="str">
            <v xml:space="preserve"> O</v>
          </cell>
          <cell r="M482">
            <v>346970</v>
          </cell>
          <cell r="N482">
            <v>16185</v>
          </cell>
          <cell r="O482">
            <v>53630</v>
          </cell>
          <cell r="P482">
            <v>0</v>
          </cell>
          <cell r="Q482" t="str">
            <v xml:space="preserve"> JB</v>
          </cell>
          <cell r="R482">
            <v>43154</v>
          </cell>
          <cell r="S482">
            <v>0</v>
          </cell>
          <cell r="T482">
            <v>6622.4</v>
          </cell>
          <cell r="U482" t="str">
            <v xml:space="preserve"> N</v>
          </cell>
          <cell r="V482">
            <v>1</v>
          </cell>
          <cell r="W482">
            <v>510908049</v>
          </cell>
          <cell r="X482" t="str">
            <v xml:space="preserve"> S</v>
          </cell>
          <cell r="Y482">
            <v>16185</v>
          </cell>
          <cell r="Z482">
            <v>53630</v>
          </cell>
          <cell r="AA482">
            <v>0</v>
          </cell>
          <cell r="AB482">
            <v>2</v>
          </cell>
          <cell r="AC482">
            <v>10</v>
          </cell>
          <cell r="AD482">
            <v>8</v>
          </cell>
          <cell r="AE482">
            <v>0</v>
          </cell>
          <cell r="AF482">
            <v>0</v>
          </cell>
          <cell r="AG482" t="str">
            <v xml:space="preserve"> ST</v>
          </cell>
          <cell r="AH482" t="str">
            <v xml:space="preserve"> UNSECURED</v>
          </cell>
          <cell r="AI482" t="str">
            <v xml:space="preserve"> N</v>
          </cell>
          <cell r="AJ482">
            <v>4.5</v>
          </cell>
          <cell r="AK482">
            <v>0</v>
          </cell>
          <cell r="AL482">
            <v>16185</v>
          </cell>
          <cell r="AM482">
            <v>53630</v>
          </cell>
          <cell r="AN482" t="str">
            <v xml:space="preserve">  0/00/0000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16185</v>
          </cell>
          <cell r="AZ482">
            <v>53630</v>
          </cell>
          <cell r="BA482" t="str">
            <v xml:space="preserve"> ST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 t="str">
            <v>Pass</v>
          </cell>
          <cell r="BH482" t="str">
            <v>Pass</v>
          </cell>
          <cell r="BI482" t="str">
            <v>***-**-8049</v>
          </cell>
          <cell r="BJ482">
            <v>346970</v>
          </cell>
          <cell r="BK482">
            <v>353592.4</v>
          </cell>
          <cell r="BL482">
            <v>353592.4</v>
          </cell>
          <cell r="BM482"/>
          <cell r="BN482"/>
          <cell r="BO482"/>
          <cell r="BP482"/>
          <cell r="BQ482">
            <v>2.1441626202780794E-4</v>
          </cell>
          <cell r="BR482">
            <v>346970</v>
          </cell>
          <cell r="BS482">
            <v>6622.4</v>
          </cell>
          <cell r="BT482">
            <v>353592.4</v>
          </cell>
          <cell r="BU482">
            <v>0</v>
          </cell>
          <cell r="BV482">
            <v>353592.4</v>
          </cell>
          <cell r="BW482">
            <v>0</v>
          </cell>
          <cell r="BX482">
            <v>0</v>
          </cell>
          <cell r="BY482"/>
          <cell r="BZ482">
            <v>0</v>
          </cell>
          <cell r="CA482" t="e">
            <v>#REF!</v>
          </cell>
          <cell r="CB482" t="str">
            <v>Match</v>
          </cell>
          <cell r="CC482" t="b">
            <v>0</v>
          </cell>
          <cell r="CD482">
            <v>510908049</v>
          </cell>
          <cell r="CE482">
            <v>9</v>
          </cell>
          <cell r="CF482">
            <v>5</v>
          </cell>
          <cell r="CG482">
            <v>90</v>
          </cell>
          <cell r="CH482" t="b">
            <v>0</v>
          </cell>
          <cell r="CI482">
            <v>-30.313159722223645</v>
          </cell>
          <cell r="CJ482"/>
          <cell r="CK482" t="e">
            <v>#REF!</v>
          </cell>
          <cell r="CL482" t="e">
            <v>#REF!</v>
          </cell>
        </row>
        <row r="483">
          <cell r="B483">
            <v>310382</v>
          </cell>
          <cell r="C483" t="str">
            <v xml:space="preserve"> DIRKS,DALE R.</v>
          </cell>
          <cell r="D483">
            <v>95000</v>
          </cell>
          <cell r="E483">
            <v>91210.33</v>
          </cell>
          <cell r="F483">
            <v>42314</v>
          </cell>
          <cell r="G483">
            <v>53297</v>
          </cell>
          <cell r="H483" t="str">
            <v xml:space="preserve"> PURCHASE HOME</v>
          </cell>
          <cell r="I483" t="str">
            <v xml:space="preserve"> SA</v>
          </cell>
          <cell r="J483">
            <v>13</v>
          </cell>
          <cell r="K483" t="str">
            <v xml:space="preserve"> A</v>
          </cell>
          <cell r="L483" t="str">
            <v xml:space="preserve"> N</v>
          </cell>
          <cell r="M483">
            <v>0</v>
          </cell>
          <cell r="N483">
            <v>16190</v>
          </cell>
          <cell r="O483">
            <v>310382</v>
          </cell>
          <cell r="P483">
            <v>0</v>
          </cell>
          <cell r="Q483" t="str">
            <v xml:space="preserve"> BR</v>
          </cell>
          <cell r="R483">
            <v>43160</v>
          </cell>
          <cell r="S483">
            <v>446.73</v>
          </cell>
          <cell r="T483">
            <v>0</v>
          </cell>
          <cell r="U483" t="str">
            <v xml:space="preserve"> N</v>
          </cell>
          <cell r="V483">
            <v>2</v>
          </cell>
          <cell r="W483">
            <v>515562870</v>
          </cell>
          <cell r="X483" t="str">
            <v xml:space="preserve"> S</v>
          </cell>
          <cell r="Y483">
            <v>16190</v>
          </cell>
          <cell r="Z483">
            <v>310382</v>
          </cell>
          <cell r="AA483">
            <v>0</v>
          </cell>
          <cell r="AB483">
            <v>2</v>
          </cell>
          <cell r="AC483">
            <v>6</v>
          </cell>
          <cell r="AD483">
            <v>1</v>
          </cell>
          <cell r="AE483">
            <v>310382</v>
          </cell>
          <cell r="AF483">
            <v>1</v>
          </cell>
          <cell r="AG483" t="str">
            <v xml:space="preserve"> ST</v>
          </cell>
          <cell r="AH483" t="str">
            <v xml:space="preserve"> 801 RUSSELL ST</v>
          </cell>
          <cell r="AI483" t="str">
            <v xml:space="preserve"> N</v>
          </cell>
          <cell r="AJ483">
            <v>3.875</v>
          </cell>
          <cell r="AK483">
            <v>0</v>
          </cell>
          <cell r="AL483">
            <v>16190</v>
          </cell>
          <cell r="AM483">
            <v>310382</v>
          </cell>
          <cell r="AN483" t="str">
            <v xml:space="preserve">  0/00/0000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16190</v>
          </cell>
          <cell r="AZ483">
            <v>310382</v>
          </cell>
          <cell r="BA483" t="str">
            <v xml:space="preserve"> ST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 t="str">
            <v>Pass</v>
          </cell>
          <cell r="BH483" t="str">
            <v>Pass</v>
          </cell>
          <cell r="BI483" t="str">
            <v>***-**-2870</v>
          </cell>
          <cell r="BJ483">
            <v>91210.33</v>
          </cell>
          <cell r="BK483">
            <v>91210.33</v>
          </cell>
          <cell r="BL483">
            <v>91210.33</v>
          </cell>
          <cell r="BM483"/>
          <cell r="BN483"/>
          <cell r="BO483"/>
          <cell r="BP483"/>
          <cell r="BQ483">
            <v>4.8536562440925713E-5</v>
          </cell>
          <cell r="BR483">
            <v>91210.33</v>
          </cell>
          <cell r="BS483">
            <v>0</v>
          </cell>
          <cell r="BT483">
            <v>91210.33</v>
          </cell>
          <cell r="BU483">
            <v>0</v>
          </cell>
          <cell r="BV483">
            <v>91210.33</v>
          </cell>
          <cell r="BW483">
            <v>0</v>
          </cell>
          <cell r="BX483">
            <v>0</v>
          </cell>
          <cell r="BY483"/>
          <cell r="BZ483">
            <v>0</v>
          </cell>
          <cell r="CA483" t="e">
            <v>#REF!</v>
          </cell>
          <cell r="CB483" t="str">
            <v>Match</v>
          </cell>
          <cell r="CC483" t="b">
            <v>0</v>
          </cell>
          <cell r="CD483">
            <v>515562870</v>
          </cell>
          <cell r="CE483">
            <v>9</v>
          </cell>
          <cell r="CF483">
            <v>5</v>
          </cell>
          <cell r="CG483">
            <v>56</v>
          </cell>
          <cell r="CH483" t="b">
            <v>0</v>
          </cell>
          <cell r="CI483">
            <v>-36.313159722223645</v>
          </cell>
          <cell r="CJ483"/>
          <cell r="CK483" t="e">
            <v>#REF!</v>
          </cell>
          <cell r="CL483" t="e">
            <v>#REF!</v>
          </cell>
        </row>
        <row r="484">
          <cell r="B484">
            <v>53952</v>
          </cell>
          <cell r="C484" t="str">
            <v xml:space="preserve"> DIRKS,DARREL</v>
          </cell>
          <cell r="D484">
            <v>575000</v>
          </cell>
          <cell r="E484">
            <v>542665.03</v>
          </cell>
          <cell r="F484">
            <v>42906</v>
          </cell>
          <cell r="G484">
            <v>43252</v>
          </cell>
          <cell r="H484" t="str">
            <v xml:space="preserve"> OPERATING LOC</v>
          </cell>
          <cell r="I484" t="str">
            <v xml:space="preserve"> SI</v>
          </cell>
          <cell r="J484">
            <v>91</v>
          </cell>
          <cell r="K484" t="str">
            <v xml:space="preserve"> A</v>
          </cell>
          <cell r="L484" t="str">
            <v xml:space="preserve"> O</v>
          </cell>
          <cell r="M484">
            <v>575000</v>
          </cell>
          <cell r="N484">
            <v>16200</v>
          </cell>
          <cell r="O484">
            <v>53952</v>
          </cell>
          <cell r="P484">
            <v>0</v>
          </cell>
          <cell r="Q484" t="str">
            <v xml:space="preserve"> LF</v>
          </cell>
          <cell r="R484">
            <v>43252</v>
          </cell>
          <cell r="S484">
            <v>0</v>
          </cell>
          <cell r="T484">
            <v>15203.44</v>
          </cell>
          <cell r="U484" t="str">
            <v xml:space="preserve"> N</v>
          </cell>
          <cell r="V484">
            <v>7</v>
          </cell>
          <cell r="W484">
            <v>511722184</v>
          </cell>
          <cell r="X484" t="str">
            <v xml:space="preserve"> S</v>
          </cell>
          <cell r="Y484">
            <v>16200</v>
          </cell>
          <cell r="Z484">
            <v>53952</v>
          </cell>
          <cell r="AA484">
            <v>0</v>
          </cell>
          <cell r="AB484">
            <v>21</v>
          </cell>
          <cell r="AC484">
            <v>4</v>
          </cell>
          <cell r="AD484">
            <v>11</v>
          </cell>
          <cell r="AE484">
            <v>0</v>
          </cell>
          <cell r="AF484">
            <v>0</v>
          </cell>
          <cell r="AG484" t="str">
            <v xml:space="preserve"> ST</v>
          </cell>
          <cell r="AH484" t="str">
            <v xml:space="preserve"> ALL IN VP AC EQ GI CR FP LIVST</v>
          </cell>
          <cell r="AI484" t="str">
            <v xml:space="preserve"> N</v>
          </cell>
          <cell r="AJ484">
            <v>5</v>
          </cell>
          <cell r="AK484">
            <v>0</v>
          </cell>
          <cell r="AL484">
            <v>16200</v>
          </cell>
          <cell r="AM484">
            <v>53952</v>
          </cell>
          <cell r="AN484" t="str">
            <v xml:space="preserve">  0/00/0000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16200</v>
          </cell>
          <cell r="AZ484">
            <v>53952</v>
          </cell>
          <cell r="BA484" t="str">
            <v xml:space="preserve"> ST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 t="str">
            <v>Pass</v>
          </cell>
          <cell r="BH484" t="str">
            <v>Pass</v>
          </cell>
          <cell r="BI484" t="str">
            <v>***-**-2184</v>
          </cell>
          <cell r="BJ484">
            <v>575000</v>
          </cell>
          <cell r="BK484">
            <v>557868.47</v>
          </cell>
          <cell r="BL484">
            <v>557868.47</v>
          </cell>
          <cell r="BM484"/>
          <cell r="BN484"/>
          <cell r="BO484"/>
          <cell r="BP484"/>
          <cell r="BQ484">
            <v>3.7261052753778993E-4</v>
          </cell>
          <cell r="BR484">
            <v>542665.03</v>
          </cell>
          <cell r="BS484">
            <v>15203.44</v>
          </cell>
          <cell r="BT484">
            <v>557868.47</v>
          </cell>
          <cell r="BU484">
            <v>32334.969999999972</v>
          </cell>
          <cell r="BV484">
            <v>590203.43999999994</v>
          </cell>
          <cell r="BW484">
            <v>0</v>
          </cell>
          <cell r="BX484">
            <v>0</v>
          </cell>
          <cell r="BY484"/>
          <cell r="BZ484">
            <v>0</v>
          </cell>
          <cell r="CA484" t="e">
            <v>#REF!</v>
          </cell>
          <cell r="CB484" t="str">
            <v>Match</v>
          </cell>
          <cell r="CC484" t="b">
            <v>0</v>
          </cell>
          <cell r="CD484">
            <v>511722184</v>
          </cell>
          <cell r="CE484">
            <v>9</v>
          </cell>
          <cell r="CF484">
            <v>5</v>
          </cell>
          <cell r="CG484">
            <v>72</v>
          </cell>
          <cell r="CH484" t="b">
            <v>0</v>
          </cell>
          <cell r="CI484">
            <v>-128.31315972222365</v>
          </cell>
          <cell r="CJ484"/>
          <cell r="CK484" t="e">
            <v>#REF!</v>
          </cell>
          <cell r="CL484" t="e">
            <v>#REF!</v>
          </cell>
        </row>
        <row r="485">
          <cell r="B485">
            <v>54068</v>
          </cell>
          <cell r="C485" t="str">
            <v xml:space="preserve"> DIRKS,DARREL</v>
          </cell>
          <cell r="D485">
            <v>115000</v>
          </cell>
          <cell r="E485">
            <v>95274.58</v>
          </cell>
          <cell r="F485">
            <v>42962</v>
          </cell>
          <cell r="G485">
            <v>44941</v>
          </cell>
          <cell r="H485" t="str">
            <v xml:space="preserve"> PURCHASE GRAIN BINS</v>
          </cell>
          <cell r="I485" t="str">
            <v xml:space="preserve"> SA</v>
          </cell>
          <cell r="J485">
            <v>92</v>
          </cell>
          <cell r="K485" t="str">
            <v xml:space="preserve"> A</v>
          </cell>
          <cell r="L485" t="str">
            <v xml:space="preserve"> N</v>
          </cell>
          <cell r="M485">
            <v>0</v>
          </cell>
          <cell r="N485">
            <v>16200</v>
          </cell>
          <cell r="O485">
            <v>54068</v>
          </cell>
          <cell r="P485">
            <v>0</v>
          </cell>
          <cell r="Q485" t="str">
            <v xml:space="preserve"> LF</v>
          </cell>
          <cell r="R485">
            <v>43480</v>
          </cell>
          <cell r="S485">
            <v>22002.42</v>
          </cell>
          <cell r="T485">
            <v>206.73</v>
          </cell>
          <cell r="U485" t="str">
            <v xml:space="preserve"> N</v>
          </cell>
          <cell r="V485">
            <v>7</v>
          </cell>
          <cell r="W485">
            <v>511722184</v>
          </cell>
          <cell r="X485" t="str">
            <v xml:space="preserve"> S</v>
          </cell>
          <cell r="Y485">
            <v>16200</v>
          </cell>
          <cell r="Z485">
            <v>54068</v>
          </cell>
          <cell r="AA485">
            <v>0</v>
          </cell>
          <cell r="AB485">
            <v>21</v>
          </cell>
          <cell r="AC485">
            <v>2</v>
          </cell>
          <cell r="AD485">
            <v>11</v>
          </cell>
          <cell r="AE485">
            <v>0</v>
          </cell>
          <cell r="AF485">
            <v>0</v>
          </cell>
          <cell r="AG485" t="str">
            <v xml:space="preserve"> ST</v>
          </cell>
          <cell r="AH485" t="str">
            <v xml:space="preserve"> ALL CP AC EQ GI CR FP LIVESTOC</v>
          </cell>
          <cell r="AI485" t="str">
            <v xml:space="preserve"> N</v>
          </cell>
          <cell r="AJ485">
            <v>4.95</v>
          </cell>
          <cell r="AK485">
            <v>0</v>
          </cell>
          <cell r="AL485">
            <v>16200</v>
          </cell>
          <cell r="AM485">
            <v>54068</v>
          </cell>
          <cell r="AN485" t="str">
            <v xml:space="preserve">  0/00/0000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16200</v>
          </cell>
          <cell r="AZ485">
            <v>54068</v>
          </cell>
          <cell r="BA485" t="str">
            <v xml:space="preserve"> ST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 t="str">
            <v>Pass</v>
          </cell>
          <cell r="BH485" t="str">
            <v>Pass</v>
          </cell>
          <cell r="BI485" t="str">
            <v>***-**-2184</v>
          </cell>
          <cell r="BJ485">
            <v>95274.58</v>
          </cell>
          <cell r="BK485">
            <v>95481.31</v>
          </cell>
          <cell r="BL485">
            <v>95481.31</v>
          </cell>
          <cell r="BM485"/>
          <cell r="BN485"/>
          <cell r="BO485"/>
          <cell r="BP485"/>
          <cell r="BQ485">
            <v>6.476427714458394E-5</v>
          </cell>
          <cell r="BR485">
            <v>95274.58</v>
          </cell>
          <cell r="BS485">
            <v>206.73</v>
          </cell>
          <cell r="BT485">
            <v>95481.31</v>
          </cell>
          <cell r="BU485">
            <v>0</v>
          </cell>
          <cell r="BV485">
            <v>95481.31</v>
          </cell>
          <cell r="BW485">
            <v>0</v>
          </cell>
          <cell r="BX485">
            <v>0</v>
          </cell>
          <cell r="BY485"/>
          <cell r="BZ485">
            <v>0</v>
          </cell>
          <cell r="CA485" t="e">
            <v>#REF!</v>
          </cell>
          <cell r="CB485" t="str">
            <v>Match</v>
          </cell>
          <cell r="CC485" t="b">
            <v>0</v>
          </cell>
          <cell r="CD485">
            <v>511722184</v>
          </cell>
          <cell r="CE485">
            <v>9</v>
          </cell>
          <cell r="CF485">
            <v>5</v>
          </cell>
          <cell r="CG485">
            <v>72</v>
          </cell>
          <cell r="CH485" t="b">
            <v>0</v>
          </cell>
          <cell r="CI485">
            <v>-356.31315972222365</v>
          </cell>
          <cell r="CJ485"/>
          <cell r="CK485" t="e">
            <v>#REF!</v>
          </cell>
          <cell r="CL485" t="e">
            <v>#REF!</v>
          </cell>
        </row>
        <row r="486">
          <cell r="B486">
            <v>53815</v>
          </cell>
          <cell r="C486" t="str">
            <v xml:space="preserve"> DIRKS,DARYL D.</v>
          </cell>
          <cell r="D486">
            <v>100000</v>
          </cell>
          <cell r="E486">
            <v>0</v>
          </cell>
          <cell r="F486">
            <v>42857</v>
          </cell>
          <cell r="G486">
            <v>43174</v>
          </cell>
          <cell r="H486" t="str">
            <v xml:space="preserve"> RENEW OPERATING LINE OF CREDIT</v>
          </cell>
          <cell r="I486" t="str">
            <v xml:space="preserve"> SI</v>
          </cell>
          <cell r="J486">
            <v>91</v>
          </cell>
          <cell r="K486" t="str">
            <v xml:space="preserve"> A</v>
          </cell>
          <cell r="L486" t="str">
            <v xml:space="preserve"> O</v>
          </cell>
          <cell r="M486">
            <v>100000</v>
          </cell>
          <cell r="N486">
            <v>16300</v>
          </cell>
          <cell r="O486">
            <v>53815</v>
          </cell>
          <cell r="P486">
            <v>0</v>
          </cell>
          <cell r="Q486" t="str">
            <v xml:space="preserve"> JD</v>
          </cell>
          <cell r="R486">
            <v>43174</v>
          </cell>
          <cell r="S486">
            <v>0</v>
          </cell>
          <cell r="T486">
            <v>0</v>
          </cell>
          <cell r="U486" t="str">
            <v xml:space="preserve"> N</v>
          </cell>
          <cell r="V486">
            <v>7</v>
          </cell>
          <cell r="W486">
            <v>518703161</v>
          </cell>
          <cell r="X486" t="str">
            <v xml:space="preserve"> S</v>
          </cell>
          <cell r="Y486">
            <v>16300</v>
          </cell>
          <cell r="Z486">
            <v>53815</v>
          </cell>
          <cell r="AA486">
            <v>0</v>
          </cell>
          <cell r="AB486">
            <v>13</v>
          </cell>
          <cell r="AC486">
            <v>4</v>
          </cell>
          <cell r="AD486">
            <v>11</v>
          </cell>
          <cell r="AE486">
            <v>0</v>
          </cell>
          <cell r="AF486">
            <v>0</v>
          </cell>
          <cell r="AG486" t="str">
            <v xml:space="preserve"> ST</v>
          </cell>
          <cell r="AH486" t="str">
            <v xml:space="preserve"> ALL AC EQ GI CR FP AND FE</v>
          </cell>
          <cell r="AI486" t="str">
            <v xml:space="preserve"> N</v>
          </cell>
          <cell r="AJ486">
            <v>5</v>
          </cell>
          <cell r="AK486">
            <v>0</v>
          </cell>
          <cell r="AL486">
            <v>16300</v>
          </cell>
          <cell r="AM486">
            <v>53815</v>
          </cell>
          <cell r="AN486" t="str">
            <v xml:space="preserve">  0/00/0000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16300</v>
          </cell>
          <cell r="AZ486">
            <v>53815</v>
          </cell>
          <cell r="BA486" t="str">
            <v xml:space="preserve"> ST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 t="str">
            <v>Pass</v>
          </cell>
          <cell r="BH486" t="str">
            <v>Pass</v>
          </cell>
          <cell r="BI486" t="str">
            <v>***-**-3161</v>
          </cell>
          <cell r="BJ486">
            <v>100000</v>
          </cell>
          <cell r="BK486">
            <v>0</v>
          </cell>
          <cell r="BL486">
            <v>0</v>
          </cell>
          <cell r="BM486"/>
          <cell r="BN486"/>
          <cell r="BO486"/>
          <cell r="BP486"/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100000</v>
          </cell>
          <cell r="BV486">
            <v>100000</v>
          </cell>
          <cell r="BW486">
            <v>0</v>
          </cell>
          <cell r="BX486">
            <v>0</v>
          </cell>
          <cell r="BY486"/>
          <cell r="BZ486">
            <v>0</v>
          </cell>
          <cell r="CA486" t="e">
            <v>#REF!</v>
          </cell>
          <cell r="CB486" t="str">
            <v>Match</v>
          </cell>
          <cell r="CC486" t="b">
            <v>0</v>
          </cell>
          <cell r="CD486">
            <v>518703161</v>
          </cell>
          <cell r="CE486">
            <v>9</v>
          </cell>
          <cell r="CF486">
            <v>5</v>
          </cell>
          <cell r="CG486">
            <v>70</v>
          </cell>
          <cell r="CH486" t="b">
            <v>0</v>
          </cell>
          <cell r="CI486">
            <v>-50.313159722223645</v>
          </cell>
          <cell r="CJ486"/>
          <cell r="CK486" t="e">
            <v>#REF!</v>
          </cell>
          <cell r="CL486" t="e">
            <v>#REF!</v>
          </cell>
        </row>
        <row r="487">
          <cell r="B487">
            <v>53998</v>
          </cell>
          <cell r="C487" t="str">
            <v xml:space="preserve"> DIRKS,DARYL D.</v>
          </cell>
          <cell r="D487">
            <v>77000</v>
          </cell>
          <cell r="E487">
            <v>77000</v>
          </cell>
          <cell r="F487">
            <v>42923</v>
          </cell>
          <cell r="G487">
            <v>45474</v>
          </cell>
          <cell r="H487" t="str">
            <v xml:space="preserve"> REFINANCE DEBT</v>
          </cell>
          <cell r="I487" t="str">
            <v xml:space="preserve"> SA</v>
          </cell>
          <cell r="J487">
            <v>92</v>
          </cell>
          <cell r="K487" t="str">
            <v xml:space="preserve"> A</v>
          </cell>
          <cell r="L487" t="str">
            <v xml:space="preserve"> N</v>
          </cell>
          <cell r="M487">
            <v>0</v>
          </cell>
          <cell r="N487">
            <v>16300</v>
          </cell>
          <cell r="O487">
            <v>53998</v>
          </cell>
          <cell r="P487">
            <v>0</v>
          </cell>
          <cell r="Q487" t="str">
            <v xml:space="preserve"> MN</v>
          </cell>
          <cell r="R487">
            <v>43282</v>
          </cell>
          <cell r="S487">
            <v>13298.1</v>
          </cell>
          <cell r="T487">
            <v>2120.12</v>
          </cell>
          <cell r="U487" t="str">
            <v xml:space="preserve"> N</v>
          </cell>
          <cell r="V487">
            <v>7</v>
          </cell>
          <cell r="W487">
            <v>518703161</v>
          </cell>
          <cell r="X487" t="str">
            <v xml:space="preserve"> S</v>
          </cell>
          <cell r="Y487">
            <v>16300</v>
          </cell>
          <cell r="Z487">
            <v>53998</v>
          </cell>
          <cell r="AA487">
            <v>0</v>
          </cell>
          <cell r="AB487">
            <v>13</v>
          </cell>
          <cell r="AC487">
            <v>4</v>
          </cell>
          <cell r="AD487">
            <v>11</v>
          </cell>
          <cell r="AE487">
            <v>0</v>
          </cell>
          <cell r="AF487">
            <v>0</v>
          </cell>
          <cell r="AG487" t="str">
            <v xml:space="preserve"> ST</v>
          </cell>
          <cell r="AH487" t="str">
            <v xml:space="preserve"> ALL AC EQ GI CR FP AND FE</v>
          </cell>
          <cell r="AI487" t="str">
            <v xml:space="preserve"> N</v>
          </cell>
          <cell r="AJ487">
            <v>5</v>
          </cell>
          <cell r="AK487">
            <v>0</v>
          </cell>
          <cell r="AL487">
            <v>16300</v>
          </cell>
          <cell r="AM487">
            <v>53998</v>
          </cell>
          <cell r="AN487" t="str">
            <v xml:space="preserve">  0/00/0000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16300</v>
          </cell>
          <cell r="AZ487">
            <v>53998</v>
          </cell>
          <cell r="BA487" t="str">
            <v xml:space="preserve"> ST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 t="str">
            <v>Pass</v>
          </cell>
          <cell r="BH487" t="str">
            <v>Pass</v>
          </cell>
          <cell r="BI487" t="str">
            <v>***-**-3161</v>
          </cell>
          <cell r="BJ487">
            <v>77000</v>
          </cell>
          <cell r="BK487">
            <v>79120.12</v>
          </cell>
          <cell r="BL487">
            <v>79120.12</v>
          </cell>
          <cell r="BM487"/>
          <cell r="BN487"/>
          <cell r="BO487"/>
          <cell r="BP487"/>
          <cell r="BQ487">
            <v>5.2870572147259644E-5</v>
          </cell>
          <cell r="BR487">
            <v>77000</v>
          </cell>
          <cell r="BS487">
            <v>2120.12</v>
          </cell>
          <cell r="BT487">
            <v>79120.12</v>
          </cell>
          <cell r="BU487">
            <v>0</v>
          </cell>
          <cell r="BV487">
            <v>79120.12</v>
          </cell>
          <cell r="BW487">
            <v>0</v>
          </cell>
          <cell r="BX487">
            <v>0</v>
          </cell>
          <cell r="BY487"/>
          <cell r="BZ487">
            <v>0</v>
          </cell>
          <cell r="CA487" t="e">
            <v>#REF!</v>
          </cell>
          <cell r="CB487" t="str">
            <v>Match</v>
          </cell>
          <cell r="CC487" t="b">
            <v>0</v>
          </cell>
          <cell r="CD487">
            <v>518703161</v>
          </cell>
          <cell r="CE487">
            <v>9</v>
          </cell>
          <cell r="CF487">
            <v>5</v>
          </cell>
          <cell r="CG487">
            <v>70</v>
          </cell>
          <cell r="CH487" t="b">
            <v>0</v>
          </cell>
          <cell r="CI487">
            <v>-158.31315972222365</v>
          </cell>
          <cell r="CJ487"/>
          <cell r="CK487" t="e">
            <v>#REF!</v>
          </cell>
          <cell r="CL487" t="e">
            <v>#REF!</v>
          </cell>
        </row>
        <row r="488">
          <cell r="B488">
            <v>54336</v>
          </cell>
          <cell r="C488" t="str">
            <v xml:space="preserve"> DIRKS,DARYL D.</v>
          </cell>
          <cell r="D488">
            <v>25324.799999999999</v>
          </cell>
          <cell r="E488">
            <v>25324.799999999999</v>
          </cell>
          <cell r="F488">
            <v>43067</v>
          </cell>
          <cell r="G488">
            <v>44880</v>
          </cell>
          <cell r="H488" t="str">
            <v xml:space="preserve"> EQUIPMENT</v>
          </cell>
          <cell r="I488" t="str">
            <v xml:space="preserve"> SA</v>
          </cell>
          <cell r="J488">
            <v>92</v>
          </cell>
          <cell r="K488" t="str">
            <v xml:space="preserve"> A</v>
          </cell>
          <cell r="L488" t="str">
            <v xml:space="preserve"> N</v>
          </cell>
          <cell r="M488">
            <v>0</v>
          </cell>
          <cell r="N488">
            <v>16300</v>
          </cell>
          <cell r="O488">
            <v>54336</v>
          </cell>
          <cell r="P488">
            <v>0</v>
          </cell>
          <cell r="Q488" t="str">
            <v xml:space="preserve"> MN</v>
          </cell>
          <cell r="R488">
            <v>43419</v>
          </cell>
          <cell r="S488">
            <v>5839.9</v>
          </cell>
          <cell r="T488">
            <v>197.74</v>
          </cell>
          <cell r="U488" t="str">
            <v xml:space="preserve"> N</v>
          </cell>
          <cell r="V488">
            <v>3</v>
          </cell>
          <cell r="W488">
            <v>518703161</v>
          </cell>
          <cell r="X488" t="str">
            <v xml:space="preserve"> S</v>
          </cell>
          <cell r="Y488">
            <v>16300</v>
          </cell>
          <cell r="Z488">
            <v>54336</v>
          </cell>
          <cell r="AA488">
            <v>0</v>
          </cell>
          <cell r="AB488">
            <v>13</v>
          </cell>
          <cell r="AC488">
            <v>2</v>
          </cell>
          <cell r="AD488">
            <v>11</v>
          </cell>
          <cell r="AE488">
            <v>0</v>
          </cell>
          <cell r="AF488">
            <v>0</v>
          </cell>
          <cell r="AG488" t="str">
            <v xml:space="preserve"> ST</v>
          </cell>
          <cell r="AH488" t="str">
            <v xml:space="preserve"> ALL EQUIPMENT</v>
          </cell>
          <cell r="AI488" t="str">
            <v xml:space="preserve"> N</v>
          </cell>
          <cell r="AJ488">
            <v>5</v>
          </cell>
          <cell r="AK488">
            <v>0</v>
          </cell>
          <cell r="AL488">
            <v>16300</v>
          </cell>
          <cell r="AM488">
            <v>54336</v>
          </cell>
          <cell r="AN488" t="str">
            <v xml:space="preserve">  0/00/0000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16300</v>
          </cell>
          <cell r="AZ488">
            <v>54336</v>
          </cell>
          <cell r="BA488" t="str">
            <v xml:space="preserve"> ST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 t="str">
            <v>Pass</v>
          </cell>
          <cell r="BH488" t="str">
            <v>Pass</v>
          </cell>
          <cell r="BI488" t="str">
            <v>***-**-3161</v>
          </cell>
          <cell r="BJ488">
            <v>25324.799999999999</v>
          </cell>
          <cell r="BK488">
            <v>25522.54</v>
          </cell>
          <cell r="BL488">
            <v>25522.54</v>
          </cell>
          <cell r="BM488"/>
          <cell r="BN488"/>
          <cell r="BO488"/>
          <cell r="BP488"/>
          <cell r="BQ488">
            <v>1.7388787863830146E-5</v>
          </cell>
          <cell r="BR488">
            <v>25324.799999999999</v>
          </cell>
          <cell r="BS488">
            <v>197.74</v>
          </cell>
          <cell r="BT488">
            <v>25522.54</v>
          </cell>
          <cell r="BU488">
            <v>0</v>
          </cell>
          <cell r="BV488">
            <v>25522.54</v>
          </cell>
          <cell r="BW488">
            <v>0</v>
          </cell>
          <cell r="BX488">
            <v>0</v>
          </cell>
          <cell r="BY488"/>
          <cell r="BZ488">
            <v>0</v>
          </cell>
          <cell r="CA488" t="e">
            <v>#REF!</v>
          </cell>
          <cell r="CB488" t="str">
            <v>Match</v>
          </cell>
          <cell r="CC488" t="b">
            <v>0</v>
          </cell>
          <cell r="CD488">
            <v>518703161</v>
          </cell>
          <cell r="CE488">
            <v>9</v>
          </cell>
          <cell r="CF488">
            <v>5</v>
          </cell>
          <cell r="CG488">
            <v>70</v>
          </cell>
          <cell r="CH488" t="b">
            <v>0</v>
          </cell>
          <cell r="CI488">
            <v>-295.31315972222365</v>
          </cell>
          <cell r="CJ488"/>
          <cell r="CK488" t="e">
            <v>#REF!</v>
          </cell>
          <cell r="CL488" t="e">
            <v>#REF!</v>
          </cell>
        </row>
        <row r="489">
          <cell r="B489">
            <v>54426</v>
          </cell>
          <cell r="C489" t="str">
            <v xml:space="preserve"> DIXON,KENNEDIE LYNN</v>
          </cell>
          <cell r="D489">
            <v>2972.14</v>
          </cell>
          <cell r="E489">
            <v>2947.14</v>
          </cell>
          <cell r="F489">
            <v>43103</v>
          </cell>
          <cell r="G489">
            <v>43480</v>
          </cell>
          <cell r="H489" t="str">
            <v xml:space="preserve"> BRUCE'S PPI LOAN</v>
          </cell>
          <cell r="I489" t="str">
            <v xml:space="preserve"> SA</v>
          </cell>
          <cell r="J489">
            <v>31</v>
          </cell>
          <cell r="K489" t="str">
            <v xml:space="preserve"> A</v>
          </cell>
          <cell r="L489" t="str">
            <v xml:space="preserve"> N</v>
          </cell>
          <cell r="M489">
            <v>0</v>
          </cell>
          <cell r="N489">
            <v>16305</v>
          </cell>
          <cell r="O489">
            <v>54426</v>
          </cell>
          <cell r="P489">
            <v>0</v>
          </cell>
          <cell r="Q489" t="str">
            <v xml:space="preserve"> MN</v>
          </cell>
          <cell r="R489">
            <v>43146</v>
          </cell>
          <cell r="S489">
            <v>247.68</v>
          </cell>
          <cell r="T489">
            <v>0</v>
          </cell>
          <cell r="U489" t="str">
            <v xml:space="preserve"> N</v>
          </cell>
          <cell r="V489">
            <v>14</v>
          </cell>
          <cell r="W489">
            <v>512118516</v>
          </cell>
          <cell r="X489" t="str">
            <v xml:space="preserve"> S</v>
          </cell>
          <cell r="Y489">
            <v>16305</v>
          </cell>
          <cell r="Z489">
            <v>54426</v>
          </cell>
          <cell r="AA489">
            <v>0</v>
          </cell>
          <cell r="AB489">
            <v>4</v>
          </cell>
          <cell r="AC489">
            <v>11</v>
          </cell>
          <cell r="AD489">
            <v>4</v>
          </cell>
          <cell r="AE489">
            <v>0</v>
          </cell>
          <cell r="AF489">
            <v>0</v>
          </cell>
          <cell r="AG489" t="str">
            <v xml:space="preserve"> ST</v>
          </cell>
          <cell r="AH489" t="str">
            <v xml:space="preserve">  </v>
          </cell>
          <cell r="AI489" t="str">
            <v xml:space="preserve"> N</v>
          </cell>
          <cell r="AJ489">
            <v>0</v>
          </cell>
          <cell r="AK489">
            <v>0</v>
          </cell>
          <cell r="AL489">
            <v>16305</v>
          </cell>
          <cell r="AM489">
            <v>54426</v>
          </cell>
          <cell r="AN489" t="str">
            <v xml:space="preserve">  0/00/0000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16305</v>
          </cell>
          <cell r="AZ489">
            <v>54426</v>
          </cell>
          <cell r="BA489" t="str">
            <v xml:space="preserve"> ST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 t="str">
            <v>Pass</v>
          </cell>
          <cell r="BH489" t="str">
            <v>Pass</v>
          </cell>
          <cell r="BI489" t="str">
            <v>***-**-8516</v>
          </cell>
          <cell r="BJ489">
            <v>2947.14</v>
          </cell>
          <cell r="BK489">
            <v>2947.14</v>
          </cell>
          <cell r="BL489">
            <v>2947.14</v>
          </cell>
          <cell r="BM489"/>
          <cell r="BN489"/>
          <cell r="BO489"/>
          <cell r="BP489"/>
          <cell r="BQ489">
            <v>0</v>
          </cell>
          <cell r="BR489">
            <v>2947.14</v>
          </cell>
          <cell r="BS489">
            <v>0</v>
          </cell>
          <cell r="BT489">
            <v>2947.14</v>
          </cell>
          <cell r="BU489">
            <v>0</v>
          </cell>
          <cell r="BV489">
            <v>2947.14</v>
          </cell>
          <cell r="BW489">
            <v>0</v>
          </cell>
          <cell r="BX489">
            <v>0</v>
          </cell>
          <cell r="BY489"/>
          <cell r="BZ489">
            <v>0</v>
          </cell>
          <cell r="CA489" t="e">
            <v>#REF!</v>
          </cell>
          <cell r="CB489" t="str">
            <v>Match</v>
          </cell>
          <cell r="CC489" t="b">
            <v>0</v>
          </cell>
          <cell r="CD489">
            <v>512118516</v>
          </cell>
          <cell r="CE489">
            <v>9</v>
          </cell>
          <cell r="CF489">
            <v>5</v>
          </cell>
          <cell r="CG489">
            <v>11</v>
          </cell>
          <cell r="CH489" t="b">
            <v>0</v>
          </cell>
          <cell r="CI489">
            <v>-22.313159722223645</v>
          </cell>
          <cell r="CJ489"/>
          <cell r="CK489" t="e">
            <v>#REF!</v>
          </cell>
          <cell r="CL489" t="e">
            <v>#REF!</v>
          </cell>
        </row>
        <row r="490">
          <cell r="B490">
            <v>53137</v>
          </cell>
          <cell r="C490" t="str">
            <v xml:space="preserve"> DARREL DIRKS FARMS,</v>
          </cell>
          <cell r="D490">
            <v>216355.18</v>
          </cell>
          <cell r="E490">
            <v>170706.94</v>
          </cell>
          <cell r="F490">
            <v>42578</v>
          </cell>
          <cell r="G490">
            <v>44211</v>
          </cell>
          <cell r="H490" t="str">
            <v xml:space="preserve"> REFINANCE COMBINE AND HEADER</v>
          </cell>
          <cell r="I490" t="str">
            <v xml:space="preserve"> SA</v>
          </cell>
          <cell r="J490">
            <v>92</v>
          </cell>
          <cell r="K490" t="str">
            <v xml:space="preserve"> A</v>
          </cell>
          <cell r="L490" t="str">
            <v xml:space="preserve"> N</v>
          </cell>
          <cell r="M490">
            <v>0</v>
          </cell>
          <cell r="N490">
            <v>16310</v>
          </cell>
          <cell r="O490">
            <v>53137</v>
          </cell>
          <cell r="P490">
            <v>0</v>
          </cell>
          <cell r="Q490" t="str">
            <v xml:space="preserve"> LF</v>
          </cell>
          <cell r="R490">
            <v>43480</v>
          </cell>
          <cell r="S490">
            <v>58662.85</v>
          </cell>
          <cell r="T490">
            <v>318.02</v>
          </cell>
          <cell r="U490" t="str">
            <v xml:space="preserve"> N</v>
          </cell>
          <cell r="V490">
            <v>3</v>
          </cell>
          <cell r="W490">
            <v>481226134</v>
          </cell>
          <cell r="X490" t="str">
            <v xml:space="preserve"> F</v>
          </cell>
          <cell r="Y490">
            <v>16310</v>
          </cell>
          <cell r="Z490">
            <v>53137</v>
          </cell>
          <cell r="AA490">
            <v>0</v>
          </cell>
          <cell r="AB490">
            <v>21</v>
          </cell>
          <cell r="AC490">
            <v>2</v>
          </cell>
          <cell r="AD490">
            <v>11</v>
          </cell>
          <cell r="AE490">
            <v>0</v>
          </cell>
          <cell r="AF490">
            <v>0</v>
          </cell>
          <cell r="AG490" t="str">
            <v xml:space="preserve"> ST</v>
          </cell>
          <cell r="AH490" t="str">
            <v xml:space="preserve"> ALL EQ GI CR FP LIVESTOCK &amp; FE</v>
          </cell>
          <cell r="AI490" t="str">
            <v xml:space="preserve"> N</v>
          </cell>
          <cell r="AJ490">
            <v>4.25</v>
          </cell>
          <cell r="AK490">
            <v>0</v>
          </cell>
          <cell r="AL490">
            <v>16310</v>
          </cell>
          <cell r="AM490">
            <v>53137</v>
          </cell>
          <cell r="AN490" t="str">
            <v xml:space="preserve">  0/00/0000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16310</v>
          </cell>
          <cell r="AZ490">
            <v>53137</v>
          </cell>
          <cell r="BA490" t="str">
            <v xml:space="preserve"> ST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 t="str">
            <v>Pass</v>
          </cell>
          <cell r="BH490" t="str">
            <v>Pass</v>
          </cell>
          <cell r="BI490" t="str">
            <v>**-***6134</v>
          </cell>
          <cell r="BJ490">
            <v>170706.94</v>
          </cell>
          <cell r="BK490">
            <v>171024.96</v>
          </cell>
          <cell r="BL490">
            <v>171024.96</v>
          </cell>
          <cell r="BM490"/>
          <cell r="BN490"/>
          <cell r="BO490"/>
          <cell r="BP490"/>
          <cell r="BQ490">
            <v>9.9630747392360206E-5</v>
          </cell>
          <cell r="BR490">
            <v>170706.94</v>
          </cell>
          <cell r="BS490">
            <v>318.02</v>
          </cell>
          <cell r="BT490">
            <v>171024.96</v>
          </cell>
          <cell r="BU490">
            <v>0</v>
          </cell>
          <cell r="BV490">
            <v>171024.96</v>
          </cell>
          <cell r="BW490">
            <v>0</v>
          </cell>
          <cell r="BX490">
            <v>0</v>
          </cell>
          <cell r="BY490"/>
          <cell r="BZ490">
            <v>0</v>
          </cell>
          <cell r="CA490" t="e">
            <v>#REF!</v>
          </cell>
          <cell r="CB490" t="str">
            <v>Match</v>
          </cell>
          <cell r="CC490" t="b">
            <v>0</v>
          </cell>
          <cell r="CD490">
            <v>481226134</v>
          </cell>
          <cell r="CE490">
            <v>9</v>
          </cell>
          <cell r="CF490">
            <v>4</v>
          </cell>
          <cell r="CG490">
            <v>22</v>
          </cell>
          <cell r="CH490" t="b">
            <v>0</v>
          </cell>
          <cell r="CI490">
            <v>-356.31315972222365</v>
          </cell>
          <cell r="CJ490"/>
          <cell r="CK490" t="e">
            <v>#REF!</v>
          </cell>
          <cell r="CL490" t="e">
            <v>#REF!</v>
          </cell>
        </row>
        <row r="491">
          <cell r="B491">
            <v>53953</v>
          </cell>
          <cell r="C491" t="str">
            <v xml:space="preserve"> DARREL DIRKS FARMS,</v>
          </cell>
          <cell r="D491">
            <v>350000</v>
          </cell>
          <cell r="E491">
            <v>203000</v>
          </cell>
          <cell r="F491">
            <v>42906</v>
          </cell>
          <cell r="G491">
            <v>43252</v>
          </cell>
          <cell r="H491" t="str">
            <v xml:space="preserve"> OPERATING LOC</v>
          </cell>
          <cell r="I491" t="str">
            <v xml:space="preserve"> SI</v>
          </cell>
          <cell r="J491">
            <v>91</v>
          </cell>
          <cell r="K491" t="str">
            <v xml:space="preserve"> A</v>
          </cell>
          <cell r="L491" t="str">
            <v xml:space="preserve"> O</v>
          </cell>
          <cell r="M491">
            <v>350000</v>
          </cell>
          <cell r="N491">
            <v>16310</v>
          </cell>
          <cell r="O491">
            <v>53953</v>
          </cell>
          <cell r="P491">
            <v>0</v>
          </cell>
          <cell r="Q491" t="str">
            <v xml:space="preserve"> LF</v>
          </cell>
          <cell r="R491">
            <v>43252</v>
          </cell>
          <cell r="S491">
            <v>0</v>
          </cell>
          <cell r="T491">
            <v>6788.91</v>
          </cell>
          <cell r="U491" t="str">
            <v xml:space="preserve"> N</v>
          </cell>
          <cell r="V491">
            <v>7</v>
          </cell>
          <cell r="W491">
            <v>481226134</v>
          </cell>
          <cell r="X491" t="str">
            <v xml:space="preserve"> F</v>
          </cell>
          <cell r="Y491">
            <v>16310</v>
          </cell>
          <cell r="Z491">
            <v>53953</v>
          </cell>
          <cell r="AA491">
            <v>0</v>
          </cell>
          <cell r="AB491">
            <v>21</v>
          </cell>
          <cell r="AC491">
            <v>4</v>
          </cell>
          <cell r="AD491">
            <v>11</v>
          </cell>
          <cell r="AE491">
            <v>0</v>
          </cell>
          <cell r="AF491">
            <v>0</v>
          </cell>
          <cell r="AG491" t="str">
            <v xml:space="preserve"> ST</v>
          </cell>
          <cell r="AH491" t="str">
            <v xml:space="preserve"> ALL INVENTORY, CHATTEL PAPER,</v>
          </cell>
          <cell r="AI491" t="str">
            <v xml:space="preserve"> N</v>
          </cell>
          <cell r="AJ491">
            <v>5</v>
          </cell>
          <cell r="AK491">
            <v>0</v>
          </cell>
          <cell r="AL491">
            <v>16310</v>
          </cell>
          <cell r="AM491">
            <v>53953</v>
          </cell>
          <cell r="AN491" t="str">
            <v xml:space="preserve">  0/00/0000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16310</v>
          </cell>
          <cell r="AZ491">
            <v>53953</v>
          </cell>
          <cell r="BA491" t="str">
            <v xml:space="preserve"> ST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 t="str">
            <v>Pass</v>
          </cell>
          <cell r="BH491" t="str">
            <v>Pass</v>
          </cell>
          <cell r="BI491" t="str">
            <v>**-***6134</v>
          </cell>
          <cell r="BJ491">
            <v>350000</v>
          </cell>
          <cell r="BK491">
            <v>209788.91</v>
          </cell>
          <cell r="BL491">
            <v>209788.91</v>
          </cell>
          <cell r="BM491"/>
          <cell r="BN491"/>
          <cell r="BO491"/>
          <cell r="BP491"/>
          <cell r="BQ491">
            <v>1.3938605384277542E-4</v>
          </cell>
          <cell r="BR491">
            <v>203000</v>
          </cell>
          <cell r="BS491">
            <v>6788.91</v>
          </cell>
          <cell r="BT491">
            <v>209788.91</v>
          </cell>
          <cell r="BU491">
            <v>147000</v>
          </cell>
          <cell r="BV491">
            <v>356788.91</v>
          </cell>
          <cell r="BW491">
            <v>0</v>
          </cell>
          <cell r="BX491">
            <v>0</v>
          </cell>
          <cell r="BY491"/>
          <cell r="BZ491">
            <v>0</v>
          </cell>
          <cell r="CA491" t="e">
            <v>#REF!</v>
          </cell>
          <cell r="CB491" t="str">
            <v>Match</v>
          </cell>
          <cell r="CC491" t="b">
            <v>0</v>
          </cell>
          <cell r="CD491">
            <v>481226134</v>
          </cell>
          <cell r="CE491">
            <v>9</v>
          </cell>
          <cell r="CF491">
            <v>4</v>
          </cell>
          <cell r="CG491">
            <v>22</v>
          </cell>
          <cell r="CH491" t="b">
            <v>0</v>
          </cell>
          <cell r="CI491">
            <v>-128.31315972222365</v>
          </cell>
          <cell r="CJ491"/>
          <cell r="CK491" t="e">
            <v>#REF!</v>
          </cell>
          <cell r="CL491" t="e">
            <v>#REF!</v>
          </cell>
        </row>
        <row r="492">
          <cell r="B492">
            <v>53978</v>
          </cell>
          <cell r="C492" t="str">
            <v xml:space="preserve"> DIAZ,ANA ESVEIDY</v>
          </cell>
          <cell r="D492">
            <v>15783.25</v>
          </cell>
          <cell r="E492">
            <v>14033.75</v>
          </cell>
          <cell r="F492">
            <v>42909</v>
          </cell>
          <cell r="G492">
            <v>44372</v>
          </cell>
          <cell r="H492" t="str">
            <v xml:space="preserve"> PURCHASE VEHICLE</v>
          </cell>
          <cell r="I492" t="str">
            <v xml:space="preserve"> SA</v>
          </cell>
          <cell r="J492">
            <v>34</v>
          </cell>
          <cell r="K492" t="str">
            <v xml:space="preserve"> A</v>
          </cell>
          <cell r="L492" t="str">
            <v xml:space="preserve"> N</v>
          </cell>
          <cell r="M492">
            <v>0</v>
          </cell>
          <cell r="N492">
            <v>16317</v>
          </cell>
          <cell r="O492">
            <v>53978</v>
          </cell>
          <cell r="P492">
            <v>0</v>
          </cell>
          <cell r="Q492" t="str">
            <v xml:space="preserve"> MN</v>
          </cell>
          <cell r="R492">
            <v>43125</v>
          </cell>
          <cell r="S492">
            <v>378.14</v>
          </cell>
          <cell r="T492">
            <v>75.36</v>
          </cell>
          <cell r="U492" t="str">
            <v xml:space="preserve"> N</v>
          </cell>
          <cell r="V492">
            <v>11</v>
          </cell>
          <cell r="W492">
            <v>694905974</v>
          </cell>
          <cell r="X492" t="str">
            <v xml:space="preserve"> S</v>
          </cell>
          <cell r="Y492">
            <v>16317</v>
          </cell>
          <cell r="Z492">
            <v>53978</v>
          </cell>
          <cell r="AA492">
            <v>0</v>
          </cell>
          <cell r="AB492">
            <v>22</v>
          </cell>
          <cell r="AC492">
            <v>5</v>
          </cell>
          <cell r="AD492">
            <v>12</v>
          </cell>
          <cell r="AE492">
            <v>0</v>
          </cell>
          <cell r="AF492">
            <v>0</v>
          </cell>
          <cell r="AG492" t="str">
            <v xml:space="preserve"> ST</v>
          </cell>
          <cell r="AH492" t="str">
            <v xml:space="preserve"> 2011 BMW  3 SERIES 335XI (VIN</v>
          </cell>
          <cell r="AI492" t="str">
            <v xml:space="preserve"> N</v>
          </cell>
          <cell r="AJ492">
            <v>7</v>
          </cell>
          <cell r="AK492">
            <v>0</v>
          </cell>
          <cell r="AL492">
            <v>16317</v>
          </cell>
          <cell r="AM492">
            <v>53978</v>
          </cell>
          <cell r="AN492" t="str">
            <v xml:space="preserve">  0/00/0000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16317</v>
          </cell>
          <cell r="AZ492">
            <v>53978</v>
          </cell>
          <cell r="BA492" t="str">
            <v xml:space="preserve"> ST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 t="str">
            <v>Pass</v>
          </cell>
          <cell r="BH492" t="str">
            <v>Pass</v>
          </cell>
          <cell r="BI492" t="str">
            <v>***-**-5974</v>
          </cell>
          <cell r="BJ492">
            <v>14033.75</v>
          </cell>
          <cell r="BK492">
            <v>14109.11</v>
          </cell>
          <cell r="BL492">
            <v>14109.11</v>
          </cell>
          <cell r="BM492"/>
          <cell r="BN492"/>
          <cell r="BO492"/>
          <cell r="BP492"/>
          <cell r="BQ492">
            <v>1.3490407124938274E-5</v>
          </cell>
          <cell r="BR492">
            <v>14033.75</v>
          </cell>
          <cell r="BS492">
            <v>75.36</v>
          </cell>
          <cell r="BT492">
            <v>14109.11</v>
          </cell>
          <cell r="BU492">
            <v>0</v>
          </cell>
          <cell r="BV492">
            <v>14109.11</v>
          </cell>
          <cell r="BW492">
            <v>0</v>
          </cell>
          <cell r="BX492">
            <v>0</v>
          </cell>
          <cell r="BY492"/>
          <cell r="BZ492">
            <v>0</v>
          </cell>
          <cell r="CA492" t="e">
            <v>#REF!</v>
          </cell>
          <cell r="CB492" t="str">
            <v>Match</v>
          </cell>
          <cell r="CC492" t="b">
            <v>0</v>
          </cell>
          <cell r="CD492">
            <v>694905974</v>
          </cell>
          <cell r="CE492">
            <v>9</v>
          </cell>
          <cell r="CF492">
            <v>6</v>
          </cell>
          <cell r="CG492">
            <v>90</v>
          </cell>
          <cell r="CH492" t="b">
            <v>0</v>
          </cell>
          <cell r="CI492">
            <v>-1.3131597222236451</v>
          </cell>
          <cell r="CJ492"/>
          <cell r="CK492" t="e">
            <v>#REF!</v>
          </cell>
          <cell r="CL492" t="e">
            <v>#REF!</v>
          </cell>
        </row>
        <row r="493">
          <cell r="B493">
            <v>54221</v>
          </cell>
          <cell r="C493" t="str">
            <v xml:space="preserve"> DIAZ,ANA ESVEIDY</v>
          </cell>
          <cell r="D493">
            <v>24988.5</v>
          </cell>
          <cell r="E493">
            <v>24092.41</v>
          </cell>
          <cell r="F493">
            <v>43007</v>
          </cell>
          <cell r="G493">
            <v>45196</v>
          </cell>
          <cell r="H493" t="str">
            <v xml:space="preserve"> PURCHASE VEHICLE</v>
          </cell>
          <cell r="I493" t="str">
            <v xml:space="preserve"> SA</v>
          </cell>
          <cell r="J493">
            <v>34</v>
          </cell>
          <cell r="K493" t="str">
            <v xml:space="preserve"> A</v>
          </cell>
          <cell r="L493" t="str">
            <v xml:space="preserve"> N</v>
          </cell>
          <cell r="M493">
            <v>0</v>
          </cell>
          <cell r="N493">
            <v>16317</v>
          </cell>
          <cell r="O493">
            <v>54221</v>
          </cell>
          <cell r="P493">
            <v>0</v>
          </cell>
          <cell r="Q493" t="str">
            <v xml:space="preserve"> MN</v>
          </cell>
          <cell r="R493">
            <v>43127</v>
          </cell>
          <cell r="S493">
            <v>408.14</v>
          </cell>
          <cell r="T493">
            <v>101.66</v>
          </cell>
          <cell r="U493" t="str">
            <v xml:space="preserve"> N</v>
          </cell>
          <cell r="V493">
            <v>11</v>
          </cell>
          <cell r="W493">
            <v>694905974</v>
          </cell>
          <cell r="X493" t="str">
            <v xml:space="preserve"> S</v>
          </cell>
          <cell r="Y493">
            <v>16317</v>
          </cell>
          <cell r="Z493">
            <v>54221</v>
          </cell>
          <cell r="AA493">
            <v>0</v>
          </cell>
          <cell r="AB493">
            <v>22</v>
          </cell>
          <cell r="AC493">
            <v>5</v>
          </cell>
          <cell r="AD493">
            <v>12</v>
          </cell>
          <cell r="AE493">
            <v>0</v>
          </cell>
          <cell r="AF493">
            <v>0</v>
          </cell>
          <cell r="AG493" t="str">
            <v xml:space="preserve"> ST</v>
          </cell>
          <cell r="AH493" t="str">
            <v xml:space="preserve"> 2017 DODGE CHARGER SXT (VIN 2C</v>
          </cell>
          <cell r="AI493" t="str">
            <v xml:space="preserve"> N</v>
          </cell>
          <cell r="AJ493">
            <v>5.5</v>
          </cell>
          <cell r="AK493">
            <v>0</v>
          </cell>
          <cell r="AL493">
            <v>16317</v>
          </cell>
          <cell r="AM493">
            <v>54221</v>
          </cell>
          <cell r="AN493" t="str">
            <v xml:space="preserve">  0/00/0000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16317</v>
          </cell>
          <cell r="AZ493">
            <v>54221</v>
          </cell>
          <cell r="BA493" t="str">
            <v xml:space="preserve"> ST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 t="str">
            <v>Pass</v>
          </cell>
          <cell r="BH493" t="str">
            <v>Pass</v>
          </cell>
          <cell r="BI493" t="str">
            <v>***-**-5974</v>
          </cell>
          <cell r="BJ493">
            <v>24092.41</v>
          </cell>
          <cell r="BK493">
            <v>24194.07</v>
          </cell>
          <cell r="BL493">
            <v>24194.07</v>
          </cell>
          <cell r="BM493"/>
          <cell r="BN493"/>
          <cell r="BO493"/>
          <cell r="BP493"/>
          <cell r="BQ493">
            <v>1.8196850015805142E-5</v>
          </cell>
          <cell r="BR493">
            <v>24092.41</v>
          </cell>
          <cell r="BS493">
            <v>101.66</v>
          </cell>
          <cell r="BT493">
            <v>24194.07</v>
          </cell>
          <cell r="BU493">
            <v>0</v>
          </cell>
          <cell r="BV493">
            <v>24194.07</v>
          </cell>
          <cell r="BW493">
            <v>0</v>
          </cell>
          <cell r="BX493">
            <v>0</v>
          </cell>
          <cell r="BY493"/>
          <cell r="BZ493">
            <v>0</v>
          </cell>
          <cell r="CA493" t="e">
            <v>#REF!</v>
          </cell>
          <cell r="CB493" t="str">
            <v>Match</v>
          </cell>
          <cell r="CC493" t="b">
            <v>0</v>
          </cell>
          <cell r="CD493">
            <v>694905974</v>
          </cell>
          <cell r="CE493">
            <v>9</v>
          </cell>
          <cell r="CF493">
            <v>6</v>
          </cell>
          <cell r="CG493">
            <v>90</v>
          </cell>
          <cell r="CH493" t="b">
            <v>0</v>
          </cell>
          <cell r="CI493">
            <v>-3.3131597222236451</v>
          </cell>
          <cell r="CJ493"/>
          <cell r="CK493" t="e">
            <v>#REF!</v>
          </cell>
          <cell r="CL493" t="e">
            <v>#REF!</v>
          </cell>
        </row>
        <row r="494">
          <cell r="B494">
            <v>54415</v>
          </cell>
          <cell r="C494" t="str">
            <v xml:space="preserve"> DIAZ,ANA ESVEIDY</v>
          </cell>
          <cell r="D494">
            <v>25292.21</v>
          </cell>
          <cell r="E494">
            <v>25292.21</v>
          </cell>
          <cell r="F494">
            <v>43097</v>
          </cell>
          <cell r="G494">
            <v>44922</v>
          </cell>
          <cell r="H494" t="str">
            <v xml:space="preserve"> PURCHASE VEHICLE</v>
          </cell>
          <cell r="I494" t="str">
            <v xml:space="preserve"> SA</v>
          </cell>
          <cell r="J494">
            <v>34</v>
          </cell>
          <cell r="K494" t="str">
            <v xml:space="preserve"> A</v>
          </cell>
          <cell r="L494" t="str">
            <v xml:space="preserve"> N</v>
          </cell>
          <cell r="M494">
            <v>0</v>
          </cell>
          <cell r="N494">
            <v>16317</v>
          </cell>
          <cell r="O494">
            <v>54415</v>
          </cell>
          <cell r="P494">
            <v>0</v>
          </cell>
          <cell r="Q494" t="str">
            <v xml:space="preserve"> MN</v>
          </cell>
          <cell r="R494">
            <v>43127</v>
          </cell>
          <cell r="S494">
            <v>483.06</v>
          </cell>
          <cell r="T494">
            <v>102.9</v>
          </cell>
          <cell r="U494" t="str">
            <v xml:space="preserve"> N</v>
          </cell>
          <cell r="V494">
            <v>11</v>
          </cell>
          <cell r="W494">
            <v>694905974</v>
          </cell>
          <cell r="X494" t="str">
            <v xml:space="preserve"> S</v>
          </cell>
          <cell r="Y494">
            <v>16317</v>
          </cell>
          <cell r="Z494">
            <v>54415</v>
          </cell>
          <cell r="AA494">
            <v>0</v>
          </cell>
          <cell r="AB494">
            <v>22</v>
          </cell>
          <cell r="AC494">
            <v>5</v>
          </cell>
          <cell r="AD494">
            <v>12</v>
          </cell>
          <cell r="AE494">
            <v>0</v>
          </cell>
          <cell r="AF494">
            <v>0</v>
          </cell>
          <cell r="AG494" t="str">
            <v xml:space="preserve"> ST</v>
          </cell>
          <cell r="AH494" t="str">
            <v xml:space="preserve"> 2015 FORD  MUSTANG GT (VIN 1FA</v>
          </cell>
          <cell r="AI494" t="str">
            <v xml:space="preserve"> N</v>
          </cell>
          <cell r="AJ494">
            <v>5.5</v>
          </cell>
          <cell r="AK494">
            <v>0</v>
          </cell>
          <cell r="AL494">
            <v>16317</v>
          </cell>
          <cell r="AM494">
            <v>54415</v>
          </cell>
          <cell r="AN494" t="str">
            <v xml:space="preserve">  0/00/0000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16317</v>
          </cell>
          <cell r="AZ494">
            <v>54415</v>
          </cell>
          <cell r="BA494" t="str">
            <v xml:space="preserve"> ST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 t="str">
            <v>Pass</v>
          </cell>
          <cell r="BH494" t="str">
            <v>Pass</v>
          </cell>
          <cell r="BI494" t="str">
            <v>***-**-5974</v>
          </cell>
          <cell r="BJ494">
            <v>25292.21</v>
          </cell>
          <cell r="BK494">
            <v>25395.11</v>
          </cell>
          <cell r="BL494">
            <v>25395.11</v>
          </cell>
          <cell r="BM494"/>
          <cell r="BN494"/>
          <cell r="BO494"/>
          <cell r="BP494"/>
          <cell r="BQ494">
            <v>1.9103051622409167E-5</v>
          </cell>
          <cell r="BR494">
            <v>25292.21</v>
          </cell>
          <cell r="BS494">
            <v>102.9</v>
          </cell>
          <cell r="BT494">
            <v>25395.11</v>
          </cell>
          <cell r="BU494">
            <v>0</v>
          </cell>
          <cell r="BV494">
            <v>25395.11</v>
          </cell>
          <cell r="BW494">
            <v>0</v>
          </cell>
          <cell r="BX494">
            <v>0</v>
          </cell>
          <cell r="BY494"/>
          <cell r="BZ494">
            <v>0</v>
          </cell>
          <cell r="CA494" t="e">
            <v>#REF!</v>
          </cell>
          <cell r="CB494" t="str">
            <v>Match</v>
          </cell>
          <cell r="CC494" t="b">
            <v>0</v>
          </cell>
          <cell r="CD494">
            <v>694905974</v>
          </cell>
          <cell r="CE494">
            <v>9</v>
          </cell>
          <cell r="CF494">
            <v>6</v>
          </cell>
          <cell r="CG494">
            <v>90</v>
          </cell>
          <cell r="CH494" t="b">
            <v>0</v>
          </cell>
          <cell r="CI494">
            <v>-3.3131597222236451</v>
          </cell>
          <cell r="CJ494"/>
          <cell r="CK494" t="e">
            <v>#REF!</v>
          </cell>
          <cell r="CL494" t="e">
            <v>#REF!</v>
          </cell>
        </row>
        <row r="495">
          <cell r="B495">
            <v>310415</v>
          </cell>
          <cell r="C495" t="str">
            <v xml:space="preserve"> DIRKS,DAVID R.</v>
          </cell>
          <cell r="D495">
            <v>112500</v>
          </cell>
          <cell r="E495">
            <v>111353.96</v>
          </cell>
          <cell r="F495">
            <v>42885</v>
          </cell>
          <cell r="G495">
            <v>53844</v>
          </cell>
          <cell r="H495" t="str">
            <v xml:space="preserve"> PURCHASE HOME</v>
          </cell>
          <cell r="I495" t="str">
            <v xml:space="preserve"> PA</v>
          </cell>
          <cell r="J495">
            <v>19</v>
          </cell>
          <cell r="K495" t="str">
            <v xml:space="preserve"> A</v>
          </cell>
          <cell r="L495" t="str">
            <v xml:space="preserve"> N</v>
          </cell>
          <cell r="M495">
            <v>0</v>
          </cell>
          <cell r="N495">
            <v>16325</v>
          </cell>
          <cell r="O495">
            <v>310415</v>
          </cell>
          <cell r="P495">
            <v>0</v>
          </cell>
          <cell r="Q495" t="str">
            <v xml:space="preserve"> BR</v>
          </cell>
          <cell r="R495">
            <v>43132</v>
          </cell>
          <cell r="S495">
            <v>537.09</v>
          </cell>
          <cell r="T495">
            <v>266.83</v>
          </cell>
          <cell r="U495" t="str">
            <v xml:space="preserve"> N</v>
          </cell>
          <cell r="V495">
            <v>2</v>
          </cell>
          <cell r="W495">
            <v>513905311</v>
          </cell>
          <cell r="X495" t="str">
            <v xml:space="preserve"> S</v>
          </cell>
          <cell r="Y495">
            <v>16325</v>
          </cell>
          <cell r="Z495">
            <v>310415</v>
          </cell>
          <cell r="AA495">
            <v>0</v>
          </cell>
          <cell r="AB495">
            <v>2</v>
          </cell>
          <cell r="AC495">
            <v>6</v>
          </cell>
          <cell r="AD495">
            <v>3</v>
          </cell>
          <cell r="AE495">
            <v>310415</v>
          </cell>
          <cell r="AF495">
            <v>1</v>
          </cell>
          <cell r="AG495" t="str">
            <v xml:space="preserve"> ST</v>
          </cell>
          <cell r="AH495" t="str">
            <v xml:space="preserve"> 1005 MYRTLE ST</v>
          </cell>
          <cell r="AI495" t="str">
            <v xml:space="preserve"> N</v>
          </cell>
          <cell r="AJ495">
            <v>3.75</v>
          </cell>
          <cell r="AK495">
            <v>0</v>
          </cell>
          <cell r="AL495">
            <v>16325</v>
          </cell>
          <cell r="AM495">
            <v>310415</v>
          </cell>
          <cell r="AN495" t="str">
            <v xml:space="preserve">  0/00/0000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16325</v>
          </cell>
          <cell r="AZ495">
            <v>310415</v>
          </cell>
          <cell r="BA495" t="str">
            <v xml:space="preserve"> ST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 t="str">
            <v>Pass</v>
          </cell>
          <cell r="BH495" t="str">
            <v>Pass</v>
          </cell>
          <cell r="BI495" t="str">
            <v>***-**-5311</v>
          </cell>
          <cell r="BJ495">
            <v>111353.96</v>
          </cell>
          <cell r="BK495">
            <v>111620.79000000001</v>
          </cell>
          <cell r="BL495">
            <v>111620.79000000001</v>
          </cell>
          <cell r="BM495"/>
          <cell r="BN495"/>
          <cell r="BO495"/>
          <cell r="BP495"/>
          <cell r="BQ495">
            <v>5.7344294572042843E-5</v>
          </cell>
          <cell r="BR495">
            <v>111353.96</v>
          </cell>
          <cell r="BS495">
            <v>266.83</v>
          </cell>
          <cell r="BT495">
            <v>111620.79000000001</v>
          </cell>
          <cell r="BU495">
            <v>0</v>
          </cell>
          <cell r="BV495">
            <v>111620.79000000001</v>
          </cell>
          <cell r="BW495">
            <v>0</v>
          </cell>
          <cell r="BX495">
            <v>0</v>
          </cell>
          <cell r="BY495"/>
          <cell r="BZ495">
            <v>0</v>
          </cell>
          <cell r="CA495" t="e">
            <v>#REF!</v>
          </cell>
          <cell r="CB495" t="str">
            <v>Match</v>
          </cell>
          <cell r="CC495" t="b">
            <v>0</v>
          </cell>
          <cell r="CD495">
            <v>513905311</v>
          </cell>
          <cell r="CE495">
            <v>9</v>
          </cell>
          <cell r="CF495">
            <v>5</v>
          </cell>
          <cell r="CG495">
            <v>90</v>
          </cell>
          <cell r="CH495" t="b">
            <v>0</v>
          </cell>
          <cell r="CI495">
            <v>-8.3131597222236451</v>
          </cell>
          <cell r="CJ495"/>
          <cell r="CK495" t="e">
            <v>#REF!</v>
          </cell>
          <cell r="CL495" t="e">
            <v>#REF!</v>
          </cell>
        </row>
        <row r="496">
          <cell r="B496">
            <v>9310415</v>
          </cell>
          <cell r="C496" t="str">
            <v xml:space="preserve"> DIRKS,DAVID R</v>
          </cell>
          <cell r="D496">
            <v>-112500</v>
          </cell>
          <cell r="E496">
            <v>-111353.96</v>
          </cell>
          <cell r="F496">
            <v>42885</v>
          </cell>
          <cell r="G496">
            <v>53844</v>
          </cell>
          <cell r="H496" t="str">
            <v xml:space="preserve"> MPF LOAN SOLD</v>
          </cell>
          <cell r="I496" t="str">
            <v xml:space="preserve"> PT</v>
          </cell>
          <cell r="J496">
            <v>20</v>
          </cell>
          <cell r="K496" t="str">
            <v xml:space="preserve"> A</v>
          </cell>
          <cell r="L496" t="str">
            <v xml:space="preserve"> N</v>
          </cell>
          <cell r="M496">
            <v>0</v>
          </cell>
          <cell r="N496">
            <v>16325</v>
          </cell>
          <cell r="O496">
            <v>9310415</v>
          </cell>
          <cell r="P496">
            <v>0</v>
          </cell>
          <cell r="Q496" t="str">
            <v xml:space="preserve"> BR</v>
          </cell>
          <cell r="R496">
            <v>43132</v>
          </cell>
          <cell r="S496">
            <v>537.09</v>
          </cell>
          <cell r="T496">
            <v>-266.83</v>
          </cell>
          <cell r="U496" t="str">
            <v xml:space="preserve"> N</v>
          </cell>
          <cell r="V496">
            <v>2</v>
          </cell>
          <cell r="W496">
            <v>513905311</v>
          </cell>
          <cell r="X496" t="str">
            <v xml:space="preserve"> S</v>
          </cell>
          <cell r="Y496">
            <v>16325</v>
          </cell>
          <cell r="Z496">
            <v>9310415</v>
          </cell>
          <cell r="AA496">
            <v>0</v>
          </cell>
          <cell r="AB496">
            <v>2</v>
          </cell>
          <cell r="AC496">
            <v>6</v>
          </cell>
          <cell r="AD496">
            <v>3</v>
          </cell>
          <cell r="AE496">
            <v>310415</v>
          </cell>
          <cell r="AF496">
            <v>1</v>
          </cell>
          <cell r="AG496" t="str">
            <v xml:space="preserve"> ST</v>
          </cell>
          <cell r="AH496" t="str">
            <v xml:space="preserve"> 1005 MYRTLE ST</v>
          </cell>
          <cell r="AI496" t="str">
            <v xml:space="preserve">  </v>
          </cell>
          <cell r="AJ496">
            <v>3.75</v>
          </cell>
          <cell r="AK496">
            <v>0</v>
          </cell>
          <cell r="AL496">
            <v>16325</v>
          </cell>
          <cell r="AM496">
            <v>9310415</v>
          </cell>
          <cell r="AN496" t="str">
            <v xml:space="preserve">  0/00/0000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16325</v>
          </cell>
          <cell r="AZ496">
            <v>9310415</v>
          </cell>
          <cell r="BA496" t="str">
            <v xml:space="preserve"> ST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 t="str">
            <v>Pass</v>
          </cell>
          <cell r="BH496" t="str">
            <v>Pass</v>
          </cell>
          <cell r="BI496" t="str">
            <v>***-**-5311</v>
          </cell>
          <cell r="BJ496">
            <v>-111353.96</v>
          </cell>
          <cell r="BK496">
            <v>-111620.79000000001</v>
          </cell>
          <cell r="BL496">
            <v>-111620.79000000001</v>
          </cell>
          <cell r="BM496"/>
          <cell r="BN496"/>
          <cell r="BO496"/>
          <cell r="BP496"/>
          <cell r="BQ496">
            <v>-5.7344294572042843E-5</v>
          </cell>
          <cell r="BR496">
            <v>-111353.96</v>
          </cell>
          <cell r="BS496">
            <v>-266.83</v>
          </cell>
          <cell r="BT496">
            <v>-111620.79000000001</v>
          </cell>
          <cell r="BU496">
            <v>0</v>
          </cell>
          <cell r="BV496">
            <v>-111620.79000000001</v>
          </cell>
          <cell r="BW496">
            <v>0</v>
          </cell>
          <cell r="BX496">
            <v>0</v>
          </cell>
          <cell r="BY496"/>
          <cell r="BZ496">
            <v>0</v>
          </cell>
          <cell r="CA496" t="e">
            <v>#REF!</v>
          </cell>
          <cell r="CB496" t="str">
            <v>Match</v>
          </cell>
          <cell r="CC496" t="b">
            <v>0</v>
          </cell>
          <cell r="CD496">
            <v>513905311</v>
          </cell>
          <cell r="CE496">
            <v>9</v>
          </cell>
          <cell r="CF496">
            <v>5</v>
          </cell>
          <cell r="CG496">
            <v>90</v>
          </cell>
          <cell r="CH496" t="b">
            <v>0</v>
          </cell>
          <cell r="CI496">
            <v>-8.3131597222236451</v>
          </cell>
          <cell r="CJ496"/>
          <cell r="CK496" t="e">
            <v>#REF!</v>
          </cell>
          <cell r="CL496" t="e">
            <v>#REF!</v>
          </cell>
        </row>
        <row r="497">
          <cell r="B497">
            <v>51478</v>
          </cell>
          <cell r="C497" t="str">
            <v xml:space="preserve"> DIRKS,DANIELLE</v>
          </cell>
          <cell r="D497">
            <v>18015</v>
          </cell>
          <cell r="E497">
            <v>7808.81</v>
          </cell>
          <cell r="F497">
            <v>42096</v>
          </cell>
          <cell r="G497">
            <v>43910</v>
          </cell>
          <cell r="H497" t="str">
            <v xml:space="preserve"> PURCHASE VEHICLE</v>
          </cell>
          <cell r="I497" t="str">
            <v xml:space="preserve"> SA</v>
          </cell>
          <cell r="J497">
            <v>34</v>
          </cell>
          <cell r="K497" t="str">
            <v xml:space="preserve"> A</v>
          </cell>
          <cell r="L497" t="str">
            <v xml:space="preserve"> N</v>
          </cell>
          <cell r="M497">
            <v>0</v>
          </cell>
          <cell r="N497">
            <v>16340</v>
          </cell>
          <cell r="O497">
            <v>51478</v>
          </cell>
          <cell r="P497">
            <v>0</v>
          </cell>
          <cell r="Q497" t="str">
            <v xml:space="preserve"> LF</v>
          </cell>
          <cell r="R497">
            <v>43179</v>
          </cell>
          <cell r="S497">
            <v>331.37</v>
          </cell>
          <cell r="T497">
            <v>4.28</v>
          </cell>
          <cell r="U497" t="str">
            <v xml:space="preserve"> N</v>
          </cell>
          <cell r="V497">
            <v>11</v>
          </cell>
          <cell r="W497">
            <v>515022726</v>
          </cell>
          <cell r="X497" t="str">
            <v xml:space="preserve"> S</v>
          </cell>
          <cell r="Y497">
            <v>16340</v>
          </cell>
          <cell r="Z497">
            <v>51478</v>
          </cell>
          <cell r="AA497">
            <v>0</v>
          </cell>
          <cell r="AB497">
            <v>26</v>
          </cell>
          <cell r="AC497">
            <v>5</v>
          </cell>
          <cell r="AD497">
            <v>12</v>
          </cell>
          <cell r="AE497">
            <v>0</v>
          </cell>
          <cell r="AF497">
            <v>0</v>
          </cell>
          <cell r="AG497" t="str">
            <v xml:space="preserve"> ST</v>
          </cell>
          <cell r="AH497" t="str">
            <v xml:space="preserve"> 2014 TOYOTA 4 RUNNER (VIN JTEB</v>
          </cell>
          <cell r="AI497" t="str">
            <v xml:space="preserve"> N</v>
          </cell>
          <cell r="AJ497">
            <v>4</v>
          </cell>
          <cell r="AK497">
            <v>0</v>
          </cell>
          <cell r="AL497">
            <v>16340</v>
          </cell>
          <cell r="AM497">
            <v>51478</v>
          </cell>
          <cell r="AN497" t="str">
            <v xml:space="preserve">  0/00/0000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16340</v>
          </cell>
          <cell r="AZ497">
            <v>51478</v>
          </cell>
          <cell r="BA497" t="str">
            <v xml:space="preserve"> ST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 t="str">
            <v>Pass</v>
          </cell>
          <cell r="BH497" t="str">
            <v>Pass</v>
          </cell>
          <cell r="BI497" t="str">
            <v>***-**-2726</v>
          </cell>
          <cell r="BJ497">
            <v>7808.81</v>
          </cell>
          <cell r="BK497">
            <v>7813.09</v>
          </cell>
          <cell r="BL497">
            <v>7813.09</v>
          </cell>
          <cell r="BM497"/>
          <cell r="BN497"/>
          <cell r="BO497"/>
          <cell r="BP497"/>
          <cell r="BQ497">
            <v>4.2894156102778459E-6</v>
          </cell>
          <cell r="BR497">
            <v>7808.81</v>
          </cell>
          <cell r="BS497">
            <v>4.28</v>
          </cell>
          <cell r="BT497">
            <v>7813.09</v>
          </cell>
          <cell r="BU497">
            <v>0</v>
          </cell>
          <cell r="BV497">
            <v>7813.09</v>
          </cell>
          <cell r="BW497">
            <v>0</v>
          </cell>
          <cell r="BX497">
            <v>0</v>
          </cell>
          <cell r="BY497"/>
          <cell r="BZ497">
            <v>0</v>
          </cell>
          <cell r="CA497" t="e">
            <v>#REF!</v>
          </cell>
          <cell r="CB497" t="str">
            <v>Match</v>
          </cell>
          <cell r="CC497" t="b">
            <v>0</v>
          </cell>
          <cell r="CD497">
            <v>515022726</v>
          </cell>
          <cell r="CE497">
            <v>9</v>
          </cell>
          <cell r="CF497">
            <v>5</v>
          </cell>
          <cell r="CG497">
            <v>2</v>
          </cell>
          <cell r="CH497" t="b">
            <v>0</v>
          </cell>
          <cell r="CI497">
            <v>-55.313159722223645</v>
          </cell>
          <cell r="CJ497"/>
          <cell r="CK497" t="e">
            <v>#REF!</v>
          </cell>
          <cell r="CL497" t="e">
            <v>#REF!</v>
          </cell>
        </row>
        <row r="498">
          <cell r="B498">
            <v>52763</v>
          </cell>
          <cell r="C498" t="str">
            <v xml:space="preserve"> DIRKS,DERICK D.</v>
          </cell>
          <cell r="D498">
            <v>180424</v>
          </cell>
          <cell r="E498">
            <v>167463.13</v>
          </cell>
          <cell r="F498">
            <v>42473</v>
          </cell>
          <cell r="G498">
            <v>49689</v>
          </cell>
          <cell r="H498" t="str">
            <v xml:space="preserve"> PURCHASE REAL ESTATE</v>
          </cell>
          <cell r="I498" t="str">
            <v xml:space="preserve"> SA</v>
          </cell>
          <cell r="J498">
            <v>12</v>
          </cell>
          <cell r="K498" t="str">
            <v xml:space="preserve"> A</v>
          </cell>
          <cell r="L498" t="str">
            <v xml:space="preserve"> N</v>
          </cell>
          <cell r="M498">
            <v>0</v>
          </cell>
          <cell r="N498">
            <v>16340</v>
          </cell>
          <cell r="O498">
            <v>52763</v>
          </cell>
          <cell r="P498">
            <v>0</v>
          </cell>
          <cell r="Q498" t="str">
            <v xml:space="preserve"> LF</v>
          </cell>
          <cell r="R498">
            <v>43480</v>
          </cell>
          <cell r="S498">
            <v>14911.36</v>
          </cell>
          <cell r="T498">
            <v>201.87</v>
          </cell>
          <cell r="U498" t="str">
            <v xml:space="preserve"> N</v>
          </cell>
          <cell r="V498">
            <v>2</v>
          </cell>
          <cell r="W498">
            <v>515025363</v>
          </cell>
          <cell r="X498" t="str">
            <v xml:space="preserve"> S</v>
          </cell>
          <cell r="Y498">
            <v>16340</v>
          </cell>
          <cell r="Z498">
            <v>52763</v>
          </cell>
          <cell r="AA498">
            <v>0</v>
          </cell>
          <cell r="AB498">
            <v>21</v>
          </cell>
          <cell r="AC498">
            <v>6</v>
          </cell>
          <cell r="AD498">
            <v>2</v>
          </cell>
          <cell r="AE498">
            <v>0</v>
          </cell>
          <cell r="AF498">
            <v>0</v>
          </cell>
          <cell r="AG498" t="str">
            <v xml:space="preserve"> ST</v>
          </cell>
          <cell r="AH498" t="str">
            <v xml:space="preserve"> REM DATED 4-13-16</v>
          </cell>
          <cell r="AI498" t="str">
            <v xml:space="preserve"> N</v>
          </cell>
          <cell r="AJ498">
            <v>5.5</v>
          </cell>
          <cell r="AK498">
            <v>0</v>
          </cell>
          <cell r="AL498">
            <v>16340</v>
          </cell>
          <cell r="AM498">
            <v>52763</v>
          </cell>
          <cell r="AN498" t="str">
            <v xml:space="preserve">  0/00/0000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16340</v>
          </cell>
          <cell r="AZ498">
            <v>52763</v>
          </cell>
          <cell r="BA498" t="str">
            <v xml:space="preserve"> ST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 t="str">
            <v>Pass</v>
          </cell>
          <cell r="BH498" t="str">
            <v>Pass</v>
          </cell>
          <cell r="BI498" t="str">
            <v>***-**-5363</v>
          </cell>
          <cell r="BJ498">
            <v>167463.13</v>
          </cell>
          <cell r="BK498">
            <v>167665</v>
          </cell>
          <cell r="BL498">
            <v>167665</v>
          </cell>
          <cell r="BM498"/>
          <cell r="BN498"/>
          <cell r="BO498"/>
          <cell r="BP498"/>
          <cell r="BQ498">
            <v>1.2648387852387031E-4</v>
          </cell>
          <cell r="BR498">
            <v>167463.13</v>
          </cell>
          <cell r="BS498">
            <v>201.87</v>
          </cell>
          <cell r="BT498">
            <v>167665</v>
          </cell>
          <cell r="BU498">
            <v>0</v>
          </cell>
          <cell r="BV498">
            <v>167665</v>
          </cell>
          <cell r="BW498">
            <v>0</v>
          </cell>
          <cell r="BX498">
            <v>0</v>
          </cell>
          <cell r="BY498"/>
          <cell r="BZ498">
            <v>0</v>
          </cell>
          <cell r="CA498" t="e">
            <v>#REF!</v>
          </cell>
          <cell r="CB498" t="str">
            <v>Match</v>
          </cell>
          <cell r="CC498" t="b">
            <v>0</v>
          </cell>
          <cell r="CD498">
            <v>515025363</v>
          </cell>
          <cell r="CE498">
            <v>9</v>
          </cell>
          <cell r="CF498">
            <v>5</v>
          </cell>
          <cell r="CG498">
            <v>2</v>
          </cell>
          <cell r="CH498" t="b">
            <v>0</v>
          </cell>
          <cell r="CI498">
            <v>-356.31315972222365</v>
          </cell>
          <cell r="CJ498"/>
          <cell r="CK498" t="e">
            <v>#REF!</v>
          </cell>
          <cell r="CL498" t="e">
            <v>#REF!</v>
          </cell>
        </row>
        <row r="499">
          <cell r="B499">
            <v>310360</v>
          </cell>
          <cell r="C499" t="str">
            <v xml:space="preserve"> DIRKS, DERICK D.</v>
          </cell>
          <cell r="D499">
            <v>84800</v>
          </cell>
          <cell r="E499">
            <v>79822.259999999995</v>
          </cell>
          <cell r="F499">
            <v>42082</v>
          </cell>
          <cell r="G499">
            <v>53053</v>
          </cell>
          <cell r="H499" t="str">
            <v xml:space="preserve"> CASH-OUT REFINANCE HOME</v>
          </cell>
          <cell r="I499" t="str">
            <v xml:space="preserve"> PA</v>
          </cell>
          <cell r="J499">
            <v>19</v>
          </cell>
          <cell r="K499" t="str">
            <v xml:space="preserve"> A</v>
          </cell>
          <cell r="L499" t="str">
            <v xml:space="preserve"> N</v>
          </cell>
          <cell r="M499">
            <v>0</v>
          </cell>
          <cell r="N499">
            <v>16340</v>
          </cell>
          <cell r="O499">
            <v>310360</v>
          </cell>
          <cell r="P499">
            <v>0</v>
          </cell>
          <cell r="Q499" t="str">
            <v xml:space="preserve"> BR</v>
          </cell>
          <cell r="R499">
            <v>43132</v>
          </cell>
          <cell r="S499">
            <v>398.76</v>
          </cell>
          <cell r="T499">
            <v>184.93</v>
          </cell>
          <cell r="U499" t="str">
            <v xml:space="preserve"> N</v>
          </cell>
          <cell r="V499">
            <v>2</v>
          </cell>
          <cell r="W499">
            <v>515025363</v>
          </cell>
          <cell r="X499" t="str">
            <v xml:space="preserve"> S</v>
          </cell>
          <cell r="Y499">
            <v>16340</v>
          </cell>
          <cell r="Z499">
            <v>310360</v>
          </cell>
          <cell r="AA499">
            <v>0</v>
          </cell>
          <cell r="AB499">
            <v>22</v>
          </cell>
          <cell r="AC499">
            <v>6</v>
          </cell>
          <cell r="AD499">
            <v>3</v>
          </cell>
          <cell r="AE499">
            <v>310360</v>
          </cell>
          <cell r="AF499">
            <v>1</v>
          </cell>
          <cell r="AG499" t="str">
            <v xml:space="preserve"> ST</v>
          </cell>
          <cell r="AH499" t="str">
            <v xml:space="preserve"> 220 ADOBE, MARIENTHAL</v>
          </cell>
          <cell r="AI499" t="str">
            <v xml:space="preserve"> N</v>
          </cell>
          <cell r="AJ499">
            <v>3.625</v>
          </cell>
          <cell r="AK499">
            <v>3</v>
          </cell>
          <cell r="AL499">
            <v>16340</v>
          </cell>
          <cell r="AM499">
            <v>310360</v>
          </cell>
          <cell r="AN499" t="str">
            <v xml:space="preserve">  0/00/0000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1</v>
          </cell>
          <cell r="AW499">
            <v>0</v>
          </cell>
          <cell r="AX499">
            <v>0</v>
          </cell>
          <cell r="AY499">
            <v>16340</v>
          </cell>
          <cell r="AZ499">
            <v>310360</v>
          </cell>
          <cell r="BA499" t="str">
            <v xml:space="preserve"> ST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 t="str">
            <v>Pass</v>
          </cell>
          <cell r="BH499" t="str">
            <v>Pass</v>
          </cell>
          <cell r="BI499" t="str">
            <v>***-**-5363</v>
          </cell>
          <cell r="BJ499">
            <v>79822.259999999995</v>
          </cell>
          <cell r="BK499">
            <v>80007.189999999988</v>
          </cell>
          <cell r="BL499">
            <v>80007.189999999988</v>
          </cell>
          <cell r="BM499"/>
          <cell r="BN499"/>
          <cell r="BO499"/>
          <cell r="BP499"/>
          <cell r="BQ499">
            <v>3.9736106536471492E-5</v>
          </cell>
          <cell r="BR499">
            <v>79822.259999999995</v>
          </cell>
          <cell r="BS499">
            <v>184.93</v>
          </cell>
          <cell r="BT499">
            <v>80007.189999999988</v>
          </cell>
          <cell r="BU499">
            <v>0</v>
          </cell>
          <cell r="BV499">
            <v>80007.189999999988</v>
          </cell>
          <cell r="BW499">
            <v>0</v>
          </cell>
          <cell r="BX499">
            <v>0</v>
          </cell>
          <cell r="BY499"/>
          <cell r="BZ499">
            <v>0</v>
          </cell>
          <cell r="CA499" t="e">
            <v>#REF!</v>
          </cell>
          <cell r="CB499" t="str">
            <v>Match</v>
          </cell>
          <cell r="CC499" t="b">
            <v>0</v>
          </cell>
          <cell r="CD499">
            <v>515025363</v>
          </cell>
          <cell r="CE499">
            <v>9</v>
          </cell>
          <cell r="CF499">
            <v>5</v>
          </cell>
          <cell r="CG499">
            <v>2</v>
          </cell>
          <cell r="CH499" t="b">
            <v>0</v>
          </cell>
          <cell r="CI499">
            <v>-8.3131597222236451</v>
          </cell>
          <cell r="CJ499"/>
          <cell r="CK499" t="e">
            <v>#REF!</v>
          </cell>
          <cell r="CL499" t="e">
            <v>#REF!</v>
          </cell>
        </row>
        <row r="500">
          <cell r="B500">
            <v>9310360</v>
          </cell>
          <cell r="C500" t="str">
            <v xml:space="preserve"> DIRKS,DERICK</v>
          </cell>
          <cell r="D500">
            <v>-84800</v>
          </cell>
          <cell r="E500">
            <v>-79822.259999999995</v>
          </cell>
          <cell r="F500">
            <v>42082</v>
          </cell>
          <cell r="G500">
            <v>53053</v>
          </cell>
          <cell r="H500" t="str">
            <v xml:space="preserve"> FHLB SOLD LOAN</v>
          </cell>
          <cell r="I500" t="str">
            <v xml:space="preserve"> PT</v>
          </cell>
          <cell r="J500">
            <v>20</v>
          </cell>
          <cell r="K500" t="str">
            <v xml:space="preserve"> A</v>
          </cell>
          <cell r="L500" t="str">
            <v xml:space="preserve"> N</v>
          </cell>
          <cell r="M500">
            <v>0</v>
          </cell>
          <cell r="N500">
            <v>16340</v>
          </cell>
          <cell r="O500">
            <v>9310360</v>
          </cell>
          <cell r="P500">
            <v>0</v>
          </cell>
          <cell r="Q500" t="str">
            <v xml:space="preserve"> BR</v>
          </cell>
          <cell r="R500">
            <v>43132</v>
          </cell>
          <cell r="S500">
            <v>398.76</v>
          </cell>
          <cell r="T500">
            <v>-184.93</v>
          </cell>
          <cell r="U500" t="str">
            <v xml:space="preserve"> N</v>
          </cell>
          <cell r="V500">
            <v>2</v>
          </cell>
          <cell r="W500">
            <v>515025363</v>
          </cell>
          <cell r="X500" t="str">
            <v xml:space="preserve"> S</v>
          </cell>
          <cell r="Y500">
            <v>16340</v>
          </cell>
          <cell r="Z500">
            <v>9310360</v>
          </cell>
          <cell r="AA500">
            <v>0</v>
          </cell>
          <cell r="AB500">
            <v>22</v>
          </cell>
          <cell r="AC500">
            <v>6</v>
          </cell>
          <cell r="AD500">
            <v>3</v>
          </cell>
          <cell r="AE500">
            <v>310360</v>
          </cell>
          <cell r="AF500">
            <v>1</v>
          </cell>
          <cell r="AG500" t="str">
            <v xml:space="preserve"> ST</v>
          </cell>
          <cell r="AH500" t="str">
            <v xml:space="preserve"> 220 ADOBE, MARIENTHAL</v>
          </cell>
          <cell r="AI500" t="str">
            <v xml:space="preserve">  </v>
          </cell>
          <cell r="AJ500">
            <v>3.625</v>
          </cell>
          <cell r="AK500">
            <v>4</v>
          </cell>
          <cell r="AL500">
            <v>16340</v>
          </cell>
          <cell r="AM500">
            <v>9310360</v>
          </cell>
          <cell r="AN500" t="str">
            <v xml:space="preserve">  0/00/0000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1</v>
          </cell>
          <cell r="AW500">
            <v>0</v>
          </cell>
          <cell r="AX500">
            <v>0</v>
          </cell>
          <cell r="AY500">
            <v>16340</v>
          </cell>
          <cell r="AZ500">
            <v>9310360</v>
          </cell>
          <cell r="BA500" t="str">
            <v xml:space="preserve"> ST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 t="str">
            <v>Pass</v>
          </cell>
          <cell r="BH500" t="str">
            <v>Pass</v>
          </cell>
          <cell r="BI500" t="str">
            <v>***-**-5363</v>
          </cell>
          <cell r="BJ500">
            <v>-79822.259999999995</v>
          </cell>
          <cell r="BK500">
            <v>-80007.189999999988</v>
          </cell>
          <cell r="BL500">
            <v>-80007.189999999988</v>
          </cell>
          <cell r="BM500"/>
          <cell r="BN500"/>
          <cell r="BO500"/>
          <cell r="BP500"/>
          <cell r="BQ500">
            <v>-3.9736106536471492E-5</v>
          </cell>
          <cell r="BR500">
            <v>-79822.259999999995</v>
          </cell>
          <cell r="BS500">
            <v>-184.93</v>
          </cell>
          <cell r="BT500">
            <v>-80007.189999999988</v>
          </cell>
          <cell r="BU500">
            <v>0</v>
          </cell>
          <cell r="BV500">
            <v>-80007.189999999988</v>
          </cell>
          <cell r="BW500">
            <v>0</v>
          </cell>
          <cell r="BX500">
            <v>0</v>
          </cell>
          <cell r="BY500"/>
          <cell r="BZ500">
            <v>0</v>
          </cell>
          <cell r="CA500" t="e">
            <v>#REF!</v>
          </cell>
          <cell r="CB500" t="str">
            <v>Match</v>
          </cell>
          <cell r="CC500" t="b">
            <v>0</v>
          </cell>
          <cell r="CD500">
            <v>515025363</v>
          </cell>
          <cell r="CE500">
            <v>9</v>
          </cell>
          <cell r="CF500">
            <v>5</v>
          </cell>
          <cell r="CG500">
            <v>2</v>
          </cell>
          <cell r="CH500" t="b">
            <v>0</v>
          </cell>
          <cell r="CI500">
            <v>-8.3131597222236451</v>
          </cell>
          <cell r="CJ500"/>
          <cell r="CK500" t="e">
            <v>#REF!</v>
          </cell>
          <cell r="CL500" t="e">
            <v>#REF!</v>
          </cell>
        </row>
        <row r="501">
          <cell r="B501">
            <v>1095</v>
          </cell>
          <cell r="C501" t="str">
            <v xml:space="preserve"> DIRKS,DONOVAN</v>
          </cell>
          <cell r="D501">
            <v>48130</v>
          </cell>
          <cell r="E501">
            <v>0</v>
          </cell>
          <cell r="F501">
            <v>37160</v>
          </cell>
          <cell r="G501">
            <v>39356</v>
          </cell>
          <cell r="H501" t="str">
            <v xml:space="preserve"> LEASE</v>
          </cell>
          <cell r="I501" t="str">
            <v xml:space="preserve"> CO</v>
          </cell>
          <cell r="J501">
            <v>81</v>
          </cell>
          <cell r="K501" t="str">
            <v xml:space="preserve"> A</v>
          </cell>
          <cell r="L501" t="str">
            <v xml:space="preserve"> N</v>
          </cell>
          <cell r="M501">
            <v>0</v>
          </cell>
          <cell r="N501">
            <v>16400</v>
          </cell>
          <cell r="O501">
            <v>1095</v>
          </cell>
          <cell r="P501">
            <v>0</v>
          </cell>
          <cell r="Q501" t="str">
            <v xml:space="preserve"> CP</v>
          </cell>
          <cell r="R501">
            <v>38991</v>
          </cell>
          <cell r="S501">
            <v>9740.61</v>
          </cell>
          <cell r="T501">
            <v>0</v>
          </cell>
          <cell r="U501" t="str">
            <v xml:space="preserve"> N</v>
          </cell>
          <cell r="V501">
            <v>81</v>
          </cell>
          <cell r="W501">
            <v>510865788</v>
          </cell>
          <cell r="X501" t="str">
            <v xml:space="preserve"> S</v>
          </cell>
          <cell r="Y501">
            <v>16400</v>
          </cell>
          <cell r="Z501">
            <v>1095</v>
          </cell>
          <cell r="AA501">
            <v>0</v>
          </cell>
          <cell r="AB501">
            <v>13</v>
          </cell>
          <cell r="AC501">
            <v>81</v>
          </cell>
          <cell r="AD501">
            <v>9</v>
          </cell>
          <cell r="AE501">
            <v>0</v>
          </cell>
          <cell r="AF501">
            <v>0</v>
          </cell>
          <cell r="AG501" t="str">
            <v xml:space="preserve"> ST</v>
          </cell>
          <cell r="AH501" t="str">
            <v xml:space="preserve"> 1998 - JD TRACTOR</v>
          </cell>
          <cell r="AI501" t="str">
            <v xml:space="preserve">  </v>
          </cell>
          <cell r="AJ501">
            <v>8.2200000000000006</v>
          </cell>
          <cell r="AK501">
            <v>5</v>
          </cell>
          <cell r="AL501">
            <v>16400</v>
          </cell>
          <cell r="AM501">
            <v>1095</v>
          </cell>
          <cell r="AN501" t="str">
            <v xml:space="preserve">  0/00/0000</v>
          </cell>
          <cell r="AO501">
            <v>0</v>
          </cell>
          <cell r="AP501">
            <v>2296.8000000000002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2296.8000000000002</v>
          </cell>
          <cell r="AV501">
            <v>5</v>
          </cell>
          <cell r="AW501">
            <v>4</v>
          </cell>
          <cell r="AX501">
            <v>4</v>
          </cell>
          <cell r="AY501">
            <v>16400</v>
          </cell>
          <cell r="AZ501">
            <v>1095</v>
          </cell>
          <cell r="BA501" t="str">
            <v xml:space="preserve"> ST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 t="str">
            <v>Substandard</v>
          </cell>
          <cell r="BH501" t="str">
            <v>Pass</v>
          </cell>
          <cell r="BI501" t="str">
            <v>***-**-5788</v>
          </cell>
          <cell r="BJ501">
            <v>0</v>
          </cell>
          <cell r="BK501">
            <v>0</v>
          </cell>
          <cell r="BL501"/>
          <cell r="BM501"/>
          <cell r="BN501">
            <v>0</v>
          </cell>
          <cell r="BO501"/>
          <cell r="BP501"/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 t="str">
            <v>120 +</v>
          </cell>
          <cell r="BZ501">
            <v>2296.8000000000002</v>
          </cell>
          <cell r="CA501" t="e">
            <v>#REF!</v>
          </cell>
          <cell r="CB501" t="str">
            <v>Match</v>
          </cell>
          <cell r="CC501" t="b">
            <v>0</v>
          </cell>
          <cell r="CD501">
            <v>510865788</v>
          </cell>
          <cell r="CE501">
            <v>9</v>
          </cell>
          <cell r="CF501">
            <v>5</v>
          </cell>
          <cell r="CG501">
            <v>86</v>
          </cell>
          <cell r="CH501" t="b">
            <v>0</v>
          </cell>
          <cell r="CI501">
            <v>4132.6868402777764</v>
          </cell>
          <cell r="CJ501" t="str">
            <v>31 +</v>
          </cell>
          <cell r="CK501">
            <v>0</v>
          </cell>
          <cell r="CL501">
            <v>0</v>
          </cell>
        </row>
        <row r="502">
          <cell r="B502">
            <v>92955</v>
          </cell>
          <cell r="C502" t="str">
            <v xml:space="preserve"> DIRKS,DONOVAN</v>
          </cell>
          <cell r="D502">
            <v>145000</v>
          </cell>
          <cell r="E502">
            <v>0</v>
          </cell>
          <cell r="F502">
            <v>36524</v>
          </cell>
          <cell r="G502">
            <v>37985</v>
          </cell>
          <cell r="H502" t="str">
            <v xml:space="preserve"> MACHINERY AMORTIZATION</v>
          </cell>
          <cell r="I502" t="str">
            <v xml:space="preserve"> CO</v>
          </cell>
          <cell r="J502">
            <v>92</v>
          </cell>
          <cell r="K502" t="str">
            <v xml:space="preserve"> A</v>
          </cell>
          <cell r="L502" t="str">
            <v xml:space="preserve"> N</v>
          </cell>
          <cell r="M502">
            <v>0</v>
          </cell>
          <cell r="N502">
            <v>16400</v>
          </cell>
          <cell r="O502">
            <v>92955</v>
          </cell>
          <cell r="P502">
            <v>0</v>
          </cell>
          <cell r="Q502" t="str">
            <v xml:space="preserve"> CP</v>
          </cell>
          <cell r="R502">
            <v>37985</v>
          </cell>
          <cell r="S502">
            <v>0</v>
          </cell>
          <cell r="T502">
            <v>0</v>
          </cell>
          <cell r="U502" t="str">
            <v xml:space="preserve"> N</v>
          </cell>
          <cell r="V502">
            <v>7</v>
          </cell>
          <cell r="W502">
            <v>510865788</v>
          </cell>
          <cell r="X502" t="str">
            <v xml:space="preserve"> S</v>
          </cell>
          <cell r="Y502">
            <v>16400</v>
          </cell>
          <cell r="Z502">
            <v>92955</v>
          </cell>
          <cell r="AA502">
            <v>0</v>
          </cell>
          <cell r="AB502">
            <v>13</v>
          </cell>
          <cell r="AC502">
            <v>3</v>
          </cell>
          <cell r="AD502">
            <v>11</v>
          </cell>
          <cell r="AE502">
            <v>0</v>
          </cell>
          <cell r="AF502">
            <v>0</v>
          </cell>
          <cell r="AG502" t="str">
            <v xml:space="preserve"> ST</v>
          </cell>
          <cell r="AH502" t="str">
            <v xml:space="preserve"> SA DATED 12-30-99</v>
          </cell>
          <cell r="AI502" t="str">
            <v xml:space="preserve"> N</v>
          </cell>
          <cell r="AJ502">
            <v>10.5</v>
          </cell>
          <cell r="AK502">
            <v>9</v>
          </cell>
          <cell r="AL502">
            <v>16400</v>
          </cell>
          <cell r="AM502">
            <v>92955</v>
          </cell>
          <cell r="AN502" t="str">
            <v xml:space="preserve">  0/00/0000</v>
          </cell>
          <cell r="AO502">
            <v>0</v>
          </cell>
          <cell r="AP502">
            <v>2189.56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2189.56</v>
          </cell>
          <cell r="AV502">
            <v>8</v>
          </cell>
          <cell r="AW502">
            <v>7</v>
          </cell>
          <cell r="AX502">
            <v>6</v>
          </cell>
          <cell r="AY502">
            <v>16400</v>
          </cell>
          <cell r="AZ502">
            <v>92955</v>
          </cell>
          <cell r="BA502" t="str">
            <v xml:space="preserve"> ST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 t="str">
            <v>Substandard</v>
          </cell>
          <cell r="BH502" t="str">
            <v>Pass</v>
          </cell>
          <cell r="BI502" t="str">
            <v>***-**-5788</v>
          </cell>
          <cell r="BJ502">
            <v>0</v>
          </cell>
          <cell r="BK502">
            <v>0</v>
          </cell>
          <cell r="BL502"/>
          <cell r="BM502"/>
          <cell r="BN502">
            <v>0</v>
          </cell>
          <cell r="BO502"/>
          <cell r="BP502"/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 t="str">
            <v>120 +</v>
          </cell>
          <cell r="BZ502">
            <v>2189.56</v>
          </cell>
          <cell r="CA502" t="e">
            <v>#REF!</v>
          </cell>
          <cell r="CB502" t="str">
            <v>Match</v>
          </cell>
          <cell r="CC502" t="b">
            <v>0</v>
          </cell>
          <cell r="CD502">
            <v>510865788</v>
          </cell>
          <cell r="CE502">
            <v>9</v>
          </cell>
          <cell r="CF502">
            <v>5</v>
          </cell>
          <cell r="CG502">
            <v>86</v>
          </cell>
          <cell r="CH502" t="b">
            <v>0</v>
          </cell>
          <cell r="CI502">
            <v>5138.6868402777764</v>
          </cell>
          <cell r="CJ502" t="str">
            <v>31 +</v>
          </cell>
          <cell r="CK502">
            <v>0</v>
          </cell>
          <cell r="CL502">
            <v>0</v>
          </cell>
        </row>
        <row r="503">
          <cell r="B503">
            <v>95026</v>
          </cell>
          <cell r="C503" t="str">
            <v xml:space="preserve"> DIRKS,DONOVAN</v>
          </cell>
          <cell r="D503">
            <v>15500</v>
          </cell>
          <cell r="E503">
            <v>0</v>
          </cell>
          <cell r="F503">
            <v>37063</v>
          </cell>
          <cell r="G503">
            <v>37736</v>
          </cell>
          <cell r="H503" t="str">
            <v xml:space="preserve"> AMORTIZE BALER</v>
          </cell>
          <cell r="I503" t="str">
            <v xml:space="preserve"> CO</v>
          </cell>
          <cell r="J503">
            <v>92</v>
          </cell>
          <cell r="K503" t="str">
            <v xml:space="preserve"> A</v>
          </cell>
          <cell r="L503" t="str">
            <v xml:space="preserve"> N</v>
          </cell>
          <cell r="M503">
            <v>0</v>
          </cell>
          <cell r="N503">
            <v>16400</v>
          </cell>
          <cell r="O503">
            <v>95026</v>
          </cell>
          <cell r="P503">
            <v>0</v>
          </cell>
          <cell r="Q503" t="str">
            <v xml:space="preserve"> CP</v>
          </cell>
          <cell r="R503">
            <v>37736</v>
          </cell>
          <cell r="S503">
            <v>0</v>
          </cell>
          <cell r="T503">
            <v>0</v>
          </cell>
          <cell r="U503" t="str">
            <v xml:space="preserve"> N</v>
          </cell>
          <cell r="V503">
            <v>3</v>
          </cell>
          <cell r="W503">
            <v>510865788</v>
          </cell>
          <cell r="X503" t="str">
            <v xml:space="preserve"> S</v>
          </cell>
          <cell r="Y503">
            <v>16400</v>
          </cell>
          <cell r="Z503">
            <v>95026</v>
          </cell>
          <cell r="AA503">
            <v>0</v>
          </cell>
          <cell r="AB503">
            <v>13</v>
          </cell>
          <cell r="AC503">
            <v>2</v>
          </cell>
          <cell r="AD503">
            <v>11</v>
          </cell>
          <cell r="AE503">
            <v>0</v>
          </cell>
          <cell r="AF503">
            <v>0</v>
          </cell>
          <cell r="AG503" t="str">
            <v xml:space="preserve"> ST</v>
          </cell>
          <cell r="AH503" t="str">
            <v xml:space="preserve"> 1999 VERMEER</v>
          </cell>
          <cell r="AI503" t="str">
            <v xml:space="preserve"> N</v>
          </cell>
          <cell r="AJ503">
            <v>8.4700000000000006</v>
          </cell>
          <cell r="AK503">
            <v>4</v>
          </cell>
          <cell r="AL503">
            <v>16400</v>
          </cell>
          <cell r="AM503">
            <v>95026</v>
          </cell>
          <cell r="AN503" t="str">
            <v xml:space="preserve">  0/00/0000</v>
          </cell>
          <cell r="AO503">
            <v>0</v>
          </cell>
          <cell r="AP503">
            <v>1585.96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1585.96</v>
          </cell>
          <cell r="AV503">
            <v>4</v>
          </cell>
          <cell r="AW503">
            <v>4</v>
          </cell>
          <cell r="AX503">
            <v>3</v>
          </cell>
          <cell r="AY503">
            <v>16400</v>
          </cell>
          <cell r="AZ503">
            <v>95026</v>
          </cell>
          <cell r="BA503" t="str">
            <v xml:space="preserve"> ST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 t="str">
            <v>Substandard</v>
          </cell>
          <cell r="BH503" t="str">
            <v>Pass</v>
          </cell>
          <cell r="BI503" t="str">
            <v>***-**-5788</v>
          </cell>
          <cell r="BJ503">
            <v>0</v>
          </cell>
          <cell r="BK503">
            <v>0</v>
          </cell>
          <cell r="BL503"/>
          <cell r="BM503"/>
          <cell r="BN503">
            <v>0</v>
          </cell>
          <cell r="BO503"/>
          <cell r="BP503"/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 t="str">
            <v>120 +</v>
          </cell>
          <cell r="BZ503">
            <v>1585.96</v>
          </cell>
          <cell r="CA503" t="e">
            <v>#REF!</v>
          </cell>
          <cell r="CB503" t="str">
            <v>Match</v>
          </cell>
          <cell r="CC503" t="b">
            <v>0</v>
          </cell>
          <cell r="CD503">
            <v>510865788</v>
          </cell>
          <cell r="CE503">
            <v>9</v>
          </cell>
          <cell r="CF503">
            <v>5</v>
          </cell>
          <cell r="CG503">
            <v>86</v>
          </cell>
          <cell r="CH503" t="b">
            <v>0</v>
          </cell>
          <cell r="CI503">
            <v>5387.6868402777764</v>
          </cell>
          <cell r="CJ503" t="str">
            <v>31 +</v>
          </cell>
          <cell r="CK503">
            <v>0</v>
          </cell>
          <cell r="CL503">
            <v>0</v>
          </cell>
        </row>
        <row r="504">
          <cell r="B504">
            <v>95764</v>
          </cell>
          <cell r="C504" t="str">
            <v xml:space="preserve"> DIRKS,DONOVAN</v>
          </cell>
          <cell r="D504">
            <v>175000</v>
          </cell>
          <cell r="E504">
            <v>87309.93</v>
          </cell>
          <cell r="F504">
            <v>37280</v>
          </cell>
          <cell r="G504">
            <v>37736</v>
          </cell>
          <cell r="H504" t="str">
            <v xml:space="preserve"> OPERATE</v>
          </cell>
          <cell r="I504" t="str">
            <v xml:space="preserve"> CO</v>
          </cell>
          <cell r="J504">
            <v>91</v>
          </cell>
          <cell r="K504" t="str">
            <v xml:space="preserve"> A</v>
          </cell>
          <cell r="L504" t="str">
            <v xml:space="preserve"> O</v>
          </cell>
          <cell r="M504">
            <v>175000</v>
          </cell>
          <cell r="N504">
            <v>16400</v>
          </cell>
          <cell r="O504">
            <v>95764</v>
          </cell>
          <cell r="P504">
            <v>0</v>
          </cell>
          <cell r="Q504" t="str">
            <v xml:space="preserve"> CP</v>
          </cell>
          <cell r="R504">
            <v>37736</v>
          </cell>
          <cell r="S504">
            <v>0</v>
          </cell>
          <cell r="T504">
            <v>0</v>
          </cell>
          <cell r="U504" t="str">
            <v xml:space="preserve"> N</v>
          </cell>
          <cell r="V504">
            <v>7</v>
          </cell>
          <cell r="W504">
            <v>510865788</v>
          </cell>
          <cell r="X504" t="str">
            <v xml:space="preserve"> S</v>
          </cell>
          <cell r="Y504">
            <v>16400</v>
          </cell>
          <cell r="Z504">
            <v>95764</v>
          </cell>
          <cell r="AA504">
            <v>0</v>
          </cell>
          <cell r="AB504">
            <v>13</v>
          </cell>
          <cell r="AC504">
            <v>4</v>
          </cell>
          <cell r="AD504">
            <v>11</v>
          </cell>
          <cell r="AE504">
            <v>0</v>
          </cell>
          <cell r="AF504">
            <v>0</v>
          </cell>
          <cell r="AG504" t="str">
            <v xml:space="preserve"> ST</v>
          </cell>
          <cell r="AH504" t="str">
            <v xml:space="preserve"> ACCTS,EQUIP/GI/LVSK/EQUIP</v>
          </cell>
          <cell r="AI504" t="str">
            <v xml:space="preserve"> N</v>
          </cell>
          <cell r="AJ504">
            <v>6.25</v>
          </cell>
          <cell r="AK504">
            <v>7</v>
          </cell>
          <cell r="AL504">
            <v>16400</v>
          </cell>
          <cell r="AM504">
            <v>95764</v>
          </cell>
          <cell r="AN504" t="str">
            <v xml:space="preserve">  0/00/0000</v>
          </cell>
          <cell r="AO504">
            <v>87309.93</v>
          </cell>
          <cell r="AP504">
            <v>106415.85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193725.78</v>
          </cell>
          <cell r="AV504">
            <v>9</v>
          </cell>
          <cell r="AW504">
            <v>8</v>
          </cell>
          <cell r="AX504">
            <v>4</v>
          </cell>
          <cell r="AY504">
            <v>16400</v>
          </cell>
          <cell r="AZ504">
            <v>95764</v>
          </cell>
          <cell r="BA504" t="str">
            <v xml:space="preserve"> ST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 t="str">
            <v>Substandard</v>
          </cell>
          <cell r="BH504" t="str">
            <v>Pass</v>
          </cell>
          <cell r="BI504" t="str">
            <v>***-**-5788</v>
          </cell>
          <cell r="BJ504">
            <v>175000</v>
          </cell>
          <cell r="BK504">
            <v>0</v>
          </cell>
          <cell r="BL504"/>
          <cell r="BM504"/>
          <cell r="BN504">
            <v>0</v>
          </cell>
          <cell r="BO504"/>
          <cell r="BP504"/>
          <cell r="BQ504">
            <v>7.4937109630473852E-5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87309.93</v>
          </cell>
          <cell r="BY504" t="str">
            <v>120 +</v>
          </cell>
          <cell r="BZ504">
            <v>193725.78</v>
          </cell>
          <cell r="CA504" t="e">
            <v>#REF!</v>
          </cell>
          <cell r="CB504" t="str">
            <v>Match</v>
          </cell>
          <cell r="CC504" t="b">
            <v>0</v>
          </cell>
          <cell r="CD504">
            <v>510865788</v>
          </cell>
          <cell r="CE504">
            <v>9</v>
          </cell>
          <cell r="CF504">
            <v>5</v>
          </cell>
          <cell r="CG504">
            <v>86</v>
          </cell>
          <cell r="CH504" t="b">
            <v>0</v>
          </cell>
          <cell r="CI504">
            <v>5387.6868402777764</v>
          </cell>
          <cell r="CJ504" t="str">
            <v>31 +</v>
          </cell>
          <cell r="CK504">
            <v>0</v>
          </cell>
          <cell r="CL504">
            <v>0</v>
          </cell>
        </row>
        <row r="505">
          <cell r="B505">
            <v>96470</v>
          </cell>
          <cell r="C505" t="str">
            <v xml:space="preserve"> DIRKS,DONOVAN</v>
          </cell>
          <cell r="D505">
            <v>50000</v>
          </cell>
          <cell r="E505">
            <v>0</v>
          </cell>
          <cell r="F505">
            <v>37498</v>
          </cell>
          <cell r="G505">
            <v>37736</v>
          </cell>
          <cell r="H505" t="str">
            <v xml:space="preserve"> OPERATE</v>
          </cell>
          <cell r="I505" t="str">
            <v xml:space="preserve"> CO</v>
          </cell>
          <cell r="J505">
            <v>91</v>
          </cell>
          <cell r="K505" t="str">
            <v xml:space="preserve"> A</v>
          </cell>
          <cell r="L505" t="str">
            <v xml:space="preserve"> N</v>
          </cell>
          <cell r="M505">
            <v>0</v>
          </cell>
          <cell r="N505">
            <v>16400</v>
          </cell>
          <cell r="O505">
            <v>96470</v>
          </cell>
          <cell r="P505">
            <v>0</v>
          </cell>
          <cell r="Q505" t="str">
            <v xml:space="preserve"> CP</v>
          </cell>
          <cell r="R505">
            <v>37736</v>
          </cell>
          <cell r="S505">
            <v>0</v>
          </cell>
          <cell r="T505">
            <v>0</v>
          </cell>
          <cell r="U505" t="str">
            <v xml:space="preserve"> N</v>
          </cell>
          <cell r="V505">
            <v>7</v>
          </cell>
          <cell r="W505">
            <v>510865788</v>
          </cell>
          <cell r="X505" t="str">
            <v xml:space="preserve"> S</v>
          </cell>
          <cell r="Y505">
            <v>16400</v>
          </cell>
          <cell r="Z505">
            <v>96470</v>
          </cell>
          <cell r="AA505">
            <v>0</v>
          </cell>
          <cell r="AB505">
            <v>13</v>
          </cell>
          <cell r="AC505">
            <v>4</v>
          </cell>
          <cell r="AD505">
            <v>11</v>
          </cell>
          <cell r="AE505">
            <v>0</v>
          </cell>
          <cell r="AF505">
            <v>0</v>
          </cell>
          <cell r="AG505" t="str">
            <v xml:space="preserve"> ST</v>
          </cell>
          <cell r="AH505" t="str">
            <v xml:space="preserve"> ACCTS/EQUIP/GI/LVSK</v>
          </cell>
          <cell r="AI505" t="str">
            <v xml:space="preserve"> N</v>
          </cell>
          <cell r="AJ505">
            <v>8.35</v>
          </cell>
          <cell r="AK505">
            <v>4</v>
          </cell>
          <cell r="AL505">
            <v>16400</v>
          </cell>
          <cell r="AM505">
            <v>96470</v>
          </cell>
          <cell r="AN505" t="str">
            <v xml:space="preserve">  0/00/0000</v>
          </cell>
          <cell r="AO505">
            <v>0</v>
          </cell>
          <cell r="AP505">
            <v>2659.22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2659.22</v>
          </cell>
          <cell r="AV505">
            <v>4</v>
          </cell>
          <cell r="AW505">
            <v>4</v>
          </cell>
          <cell r="AX505">
            <v>2</v>
          </cell>
          <cell r="AY505">
            <v>16400</v>
          </cell>
          <cell r="AZ505">
            <v>96470</v>
          </cell>
          <cell r="BA505" t="str">
            <v xml:space="preserve"> ST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 t="str">
            <v>Substandard</v>
          </cell>
          <cell r="BH505" t="str">
            <v>Pass</v>
          </cell>
          <cell r="BI505" t="str">
            <v>***-**-5788</v>
          </cell>
          <cell r="BJ505">
            <v>0</v>
          </cell>
          <cell r="BK505">
            <v>0</v>
          </cell>
          <cell r="BL505"/>
          <cell r="BM505"/>
          <cell r="BN505">
            <v>0</v>
          </cell>
          <cell r="BO505"/>
          <cell r="BP505"/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 t="str">
            <v>120 +</v>
          </cell>
          <cell r="BZ505">
            <v>2659.22</v>
          </cell>
          <cell r="CA505" t="e">
            <v>#REF!</v>
          </cell>
          <cell r="CB505" t="str">
            <v>Match</v>
          </cell>
          <cell r="CC505" t="b">
            <v>0</v>
          </cell>
          <cell r="CD505">
            <v>510865788</v>
          </cell>
          <cell r="CE505">
            <v>9</v>
          </cell>
          <cell r="CF505">
            <v>5</v>
          </cell>
          <cell r="CG505">
            <v>86</v>
          </cell>
          <cell r="CH505" t="b">
            <v>0</v>
          </cell>
          <cell r="CI505">
            <v>5387.6868402777764</v>
          </cell>
          <cell r="CJ505" t="str">
            <v>31 +</v>
          </cell>
          <cell r="CK505">
            <v>0</v>
          </cell>
          <cell r="CL505">
            <v>0</v>
          </cell>
        </row>
        <row r="506">
          <cell r="B506">
            <v>350086</v>
          </cell>
          <cell r="C506" t="str">
            <v xml:space="preserve"> DIRKS,JEDIDIA</v>
          </cell>
          <cell r="D506">
            <v>50457.7</v>
          </cell>
          <cell r="E506">
            <v>47636.07</v>
          </cell>
          <cell r="F506">
            <v>41793</v>
          </cell>
          <cell r="G506">
            <v>52779</v>
          </cell>
          <cell r="H506" t="str">
            <v xml:space="preserve"> PURCHASE HOME</v>
          </cell>
          <cell r="I506" t="str">
            <v xml:space="preserve"> PA</v>
          </cell>
          <cell r="J506">
            <v>19</v>
          </cell>
          <cell r="K506" t="str">
            <v xml:space="preserve"> A</v>
          </cell>
          <cell r="L506" t="str">
            <v xml:space="preserve"> N</v>
          </cell>
          <cell r="M506">
            <v>0</v>
          </cell>
          <cell r="N506">
            <v>16446</v>
          </cell>
          <cell r="O506">
            <v>350086</v>
          </cell>
          <cell r="P506">
            <v>0</v>
          </cell>
          <cell r="Q506" t="str">
            <v xml:space="preserve"> AT</v>
          </cell>
          <cell r="R506">
            <v>42917</v>
          </cell>
          <cell r="S506">
            <v>237.27</v>
          </cell>
          <cell r="T506">
            <v>1059.26</v>
          </cell>
          <cell r="U506" t="str">
            <v xml:space="preserve"> N</v>
          </cell>
          <cell r="V506">
            <v>2</v>
          </cell>
          <cell r="W506">
            <v>514069133</v>
          </cell>
          <cell r="X506" t="str">
            <v xml:space="preserve"> S</v>
          </cell>
          <cell r="Y506">
            <v>16446</v>
          </cell>
          <cell r="Z506">
            <v>350086</v>
          </cell>
          <cell r="AA506">
            <v>0</v>
          </cell>
          <cell r="AB506">
            <v>3</v>
          </cell>
          <cell r="AC506">
            <v>6</v>
          </cell>
          <cell r="AD506">
            <v>3</v>
          </cell>
          <cell r="AE506">
            <v>350086</v>
          </cell>
          <cell r="AF506">
            <v>1</v>
          </cell>
          <cell r="AG506" t="str">
            <v xml:space="preserve"> ST</v>
          </cell>
          <cell r="AH506" t="str">
            <v xml:space="preserve"> 1008 COURT STREET, SCOTT CITY</v>
          </cell>
          <cell r="AI506" t="str">
            <v xml:space="preserve"> N</v>
          </cell>
          <cell r="AJ506">
            <v>3.4350000000000001</v>
          </cell>
          <cell r="AK506">
            <v>35</v>
          </cell>
          <cell r="AL506">
            <v>16446</v>
          </cell>
          <cell r="AM506">
            <v>350086</v>
          </cell>
          <cell r="AN506" t="str">
            <v xml:space="preserve">  0/00/0000</v>
          </cell>
          <cell r="AO506">
            <v>584.11</v>
          </cell>
          <cell r="AP506">
            <v>954.72</v>
          </cell>
          <cell r="AQ506">
            <v>461.97</v>
          </cell>
          <cell r="AR506">
            <v>430.56</v>
          </cell>
          <cell r="AS506">
            <v>430.56</v>
          </cell>
          <cell r="AT506">
            <v>430.56</v>
          </cell>
          <cell r="AU506">
            <v>1291.68</v>
          </cell>
          <cell r="AV506">
            <v>33</v>
          </cell>
          <cell r="AW506">
            <v>29</v>
          </cell>
          <cell r="AX506">
            <v>17</v>
          </cell>
          <cell r="AY506">
            <v>16446</v>
          </cell>
          <cell r="AZ506">
            <v>350086</v>
          </cell>
          <cell r="BA506" t="str">
            <v xml:space="preserve"> ST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 t="str">
            <v>Substandard</v>
          </cell>
          <cell r="BH506" t="str">
            <v>Pass</v>
          </cell>
          <cell r="BI506" t="str">
            <v>***-**-9133</v>
          </cell>
          <cell r="BJ506">
            <v>47636.07</v>
          </cell>
          <cell r="BK506">
            <v>48695.33</v>
          </cell>
          <cell r="BL506"/>
          <cell r="BM506"/>
          <cell r="BN506">
            <v>48695.33</v>
          </cell>
          <cell r="BO506"/>
          <cell r="BP506"/>
          <cell r="BQ506">
            <v>2.2470666122573086E-5</v>
          </cell>
          <cell r="BR506">
            <v>47636.07</v>
          </cell>
          <cell r="BS506">
            <v>1059.26</v>
          </cell>
          <cell r="BT506">
            <v>48695.33</v>
          </cell>
          <cell r="BU506">
            <v>0</v>
          </cell>
          <cell r="BV506">
            <v>48695.33</v>
          </cell>
          <cell r="BW506">
            <v>0</v>
          </cell>
          <cell r="BX506">
            <v>0</v>
          </cell>
          <cell r="BY506" t="str">
            <v>120 +</v>
          </cell>
          <cell r="BZ506">
            <v>1538.83</v>
          </cell>
          <cell r="CA506" t="e">
            <v>#REF!</v>
          </cell>
          <cell r="CB506" t="str">
            <v>Match</v>
          </cell>
          <cell r="CC506" t="b">
            <v>0</v>
          </cell>
          <cell r="CD506">
            <v>514069133</v>
          </cell>
          <cell r="CE506">
            <v>9</v>
          </cell>
          <cell r="CF506">
            <v>5</v>
          </cell>
          <cell r="CG506">
            <v>6</v>
          </cell>
          <cell r="CH506" t="b">
            <v>0</v>
          </cell>
          <cell r="CI506">
            <v>206.68684027777635</v>
          </cell>
          <cell r="CJ506" t="str">
            <v>31 +</v>
          </cell>
          <cell r="CK506" t="e">
            <v>#REF!</v>
          </cell>
          <cell r="CL506" t="e">
            <v>#REF!</v>
          </cell>
        </row>
        <row r="507">
          <cell r="B507">
            <v>9350086</v>
          </cell>
          <cell r="C507" t="str">
            <v xml:space="preserve"> DIRKS,JEDIDIA</v>
          </cell>
          <cell r="D507">
            <v>-50457.7</v>
          </cell>
          <cell r="E507">
            <v>-47636.07</v>
          </cell>
          <cell r="F507">
            <v>41793</v>
          </cell>
          <cell r="G507">
            <v>52779</v>
          </cell>
          <cell r="H507" t="str">
            <v xml:space="preserve"> FHLB SOLD LOAN</v>
          </cell>
          <cell r="I507" t="str">
            <v xml:space="preserve"> PT</v>
          </cell>
          <cell r="J507">
            <v>20</v>
          </cell>
          <cell r="K507" t="str">
            <v xml:space="preserve"> A</v>
          </cell>
          <cell r="L507" t="str">
            <v xml:space="preserve"> N</v>
          </cell>
          <cell r="M507">
            <v>0</v>
          </cell>
          <cell r="N507">
            <v>16446</v>
          </cell>
          <cell r="O507">
            <v>9350086</v>
          </cell>
          <cell r="P507">
            <v>0</v>
          </cell>
          <cell r="Q507" t="str">
            <v xml:space="preserve"> AT</v>
          </cell>
          <cell r="R507">
            <v>42917</v>
          </cell>
          <cell r="S507">
            <v>237.27</v>
          </cell>
          <cell r="T507">
            <v>-1059.26</v>
          </cell>
          <cell r="U507" t="str">
            <v xml:space="preserve"> N</v>
          </cell>
          <cell r="V507">
            <v>2</v>
          </cell>
          <cell r="W507">
            <v>514069133</v>
          </cell>
          <cell r="X507" t="str">
            <v xml:space="preserve"> S</v>
          </cell>
          <cell r="Y507">
            <v>16446</v>
          </cell>
          <cell r="Z507">
            <v>9350086</v>
          </cell>
          <cell r="AA507">
            <v>0</v>
          </cell>
          <cell r="AB507">
            <v>3</v>
          </cell>
          <cell r="AC507">
            <v>6</v>
          </cell>
          <cell r="AD507">
            <v>3</v>
          </cell>
          <cell r="AE507">
            <v>350086</v>
          </cell>
          <cell r="AF507">
            <v>1</v>
          </cell>
          <cell r="AG507" t="str">
            <v xml:space="preserve"> ST</v>
          </cell>
          <cell r="AH507" t="str">
            <v xml:space="preserve"> 1008 COURT STREET, SCOTT CITY</v>
          </cell>
          <cell r="AI507" t="str">
            <v xml:space="preserve"> N</v>
          </cell>
          <cell r="AJ507">
            <v>3.4350000000000001</v>
          </cell>
          <cell r="AK507">
            <v>38</v>
          </cell>
          <cell r="AL507">
            <v>16446</v>
          </cell>
          <cell r="AM507">
            <v>9350086</v>
          </cell>
          <cell r="AN507" t="str">
            <v xml:space="preserve">  0/00/0000</v>
          </cell>
          <cell r="AO507">
            <v>-584.11</v>
          </cell>
          <cell r="AP507">
            <v>-954.72</v>
          </cell>
          <cell r="AQ507">
            <v>-461.97</v>
          </cell>
          <cell r="AR507">
            <v>-430.56</v>
          </cell>
          <cell r="AS507">
            <v>-430.56</v>
          </cell>
          <cell r="AT507">
            <v>-430.56</v>
          </cell>
          <cell r="AU507">
            <v>-1291.68</v>
          </cell>
          <cell r="AV507">
            <v>33</v>
          </cell>
          <cell r="AW507">
            <v>29</v>
          </cell>
          <cell r="AX507">
            <v>17</v>
          </cell>
          <cell r="AY507">
            <v>16446</v>
          </cell>
          <cell r="AZ507">
            <v>9350086</v>
          </cell>
          <cell r="BA507" t="str">
            <v xml:space="preserve"> ST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 t="str">
            <v>Substandard</v>
          </cell>
          <cell r="BH507" t="str">
            <v>Pass</v>
          </cell>
          <cell r="BI507" t="str">
            <v>***-**-9133</v>
          </cell>
          <cell r="BJ507">
            <v>-47636.07</v>
          </cell>
          <cell r="BK507">
            <v>-48695.33</v>
          </cell>
          <cell r="BL507"/>
          <cell r="BM507"/>
          <cell r="BN507">
            <v>-48695.33</v>
          </cell>
          <cell r="BO507"/>
          <cell r="BP507"/>
          <cell r="BQ507">
            <v>-2.2470666122573086E-5</v>
          </cell>
          <cell r="BR507">
            <v>-47636.07</v>
          </cell>
          <cell r="BS507">
            <v>-1059.26</v>
          </cell>
          <cell r="BT507">
            <v>-48695.33</v>
          </cell>
          <cell r="BU507">
            <v>0</v>
          </cell>
          <cell r="BV507">
            <v>-48695.33</v>
          </cell>
          <cell r="BW507">
            <v>0</v>
          </cell>
          <cell r="BX507">
            <v>0</v>
          </cell>
          <cell r="BY507" t="str">
            <v>120 +</v>
          </cell>
          <cell r="BZ507">
            <v>-1538.83</v>
          </cell>
          <cell r="CA507" t="e">
            <v>#REF!</v>
          </cell>
          <cell r="CB507" t="str">
            <v>Match</v>
          </cell>
          <cell r="CC507" t="b">
            <v>0</v>
          </cell>
          <cell r="CD507">
            <v>514069133</v>
          </cell>
          <cell r="CE507">
            <v>9</v>
          </cell>
          <cell r="CF507">
            <v>5</v>
          </cell>
          <cell r="CG507">
            <v>6</v>
          </cell>
          <cell r="CH507" t="b">
            <v>0</v>
          </cell>
          <cell r="CI507">
            <v>206.68684027777635</v>
          </cell>
          <cell r="CJ507" t="str">
            <v>31 +</v>
          </cell>
          <cell r="CK507" t="e">
            <v>#REF!</v>
          </cell>
          <cell r="CL507" t="e">
            <v>#REF!</v>
          </cell>
        </row>
        <row r="508">
          <cell r="B508">
            <v>53107</v>
          </cell>
          <cell r="C508" t="str">
            <v xml:space="preserve"> DIRKS,RICK M.</v>
          </cell>
          <cell r="D508">
            <v>42000</v>
          </cell>
          <cell r="E508">
            <v>28451.72</v>
          </cell>
          <cell r="F508">
            <v>42571</v>
          </cell>
          <cell r="G508">
            <v>43666</v>
          </cell>
          <cell r="H508" t="str">
            <v xml:space="preserve"> PURCHASE FALLOW MASTER</v>
          </cell>
          <cell r="I508" t="str">
            <v xml:space="preserve"> SA</v>
          </cell>
          <cell r="J508">
            <v>92</v>
          </cell>
          <cell r="K508" t="str">
            <v xml:space="preserve"> A</v>
          </cell>
          <cell r="L508" t="str">
            <v xml:space="preserve"> N</v>
          </cell>
          <cell r="M508">
            <v>0</v>
          </cell>
          <cell r="N508">
            <v>16800</v>
          </cell>
          <cell r="O508">
            <v>53107</v>
          </cell>
          <cell r="P508">
            <v>0</v>
          </cell>
          <cell r="Q508" t="str">
            <v xml:space="preserve"> JB</v>
          </cell>
          <cell r="R508">
            <v>43301</v>
          </cell>
          <cell r="S508">
            <v>15062.88</v>
          </cell>
          <cell r="T508">
            <v>590.46</v>
          </cell>
          <cell r="U508" t="str">
            <v xml:space="preserve"> N</v>
          </cell>
          <cell r="V508">
            <v>7</v>
          </cell>
          <cell r="W508">
            <v>512621375</v>
          </cell>
          <cell r="X508" t="str">
            <v xml:space="preserve"> S</v>
          </cell>
          <cell r="Y508">
            <v>16800</v>
          </cell>
          <cell r="Z508">
            <v>53107</v>
          </cell>
          <cell r="AA508">
            <v>0</v>
          </cell>
          <cell r="AB508">
            <v>2</v>
          </cell>
          <cell r="AC508">
            <v>2</v>
          </cell>
          <cell r="AD508">
            <v>11</v>
          </cell>
          <cell r="AE508">
            <v>0</v>
          </cell>
          <cell r="AF508">
            <v>0</v>
          </cell>
          <cell r="AG508" t="str">
            <v xml:space="preserve"> ST</v>
          </cell>
          <cell r="AH508" t="str">
            <v xml:space="preserve"> ALL CP, AC, EQ, AND GI</v>
          </cell>
          <cell r="AI508" t="str">
            <v xml:space="preserve"> N</v>
          </cell>
          <cell r="AJ508">
            <v>3.75</v>
          </cell>
          <cell r="AK508">
            <v>0</v>
          </cell>
          <cell r="AL508">
            <v>16800</v>
          </cell>
          <cell r="AM508">
            <v>53107</v>
          </cell>
          <cell r="AN508" t="str">
            <v xml:space="preserve">  0/00/0000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16800</v>
          </cell>
          <cell r="AZ508">
            <v>53107</v>
          </cell>
          <cell r="BA508" t="str">
            <v xml:space="preserve"> ST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 t="str">
            <v>Pass</v>
          </cell>
          <cell r="BH508" t="str">
            <v>Pass</v>
          </cell>
          <cell r="BI508" t="str">
            <v>***-**-1375</v>
          </cell>
          <cell r="BJ508">
            <v>28451.72</v>
          </cell>
          <cell r="BK508">
            <v>29042.18</v>
          </cell>
          <cell r="BL508">
            <v>29042.18</v>
          </cell>
          <cell r="BM508"/>
          <cell r="BN508"/>
          <cell r="BO508"/>
          <cell r="BP508"/>
          <cell r="BQ508">
            <v>1.4651870600392502E-5</v>
          </cell>
          <cell r="BR508">
            <v>28451.72</v>
          </cell>
          <cell r="BS508">
            <v>590.46</v>
          </cell>
          <cell r="BT508">
            <v>29042.18</v>
          </cell>
          <cell r="BU508">
            <v>0</v>
          </cell>
          <cell r="BV508">
            <v>29042.18</v>
          </cell>
          <cell r="BW508">
            <v>0</v>
          </cell>
          <cell r="BX508">
            <v>0</v>
          </cell>
          <cell r="BY508"/>
          <cell r="BZ508">
            <v>0</v>
          </cell>
          <cell r="CA508" t="e">
            <v>#REF!</v>
          </cell>
          <cell r="CB508" t="str">
            <v>Match</v>
          </cell>
          <cell r="CC508" t="b">
            <v>0</v>
          </cell>
          <cell r="CD508">
            <v>512621375</v>
          </cell>
          <cell r="CE508">
            <v>9</v>
          </cell>
          <cell r="CF508">
            <v>5</v>
          </cell>
          <cell r="CG508">
            <v>62</v>
          </cell>
          <cell r="CH508" t="b">
            <v>0</v>
          </cell>
          <cell r="CI508">
            <v>-177.31315972222365</v>
          </cell>
          <cell r="CJ508"/>
          <cell r="CK508" t="e">
            <v>#REF!</v>
          </cell>
          <cell r="CL508" t="e">
            <v>#REF!</v>
          </cell>
        </row>
        <row r="509">
          <cell r="B509">
            <v>53919</v>
          </cell>
          <cell r="C509" t="str">
            <v xml:space="preserve"> DIRKS,RICK M.</v>
          </cell>
          <cell r="D509">
            <v>150000</v>
          </cell>
          <cell r="E509">
            <v>21067.78</v>
          </cell>
          <cell r="F509">
            <v>42894</v>
          </cell>
          <cell r="G509">
            <v>43259</v>
          </cell>
          <cell r="H509" t="str">
            <v xml:space="preserve"> OPERATING LOC</v>
          </cell>
          <cell r="I509" t="str">
            <v xml:space="preserve"> SI</v>
          </cell>
          <cell r="J509">
            <v>91</v>
          </cell>
          <cell r="K509" t="str">
            <v xml:space="preserve"> A</v>
          </cell>
          <cell r="L509" t="str">
            <v xml:space="preserve"> O</v>
          </cell>
          <cell r="M509">
            <v>150000</v>
          </cell>
          <cell r="N509">
            <v>16800</v>
          </cell>
          <cell r="O509">
            <v>53919</v>
          </cell>
          <cell r="P509">
            <v>0</v>
          </cell>
          <cell r="Q509" t="str">
            <v xml:space="preserve"> JB</v>
          </cell>
          <cell r="R509">
            <v>43259</v>
          </cell>
          <cell r="S509">
            <v>0</v>
          </cell>
          <cell r="T509">
            <v>78.989999999999995</v>
          </cell>
          <cell r="U509" t="str">
            <v xml:space="preserve"> N</v>
          </cell>
          <cell r="V509">
            <v>7</v>
          </cell>
          <cell r="W509">
            <v>512621375</v>
          </cell>
          <cell r="X509" t="str">
            <v xml:space="preserve"> S</v>
          </cell>
          <cell r="Y509">
            <v>16800</v>
          </cell>
          <cell r="Z509">
            <v>53919</v>
          </cell>
          <cell r="AA509">
            <v>0</v>
          </cell>
          <cell r="AB509">
            <v>2</v>
          </cell>
          <cell r="AC509">
            <v>4</v>
          </cell>
          <cell r="AD509">
            <v>11</v>
          </cell>
          <cell r="AE509">
            <v>0</v>
          </cell>
          <cell r="AF509">
            <v>0</v>
          </cell>
          <cell r="AG509" t="str">
            <v xml:space="preserve"> ST</v>
          </cell>
          <cell r="AH509" t="str">
            <v xml:space="preserve"> CH AC EQ GI</v>
          </cell>
          <cell r="AI509" t="str">
            <v xml:space="preserve"> N</v>
          </cell>
          <cell r="AJ509">
            <v>3.75</v>
          </cell>
          <cell r="AK509">
            <v>0</v>
          </cell>
          <cell r="AL509">
            <v>16800</v>
          </cell>
          <cell r="AM509">
            <v>53919</v>
          </cell>
          <cell r="AN509" t="str">
            <v xml:space="preserve">  0/00/0000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16800</v>
          </cell>
          <cell r="AZ509">
            <v>53919</v>
          </cell>
          <cell r="BA509" t="str">
            <v xml:space="preserve"> ST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 t="str">
            <v>Pass</v>
          </cell>
          <cell r="BH509" t="str">
            <v>Pass</v>
          </cell>
          <cell r="BI509" t="str">
            <v>***-**-1375</v>
          </cell>
          <cell r="BJ509">
            <v>150000</v>
          </cell>
          <cell r="BK509">
            <v>21146.77</v>
          </cell>
          <cell r="BL509">
            <v>21146.77</v>
          </cell>
          <cell r="BM509"/>
          <cell r="BN509"/>
          <cell r="BO509"/>
          <cell r="BP509"/>
          <cell r="BQ509">
            <v>1.0849340089018771E-5</v>
          </cell>
          <cell r="BR509">
            <v>21067.78</v>
          </cell>
          <cell r="BS509">
            <v>78.989999999999995</v>
          </cell>
          <cell r="BT509">
            <v>21146.77</v>
          </cell>
          <cell r="BU509">
            <v>128932.22</v>
          </cell>
          <cell r="BV509">
            <v>150078.99</v>
          </cell>
          <cell r="BW509">
            <v>0</v>
          </cell>
          <cell r="BX509">
            <v>0</v>
          </cell>
          <cell r="BY509"/>
          <cell r="BZ509">
            <v>0</v>
          </cell>
          <cell r="CA509" t="e">
            <v>#REF!</v>
          </cell>
          <cell r="CB509" t="str">
            <v>Match</v>
          </cell>
          <cell r="CC509" t="b">
            <v>0</v>
          </cell>
          <cell r="CD509">
            <v>512621375</v>
          </cell>
          <cell r="CE509">
            <v>9</v>
          </cell>
          <cell r="CF509">
            <v>5</v>
          </cell>
          <cell r="CG509">
            <v>62</v>
          </cell>
          <cell r="CH509" t="b">
            <v>0</v>
          </cell>
          <cell r="CI509">
            <v>-135.31315972222365</v>
          </cell>
          <cell r="CJ509"/>
          <cell r="CK509" t="e">
            <v>#REF!</v>
          </cell>
          <cell r="CL509" t="e">
            <v>#REF!</v>
          </cell>
        </row>
        <row r="510">
          <cell r="B510">
            <v>53514</v>
          </cell>
          <cell r="C510" t="str">
            <v xml:space="preserve"> DIRKS,STANLEY D.</v>
          </cell>
          <cell r="D510">
            <v>8000</v>
          </cell>
          <cell r="E510">
            <v>5932.63</v>
          </cell>
          <cell r="F510">
            <v>42726</v>
          </cell>
          <cell r="G510">
            <v>44109</v>
          </cell>
          <cell r="H510" t="str">
            <v xml:space="preserve"> DEBT CONSOLIDATION</v>
          </cell>
          <cell r="I510" t="str">
            <v xml:space="preserve"> SA</v>
          </cell>
          <cell r="J510">
            <v>92</v>
          </cell>
          <cell r="K510" t="str">
            <v xml:space="preserve"> A</v>
          </cell>
          <cell r="L510" t="str">
            <v xml:space="preserve"> N</v>
          </cell>
          <cell r="M510">
            <v>0</v>
          </cell>
          <cell r="N510">
            <v>16900</v>
          </cell>
          <cell r="O510">
            <v>53514</v>
          </cell>
          <cell r="P510">
            <v>0</v>
          </cell>
          <cell r="Q510" t="str">
            <v xml:space="preserve"> TW</v>
          </cell>
          <cell r="R510">
            <v>43136</v>
          </cell>
          <cell r="S510">
            <v>198.15</v>
          </cell>
          <cell r="T510">
            <v>21.62</v>
          </cell>
          <cell r="U510" t="str">
            <v xml:space="preserve"> N</v>
          </cell>
          <cell r="V510">
            <v>7</v>
          </cell>
          <cell r="W510">
            <v>512622350</v>
          </cell>
          <cell r="X510" t="str">
            <v xml:space="preserve"> S</v>
          </cell>
          <cell r="Y510">
            <v>16900</v>
          </cell>
          <cell r="Z510">
            <v>53514</v>
          </cell>
          <cell r="AA510">
            <v>0</v>
          </cell>
          <cell r="AB510">
            <v>13</v>
          </cell>
          <cell r="AC510">
            <v>4</v>
          </cell>
          <cell r="AD510">
            <v>11</v>
          </cell>
          <cell r="AE510">
            <v>0</v>
          </cell>
          <cell r="AF510">
            <v>0</v>
          </cell>
          <cell r="AG510" t="str">
            <v xml:space="preserve"> ST</v>
          </cell>
          <cell r="AH510" t="str">
            <v xml:space="preserve"> ALL GI AND CROPS</v>
          </cell>
          <cell r="AI510" t="str">
            <v xml:space="preserve"> N</v>
          </cell>
          <cell r="AJ510">
            <v>7</v>
          </cell>
          <cell r="AK510">
            <v>0</v>
          </cell>
          <cell r="AL510">
            <v>16900</v>
          </cell>
          <cell r="AM510">
            <v>53514</v>
          </cell>
          <cell r="AN510" t="str">
            <v xml:space="preserve">  0/00/0000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16900</v>
          </cell>
          <cell r="AZ510">
            <v>53514</v>
          </cell>
          <cell r="BA510" t="str">
            <v xml:space="preserve"> ST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 t="str">
            <v>Pass</v>
          </cell>
          <cell r="BH510" t="str">
            <v>Pass</v>
          </cell>
          <cell r="BI510" t="str">
            <v>***-**-2350</v>
          </cell>
          <cell r="BJ510">
            <v>5932.63</v>
          </cell>
          <cell r="BK510">
            <v>5954.25</v>
          </cell>
          <cell r="BL510">
            <v>5954.25</v>
          </cell>
          <cell r="BM510"/>
          <cell r="BN510"/>
          <cell r="BO510"/>
          <cell r="BP510"/>
          <cell r="BQ510">
            <v>5.7029371352363093E-6</v>
          </cell>
          <cell r="BR510">
            <v>5932.63</v>
          </cell>
          <cell r="BS510">
            <v>21.62</v>
          </cell>
          <cell r="BT510">
            <v>5954.25</v>
          </cell>
          <cell r="BU510">
            <v>0</v>
          </cell>
          <cell r="BV510">
            <v>5954.25</v>
          </cell>
          <cell r="BW510">
            <v>0</v>
          </cell>
          <cell r="BX510">
            <v>0</v>
          </cell>
          <cell r="BY510"/>
          <cell r="BZ510">
            <v>0</v>
          </cell>
          <cell r="CA510" t="e">
            <v>#REF!</v>
          </cell>
          <cell r="CB510" t="str">
            <v>Match</v>
          </cell>
          <cell r="CC510" t="b">
            <v>0</v>
          </cell>
          <cell r="CD510">
            <v>512622350</v>
          </cell>
          <cell r="CE510">
            <v>9</v>
          </cell>
          <cell r="CF510">
            <v>5</v>
          </cell>
          <cell r="CG510">
            <v>62</v>
          </cell>
          <cell r="CH510" t="b">
            <v>0</v>
          </cell>
          <cell r="CI510">
            <v>-12.313159722223645</v>
          </cell>
          <cell r="CJ510"/>
          <cell r="CK510" t="e">
            <v>#REF!</v>
          </cell>
          <cell r="CL510" t="e">
            <v>#REF!</v>
          </cell>
        </row>
        <row r="511">
          <cell r="B511">
            <v>52523</v>
          </cell>
          <cell r="C511" t="str">
            <v xml:space="preserve"> DIRKS,TERRELL</v>
          </cell>
          <cell r="D511">
            <v>100000</v>
          </cell>
          <cell r="E511">
            <v>63146.55</v>
          </cell>
          <cell r="F511">
            <v>42388</v>
          </cell>
          <cell r="G511">
            <v>44216</v>
          </cell>
          <cell r="H511" t="str">
            <v xml:space="preserve"> PURCHASE SPRAYER</v>
          </cell>
          <cell r="I511" t="str">
            <v xml:space="preserve"> SA</v>
          </cell>
          <cell r="J511">
            <v>92</v>
          </cell>
          <cell r="K511" t="str">
            <v xml:space="preserve"> A</v>
          </cell>
          <cell r="L511" t="str">
            <v xml:space="preserve"> N</v>
          </cell>
          <cell r="M511">
            <v>0</v>
          </cell>
          <cell r="N511">
            <v>16997</v>
          </cell>
          <cell r="O511">
            <v>52523</v>
          </cell>
          <cell r="P511">
            <v>0</v>
          </cell>
          <cell r="Q511" t="str">
            <v xml:space="preserve"> LF</v>
          </cell>
          <cell r="R511">
            <v>43485</v>
          </cell>
          <cell r="S511">
            <v>23424.93</v>
          </cell>
          <cell r="T511">
            <v>57.09</v>
          </cell>
          <cell r="U511" t="str">
            <v xml:space="preserve"> N</v>
          </cell>
          <cell r="V511">
            <v>7</v>
          </cell>
          <cell r="W511">
            <v>510962632</v>
          </cell>
          <cell r="X511" t="str">
            <v xml:space="preserve"> S</v>
          </cell>
          <cell r="Y511">
            <v>16997</v>
          </cell>
          <cell r="Z511">
            <v>52523</v>
          </cell>
          <cell r="AA511">
            <v>0</v>
          </cell>
          <cell r="AB511">
            <v>13</v>
          </cell>
          <cell r="AC511">
            <v>2</v>
          </cell>
          <cell r="AD511">
            <v>11</v>
          </cell>
          <cell r="AE511">
            <v>0</v>
          </cell>
          <cell r="AF511">
            <v>0</v>
          </cell>
          <cell r="AG511" t="str">
            <v xml:space="preserve"> ST</v>
          </cell>
          <cell r="AH511" t="str">
            <v xml:space="preserve"> AC EQ GI FE</v>
          </cell>
          <cell r="AI511" t="str">
            <v xml:space="preserve"> N</v>
          </cell>
          <cell r="AJ511">
            <v>5.5</v>
          </cell>
          <cell r="AK511">
            <v>0</v>
          </cell>
          <cell r="AL511">
            <v>16997</v>
          </cell>
          <cell r="AM511">
            <v>52523</v>
          </cell>
          <cell r="AN511" t="str">
            <v xml:space="preserve">  0/00/0000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16997</v>
          </cell>
          <cell r="AZ511">
            <v>52523</v>
          </cell>
          <cell r="BA511" t="str">
            <v xml:space="preserve"> ST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 t="str">
            <v>Pass</v>
          </cell>
          <cell r="BH511" t="str">
            <v>Pass</v>
          </cell>
          <cell r="BI511" t="str">
            <v>***-**-2632</v>
          </cell>
          <cell r="BJ511">
            <v>63146.55</v>
          </cell>
          <cell r="BK511">
            <v>63203.64</v>
          </cell>
          <cell r="BL511">
            <v>63203.64</v>
          </cell>
          <cell r="BM511"/>
          <cell r="BN511"/>
          <cell r="BO511"/>
          <cell r="BP511"/>
          <cell r="BQ511">
            <v>4.7694203251793408E-5</v>
          </cell>
          <cell r="BR511">
            <v>63146.55</v>
          </cell>
          <cell r="BS511">
            <v>57.09</v>
          </cell>
          <cell r="BT511">
            <v>63203.64</v>
          </cell>
          <cell r="BU511">
            <v>0</v>
          </cell>
          <cell r="BV511">
            <v>63203.64</v>
          </cell>
          <cell r="BW511">
            <v>0</v>
          </cell>
          <cell r="BX511">
            <v>0</v>
          </cell>
          <cell r="BY511"/>
          <cell r="BZ511">
            <v>0</v>
          </cell>
          <cell r="CA511" t="e">
            <v>#REF!</v>
          </cell>
          <cell r="CB511" t="str">
            <v>Match</v>
          </cell>
          <cell r="CC511" t="b">
            <v>0</v>
          </cell>
          <cell r="CD511">
            <v>510962632</v>
          </cell>
          <cell r="CE511">
            <v>9</v>
          </cell>
          <cell r="CF511">
            <v>5</v>
          </cell>
          <cell r="CG511">
            <v>96</v>
          </cell>
          <cell r="CH511" t="b">
            <v>0</v>
          </cell>
          <cell r="CI511">
            <v>-361.31315972222365</v>
          </cell>
          <cell r="CJ511"/>
          <cell r="CK511" t="e">
            <v>#REF!</v>
          </cell>
          <cell r="CL511" t="e">
            <v>#REF!</v>
          </cell>
        </row>
        <row r="512">
          <cell r="B512">
            <v>53992</v>
          </cell>
          <cell r="C512" t="str">
            <v xml:space="preserve"> DIRKS,TERRELL</v>
          </cell>
          <cell r="D512">
            <v>100000</v>
          </cell>
          <cell r="E512">
            <v>55000</v>
          </cell>
          <cell r="F512">
            <v>42919</v>
          </cell>
          <cell r="G512">
            <v>43282</v>
          </cell>
          <cell r="H512" t="str">
            <v xml:space="preserve"> OPERATING LOC</v>
          </cell>
          <cell r="I512" t="str">
            <v xml:space="preserve"> SI</v>
          </cell>
          <cell r="J512">
            <v>91</v>
          </cell>
          <cell r="K512" t="str">
            <v xml:space="preserve"> A</v>
          </cell>
          <cell r="L512" t="str">
            <v xml:space="preserve"> O</v>
          </cell>
          <cell r="M512">
            <v>100000</v>
          </cell>
          <cell r="N512">
            <v>16997</v>
          </cell>
          <cell r="O512">
            <v>53992</v>
          </cell>
          <cell r="P512">
            <v>0</v>
          </cell>
          <cell r="Q512" t="str">
            <v xml:space="preserve"> LF</v>
          </cell>
          <cell r="R512">
            <v>43282</v>
          </cell>
          <cell r="S512">
            <v>0</v>
          </cell>
          <cell r="T512">
            <v>1124.03</v>
          </cell>
          <cell r="U512" t="str">
            <v xml:space="preserve"> N</v>
          </cell>
          <cell r="V512">
            <v>7</v>
          </cell>
          <cell r="W512">
            <v>510962632</v>
          </cell>
          <cell r="X512" t="str">
            <v xml:space="preserve"> S</v>
          </cell>
          <cell r="Y512">
            <v>16997</v>
          </cell>
          <cell r="Z512">
            <v>53992</v>
          </cell>
          <cell r="AA512">
            <v>0</v>
          </cell>
          <cell r="AB512">
            <v>13</v>
          </cell>
          <cell r="AC512">
            <v>4</v>
          </cell>
          <cell r="AD512">
            <v>11</v>
          </cell>
          <cell r="AE512">
            <v>0</v>
          </cell>
          <cell r="AF512">
            <v>0</v>
          </cell>
          <cell r="AG512" t="str">
            <v xml:space="preserve"> ST</v>
          </cell>
          <cell r="AH512" t="str">
            <v xml:space="preserve"> ALL IN AC EQ GI CR AND FE</v>
          </cell>
          <cell r="AI512" t="str">
            <v xml:space="preserve"> N</v>
          </cell>
          <cell r="AJ512">
            <v>5.5</v>
          </cell>
          <cell r="AK512">
            <v>0</v>
          </cell>
          <cell r="AL512">
            <v>16997</v>
          </cell>
          <cell r="AM512">
            <v>53992</v>
          </cell>
          <cell r="AN512" t="str">
            <v xml:space="preserve">  0/00/0000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16997</v>
          </cell>
          <cell r="AZ512">
            <v>53992</v>
          </cell>
          <cell r="BA512" t="str">
            <v xml:space="preserve"> ST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 t="str">
            <v>Pass</v>
          </cell>
          <cell r="BH512" t="str">
            <v>Pass</v>
          </cell>
          <cell r="BI512" t="str">
            <v>***-**-2632</v>
          </cell>
          <cell r="BJ512">
            <v>100000</v>
          </cell>
          <cell r="BK512">
            <v>56124.03</v>
          </cell>
          <cell r="BL512">
            <v>56124.03</v>
          </cell>
          <cell r="BM512"/>
          <cell r="BN512"/>
          <cell r="BO512"/>
          <cell r="BP512"/>
          <cell r="BQ512">
            <v>4.1541163829989723E-5</v>
          </cell>
          <cell r="BR512">
            <v>55000</v>
          </cell>
          <cell r="BS512">
            <v>1124.03</v>
          </cell>
          <cell r="BT512">
            <v>56124.03</v>
          </cell>
          <cell r="BU512">
            <v>45000</v>
          </cell>
          <cell r="BV512">
            <v>101124.03</v>
          </cell>
          <cell r="BW512">
            <v>0</v>
          </cell>
          <cell r="BX512">
            <v>0</v>
          </cell>
          <cell r="BY512"/>
          <cell r="BZ512">
            <v>0</v>
          </cell>
          <cell r="CA512" t="e">
            <v>#REF!</v>
          </cell>
          <cell r="CB512" t="str">
            <v>Match</v>
          </cell>
          <cell r="CC512" t="b">
            <v>0</v>
          </cell>
          <cell r="CD512">
            <v>510962632</v>
          </cell>
          <cell r="CE512">
            <v>9</v>
          </cell>
          <cell r="CF512">
            <v>5</v>
          </cell>
          <cell r="CG512">
            <v>96</v>
          </cell>
          <cell r="CH512" t="b">
            <v>0</v>
          </cell>
          <cell r="CI512">
            <v>-158.31315972222365</v>
          </cell>
          <cell r="CJ512"/>
          <cell r="CK512" t="e">
            <v>#REF!</v>
          </cell>
          <cell r="CL512" t="e">
            <v>#REF!</v>
          </cell>
        </row>
        <row r="513">
          <cell r="B513">
            <v>310301</v>
          </cell>
          <cell r="C513" t="str">
            <v xml:space="preserve"> DIRKS,TERRELL</v>
          </cell>
          <cell r="D513">
            <v>85000</v>
          </cell>
          <cell r="E513">
            <v>62360.03</v>
          </cell>
          <cell r="F513">
            <v>41379</v>
          </cell>
          <cell r="G513">
            <v>46874</v>
          </cell>
          <cell r="H513" t="str">
            <v xml:space="preserve"> RATE/TERM REFINANCE</v>
          </cell>
          <cell r="I513" t="str">
            <v xml:space="preserve"> PA</v>
          </cell>
          <cell r="J513">
            <v>19</v>
          </cell>
          <cell r="K513" t="str">
            <v xml:space="preserve"> A</v>
          </cell>
          <cell r="L513" t="str">
            <v xml:space="preserve"> N</v>
          </cell>
          <cell r="M513">
            <v>0</v>
          </cell>
          <cell r="N513">
            <v>16997</v>
          </cell>
          <cell r="O513">
            <v>310301</v>
          </cell>
          <cell r="P513">
            <v>0</v>
          </cell>
          <cell r="Q513" t="str">
            <v xml:space="preserve"> KM</v>
          </cell>
          <cell r="R513">
            <v>43132</v>
          </cell>
          <cell r="S513">
            <v>581.9</v>
          </cell>
          <cell r="T513">
            <v>104.59</v>
          </cell>
          <cell r="U513" t="str">
            <v xml:space="preserve"> N</v>
          </cell>
          <cell r="V513">
            <v>2</v>
          </cell>
          <cell r="W513">
            <v>510962632</v>
          </cell>
          <cell r="X513" t="str">
            <v xml:space="preserve"> S</v>
          </cell>
          <cell r="Y513">
            <v>16997</v>
          </cell>
          <cell r="Z513">
            <v>310301</v>
          </cell>
          <cell r="AA513">
            <v>0</v>
          </cell>
          <cell r="AB513">
            <v>13</v>
          </cell>
          <cell r="AC513">
            <v>6</v>
          </cell>
          <cell r="AD513">
            <v>3</v>
          </cell>
          <cell r="AE513">
            <v>310301</v>
          </cell>
          <cell r="AF513">
            <v>1</v>
          </cell>
          <cell r="AG513" t="str">
            <v xml:space="preserve"> ST</v>
          </cell>
          <cell r="AH513" t="str">
            <v xml:space="preserve"> 11931 N CHEROKEE ROAD, SCOTT C</v>
          </cell>
          <cell r="AI513" t="str">
            <v xml:space="preserve"> N</v>
          </cell>
          <cell r="AJ513">
            <v>2.625</v>
          </cell>
          <cell r="AK513">
            <v>0</v>
          </cell>
          <cell r="AL513">
            <v>16997</v>
          </cell>
          <cell r="AM513">
            <v>310301</v>
          </cell>
          <cell r="AN513" t="str">
            <v xml:space="preserve">  0/00/0000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16997</v>
          </cell>
          <cell r="AZ513">
            <v>310301</v>
          </cell>
          <cell r="BA513" t="str">
            <v xml:space="preserve"> ST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str">
            <v>Pass</v>
          </cell>
          <cell r="BH513" t="str">
            <v>Pass</v>
          </cell>
          <cell r="BI513" t="str">
            <v>***-**-2632</v>
          </cell>
          <cell r="BJ513">
            <v>62360.03</v>
          </cell>
          <cell r="BK513">
            <v>62464.619999999995</v>
          </cell>
          <cell r="BL513">
            <v>62464.619999999995</v>
          </cell>
          <cell r="BM513"/>
          <cell r="BN513"/>
          <cell r="BO513"/>
          <cell r="BP513"/>
          <cell r="BQ513">
            <v>2.2479616808320063E-5</v>
          </cell>
          <cell r="BR513">
            <v>62360.03</v>
          </cell>
          <cell r="BS513">
            <v>104.59</v>
          </cell>
          <cell r="BT513">
            <v>62464.619999999995</v>
          </cell>
          <cell r="BU513">
            <v>0</v>
          </cell>
          <cell r="BV513">
            <v>62464.619999999995</v>
          </cell>
          <cell r="BW513">
            <v>0</v>
          </cell>
          <cell r="BX513">
            <v>0</v>
          </cell>
          <cell r="BY513"/>
          <cell r="BZ513">
            <v>0</v>
          </cell>
          <cell r="CA513" t="e">
            <v>#REF!</v>
          </cell>
          <cell r="CB513" t="str">
            <v>Match</v>
          </cell>
          <cell r="CC513" t="b">
            <v>0</v>
          </cell>
          <cell r="CD513">
            <v>510962632</v>
          </cell>
          <cell r="CE513">
            <v>9</v>
          </cell>
          <cell r="CF513">
            <v>5</v>
          </cell>
          <cell r="CG513">
            <v>96</v>
          </cell>
          <cell r="CH513" t="b">
            <v>0</v>
          </cell>
          <cell r="CI513">
            <v>-8.3131597222236451</v>
          </cell>
          <cell r="CJ513"/>
          <cell r="CK513" t="e">
            <v>#REF!</v>
          </cell>
          <cell r="CL513" t="e">
            <v>#REF!</v>
          </cell>
        </row>
        <row r="514">
          <cell r="B514">
            <v>9310301</v>
          </cell>
          <cell r="C514" t="str">
            <v xml:space="preserve"> DIRKS,TERRELL</v>
          </cell>
          <cell r="D514">
            <v>-85000</v>
          </cell>
          <cell r="E514">
            <v>-62360.03</v>
          </cell>
          <cell r="F514">
            <v>41379</v>
          </cell>
          <cell r="G514">
            <v>46874</v>
          </cell>
          <cell r="H514" t="str">
            <v xml:space="preserve"> FHLB SOLD LOAN</v>
          </cell>
          <cell r="I514" t="str">
            <v xml:space="preserve"> PT</v>
          </cell>
          <cell r="J514">
            <v>20</v>
          </cell>
          <cell r="K514" t="str">
            <v xml:space="preserve"> A</v>
          </cell>
          <cell r="L514" t="str">
            <v xml:space="preserve"> N</v>
          </cell>
          <cell r="M514">
            <v>0</v>
          </cell>
          <cell r="N514">
            <v>16997</v>
          </cell>
          <cell r="O514">
            <v>9310301</v>
          </cell>
          <cell r="P514">
            <v>0</v>
          </cell>
          <cell r="Q514" t="str">
            <v xml:space="preserve"> KM</v>
          </cell>
          <cell r="R514">
            <v>43132</v>
          </cell>
          <cell r="S514">
            <v>581.9</v>
          </cell>
          <cell r="T514">
            <v>-104.59</v>
          </cell>
          <cell r="U514" t="str">
            <v xml:space="preserve"> N</v>
          </cell>
          <cell r="V514">
            <v>2</v>
          </cell>
          <cell r="W514">
            <v>510962632</v>
          </cell>
          <cell r="X514" t="str">
            <v xml:space="preserve"> S</v>
          </cell>
          <cell r="Y514">
            <v>16997</v>
          </cell>
          <cell r="Z514">
            <v>9310301</v>
          </cell>
          <cell r="AA514">
            <v>0</v>
          </cell>
          <cell r="AB514">
            <v>13</v>
          </cell>
          <cell r="AC514">
            <v>6</v>
          </cell>
          <cell r="AD514">
            <v>3</v>
          </cell>
          <cell r="AE514">
            <v>310301</v>
          </cell>
          <cell r="AF514">
            <v>1</v>
          </cell>
          <cell r="AG514" t="str">
            <v xml:space="preserve"> ST</v>
          </cell>
          <cell r="AH514" t="str">
            <v xml:space="preserve"> 11931 N CHEROKEE ROAD, SCOTT C</v>
          </cell>
          <cell r="AI514" t="str">
            <v xml:space="preserve"> N</v>
          </cell>
          <cell r="AJ514">
            <v>2.625</v>
          </cell>
          <cell r="AK514">
            <v>5</v>
          </cell>
          <cell r="AL514">
            <v>16997</v>
          </cell>
          <cell r="AM514">
            <v>9310301</v>
          </cell>
          <cell r="AN514" t="str">
            <v xml:space="preserve">  0/00/0000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16997</v>
          </cell>
          <cell r="AZ514">
            <v>9310301</v>
          </cell>
          <cell r="BA514" t="str">
            <v xml:space="preserve"> ST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 t="str">
            <v>Pass</v>
          </cell>
          <cell r="BH514" t="str">
            <v>Pass</v>
          </cell>
          <cell r="BI514" t="str">
            <v>***-**-2632</v>
          </cell>
          <cell r="BJ514">
            <v>-62360.03</v>
          </cell>
          <cell r="BK514">
            <v>-62464.619999999995</v>
          </cell>
          <cell r="BL514">
            <v>-62464.619999999995</v>
          </cell>
          <cell r="BM514"/>
          <cell r="BN514"/>
          <cell r="BO514"/>
          <cell r="BP514"/>
          <cell r="BQ514">
            <v>-2.2479616808320063E-5</v>
          </cell>
          <cell r="BR514">
            <v>-62360.03</v>
          </cell>
          <cell r="BS514">
            <v>-104.59</v>
          </cell>
          <cell r="BT514">
            <v>-62464.619999999995</v>
          </cell>
          <cell r="BU514">
            <v>0</v>
          </cell>
          <cell r="BV514">
            <v>-62464.619999999995</v>
          </cell>
          <cell r="BW514">
            <v>0</v>
          </cell>
          <cell r="BX514">
            <v>0</v>
          </cell>
          <cell r="BY514"/>
          <cell r="BZ514">
            <v>0</v>
          </cell>
          <cell r="CA514" t="e">
            <v>#REF!</v>
          </cell>
          <cell r="CB514" t="str">
            <v>Match</v>
          </cell>
          <cell r="CC514" t="b">
            <v>0</v>
          </cell>
          <cell r="CD514">
            <v>510962632</v>
          </cell>
          <cell r="CE514">
            <v>9</v>
          </cell>
          <cell r="CF514">
            <v>5</v>
          </cell>
          <cell r="CG514">
            <v>96</v>
          </cell>
          <cell r="CH514" t="b">
            <v>0</v>
          </cell>
          <cell r="CI514">
            <v>-8.3131597222236451</v>
          </cell>
          <cell r="CJ514"/>
          <cell r="CK514" t="e">
            <v>#REF!</v>
          </cell>
          <cell r="CL514" t="e">
            <v>#REF!</v>
          </cell>
        </row>
        <row r="515">
          <cell r="B515">
            <v>54025</v>
          </cell>
          <cell r="C515" t="str">
            <v xml:space="preserve"> DIRKS RANCHING INC</v>
          </cell>
          <cell r="D515">
            <v>125000</v>
          </cell>
          <cell r="E515">
            <v>121834.97</v>
          </cell>
          <cell r="F515">
            <v>42940</v>
          </cell>
          <cell r="G515">
            <v>43282</v>
          </cell>
          <cell r="H515" t="str">
            <v xml:space="preserve"> OPERATING LOC</v>
          </cell>
          <cell r="I515" t="str">
            <v xml:space="preserve"> SI</v>
          </cell>
          <cell r="J515">
            <v>91</v>
          </cell>
          <cell r="K515" t="str">
            <v xml:space="preserve"> A</v>
          </cell>
          <cell r="L515" t="str">
            <v xml:space="preserve"> O</v>
          </cell>
          <cell r="M515">
            <v>125000</v>
          </cell>
          <cell r="N515">
            <v>17000</v>
          </cell>
          <cell r="O515">
            <v>54025</v>
          </cell>
          <cell r="P515">
            <v>0</v>
          </cell>
          <cell r="Q515" t="str">
            <v xml:space="preserve"> LF</v>
          </cell>
          <cell r="R515">
            <v>43282</v>
          </cell>
          <cell r="S515">
            <v>0</v>
          </cell>
          <cell r="T515">
            <v>3516.7</v>
          </cell>
          <cell r="U515" t="str">
            <v xml:space="preserve"> N</v>
          </cell>
          <cell r="V515">
            <v>7</v>
          </cell>
          <cell r="W515">
            <v>454152056</v>
          </cell>
          <cell r="X515" t="str">
            <v xml:space="preserve"> F</v>
          </cell>
          <cell r="Y515">
            <v>17000</v>
          </cell>
          <cell r="Z515">
            <v>54025</v>
          </cell>
          <cell r="AA515">
            <v>0</v>
          </cell>
          <cell r="AB515">
            <v>21</v>
          </cell>
          <cell r="AC515">
            <v>4</v>
          </cell>
          <cell r="AD515">
            <v>11</v>
          </cell>
          <cell r="AE515">
            <v>0</v>
          </cell>
          <cell r="AF515">
            <v>0</v>
          </cell>
          <cell r="AG515" t="str">
            <v xml:space="preserve"> ST</v>
          </cell>
          <cell r="AH515" t="str">
            <v xml:space="preserve"> ALL CP AC EQ GI CR AND LIVSTOK</v>
          </cell>
          <cell r="AI515" t="str">
            <v xml:space="preserve"> N</v>
          </cell>
          <cell r="AJ515">
            <v>6</v>
          </cell>
          <cell r="AK515">
            <v>0</v>
          </cell>
          <cell r="AL515">
            <v>17000</v>
          </cell>
          <cell r="AM515">
            <v>54025</v>
          </cell>
          <cell r="AN515" t="str">
            <v xml:space="preserve">  0/00/0000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17000</v>
          </cell>
          <cell r="AZ515">
            <v>54025</v>
          </cell>
          <cell r="BA515" t="str">
            <v xml:space="preserve"> ST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 t="str">
            <v>Pass</v>
          </cell>
          <cell r="BH515" t="str">
            <v>Pass</v>
          </cell>
          <cell r="BI515" t="str">
            <v>**-***2056</v>
          </cell>
          <cell r="BJ515">
            <v>125000</v>
          </cell>
          <cell r="BK515">
            <v>125351.67</v>
          </cell>
          <cell r="BL515">
            <v>125351.67</v>
          </cell>
          <cell r="BM515"/>
          <cell r="BN515"/>
          <cell r="BO515"/>
          <cell r="BP515"/>
          <cell r="BQ515">
            <v>1.0038677254198775E-4</v>
          </cell>
          <cell r="BR515">
            <v>121834.97</v>
          </cell>
          <cell r="BS515">
            <v>3516.7</v>
          </cell>
          <cell r="BT515">
            <v>125351.67</v>
          </cell>
          <cell r="BU515">
            <v>3165.0299999999988</v>
          </cell>
          <cell r="BV515">
            <v>128516.7</v>
          </cell>
          <cell r="BW515">
            <v>0</v>
          </cell>
          <cell r="BX515">
            <v>0</v>
          </cell>
          <cell r="BY515"/>
          <cell r="BZ515">
            <v>0</v>
          </cell>
          <cell r="CA515" t="e">
            <v>#REF!</v>
          </cell>
          <cell r="CB515" t="str">
            <v>Match</v>
          </cell>
          <cell r="CC515" t="b">
            <v>0</v>
          </cell>
          <cell r="CD515">
            <v>454152056</v>
          </cell>
          <cell r="CE515">
            <v>9</v>
          </cell>
          <cell r="CF515">
            <v>4</v>
          </cell>
          <cell r="CG515">
            <v>15</v>
          </cell>
          <cell r="CH515" t="b">
            <v>0</v>
          </cell>
          <cell r="CI515">
            <v>-158.31315972222365</v>
          </cell>
          <cell r="CJ515"/>
          <cell r="CK515" t="e">
            <v>#REF!</v>
          </cell>
          <cell r="CL515" t="e">
            <v>#REF!</v>
          </cell>
        </row>
        <row r="516">
          <cell r="B516">
            <v>50760</v>
          </cell>
          <cell r="C516" t="str">
            <v xml:space="preserve"> DIZMANG,GREG S.</v>
          </cell>
          <cell r="D516">
            <v>10015</v>
          </cell>
          <cell r="E516">
            <v>713.23</v>
          </cell>
          <cell r="F516">
            <v>41900</v>
          </cell>
          <cell r="G516">
            <v>43191</v>
          </cell>
          <cell r="H516" t="str">
            <v xml:space="preserve"> DEBT CONSOLIDATION</v>
          </cell>
          <cell r="I516" t="str">
            <v xml:space="preserve"> SA</v>
          </cell>
          <cell r="J516">
            <v>31</v>
          </cell>
          <cell r="K516" t="str">
            <v xml:space="preserve"> A</v>
          </cell>
          <cell r="L516" t="str">
            <v xml:space="preserve"> N</v>
          </cell>
          <cell r="M516">
            <v>0</v>
          </cell>
          <cell r="N516">
            <v>17100</v>
          </cell>
          <cell r="O516">
            <v>50760</v>
          </cell>
          <cell r="P516">
            <v>0</v>
          </cell>
          <cell r="Q516" t="str">
            <v xml:space="preserve"> JD</v>
          </cell>
          <cell r="R516">
            <v>43132</v>
          </cell>
          <cell r="S516">
            <v>251.77</v>
          </cell>
          <cell r="T516">
            <v>1.23</v>
          </cell>
          <cell r="U516" t="str">
            <v xml:space="preserve"> N</v>
          </cell>
          <cell r="V516">
            <v>8</v>
          </cell>
          <cell r="W516">
            <v>512802882</v>
          </cell>
          <cell r="X516" t="str">
            <v xml:space="preserve"> S</v>
          </cell>
          <cell r="Y516">
            <v>17100</v>
          </cell>
          <cell r="Z516">
            <v>50760</v>
          </cell>
          <cell r="AA516">
            <v>0</v>
          </cell>
          <cell r="AB516">
            <v>21</v>
          </cell>
          <cell r="AC516">
            <v>10</v>
          </cell>
          <cell r="AD516">
            <v>4</v>
          </cell>
          <cell r="AE516">
            <v>0</v>
          </cell>
          <cell r="AF516">
            <v>0</v>
          </cell>
          <cell r="AG516" t="str">
            <v xml:space="preserve"> ST</v>
          </cell>
          <cell r="AH516" t="str">
            <v xml:space="preserve"> CD ACCOUNT NUMBER 13186 WITH L</v>
          </cell>
          <cell r="AI516" t="str">
            <v xml:space="preserve"> N</v>
          </cell>
          <cell r="AJ516">
            <v>3</v>
          </cell>
          <cell r="AK516">
            <v>0</v>
          </cell>
          <cell r="AL516">
            <v>17100</v>
          </cell>
          <cell r="AM516">
            <v>50760</v>
          </cell>
          <cell r="AN516" t="str">
            <v xml:space="preserve">  0/00/0000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17100</v>
          </cell>
          <cell r="AZ516">
            <v>50760</v>
          </cell>
          <cell r="BA516" t="str">
            <v xml:space="preserve"> ST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 t="str">
            <v>Pass</v>
          </cell>
          <cell r="BH516" t="str">
            <v>Pass</v>
          </cell>
          <cell r="BI516" t="str">
            <v>***-**-2882</v>
          </cell>
          <cell r="BJ516">
            <v>713.23</v>
          </cell>
          <cell r="BK516">
            <v>714.46</v>
          </cell>
          <cell r="BL516">
            <v>714.46</v>
          </cell>
          <cell r="BM516"/>
          <cell r="BN516"/>
          <cell r="BO516"/>
          <cell r="BP516"/>
          <cell r="BQ516">
            <v>2.9383541433187008E-7</v>
          </cell>
          <cell r="BR516">
            <v>713.23</v>
          </cell>
          <cell r="BS516">
            <v>1.23</v>
          </cell>
          <cell r="BT516">
            <v>714.46</v>
          </cell>
          <cell r="BU516">
            <v>0</v>
          </cell>
          <cell r="BV516">
            <v>714.46</v>
          </cell>
          <cell r="BW516">
            <v>0</v>
          </cell>
          <cell r="BX516">
            <v>0</v>
          </cell>
          <cell r="BY516"/>
          <cell r="BZ516">
            <v>0</v>
          </cell>
          <cell r="CA516" t="e">
            <v>#REF!</v>
          </cell>
          <cell r="CB516" t="str">
            <v>Match</v>
          </cell>
          <cell r="CC516" t="b">
            <v>0</v>
          </cell>
          <cell r="CD516">
            <v>512802882</v>
          </cell>
          <cell r="CE516">
            <v>9</v>
          </cell>
          <cell r="CF516">
            <v>5</v>
          </cell>
          <cell r="CG516">
            <v>80</v>
          </cell>
          <cell r="CH516" t="b">
            <v>0</v>
          </cell>
          <cell r="CI516">
            <v>-8.3131597222236451</v>
          </cell>
          <cell r="CJ516"/>
          <cell r="CK516" t="e">
            <v>#REF!</v>
          </cell>
          <cell r="CL516" t="e">
            <v>#REF!</v>
          </cell>
        </row>
        <row r="517">
          <cell r="B517">
            <v>53424</v>
          </cell>
          <cell r="C517" t="str">
            <v xml:space="preserve"> DOME,BRITTANY MARIE</v>
          </cell>
          <cell r="D517">
            <v>14027.5</v>
          </cell>
          <cell r="E517">
            <v>10512.17</v>
          </cell>
          <cell r="F517">
            <v>42695</v>
          </cell>
          <cell r="G517">
            <v>44275</v>
          </cell>
          <cell r="H517" t="str">
            <v xml:space="preserve"> PURCHASE VEHICLE</v>
          </cell>
          <cell r="I517" t="str">
            <v xml:space="preserve"> SA</v>
          </cell>
          <cell r="J517">
            <v>34</v>
          </cell>
          <cell r="K517" t="str">
            <v xml:space="preserve"> A</v>
          </cell>
          <cell r="L517" t="str">
            <v xml:space="preserve"> N</v>
          </cell>
          <cell r="M517">
            <v>0</v>
          </cell>
          <cell r="N517">
            <v>17150</v>
          </cell>
          <cell r="O517">
            <v>53424</v>
          </cell>
          <cell r="P517">
            <v>0</v>
          </cell>
          <cell r="Q517" t="str">
            <v xml:space="preserve"> MN</v>
          </cell>
          <cell r="R517">
            <v>43151</v>
          </cell>
          <cell r="S517">
            <v>297.37</v>
          </cell>
          <cell r="T517">
            <v>6.48</v>
          </cell>
          <cell r="U517" t="str">
            <v xml:space="preserve"> N</v>
          </cell>
          <cell r="V517">
            <v>11</v>
          </cell>
          <cell r="W517">
            <v>512110701</v>
          </cell>
          <cell r="X517" t="str">
            <v xml:space="preserve"> S</v>
          </cell>
          <cell r="Y517">
            <v>17150</v>
          </cell>
          <cell r="Z517">
            <v>53424</v>
          </cell>
          <cell r="AA517">
            <v>0</v>
          </cell>
          <cell r="AB517">
            <v>25</v>
          </cell>
          <cell r="AC517">
            <v>5</v>
          </cell>
          <cell r="AD517">
            <v>12</v>
          </cell>
          <cell r="AE517">
            <v>0</v>
          </cell>
          <cell r="AF517">
            <v>0</v>
          </cell>
          <cell r="AG517" t="str">
            <v xml:space="preserve"> ST</v>
          </cell>
          <cell r="AH517" t="str">
            <v xml:space="preserve"> 2013 FORD  EDGE SEL AWD V6</v>
          </cell>
          <cell r="AI517" t="str">
            <v xml:space="preserve"> N</v>
          </cell>
          <cell r="AJ517">
            <v>4.5</v>
          </cell>
          <cell r="AK517">
            <v>0</v>
          </cell>
          <cell r="AL517">
            <v>17150</v>
          </cell>
          <cell r="AM517">
            <v>53424</v>
          </cell>
          <cell r="AN517" t="str">
            <v xml:space="preserve">  0/00/0000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17150</v>
          </cell>
          <cell r="AZ517">
            <v>53424</v>
          </cell>
          <cell r="BA517" t="str">
            <v xml:space="preserve"> ST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 t="str">
            <v>Pass</v>
          </cell>
          <cell r="BH517" t="str">
            <v>Pass</v>
          </cell>
          <cell r="BI517" t="str">
            <v>***-**-0701</v>
          </cell>
          <cell r="BJ517">
            <v>10512.17</v>
          </cell>
          <cell r="BK517">
            <v>10518.65</v>
          </cell>
          <cell r="BL517">
            <v>10518.65</v>
          </cell>
          <cell r="BM517"/>
          <cell r="BN517"/>
          <cell r="BO517"/>
          <cell r="BP517"/>
          <cell r="BQ517">
            <v>6.4961817943939292E-6</v>
          </cell>
          <cell r="BR517">
            <v>10512.17</v>
          </cell>
          <cell r="BS517">
            <v>6.48</v>
          </cell>
          <cell r="BT517">
            <v>10518.65</v>
          </cell>
          <cell r="BU517">
            <v>0</v>
          </cell>
          <cell r="BV517">
            <v>10518.65</v>
          </cell>
          <cell r="BW517">
            <v>0</v>
          </cell>
          <cell r="BX517">
            <v>0</v>
          </cell>
          <cell r="BY517"/>
          <cell r="BZ517">
            <v>0</v>
          </cell>
          <cell r="CA517" t="e">
            <v>#REF!</v>
          </cell>
          <cell r="CB517" t="str">
            <v>Match</v>
          </cell>
          <cell r="CC517" t="b">
            <v>0</v>
          </cell>
          <cell r="CD517">
            <v>512110701</v>
          </cell>
          <cell r="CE517">
            <v>9</v>
          </cell>
          <cell r="CF517">
            <v>5</v>
          </cell>
          <cell r="CG517">
            <v>11</v>
          </cell>
          <cell r="CH517" t="b">
            <v>0</v>
          </cell>
          <cell r="CI517">
            <v>-27.313159722223645</v>
          </cell>
          <cell r="CJ517"/>
          <cell r="CK517" t="e">
            <v>#REF!</v>
          </cell>
          <cell r="CL517" t="e">
            <v>#REF!</v>
          </cell>
        </row>
        <row r="518">
          <cell r="B518">
            <v>54243</v>
          </cell>
          <cell r="C518" t="str">
            <v xml:space="preserve"> DOMINGUEZ,CESAR H.</v>
          </cell>
          <cell r="D518">
            <v>13683.59</v>
          </cell>
          <cell r="E518">
            <v>13089.83</v>
          </cell>
          <cell r="F518">
            <v>43024</v>
          </cell>
          <cell r="G518">
            <v>44211</v>
          </cell>
          <cell r="H518" t="str">
            <v xml:space="preserve"> REFINANCE VEHICLE</v>
          </cell>
          <cell r="I518" t="str">
            <v xml:space="preserve"> SA</v>
          </cell>
          <cell r="J518">
            <v>31</v>
          </cell>
          <cell r="K518" t="str">
            <v xml:space="preserve"> A</v>
          </cell>
          <cell r="L518" t="str">
            <v xml:space="preserve"> N</v>
          </cell>
          <cell r="M518">
            <v>0</v>
          </cell>
          <cell r="N518">
            <v>17200</v>
          </cell>
          <cell r="O518">
            <v>54243</v>
          </cell>
          <cell r="P518">
            <v>0</v>
          </cell>
          <cell r="Q518" t="str">
            <v xml:space="preserve"> LF</v>
          </cell>
          <cell r="R518">
            <v>43115</v>
          </cell>
          <cell r="S518">
            <v>402.72</v>
          </cell>
          <cell r="T518">
            <v>100.59</v>
          </cell>
          <cell r="U518" t="str">
            <v xml:space="preserve"> N</v>
          </cell>
          <cell r="V518">
            <v>11</v>
          </cell>
          <cell r="W518">
            <v>636265383</v>
          </cell>
          <cell r="X518" t="str">
            <v xml:space="preserve"> S</v>
          </cell>
          <cell r="Y518">
            <v>17200</v>
          </cell>
          <cell r="Z518">
            <v>54243</v>
          </cell>
          <cell r="AA518">
            <v>0</v>
          </cell>
          <cell r="AB518">
            <v>24</v>
          </cell>
          <cell r="AC518">
            <v>10</v>
          </cell>
          <cell r="AD518">
            <v>4</v>
          </cell>
          <cell r="AE518">
            <v>0</v>
          </cell>
          <cell r="AF518">
            <v>0</v>
          </cell>
          <cell r="AG518" t="str">
            <v xml:space="preserve"> ST</v>
          </cell>
          <cell r="AH518" t="str">
            <v xml:space="preserve"> 2006 CHRYSLER 300 (VIN 2C3KA53</v>
          </cell>
          <cell r="AI518" t="str">
            <v xml:space="preserve"> N</v>
          </cell>
          <cell r="AJ518">
            <v>8.5</v>
          </cell>
          <cell r="AK518">
            <v>0</v>
          </cell>
          <cell r="AL518">
            <v>17200</v>
          </cell>
          <cell r="AM518">
            <v>54243</v>
          </cell>
          <cell r="AN518" t="str">
            <v xml:space="preserve">  0/00/0000</v>
          </cell>
          <cell r="AO518">
            <v>329.56</v>
          </cell>
          <cell r="AP518">
            <v>73.16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17200</v>
          </cell>
          <cell r="AZ518">
            <v>54243</v>
          </cell>
          <cell r="BA518" t="str">
            <v xml:space="preserve"> ST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 t="str">
            <v>Pass</v>
          </cell>
          <cell r="BH518" t="str">
            <v>Pass</v>
          </cell>
          <cell r="BI518" t="str">
            <v>***-**-5383</v>
          </cell>
          <cell r="BJ518">
            <v>13089.83</v>
          </cell>
          <cell r="BK518">
            <v>13190.42</v>
          </cell>
          <cell r="BL518">
            <v>13190.42</v>
          </cell>
          <cell r="BM518"/>
          <cell r="BN518"/>
          <cell r="BO518"/>
          <cell r="BP518"/>
          <cell r="BQ518">
            <v>1.5279396914254783E-5</v>
          </cell>
          <cell r="BR518">
            <v>13089.83</v>
          </cell>
          <cell r="BS518">
            <v>100.59</v>
          </cell>
          <cell r="BT518">
            <v>13190.42</v>
          </cell>
          <cell r="BU518">
            <v>0</v>
          </cell>
          <cell r="BV518">
            <v>13190.42</v>
          </cell>
          <cell r="BW518">
            <v>0</v>
          </cell>
          <cell r="BX518">
            <v>0</v>
          </cell>
          <cell r="BY518"/>
          <cell r="BZ518">
            <v>402.72</v>
          </cell>
          <cell r="CA518" t="e">
            <v>#REF!</v>
          </cell>
          <cell r="CB518" t="str">
            <v>Match</v>
          </cell>
          <cell r="CC518" t="b">
            <v>0</v>
          </cell>
          <cell r="CD518">
            <v>636265383</v>
          </cell>
          <cell r="CE518">
            <v>9</v>
          </cell>
          <cell r="CF518">
            <v>6</v>
          </cell>
          <cell r="CG518">
            <v>26</v>
          </cell>
          <cell r="CH518" t="b">
            <v>0</v>
          </cell>
          <cell r="CI518">
            <v>8.6868402777763549</v>
          </cell>
          <cell r="CJ518"/>
          <cell r="CK518" t="e">
            <v>#REF!</v>
          </cell>
          <cell r="CL518" t="e">
            <v>#REF!</v>
          </cell>
        </row>
        <row r="519">
          <cell r="B519">
            <v>94443</v>
          </cell>
          <cell r="C519" t="str">
            <v xml:space="preserve"> DONNA'S CLEAN</v>
          </cell>
          <cell r="D519">
            <v>3408.81</v>
          </cell>
          <cell r="E519">
            <v>0</v>
          </cell>
          <cell r="F519">
            <v>36929</v>
          </cell>
          <cell r="G519">
            <v>37659</v>
          </cell>
          <cell r="H519" t="str">
            <v xml:space="preserve"> PERSONAL</v>
          </cell>
          <cell r="I519" t="str">
            <v xml:space="preserve"> CO</v>
          </cell>
          <cell r="J519">
            <v>31</v>
          </cell>
          <cell r="K519" t="str">
            <v xml:space="preserve"> A</v>
          </cell>
          <cell r="L519" t="str">
            <v xml:space="preserve"> N</v>
          </cell>
          <cell r="M519">
            <v>0</v>
          </cell>
          <cell r="N519">
            <v>17400</v>
          </cell>
          <cell r="O519">
            <v>94443</v>
          </cell>
          <cell r="P519">
            <v>0</v>
          </cell>
          <cell r="Q519" t="str">
            <v xml:space="preserve"> CP</v>
          </cell>
          <cell r="R519">
            <v>37659</v>
          </cell>
          <cell r="S519">
            <v>0</v>
          </cell>
          <cell r="T519">
            <v>0</v>
          </cell>
          <cell r="U519" t="str">
            <v xml:space="preserve"> N</v>
          </cell>
          <cell r="V519">
            <v>5</v>
          </cell>
          <cell r="W519">
            <v>509602713</v>
          </cell>
          <cell r="X519" t="str">
            <v xml:space="preserve"> S</v>
          </cell>
          <cell r="Y519">
            <v>17400</v>
          </cell>
          <cell r="Z519">
            <v>94443</v>
          </cell>
          <cell r="AA519">
            <v>0</v>
          </cell>
          <cell r="AB519">
            <v>1</v>
          </cell>
          <cell r="AC519">
            <v>10</v>
          </cell>
          <cell r="AD519">
            <v>4</v>
          </cell>
          <cell r="AE519">
            <v>0</v>
          </cell>
          <cell r="AF519">
            <v>0</v>
          </cell>
          <cell r="AG519" t="str">
            <v xml:space="preserve"> ST</v>
          </cell>
          <cell r="AH519" t="str">
            <v xml:space="preserve"> 1986 CHEV BLAZER</v>
          </cell>
          <cell r="AI519" t="str">
            <v xml:space="preserve"> N</v>
          </cell>
          <cell r="AJ519">
            <v>11</v>
          </cell>
          <cell r="AK519">
            <v>21</v>
          </cell>
          <cell r="AL519">
            <v>17400</v>
          </cell>
          <cell r="AM519">
            <v>94443</v>
          </cell>
          <cell r="AN519" t="str">
            <v xml:space="preserve">  0/00/0000</v>
          </cell>
          <cell r="AO519">
            <v>0</v>
          </cell>
          <cell r="AP519">
            <v>679.93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679.93</v>
          </cell>
          <cell r="AV519">
            <v>17</v>
          </cell>
          <cell r="AW519">
            <v>14</v>
          </cell>
          <cell r="AX519">
            <v>14</v>
          </cell>
          <cell r="AY519">
            <v>17400</v>
          </cell>
          <cell r="AZ519">
            <v>94443</v>
          </cell>
          <cell r="BA519" t="str">
            <v xml:space="preserve"> ST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 t="str">
            <v>Substandard</v>
          </cell>
          <cell r="BH519" t="str">
            <v>Pass</v>
          </cell>
          <cell r="BI519" t="str">
            <v>***-**-2713</v>
          </cell>
          <cell r="BJ519">
            <v>0</v>
          </cell>
          <cell r="BK519">
            <v>0</v>
          </cell>
          <cell r="BL519"/>
          <cell r="BM519"/>
          <cell r="BN519">
            <v>0</v>
          </cell>
          <cell r="BO519"/>
          <cell r="BP519"/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 t="str">
            <v>120 +</v>
          </cell>
          <cell r="BZ519">
            <v>679.93</v>
          </cell>
          <cell r="CA519" t="e">
            <v>#REF!</v>
          </cell>
          <cell r="CB519" t="str">
            <v>Match</v>
          </cell>
          <cell r="CC519" t="b">
            <v>0</v>
          </cell>
          <cell r="CD519">
            <v>509602713</v>
          </cell>
          <cell r="CE519">
            <v>9</v>
          </cell>
          <cell r="CF519">
            <v>5</v>
          </cell>
          <cell r="CG519">
            <v>60</v>
          </cell>
          <cell r="CH519" t="b">
            <v>0</v>
          </cell>
          <cell r="CI519">
            <v>5464.6868402777764</v>
          </cell>
          <cell r="CJ519" t="str">
            <v>31 +</v>
          </cell>
          <cell r="CK519">
            <v>0</v>
          </cell>
          <cell r="CL519">
            <v>0</v>
          </cell>
        </row>
        <row r="520">
          <cell r="B520">
            <v>95036</v>
          </cell>
          <cell r="C520" t="str">
            <v xml:space="preserve"> DONNA'S CLEAN</v>
          </cell>
          <cell r="D520">
            <v>45500</v>
          </cell>
          <cell r="E520">
            <v>0</v>
          </cell>
          <cell r="F520">
            <v>37067</v>
          </cell>
          <cell r="G520">
            <v>40599</v>
          </cell>
          <cell r="H520" t="str">
            <v xml:space="preserve"> REAMORTIZE BUILDING/OPERATE</v>
          </cell>
          <cell r="I520" t="str">
            <v xml:space="preserve"> CO</v>
          </cell>
          <cell r="J520">
            <v>15</v>
          </cell>
          <cell r="K520" t="str">
            <v xml:space="preserve"> A</v>
          </cell>
          <cell r="L520" t="str">
            <v xml:space="preserve"> N</v>
          </cell>
          <cell r="M520">
            <v>0</v>
          </cell>
          <cell r="N520">
            <v>17400</v>
          </cell>
          <cell r="O520">
            <v>95036</v>
          </cell>
          <cell r="P520">
            <v>0</v>
          </cell>
          <cell r="Q520" t="str">
            <v xml:space="preserve"> CP</v>
          </cell>
          <cell r="R520">
            <v>39532</v>
          </cell>
          <cell r="S520">
            <v>588.85</v>
          </cell>
          <cell r="T520">
            <v>0</v>
          </cell>
          <cell r="U520" t="str">
            <v xml:space="preserve"> N</v>
          </cell>
          <cell r="V520">
            <v>2</v>
          </cell>
          <cell r="W520">
            <v>509602713</v>
          </cell>
          <cell r="X520" t="str">
            <v xml:space="preserve"> S</v>
          </cell>
          <cell r="Y520">
            <v>17400</v>
          </cell>
          <cell r="Z520">
            <v>95036</v>
          </cell>
          <cell r="AA520">
            <v>0</v>
          </cell>
          <cell r="AB520">
            <v>3</v>
          </cell>
          <cell r="AC520">
            <v>4</v>
          </cell>
          <cell r="AD520">
            <v>2</v>
          </cell>
          <cell r="AE520">
            <v>0</v>
          </cell>
          <cell r="AF520">
            <v>0</v>
          </cell>
          <cell r="AG520" t="str">
            <v xml:space="preserve"> ST</v>
          </cell>
          <cell r="AH520" t="str">
            <v xml:space="preserve"> SA DATED 6-25-01</v>
          </cell>
          <cell r="AI520" t="str">
            <v xml:space="preserve"> N</v>
          </cell>
          <cell r="AJ520">
            <v>6.25</v>
          </cell>
          <cell r="AK520">
            <v>50</v>
          </cell>
          <cell r="AL520">
            <v>17400</v>
          </cell>
          <cell r="AM520">
            <v>95036</v>
          </cell>
          <cell r="AN520" t="str">
            <v xml:space="preserve">  0/00/0000</v>
          </cell>
          <cell r="AO520">
            <v>0</v>
          </cell>
          <cell r="AP520">
            <v>6308.94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6308.94</v>
          </cell>
          <cell r="AV520">
            <v>53</v>
          </cell>
          <cell r="AW520">
            <v>49</v>
          </cell>
          <cell r="AX520">
            <v>49</v>
          </cell>
          <cell r="AY520">
            <v>17400</v>
          </cell>
          <cell r="AZ520">
            <v>95036</v>
          </cell>
          <cell r="BA520" t="str">
            <v xml:space="preserve"> ST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str">
            <v>Substandard</v>
          </cell>
          <cell r="BH520" t="str">
            <v>Pass</v>
          </cell>
          <cell r="BI520" t="str">
            <v>***-**-2713</v>
          </cell>
          <cell r="BJ520">
            <v>0</v>
          </cell>
          <cell r="BK520">
            <v>0</v>
          </cell>
          <cell r="BL520"/>
          <cell r="BM520"/>
          <cell r="BN520">
            <v>0</v>
          </cell>
          <cell r="BO520"/>
          <cell r="BP520"/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 t="str">
            <v>120 +</v>
          </cell>
          <cell r="BZ520">
            <v>6308.94</v>
          </cell>
          <cell r="CA520" t="e">
            <v>#REF!</v>
          </cell>
          <cell r="CB520" t="str">
            <v>Match</v>
          </cell>
          <cell r="CC520" t="b">
            <v>0</v>
          </cell>
          <cell r="CD520">
            <v>509602713</v>
          </cell>
          <cell r="CE520">
            <v>9</v>
          </cell>
          <cell r="CF520">
            <v>5</v>
          </cell>
          <cell r="CG520">
            <v>60</v>
          </cell>
          <cell r="CH520" t="b">
            <v>0</v>
          </cell>
          <cell r="CI520">
            <v>3591.6868402777764</v>
          </cell>
          <cell r="CJ520" t="str">
            <v>31 +</v>
          </cell>
          <cell r="CK520">
            <v>0</v>
          </cell>
          <cell r="CL520">
            <v>0</v>
          </cell>
        </row>
        <row r="521">
          <cell r="B521">
            <v>95621</v>
          </cell>
          <cell r="C521" t="str">
            <v xml:space="preserve"> DONNA'S CLEAN</v>
          </cell>
          <cell r="D521">
            <v>3000</v>
          </cell>
          <cell r="E521">
            <v>0</v>
          </cell>
          <cell r="F521">
            <v>37243</v>
          </cell>
          <cell r="G521">
            <v>37333</v>
          </cell>
          <cell r="H521" t="str">
            <v xml:space="preserve"> OPERATE RENEWAL</v>
          </cell>
          <cell r="I521" t="str">
            <v xml:space="preserve"> CO</v>
          </cell>
          <cell r="J521">
            <v>61</v>
          </cell>
          <cell r="K521" t="str">
            <v xml:space="preserve"> A</v>
          </cell>
          <cell r="L521" t="str">
            <v xml:space="preserve"> N</v>
          </cell>
          <cell r="M521">
            <v>0</v>
          </cell>
          <cell r="N521">
            <v>17400</v>
          </cell>
          <cell r="O521">
            <v>95621</v>
          </cell>
          <cell r="P521">
            <v>0</v>
          </cell>
          <cell r="Q521" t="str">
            <v xml:space="preserve"> CP</v>
          </cell>
          <cell r="R521">
            <v>37333</v>
          </cell>
          <cell r="S521">
            <v>0</v>
          </cell>
          <cell r="T521">
            <v>0</v>
          </cell>
          <cell r="U521" t="str">
            <v xml:space="preserve"> N</v>
          </cell>
          <cell r="V521">
            <v>7</v>
          </cell>
          <cell r="W521">
            <v>509602713</v>
          </cell>
          <cell r="X521" t="str">
            <v xml:space="preserve"> S</v>
          </cell>
          <cell r="Y521">
            <v>17400</v>
          </cell>
          <cell r="Z521">
            <v>95621</v>
          </cell>
          <cell r="AA521">
            <v>0</v>
          </cell>
          <cell r="AB521">
            <v>1</v>
          </cell>
          <cell r="AC521">
            <v>4</v>
          </cell>
          <cell r="AD521">
            <v>5</v>
          </cell>
          <cell r="AE521">
            <v>0</v>
          </cell>
          <cell r="AF521">
            <v>0</v>
          </cell>
          <cell r="AG521" t="str">
            <v xml:space="preserve"> ST</v>
          </cell>
          <cell r="AH521" t="str">
            <v xml:space="preserve"> INVEN/ACCTS REC/GI/REM</v>
          </cell>
          <cell r="AI521" t="str">
            <v xml:space="preserve"> N</v>
          </cell>
          <cell r="AJ521">
            <v>10</v>
          </cell>
          <cell r="AK521">
            <v>1</v>
          </cell>
          <cell r="AL521">
            <v>17400</v>
          </cell>
          <cell r="AM521">
            <v>95621</v>
          </cell>
          <cell r="AN521" t="str">
            <v xml:space="preserve">  0/00/0000</v>
          </cell>
          <cell r="AO521">
            <v>0</v>
          </cell>
          <cell r="AP521">
            <v>24.31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24.31</v>
          </cell>
          <cell r="AV521">
            <v>7</v>
          </cell>
          <cell r="AW521">
            <v>23</v>
          </cell>
          <cell r="AX521">
            <v>17</v>
          </cell>
          <cell r="AY521">
            <v>17400</v>
          </cell>
          <cell r="AZ521">
            <v>95621</v>
          </cell>
          <cell r="BA521" t="str">
            <v xml:space="preserve"> ST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 t="str">
            <v>Substandard</v>
          </cell>
          <cell r="BH521" t="str">
            <v>Pass</v>
          </cell>
          <cell r="BI521" t="str">
            <v>***-**-2713</v>
          </cell>
          <cell r="BJ521">
            <v>0</v>
          </cell>
          <cell r="BK521">
            <v>0</v>
          </cell>
          <cell r="BL521"/>
          <cell r="BM521"/>
          <cell r="BN521">
            <v>0</v>
          </cell>
          <cell r="BO521"/>
          <cell r="BP521"/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 t="str">
            <v>120 +</v>
          </cell>
          <cell r="BZ521">
            <v>24.31</v>
          </cell>
          <cell r="CA521" t="e">
            <v>#REF!</v>
          </cell>
          <cell r="CB521" t="str">
            <v>Match</v>
          </cell>
          <cell r="CC521" t="b">
            <v>0</v>
          </cell>
          <cell r="CD521">
            <v>509602713</v>
          </cell>
          <cell r="CE521">
            <v>9</v>
          </cell>
          <cell r="CF521">
            <v>5</v>
          </cell>
          <cell r="CG521">
            <v>60</v>
          </cell>
          <cell r="CH521" t="b">
            <v>0</v>
          </cell>
          <cell r="CI521">
            <v>5790.6868402777764</v>
          </cell>
          <cell r="CJ521" t="str">
            <v>31 +</v>
          </cell>
          <cell r="CK521">
            <v>0</v>
          </cell>
          <cell r="CL521">
            <v>0</v>
          </cell>
        </row>
        <row r="522">
          <cell r="B522">
            <v>52776</v>
          </cell>
          <cell r="C522" t="str">
            <v xml:space="preserve"> DONNA RAE BRANTNER L</v>
          </cell>
          <cell r="D522">
            <v>150000</v>
          </cell>
          <cell r="E522">
            <v>73371.25</v>
          </cell>
          <cell r="F522">
            <v>42475</v>
          </cell>
          <cell r="G522">
            <v>43162</v>
          </cell>
          <cell r="H522" t="str">
            <v xml:space="preserve"> OPERATING LOC</v>
          </cell>
          <cell r="I522" t="str">
            <v xml:space="preserve"> SI</v>
          </cell>
          <cell r="J522">
            <v>12</v>
          </cell>
          <cell r="K522" t="str">
            <v xml:space="preserve"> A</v>
          </cell>
          <cell r="L522" t="str">
            <v xml:space="preserve"> O</v>
          </cell>
          <cell r="M522">
            <v>150000</v>
          </cell>
          <cell r="N522">
            <v>17405</v>
          </cell>
          <cell r="O522">
            <v>52776</v>
          </cell>
          <cell r="P522">
            <v>0</v>
          </cell>
          <cell r="Q522" t="str">
            <v xml:space="preserve"> CP</v>
          </cell>
          <cell r="R522">
            <v>43162</v>
          </cell>
          <cell r="S522">
            <v>0</v>
          </cell>
          <cell r="T522">
            <v>2557.84</v>
          </cell>
          <cell r="U522" t="str">
            <v xml:space="preserve"> N</v>
          </cell>
          <cell r="V522">
            <v>2</v>
          </cell>
          <cell r="W522">
            <v>494501279</v>
          </cell>
          <cell r="X522" t="str">
            <v xml:space="preserve"> F</v>
          </cell>
          <cell r="Y522">
            <v>17405</v>
          </cell>
          <cell r="Z522">
            <v>52776</v>
          </cell>
          <cell r="AA522">
            <v>1</v>
          </cell>
          <cell r="AB522">
            <v>1</v>
          </cell>
          <cell r="AC522">
            <v>4</v>
          </cell>
          <cell r="AD522">
            <v>2</v>
          </cell>
          <cell r="AE522">
            <v>0</v>
          </cell>
          <cell r="AF522">
            <v>0</v>
          </cell>
          <cell r="AG522" t="str">
            <v xml:space="preserve"> ST</v>
          </cell>
          <cell r="AH522" t="str">
            <v xml:space="preserve"> REAL PROPERTY IN SCOTT COUNTY</v>
          </cell>
          <cell r="AI522" t="str">
            <v xml:space="preserve"> N</v>
          </cell>
          <cell r="AJ522">
            <v>5.25</v>
          </cell>
          <cell r="AK522">
            <v>1</v>
          </cell>
          <cell r="AL522">
            <v>17405</v>
          </cell>
          <cell r="AM522">
            <v>52776</v>
          </cell>
          <cell r="AN522" t="str">
            <v xml:space="preserve">  5/15/2017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17405</v>
          </cell>
          <cell r="AZ522">
            <v>52776</v>
          </cell>
          <cell r="BA522" t="str">
            <v xml:space="preserve"> ST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 t="str">
            <v>Pass</v>
          </cell>
          <cell r="BH522" t="str">
            <v>Pass</v>
          </cell>
          <cell r="BI522" t="str">
            <v>**-***1279</v>
          </cell>
          <cell r="BJ522">
            <v>150000</v>
          </cell>
          <cell r="BK522">
            <v>75929.09</v>
          </cell>
          <cell r="BL522">
            <v>75929.09</v>
          </cell>
          <cell r="BM522"/>
          <cell r="BN522"/>
          <cell r="BO522"/>
          <cell r="BP522"/>
          <cell r="BQ522">
            <v>5.2897908636267605E-5</v>
          </cell>
          <cell r="BR522">
            <v>73371.25</v>
          </cell>
          <cell r="BS522">
            <v>2557.84</v>
          </cell>
          <cell r="BT522">
            <v>75929.09</v>
          </cell>
          <cell r="BU522">
            <v>76628.75</v>
          </cell>
          <cell r="BV522">
            <v>152557.84</v>
          </cell>
          <cell r="BW522">
            <v>0</v>
          </cell>
          <cell r="BX522">
            <v>0</v>
          </cell>
          <cell r="BY522"/>
          <cell r="BZ522">
            <v>0</v>
          </cell>
          <cell r="CA522" t="e">
            <v>#REF!</v>
          </cell>
          <cell r="CB522" t="str">
            <v>Match</v>
          </cell>
          <cell r="CC522" t="b">
            <v>0</v>
          </cell>
          <cell r="CD522">
            <v>494501279</v>
          </cell>
          <cell r="CE522">
            <v>9</v>
          </cell>
          <cell r="CF522">
            <v>4</v>
          </cell>
          <cell r="CG522">
            <v>50</v>
          </cell>
          <cell r="CH522" t="b">
            <v>0</v>
          </cell>
          <cell r="CI522">
            <v>-38.313159722223645</v>
          </cell>
          <cell r="CJ522"/>
          <cell r="CK522" t="e">
            <v>#REF!</v>
          </cell>
          <cell r="CL522" t="e">
            <v>#REF!</v>
          </cell>
        </row>
        <row r="523">
          <cell r="B523">
            <v>53944</v>
          </cell>
          <cell r="C523" t="str">
            <v xml:space="preserve"> DOOR-ORNELAS,NEIVA</v>
          </cell>
          <cell r="D523">
            <v>5894.6</v>
          </cell>
          <cell r="E523">
            <v>4262.6400000000003</v>
          </cell>
          <cell r="F523">
            <v>42902</v>
          </cell>
          <cell r="G523">
            <v>43618</v>
          </cell>
          <cell r="H523" t="str">
            <v xml:space="preserve"> PURCHASE VEHICLE</v>
          </cell>
          <cell r="I523" t="str">
            <v xml:space="preserve"> SA</v>
          </cell>
          <cell r="J523">
            <v>34</v>
          </cell>
          <cell r="K523" t="str">
            <v xml:space="preserve"> A</v>
          </cell>
          <cell r="L523" t="str">
            <v xml:space="preserve"> N</v>
          </cell>
          <cell r="M523">
            <v>0</v>
          </cell>
          <cell r="N523">
            <v>17410</v>
          </cell>
          <cell r="O523">
            <v>53944</v>
          </cell>
          <cell r="P523">
            <v>0</v>
          </cell>
          <cell r="Q523" t="str">
            <v xml:space="preserve"> J</v>
          </cell>
          <cell r="R523">
            <v>43133</v>
          </cell>
          <cell r="S523">
            <v>265.8</v>
          </cell>
          <cell r="T523">
            <v>17.75</v>
          </cell>
          <cell r="U523" t="str">
            <v xml:space="preserve"> N</v>
          </cell>
          <cell r="V523">
            <v>11</v>
          </cell>
          <cell r="W523">
            <v>932847045</v>
          </cell>
          <cell r="X523" t="str">
            <v xml:space="preserve"> S</v>
          </cell>
          <cell r="Y523">
            <v>17410</v>
          </cell>
          <cell r="Z523">
            <v>53944</v>
          </cell>
          <cell r="AA523">
            <v>0</v>
          </cell>
          <cell r="AB523">
            <v>11</v>
          </cell>
          <cell r="AC523">
            <v>5</v>
          </cell>
          <cell r="AD523">
            <v>12</v>
          </cell>
          <cell r="AE523">
            <v>0</v>
          </cell>
          <cell r="AF523">
            <v>0</v>
          </cell>
          <cell r="AG523" t="str">
            <v xml:space="preserve"> ST</v>
          </cell>
          <cell r="AH523" t="str">
            <v xml:space="preserve"> 2007 JEEP  GRAND CHEROKEE</v>
          </cell>
          <cell r="AI523" t="str">
            <v xml:space="preserve"> N</v>
          </cell>
          <cell r="AJ523">
            <v>8</v>
          </cell>
          <cell r="AK523">
            <v>0</v>
          </cell>
          <cell r="AL523">
            <v>17410</v>
          </cell>
          <cell r="AM523">
            <v>53944</v>
          </cell>
          <cell r="AN523" t="str">
            <v xml:space="preserve">  0/00/0000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17410</v>
          </cell>
          <cell r="AZ523">
            <v>53944</v>
          </cell>
          <cell r="BA523" t="str">
            <v xml:space="preserve"> ST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 t="str">
            <v>Pass</v>
          </cell>
          <cell r="BH523" t="str">
            <v>Pass</v>
          </cell>
          <cell r="BI523" t="str">
            <v>***-**-7045</v>
          </cell>
          <cell r="BJ523">
            <v>4262.6400000000003</v>
          </cell>
          <cell r="BK523">
            <v>4280.3900000000003</v>
          </cell>
          <cell r="BL523">
            <v>4280.3900000000003</v>
          </cell>
          <cell r="BM523"/>
          <cell r="BN523"/>
          <cell r="BO523"/>
          <cell r="BP523"/>
          <cell r="BQ523">
            <v>4.6829759097723607E-6</v>
          </cell>
          <cell r="BR523">
            <v>4262.6400000000003</v>
          </cell>
          <cell r="BS523">
            <v>17.75</v>
          </cell>
          <cell r="BT523">
            <v>4280.3900000000003</v>
          </cell>
          <cell r="BU523">
            <v>0</v>
          </cell>
          <cell r="BV523">
            <v>4280.3900000000003</v>
          </cell>
          <cell r="BW523">
            <v>0</v>
          </cell>
          <cell r="BX523">
            <v>0</v>
          </cell>
          <cell r="BY523"/>
          <cell r="BZ523">
            <v>0</v>
          </cell>
          <cell r="CA523" t="e">
            <v>#REF!</v>
          </cell>
          <cell r="CB523" t="str">
            <v>Match</v>
          </cell>
          <cell r="CC523" t="b">
            <v>0</v>
          </cell>
          <cell r="CD523">
            <v>932847045</v>
          </cell>
          <cell r="CE523">
            <v>9</v>
          </cell>
          <cell r="CF523">
            <v>9</v>
          </cell>
          <cell r="CG523">
            <v>84</v>
          </cell>
          <cell r="CH523" t="str">
            <v>Z</v>
          </cell>
          <cell r="CI523">
            <v>-9.3131597222236451</v>
          </cell>
          <cell r="CJ523"/>
          <cell r="CK523" t="e">
            <v>#REF!</v>
          </cell>
          <cell r="CL523" t="e">
            <v>#REF!</v>
          </cell>
        </row>
        <row r="524">
          <cell r="B524">
            <v>54317</v>
          </cell>
          <cell r="C524" t="str">
            <v xml:space="preserve"> DOOR-ORNELAS,NEIVA</v>
          </cell>
          <cell r="D524">
            <v>5027.5</v>
          </cell>
          <cell r="E524">
            <v>4067.98</v>
          </cell>
          <cell r="F524">
            <v>43060</v>
          </cell>
          <cell r="G524">
            <v>43407</v>
          </cell>
          <cell r="H524" t="str">
            <v xml:space="preserve"> PURCHASE VEHICLE</v>
          </cell>
          <cell r="I524" t="str">
            <v xml:space="preserve"> SA</v>
          </cell>
          <cell r="J524">
            <v>34</v>
          </cell>
          <cell r="K524" t="str">
            <v xml:space="preserve"> A</v>
          </cell>
          <cell r="L524" t="str">
            <v xml:space="preserve"> N</v>
          </cell>
          <cell r="M524">
            <v>0</v>
          </cell>
          <cell r="N524">
            <v>17410</v>
          </cell>
          <cell r="O524">
            <v>54317</v>
          </cell>
          <cell r="P524">
            <v>0</v>
          </cell>
          <cell r="Q524" t="str">
            <v xml:space="preserve"> MN</v>
          </cell>
          <cell r="R524">
            <v>43134</v>
          </cell>
          <cell r="S524">
            <v>434.52</v>
          </cell>
          <cell r="T524">
            <v>18.39</v>
          </cell>
          <cell r="U524" t="str">
            <v xml:space="preserve"> N</v>
          </cell>
          <cell r="V524">
            <v>11</v>
          </cell>
          <cell r="W524">
            <v>932847045</v>
          </cell>
          <cell r="X524" t="str">
            <v xml:space="preserve"> S</v>
          </cell>
          <cell r="Y524">
            <v>17410</v>
          </cell>
          <cell r="Z524">
            <v>54317</v>
          </cell>
          <cell r="AA524">
            <v>0</v>
          </cell>
          <cell r="AB524">
            <v>11</v>
          </cell>
          <cell r="AC524">
            <v>5</v>
          </cell>
          <cell r="AD524">
            <v>12</v>
          </cell>
          <cell r="AE524">
            <v>0</v>
          </cell>
          <cell r="AF524">
            <v>0</v>
          </cell>
          <cell r="AG524" t="str">
            <v xml:space="preserve"> ST</v>
          </cell>
          <cell r="AH524" t="str">
            <v xml:space="preserve"> 1996 FORD F-250 (VIN 1FTHX26F6</v>
          </cell>
          <cell r="AI524" t="str">
            <v xml:space="preserve"> N</v>
          </cell>
          <cell r="AJ524">
            <v>7.5</v>
          </cell>
          <cell r="AK524">
            <v>0</v>
          </cell>
          <cell r="AL524">
            <v>17410</v>
          </cell>
          <cell r="AM524">
            <v>54317</v>
          </cell>
          <cell r="AN524" t="str">
            <v xml:space="preserve">  0/00/0000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17410</v>
          </cell>
          <cell r="AZ524">
            <v>54317</v>
          </cell>
          <cell r="BA524" t="str">
            <v xml:space="preserve"> ST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 t="str">
            <v>Pass</v>
          </cell>
          <cell r="BH524" t="str">
            <v>Pass</v>
          </cell>
          <cell r="BI524" t="str">
            <v>***-**-7045</v>
          </cell>
          <cell r="BJ524">
            <v>4067.98</v>
          </cell>
          <cell r="BK524">
            <v>4086.37</v>
          </cell>
          <cell r="BL524">
            <v>4086.37</v>
          </cell>
          <cell r="BM524"/>
          <cell r="BN524"/>
          <cell r="BO524"/>
          <cell r="BP524"/>
          <cell r="BQ524">
            <v>4.1898005860443366E-6</v>
          </cell>
          <cell r="BR524">
            <v>4067.98</v>
          </cell>
          <cell r="BS524">
            <v>18.39</v>
          </cell>
          <cell r="BT524">
            <v>4086.37</v>
          </cell>
          <cell r="BU524">
            <v>0</v>
          </cell>
          <cell r="BV524">
            <v>4086.37</v>
          </cell>
          <cell r="BW524">
            <v>0</v>
          </cell>
          <cell r="BX524">
            <v>0</v>
          </cell>
          <cell r="BY524"/>
          <cell r="BZ524">
            <v>0</v>
          </cell>
          <cell r="CA524" t="e">
            <v>#REF!</v>
          </cell>
          <cell r="CB524" t="str">
            <v>Match</v>
          </cell>
          <cell r="CC524" t="b">
            <v>0</v>
          </cell>
          <cell r="CD524">
            <v>932847045</v>
          </cell>
          <cell r="CE524">
            <v>9</v>
          </cell>
          <cell r="CF524">
            <v>9</v>
          </cell>
          <cell r="CG524">
            <v>84</v>
          </cell>
          <cell r="CH524" t="str">
            <v>Z</v>
          </cell>
          <cell r="CI524">
            <v>-10.313159722223645</v>
          </cell>
          <cell r="CJ524"/>
          <cell r="CK524" t="e">
            <v>#REF!</v>
          </cell>
          <cell r="CL524" t="e">
            <v>#REF!</v>
          </cell>
        </row>
        <row r="525">
          <cell r="B525">
            <v>48513</v>
          </cell>
          <cell r="C525" t="str">
            <v xml:space="preserve"> DOUBLE B DOZER, LLC</v>
          </cell>
          <cell r="D525">
            <v>9166.98</v>
          </cell>
          <cell r="E525">
            <v>2895.04</v>
          </cell>
          <cell r="F525">
            <v>41247</v>
          </cell>
          <cell r="G525">
            <v>43043</v>
          </cell>
          <cell r="H525" t="str">
            <v xml:space="preserve"> REFINANCE EQUIPMENT</v>
          </cell>
          <cell r="I525" t="str">
            <v xml:space="preserve"> SA</v>
          </cell>
          <cell r="J525">
            <v>32</v>
          </cell>
          <cell r="K525" t="str">
            <v xml:space="preserve"> A</v>
          </cell>
          <cell r="L525" t="str">
            <v xml:space="preserve"> N</v>
          </cell>
          <cell r="M525">
            <v>0</v>
          </cell>
          <cell r="N525">
            <v>17475</v>
          </cell>
          <cell r="O525">
            <v>48513</v>
          </cell>
          <cell r="P525">
            <v>6645.04</v>
          </cell>
          <cell r="Q525" t="str">
            <v xml:space="preserve"> JB</v>
          </cell>
          <cell r="R525">
            <v>43043</v>
          </cell>
          <cell r="S525">
            <v>0</v>
          </cell>
          <cell r="T525">
            <v>0</v>
          </cell>
          <cell r="U525" t="str">
            <v xml:space="preserve"> N</v>
          </cell>
          <cell r="V525">
            <v>3</v>
          </cell>
          <cell r="W525">
            <v>424662500</v>
          </cell>
          <cell r="X525" t="str">
            <v xml:space="preserve"> S</v>
          </cell>
          <cell r="Y525">
            <v>17475</v>
          </cell>
          <cell r="Z525">
            <v>48513</v>
          </cell>
          <cell r="AA525">
            <v>0</v>
          </cell>
          <cell r="AB525">
            <v>1</v>
          </cell>
          <cell r="AC525">
            <v>2</v>
          </cell>
          <cell r="AD525">
            <v>5</v>
          </cell>
          <cell r="AE525">
            <v>0</v>
          </cell>
          <cell r="AF525">
            <v>0</v>
          </cell>
          <cell r="AG525" t="str">
            <v xml:space="preserve"> CO</v>
          </cell>
          <cell r="AH525" t="str">
            <v xml:space="preserve"> ALL EQUIPMENT</v>
          </cell>
          <cell r="AI525" t="str">
            <v xml:space="preserve"> N</v>
          </cell>
          <cell r="AJ525">
            <v>9</v>
          </cell>
          <cell r="AK525">
            <v>43</v>
          </cell>
          <cell r="AL525">
            <v>17475</v>
          </cell>
          <cell r="AM525">
            <v>48513</v>
          </cell>
          <cell r="AN525" t="str">
            <v xml:space="preserve">  0/00/0000</v>
          </cell>
          <cell r="AO525">
            <v>2895.04</v>
          </cell>
          <cell r="AP525">
            <v>406.78</v>
          </cell>
          <cell r="AQ525">
            <v>0</v>
          </cell>
          <cell r="AR525">
            <v>0</v>
          </cell>
          <cell r="AS525">
            <v>3301.82</v>
          </cell>
          <cell r="AT525">
            <v>0</v>
          </cell>
          <cell r="AU525">
            <v>0</v>
          </cell>
          <cell r="AV525">
            <v>30</v>
          </cell>
          <cell r="AW525">
            <v>19</v>
          </cell>
          <cell r="AX525">
            <v>12</v>
          </cell>
          <cell r="AY525">
            <v>17475</v>
          </cell>
          <cell r="AZ525">
            <v>48513</v>
          </cell>
          <cell r="BA525" t="str">
            <v xml:space="preserve"> CO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 t="str">
            <v>Substandard</v>
          </cell>
          <cell r="BH525" t="str">
            <v>Pass</v>
          </cell>
          <cell r="BI525" t="str">
            <v>***-**-2500</v>
          </cell>
          <cell r="BJ525">
            <v>2895.04</v>
          </cell>
          <cell r="BK525">
            <v>-3750</v>
          </cell>
          <cell r="BL525"/>
          <cell r="BM525"/>
          <cell r="BN525">
            <v>-3750</v>
          </cell>
          <cell r="BO525"/>
          <cell r="BP525"/>
          <cell r="BQ525">
            <v>3.5780825732540856E-6</v>
          </cell>
          <cell r="BR525">
            <v>-3750</v>
          </cell>
          <cell r="BS525">
            <v>0</v>
          </cell>
          <cell r="BT525">
            <v>-3750</v>
          </cell>
          <cell r="BU525">
            <v>0</v>
          </cell>
          <cell r="BV525">
            <v>-3750</v>
          </cell>
          <cell r="BW525">
            <v>0</v>
          </cell>
          <cell r="BX525">
            <v>0</v>
          </cell>
          <cell r="BY525" t="str">
            <v>60-89</v>
          </cell>
          <cell r="BZ525">
            <v>3301.8199999999997</v>
          </cell>
          <cell r="CA525" t="e">
            <v>#REF!</v>
          </cell>
          <cell r="CB525" t="str">
            <v>Match</v>
          </cell>
          <cell r="CC525" t="b">
            <v>0</v>
          </cell>
          <cell r="CD525">
            <v>424662500</v>
          </cell>
          <cell r="CE525">
            <v>9</v>
          </cell>
          <cell r="CF525">
            <v>4</v>
          </cell>
          <cell r="CG525">
            <v>66</v>
          </cell>
          <cell r="CH525" t="b">
            <v>0</v>
          </cell>
          <cell r="CI525">
            <v>80.686840277776355</v>
          </cell>
          <cell r="CJ525" t="str">
            <v>31 +</v>
          </cell>
          <cell r="CK525" t="e">
            <v>#REF!</v>
          </cell>
          <cell r="CL525" t="e">
            <v>#REF!</v>
          </cell>
        </row>
        <row r="526">
          <cell r="B526">
            <v>92408</v>
          </cell>
          <cell r="C526" t="str">
            <v xml:space="preserve"> DREAGER,ROGER</v>
          </cell>
          <cell r="D526">
            <v>1200</v>
          </cell>
          <cell r="E526">
            <v>1200</v>
          </cell>
          <cell r="F526">
            <v>36385</v>
          </cell>
          <cell r="G526">
            <v>36569</v>
          </cell>
          <cell r="H526" t="str">
            <v xml:space="preserve"> RENEW PERSONAL LOAN</v>
          </cell>
          <cell r="I526" t="str">
            <v xml:space="preserve"> CO</v>
          </cell>
          <cell r="J526">
            <v>72</v>
          </cell>
          <cell r="K526" t="str">
            <v xml:space="preserve"> A</v>
          </cell>
          <cell r="L526" t="str">
            <v xml:space="preserve"> N</v>
          </cell>
          <cell r="M526">
            <v>0</v>
          </cell>
          <cell r="N526">
            <v>17493</v>
          </cell>
          <cell r="O526">
            <v>92408</v>
          </cell>
          <cell r="P526">
            <v>0</v>
          </cell>
          <cell r="Q526" t="str">
            <v xml:space="preserve"> DH</v>
          </cell>
          <cell r="R526">
            <v>36569</v>
          </cell>
          <cell r="S526">
            <v>0</v>
          </cell>
          <cell r="T526">
            <v>0</v>
          </cell>
          <cell r="U526" t="str">
            <v xml:space="preserve"> N</v>
          </cell>
          <cell r="V526">
            <v>1</v>
          </cell>
          <cell r="W526">
            <v>483585939</v>
          </cell>
          <cell r="X526" t="str">
            <v xml:space="preserve"> S</v>
          </cell>
          <cell r="Y526">
            <v>17493</v>
          </cell>
          <cell r="Z526">
            <v>92408</v>
          </cell>
          <cell r="AA526">
            <v>0</v>
          </cell>
          <cell r="AB526">
            <v>12</v>
          </cell>
          <cell r="AC526">
            <v>10</v>
          </cell>
          <cell r="AD526">
            <v>8</v>
          </cell>
          <cell r="AE526">
            <v>0</v>
          </cell>
          <cell r="AF526">
            <v>0</v>
          </cell>
          <cell r="AG526" t="str">
            <v xml:space="preserve"> ST</v>
          </cell>
          <cell r="AH526" t="str">
            <v xml:space="preserve"> UNSECURED</v>
          </cell>
          <cell r="AI526" t="str">
            <v xml:space="preserve"> N</v>
          </cell>
          <cell r="AJ526">
            <v>15</v>
          </cell>
          <cell r="AK526">
            <v>1</v>
          </cell>
          <cell r="AL526">
            <v>17493</v>
          </cell>
          <cell r="AM526">
            <v>92408</v>
          </cell>
          <cell r="AN526" t="str">
            <v xml:space="preserve">  0/00/0000</v>
          </cell>
          <cell r="AO526">
            <v>1200</v>
          </cell>
          <cell r="AP526">
            <v>3323.54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4523.54</v>
          </cell>
          <cell r="AV526">
            <v>1</v>
          </cell>
          <cell r="AW526">
            <v>1</v>
          </cell>
          <cell r="AX526">
            <v>45</v>
          </cell>
          <cell r="AY526">
            <v>17493</v>
          </cell>
          <cell r="AZ526">
            <v>92408</v>
          </cell>
          <cell r="BA526" t="str">
            <v xml:space="preserve"> ST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 t="str">
            <v>Substandard</v>
          </cell>
          <cell r="BH526" t="str">
            <v>Pass</v>
          </cell>
          <cell r="BI526" t="str">
            <v>***-**-5939</v>
          </cell>
          <cell r="BJ526">
            <v>1200</v>
          </cell>
          <cell r="BK526">
            <v>0</v>
          </cell>
          <cell r="BL526"/>
          <cell r="BM526"/>
          <cell r="BN526">
            <v>0</v>
          </cell>
          <cell r="BO526"/>
          <cell r="BP526"/>
          <cell r="BQ526">
            <v>2.4718709055861652E-6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1200</v>
          </cell>
          <cell r="BY526" t="str">
            <v>120 +</v>
          </cell>
          <cell r="BZ526">
            <v>4523.54</v>
          </cell>
          <cell r="CA526" t="e">
            <v>#REF!</v>
          </cell>
          <cell r="CB526" t="str">
            <v>Match</v>
          </cell>
          <cell r="CC526" t="b">
            <v>0</v>
          </cell>
          <cell r="CD526">
            <v>483585939</v>
          </cell>
          <cell r="CE526">
            <v>9</v>
          </cell>
          <cell r="CF526">
            <v>4</v>
          </cell>
          <cell r="CG526">
            <v>58</v>
          </cell>
          <cell r="CH526" t="b">
            <v>0</v>
          </cell>
          <cell r="CI526">
            <v>6554.6868402777764</v>
          </cell>
          <cell r="CJ526" t="str">
            <v>31 +</v>
          </cell>
          <cell r="CK526">
            <v>0</v>
          </cell>
          <cell r="CL526">
            <v>0</v>
          </cell>
        </row>
        <row r="527">
          <cell r="B527">
            <v>52014</v>
          </cell>
          <cell r="C527" t="str">
            <v xml:space="preserve"> DREILING,DOUGLAS R.</v>
          </cell>
          <cell r="D527">
            <v>75000</v>
          </cell>
          <cell r="E527">
            <v>19205.939999999999</v>
          </cell>
          <cell r="F527">
            <v>42248</v>
          </cell>
          <cell r="G527">
            <v>43470</v>
          </cell>
          <cell r="H527" t="str">
            <v xml:space="preserve"> PURCHASE MANURE TRUCK</v>
          </cell>
          <cell r="I527" t="str">
            <v xml:space="preserve"> SA</v>
          </cell>
          <cell r="J527">
            <v>32</v>
          </cell>
          <cell r="K527" t="str">
            <v xml:space="preserve"> A</v>
          </cell>
          <cell r="L527" t="str">
            <v xml:space="preserve"> N</v>
          </cell>
          <cell r="M527">
            <v>0</v>
          </cell>
          <cell r="N527">
            <v>17499</v>
          </cell>
          <cell r="O527">
            <v>52014</v>
          </cell>
          <cell r="P527">
            <v>0</v>
          </cell>
          <cell r="Q527" t="str">
            <v xml:space="preserve"> LF</v>
          </cell>
          <cell r="R527">
            <v>43470</v>
          </cell>
          <cell r="S527">
            <v>0</v>
          </cell>
          <cell r="T527">
            <v>114.32</v>
          </cell>
          <cell r="U527" t="str">
            <v xml:space="preserve"> N</v>
          </cell>
          <cell r="V527">
            <v>3</v>
          </cell>
          <cell r="W527">
            <v>510744110</v>
          </cell>
          <cell r="X527" t="str">
            <v xml:space="preserve"> S</v>
          </cell>
          <cell r="Y527">
            <v>17499</v>
          </cell>
          <cell r="Z527">
            <v>52014</v>
          </cell>
          <cell r="AA527">
            <v>0</v>
          </cell>
          <cell r="AB527">
            <v>14</v>
          </cell>
          <cell r="AC527">
            <v>2</v>
          </cell>
          <cell r="AD527">
            <v>5</v>
          </cell>
          <cell r="AE527">
            <v>0</v>
          </cell>
          <cell r="AF527">
            <v>0</v>
          </cell>
          <cell r="AG527" t="str">
            <v xml:space="preserve"> ST</v>
          </cell>
          <cell r="AH527" t="str">
            <v xml:space="preserve"> 09 FREIGHTLINER, KUHN KNIGHT</v>
          </cell>
          <cell r="AI527" t="str">
            <v xml:space="preserve"> N</v>
          </cell>
          <cell r="AJ527">
            <v>3.95</v>
          </cell>
          <cell r="AK527">
            <v>0</v>
          </cell>
          <cell r="AL527">
            <v>17499</v>
          </cell>
          <cell r="AM527">
            <v>52014</v>
          </cell>
          <cell r="AN527" t="str">
            <v xml:space="preserve">  0/00/0000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17499</v>
          </cell>
          <cell r="AZ527">
            <v>52014</v>
          </cell>
          <cell r="BA527" t="str">
            <v xml:space="preserve"> ST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 t="str">
            <v>Pass</v>
          </cell>
          <cell r="BH527" t="str">
            <v>Pass</v>
          </cell>
          <cell r="BI527" t="str">
            <v>***-**-4110</v>
          </cell>
          <cell r="BJ527">
            <v>19205.939999999999</v>
          </cell>
          <cell r="BK527">
            <v>19320.259999999998</v>
          </cell>
          <cell r="BL527">
            <v>19320.259999999998</v>
          </cell>
          <cell r="BM527"/>
          <cell r="BN527"/>
          <cell r="BO527"/>
          <cell r="BP527"/>
          <cell r="BQ527">
            <v>1.0418038165928474E-5</v>
          </cell>
          <cell r="BR527">
            <v>19205.939999999999</v>
          </cell>
          <cell r="BS527">
            <v>114.32</v>
          </cell>
          <cell r="BT527">
            <v>19320.259999999998</v>
          </cell>
          <cell r="BU527">
            <v>0</v>
          </cell>
          <cell r="BV527">
            <v>19320.259999999998</v>
          </cell>
          <cell r="BW527">
            <v>0</v>
          </cell>
          <cell r="BX527">
            <v>0</v>
          </cell>
          <cell r="BY527"/>
          <cell r="BZ527">
            <v>0</v>
          </cell>
          <cell r="CA527" t="e">
            <v>#REF!</v>
          </cell>
          <cell r="CB527" t="str">
            <v>Match</v>
          </cell>
          <cell r="CC527" t="b">
            <v>0</v>
          </cell>
          <cell r="CD527">
            <v>510744110</v>
          </cell>
          <cell r="CE527">
            <v>9</v>
          </cell>
          <cell r="CF527">
            <v>5</v>
          </cell>
          <cell r="CG527">
            <v>74</v>
          </cell>
          <cell r="CH527" t="b">
            <v>0</v>
          </cell>
          <cell r="CI527">
            <v>-346.31315972222365</v>
          </cell>
          <cell r="CJ527"/>
          <cell r="CK527" t="e">
            <v>#REF!</v>
          </cell>
          <cell r="CL527" t="e">
            <v>#REF!</v>
          </cell>
        </row>
        <row r="528">
          <cell r="B528">
            <v>53575</v>
          </cell>
          <cell r="C528" t="str">
            <v xml:space="preserve"> DRENON,RODNEY</v>
          </cell>
          <cell r="D528">
            <v>2000000</v>
          </cell>
          <cell r="E528">
            <v>1510850.16</v>
          </cell>
          <cell r="F528">
            <v>42755</v>
          </cell>
          <cell r="G528">
            <v>43131</v>
          </cell>
          <cell r="H528" t="str">
            <v xml:space="preserve"> LOC RENEWAL</v>
          </cell>
          <cell r="I528" t="str">
            <v xml:space="preserve"> SI</v>
          </cell>
          <cell r="J528">
            <v>91</v>
          </cell>
          <cell r="K528" t="str">
            <v xml:space="preserve"> A</v>
          </cell>
          <cell r="L528" t="str">
            <v xml:space="preserve"> O</v>
          </cell>
          <cell r="M528">
            <v>2000000</v>
          </cell>
          <cell r="N528">
            <v>17550</v>
          </cell>
          <cell r="O528">
            <v>53575</v>
          </cell>
          <cell r="P528">
            <v>0</v>
          </cell>
          <cell r="Q528" t="str">
            <v xml:space="preserve"> JB</v>
          </cell>
          <cell r="R528">
            <v>43131</v>
          </cell>
          <cell r="S528">
            <v>0</v>
          </cell>
          <cell r="T528">
            <v>55516.85</v>
          </cell>
          <cell r="U528" t="str">
            <v xml:space="preserve"> N</v>
          </cell>
          <cell r="V528">
            <v>7</v>
          </cell>
          <cell r="W528">
            <v>499763863</v>
          </cell>
          <cell r="X528" t="str">
            <v xml:space="preserve"> S</v>
          </cell>
          <cell r="Y528">
            <v>17550</v>
          </cell>
          <cell r="Z528">
            <v>53575</v>
          </cell>
          <cell r="AA528">
            <v>0</v>
          </cell>
          <cell r="AB528">
            <v>26</v>
          </cell>
          <cell r="AC528">
            <v>4</v>
          </cell>
          <cell r="AD528">
            <v>11</v>
          </cell>
          <cell r="AE528">
            <v>0</v>
          </cell>
          <cell r="AF528">
            <v>0</v>
          </cell>
          <cell r="AG528" t="str">
            <v xml:space="preserve"> ST</v>
          </cell>
          <cell r="AH528" t="str">
            <v xml:space="preserve"> ALL ACCT, FP, AND LVST</v>
          </cell>
          <cell r="AI528" t="str">
            <v xml:space="preserve"> N</v>
          </cell>
          <cell r="AJ528">
            <v>4.7</v>
          </cell>
          <cell r="AK528">
            <v>0</v>
          </cell>
          <cell r="AL528">
            <v>17550</v>
          </cell>
          <cell r="AM528">
            <v>53575</v>
          </cell>
          <cell r="AN528" t="str">
            <v xml:space="preserve">  0/00/0000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17550</v>
          </cell>
          <cell r="AZ528">
            <v>53575</v>
          </cell>
          <cell r="BA528" t="str">
            <v xml:space="preserve"> ST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 t="str">
            <v>Pass</v>
          </cell>
          <cell r="BH528" t="str">
            <v>Pass</v>
          </cell>
          <cell r="BI528" t="str">
            <v>***-**-3863</v>
          </cell>
          <cell r="BJ528">
            <v>2000000</v>
          </cell>
          <cell r="BK528">
            <v>1566367.01</v>
          </cell>
          <cell r="BL528">
            <v>1566367.01</v>
          </cell>
          <cell r="BM528"/>
          <cell r="BN528"/>
          <cell r="BO528"/>
          <cell r="BP528"/>
          <cell r="BQ528">
            <v>9.7515248889220847E-4</v>
          </cell>
          <cell r="BR528">
            <v>1510850.16</v>
          </cell>
          <cell r="BS528">
            <v>55516.85</v>
          </cell>
          <cell r="BT528">
            <v>1566367.01</v>
          </cell>
          <cell r="BU528">
            <v>489149.84000000008</v>
          </cell>
          <cell r="BV528">
            <v>2055516.85</v>
          </cell>
          <cell r="BW528">
            <v>0</v>
          </cell>
          <cell r="BX528">
            <v>0</v>
          </cell>
          <cell r="BY528"/>
          <cell r="BZ528">
            <v>0</v>
          </cell>
          <cell r="CA528" t="e">
            <v>#REF!</v>
          </cell>
          <cell r="CB528" t="str">
            <v>Match</v>
          </cell>
          <cell r="CC528" t="b">
            <v>0</v>
          </cell>
          <cell r="CD528">
            <v>499763863</v>
          </cell>
          <cell r="CE528">
            <v>9</v>
          </cell>
          <cell r="CF528">
            <v>4</v>
          </cell>
          <cell r="CG528">
            <v>76</v>
          </cell>
          <cell r="CH528" t="b">
            <v>0</v>
          </cell>
          <cell r="CI528">
            <v>-7.3131597222236451</v>
          </cell>
          <cell r="CJ528"/>
          <cell r="CK528" t="e">
            <v>#REF!</v>
          </cell>
          <cell r="CL528" t="e">
            <v>#REF!</v>
          </cell>
        </row>
        <row r="529">
          <cell r="B529">
            <v>52972</v>
          </cell>
          <cell r="C529" t="str">
            <v xml:space="preserve"> DROHMAN,JERA RENE</v>
          </cell>
          <cell r="D529">
            <v>3868.5</v>
          </cell>
          <cell r="E529">
            <v>1303.8399999999999</v>
          </cell>
          <cell r="F529">
            <v>42527</v>
          </cell>
          <cell r="G529">
            <v>43327</v>
          </cell>
          <cell r="H529" t="str">
            <v xml:space="preserve"> PURCHASE VEHICLE</v>
          </cell>
          <cell r="I529" t="str">
            <v xml:space="preserve"> SA</v>
          </cell>
          <cell r="J529">
            <v>34</v>
          </cell>
          <cell r="K529" t="str">
            <v xml:space="preserve"> A</v>
          </cell>
          <cell r="L529" t="str">
            <v xml:space="preserve"> N</v>
          </cell>
          <cell r="M529">
            <v>0</v>
          </cell>
          <cell r="N529">
            <v>17616</v>
          </cell>
          <cell r="O529">
            <v>52972</v>
          </cell>
          <cell r="P529">
            <v>0</v>
          </cell>
          <cell r="Q529" t="str">
            <v xml:space="preserve"> LF</v>
          </cell>
          <cell r="R529">
            <v>43327</v>
          </cell>
          <cell r="S529">
            <v>0</v>
          </cell>
          <cell r="T529">
            <v>37.619999999999997</v>
          </cell>
          <cell r="U529" t="str">
            <v xml:space="preserve"> N</v>
          </cell>
          <cell r="V529">
            <v>11</v>
          </cell>
          <cell r="W529">
            <v>511196824</v>
          </cell>
          <cell r="X529" t="str">
            <v xml:space="preserve"> S</v>
          </cell>
          <cell r="Y529">
            <v>17616</v>
          </cell>
          <cell r="Z529">
            <v>52972</v>
          </cell>
          <cell r="AA529">
            <v>0</v>
          </cell>
          <cell r="AB529">
            <v>2</v>
          </cell>
          <cell r="AC529">
            <v>5</v>
          </cell>
          <cell r="AD529">
            <v>12</v>
          </cell>
          <cell r="AE529">
            <v>0</v>
          </cell>
          <cell r="AF529">
            <v>0</v>
          </cell>
          <cell r="AG529" t="str">
            <v xml:space="preserve"> ST</v>
          </cell>
          <cell r="AH529" t="str">
            <v xml:space="preserve"> 2003 TOYOTA CAMRY</v>
          </cell>
          <cell r="AI529" t="str">
            <v xml:space="preserve"> N</v>
          </cell>
          <cell r="AJ529">
            <v>6.5</v>
          </cell>
          <cell r="AK529">
            <v>0</v>
          </cell>
          <cell r="AL529">
            <v>17616</v>
          </cell>
          <cell r="AM529">
            <v>52972</v>
          </cell>
          <cell r="AN529" t="str">
            <v xml:space="preserve">  0/00/0000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17616</v>
          </cell>
          <cell r="AZ529">
            <v>52972</v>
          </cell>
          <cell r="BA529" t="str">
            <v xml:space="preserve"> ST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 t="str">
            <v>Pass</v>
          </cell>
          <cell r="BH529" t="str">
            <v>Pass</v>
          </cell>
          <cell r="BI529" t="str">
            <v>***-**-6824</v>
          </cell>
          <cell r="BJ529">
            <v>1303.8399999999999</v>
          </cell>
          <cell r="BK529">
            <v>1341.4599999999998</v>
          </cell>
          <cell r="BL529">
            <v>1341.4599999999998</v>
          </cell>
          <cell r="BM529"/>
          <cell r="BN529"/>
          <cell r="BO529"/>
          <cell r="BP529"/>
          <cell r="BQ529">
            <v>1.1638337250003626E-6</v>
          </cell>
          <cell r="BR529">
            <v>1303.8399999999999</v>
          </cell>
          <cell r="BS529">
            <v>37.619999999999997</v>
          </cell>
          <cell r="BT529">
            <v>1341.4599999999998</v>
          </cell>
          <cell r="BU529">
            <v>0</v>
          </cell>
          <cell r="BV529">
            <v>1341.4599999999998</v>
          </cell>
          <cell r="BW529">
            <v>0</v>
          </cell>
          <cell r="BX529">
            <v>0</v>
          </cell>
          <cell r="BY529"/>
          <cell r="BZ529">
            <v>0</v>
          </cell>
          <cell r="CA529" t="e">
            <v>#REF!</v>
          </cell>
          <cell r="CB529" t="str">
            <v>Match</v>
          </cell>
          <cell r="CC529" t="b">
            <v>0</v>
          </cell>
          <cell r="CD529">
            <v>511196824</v>
          </cell>
          <cell r="CE529">
            <v>9</v>
          </cell>
          <cell r="CF529">
            <v>5</v>
          </cell>
          <cell r="CG529">
            <v>19</v>
          </cell>
          <cell r="CH529" t="b">
            <v>0</v>
          </cell>
          <cell r="CI529">
            <v>-203.31315972222365</v>
          </cell>
          <cell r="CJ529"/>
          <cell r="CK529" t="e">
            <v>#REF!</v>
          </cell>
          <cell r="CL529" t="e">
            <v>#REF!</v>
          </cell>
        </row>
        <row r="530">
          <cell r="B530">
            <v>52841</v>
          </cell>
          <cell r="C530" t="str">
            <v xml:space="preserve"> DROHMAN,JESS</v>
          </cell>
          <cell r="D530">
            <v>4217.5</v>
          </cell>
          <cell r="E530">
            <v>1417.08</v>
          </cell>
          <cell r="F530">
            <v>42492</v>
          </cell>
          <cell r="G530">
            <v>43343</v>
          </cell>
          <cell r="H530" t="str">
            <v xml:space="preserve"> PURCHASE VEHICLE</v>
          </cell>
          <cell r="I530" t="str">
            <v xml:space="preserve"> SA</v>
          </cell>
          <cell r="J530">
            <v>34</v>
          </cell>
          <cell r="K530" t="str">
            <v xml:space="preserve"> A</v>
          </cell>
          <cell r="L530" t="str">
            <v xml:space="preserve"> N</v>
          </cell>
          <cell r="M530">
            <v>0</v>
          </cell>
          <cell r="N530">
            <v>17618</v>
          </cell>
          <cell r="O530">
            <v>52841</v>
          </cell>
          <cell r="P530">
            <v>0</v>
          </cell>
          <cell r="Q530" t="str">
            <v xml:space="preserve"> MN</v>
          </cell>
          <cell r="R530">
            <v>43343</v>
          </cell>
          <cell r="S530">
            <v>0</v>
          </cell>
          <cell r="T530">
            <v>45.43</v>
          </cell>
          <cell r="U530" t="str">
            <v xml:space="preserve"> N</v>
          </cell>
          <cell r="V530">
            <v>11</v>
          </cell>
          <cell r="W530">
            <v>515157215</v>
          </cell>
          <cell r="X530" t="str">
            <v xml:space="preserve"> S</v>
          </cell>
          <cell r="Y530">
            <v>17618</v>
          </cell>
          <cell r="Z530">
            <v>52841</v>
          </cell>
          <cell r="AA530">
            <v>0</v>
          </cell>
          <cell r="AB530">
            <v>2</v>
          </cell>
          <cell r="AC530">
            <v>5</v>
          </cell>
          <cell r="AD530">
            <v>12</v>
          </cell>
          <cell r="AE530">
            <v>0</v>
          </cell>
          <cell r="AF530">
            <v>0</v>
          </cell>
          <cell r="AG530" t="str">
            <v xml:space="preserve"> ST</v>
          </cell>
          <cell r="AH530" t="str">
            <v xml:space="preserve"> 2005 CHEVROLET COLORADO LS</v>
          </cell>
          <cell r="AI530" t="str">
            <v xml:space="preserve"> N</v>
          </cell>
          <cell r="AJ530">
            <v>6.5</v>
          </cell>
          <cell r="AK530">
            <v>0</v>
          </cell>
          <cell r="AL530">
            <v>17618</v>
          </cell>
          <cell r="AM530">
            <v>52841</v>
          </cell>
          <cell r="AN530" t="str">
            <v xml:space="preserve">  0/00/0000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17618</v>
          </cell>
          <cell r="AZ530">
            <v>52841</v>
          </cell>
          <cell r="BA530" t="str">
            <v xml:space="preserve"> ST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 t="str">
            <v>Pass</v>
          </cell>
          <cell r="BH530" t="str">
            <v>Pass</v>
          </cell>
          <cell r="BI530" t="str">
            <v>***-**-7215</v>
          </cell>
          <cell r="BJ530">
            <v>1417.08</v>
          </cell>
          <cell r="BK530">
            <v>1462.51</v>
          </cell>
          <cell r="BL530">
            <v>1462.51</v>
          </cell>
          <cell r="BM530"/>
          <cell r="BN530"/>
          <cell r="BO530"/>
          <cell r="BP530"/>
          <cell r="BQ530">
            <v>1.2649140193762377E-6</v>
          </cell>
          <cell r="BR530">
            <v>1417.08</v>
          </cell>
          <cell r="BS530">
            <v>45.43</v>
          </cell>
          <cell r="BT530">
            <v>1462.51</v>
          </cell>
          <cell r="BU530">
            <v>0</v>
          </cell>
          <cell r="BV530">
            <v>1462.51</v>
          </cell>
          <cell r="BW530">
            <v>0</v>
          </cell>
          <cell r="BX530">
            <v>0</v>
          </cell>
          <cell r="BY530"/>
          <cell r="BZ530">
            <v>0</v>
          </cell>
          <cell r="CA530" t="e">
            <v>#REF!</v>
          </cell>
          <cell r="CB530" t="str">
            <v>Match</v>
          </cell>
          <cell r="CC530" t="b">
            <v>0</v>
          </cell>
          <cell r="CD530">
            <v>515157215</v>
          </cell>
          <cell r="CE530">
            <v>9</v>
          </cell>
          <cell r="CF530">
            <v>5</v>
          </cell>
          <cell r="CG530">
            <v>15</v>
          </cell>
          <cell r="CH530" t="b">
            <v>0</v>
          </cell>
          <cell r="CI530">
            <v>-219.31315972222365</v>
          </cell>
          <cell r="CJ530"/>
          <cell r="CK530" t="e">
            <v>#REF!</v>
          </cell>
          <cell r="CL530" t="e">
            <v>#REF!</v>
          </cell>
        </row>
        <row r="531">
          <cell r="B531">
            <v>310296</v>
          </cell>
          <cell r="C531" t="str">
            <v xml:space="preserve"> DROHMAN,JUSTIN D.</v>
          </cell>
          <cell r="D531">
            <v>116000</v>
          </cell>
          <cell r="E531">
            <v>93971.42</v>
          </cell>
          <cell r="F531">
            <v>41299</v>
          </cell>
          <cell r="G531">
            <v>48611</v>
          </cell>
          <cell r="H531" t="str">
            <v xml:space="preserve"> CASH OUT REFINANCE</v>
          </cell>
          <cell r="I531" t="str">
            <v xml:space="preserve"> PA</v>
          </cell>
          <cell r="J531">
            <v>19</v>
          </cell>
          <cell r="K531" t="str">
            <v xml:space="preserve"> A</v>
          </cell>
          <cell r="L531" t="str">
            <v xml:space="preserve"> N</v>
          </cell>
          <cell r="M531">
            <v>0</v>
          </cell>
          <cell r="N531">
            <v>17620</v>
          </cell>
          <cell r="O531">
            <v>310296</v>
          </cell>
          <cell r="P531">
            <v>0</v>
          </cell>
          <cell r="Q531" t="str">
            <v xml:space="preserve"> KM</v>
          </cell>
          <cell r="R531">
            <v>43132</v>
          </cell>
          <cell r="S531">
            <v>657.95</v>
          </cell>
          <cell r="T531">
            <v>180.12</v>
          </cell>
          <cell r="U531" t="str">
            <v xml:space="preserve"> N</v>
          </cell>
          <cell r="V531">
            <v>2</v>
          </cell>
          <cell r="W531">
            <v>511665431</v>
          </cell>
          <cell r="X531" t="str">
            <v xml:space="preserve"> S</v>
          </cell>
          <cell r="Y531">
            <v>17620</v>
          </cell>
          <cell r="Z531">
            <v>310296</v>
          </cell>
          <cell r="AA531">
            <v>0</v>
          </cell>
          <cell r="AB531">
            <v>2</v>
          </cell>
          <cell r="AC531">
            <v>6</v>
          </cell>
          <cell r="AD531">
            <v>3</v>
          </cell>
          <cell r="AE531">
            <v>310296</v>
          </cell>
          <cell r="AF531">
            <v>1</v>
          </cell>
          <cell r="AG531" t="str">
            <v xml:space="preserve"> ST</v>
          </cell>
          <cell r="AH531" t="str">
            <v xml:space="preserve"> 1010 JACKSON, SCOTT CITY</v>
          </cell>
          <cell r="AI531" t="str">
            <v xml:space="preserve"> N</v>
          </cell>
          <cell r="AJ531">
            <v>3</v>
          </cell>
          <cell r="AK531">
            <v>3</v>
          </cell>
          <cell r="AL531">
            <v>17620</v>
          </cell>
          <cell r="AM531">
            <v>310296</v>
          </cell>
          <cell r="AN531" t="str">
            <v xml:space="preserve">  0/00/0000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17620</v>
          </cell>
          <cell r="AZ531">
            <v>310296</v>
          </cell>
          <cell r="BA531" t="str">
            <v xml:space="preserve"> ST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 t="str">
            <v>Pass</v>
          </cell>
          <cell r="BH531" t="str">
            <v>Pass</v>
          </cell>
          <cell r="BI531" t="str">
            <v>***-**-5431</v>
          </cell>
          <cell r="BJ531">
            <v>93971.42</v>
          </cell>
          <cell r="BK531">
            <v>94151.54</v>
          </cell>
          <cell r="BL531">
            <v>94151.54</v>
          </cell>
          <cell r="BM531"/>
          <cell r="BN531"/>
          <cell r="BO531"/>
          <cell r="BP531"/>
          <cell r="BQ531">
            <v>3.8714203175769641E-5</v>
          </cell>
          <cell r="BR531">
            <v>93971.42</v>
          </cell>
          <cell r="BS531">
            <v>180.12</v>
          </cell>
          <cell r="BT531">
            <v>94151.54</v>
          </cell>
          <cell r="BU531">
            <v>0</v>
          </cell>
          <cell r="BV531">
            <v>94151.54</v>
          </cell>
          <cell r="BW531">
            <v>0</v>
          </cell>
          <cell r="BX531">
            <v>0</v>
          </cell>
          <cell r="BY531"/>
          <cell r="BZ531">
            <v>0</v>
          </cell>
          <cell r="CA531" t="e">
            <v>#REF!</v>
          </cell>
          <cell r="CB531" t="str">
            <v>Match</v>
          </cell>
          <cell r="CC531" t="b">
            <v>0</v>
          </cell>
          <cell r="CD531">
            <v>511665431</v>
          </cell>
          <cell r="CE531">
            <v>9</v>
          </cell>
          <cell r="CF531">
            <v>5</v>
          </cell>
          <cell r="CG531">
            <v>66</v>
          </cell>
          <cell r="CH531" t="b">
            <v>0</v>
          </cell>
          <cell r="CI531">
            <v>-8.3131597222236451</v>
          </cell>
          <cell r="CJ531"/>
          <cell r="CK531" t="e">
            <v>#REF!</v>
          </cell>
          <cell r="CL531" t="e">
            <v>#REF!</v>
          </cell>
        </row>
        <row r="532">
          <cell r="B532">
            <v>9310296</v>
          </cell>
          <cell r="C532" t="str">
            <v xml:space="preserve"> DROHMAN,JUSTI</v>
          </cell>
          <cell r="D532">
            <v>-116000</v>
          </cell>
          <cell r="E532">
            <v>-93971.42</v>
          </cell>
          <cell r="F532">
            <v>41304</v>
          </cell>
          <cell r="G532">
            <v>48611</v>
          </cell>
          <cell r="H532" t="str">
            <v xml:space="preserve"> SOLD MPF LOAN</v>
          </cell>
          <cell r="I532" t="str">
            <v xml:space="preserve"> PT</v>
          </cell>
          <cell r="J532">
            <v>20</v>
          </cell>
          <cell r="K532" t="str">
            <v xml:space="preserve"> A</v>
          </cell>
          <cell r="L532" t="str">
            <v xml:space="preserve"> N</v>
          </cell>
          <cell r="M532">
            <v>0</v>
          </cell>
          <cell r="N532">
            <v>17620</v>
          </cell>
          <cell r="O532">
            <v>9310296</v>
          </cell>
          <cell r="P532">
            <v>0</v>
          </cell>
          <cell r="Q532" t="str">
            <v xml:space="preserve"> KM</v>
          </cell>
          <cell r="R532">
            <v>43132</v>
          </cell>
          <cell r="S532">
            <v>657.95</v>
          </cell>
          <cell r="T532">
            <v>-180.12</v>
          </cell>
          <cell r="U532" t="str">
            <v xml:space="preserve"> N</v>
          </cell>
          <cell r="V532">
            <v>2</v>
          </cell>
          <cell r="W532">
            <v>511665431</v>
          </cell>
          <cell r="X532" t="str">
            <v xml:space="preserve"> S</v>
          </cell>
          <cell r="Y532">
            <v>17620</v>
          </cell>
          <cell r="Z532">
            <v>9310296</v>
          </cell>
          <cell r="AA532">
            <v>0</v>
          </cell>
          <cell r="AB532">
            <v>2</v>
          </cell>
          <cell r="AC532">
            <v>6</v>
          </cell>
          <cell r="AD532">
            <v>3</v>
          </cell>
          <cell r="AE532">
            <v>310296</v>
          </cell>
          <cell r="AF532">
            <v>1</v>
          </cell>
          <cell r="AG532" t="str">
            <v xml:space="preserve"> ST</v>
          </cell>
          <cell r="AH532" t="str">
            <v xml:space="preserve"> 1010 JACKSON, SCOTT CITY</v>
          </cell>
          <cell r="AI532" t="str">
            <v xml:space="preserve"> N</v>
          </cell>
          <cell r="AJ532">
            <v>3</v>
          </cell>
          <cell r="AK532">
            <v>53</v>
          </cell>
          <cell r="AL532">
            <v>17620</v>
          </cell>
          <cell r="AM532">
            <v>9310296</v>
          </cell>
          <cell r="AN532" t="str">
            <v xml:space="preserve">  0/00/0000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17620</v>
          </cell>
          <cell r="AZ532">
            <v>9310296</v>
          </cell>
          <cell r="BA532" t="str">
            <v xml:space="preserve"> ST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 t="str">
            <v>Pass</v>
          </cell>
          <cell r="BH532" t="str">
            <v>Pass</v>
          </cell>
          <cell r="BI532" t="str">
            <v>***-**-5431</v>
          </cell>
          <cell r="BJ532">
            <v>-93971.42</v>
          </cell>
          <cell r="BK532">
            <v>-94151.54</v>
          </cell>
          <cell r="BL532">
            <v>-94151.54</v>
          </cell>
          <cell r="BM532"/>
          <cell r="BN532"/>
          <cell r="BO532"/>
          <cell r="BP532"/>
          <cell r="BQ532">
            <v>-3.8714203175769641E-5</v>
          </cell>
          <cell r="BR532">
            <v>-93971.42</v>
          </cell>
          <cell r="BS532">
            <v>-180.12</v>
          </cell>
          <cell r="BT532">
            <v>-94151.54</v>
          </cell>
          <cell r="BU532">
            <v>0</v>
          </cell>
          <cell r="BV532">
            <v>-94151.54</v>
          </cell>
          <cell r="BW532">
            <v>0</v>
          </cell>
          <cell r="BX532">
            <v>0</v>
          </cell>
          <cell r="BY532"/>
          <cell r="BZ532">
            <v>0</v>
          </cell>
          <cell r="CA532" t="e">
            <v>#REF!</v>
          </cell>
          <cell r="CB532" t="str">
            <v>Match</v>
          </cell>
          <cell r="CC532" t="b">
            <v>0</v>
          </cell>
          <cell r="CD532">
            <v>511665431</v>
          </cell>
          <cell r="CE532">
            <v>9</v>
          </cell>
          <cell r="CF532">
            <v>5</v>
          </cell>
          <cell r="CG532">
            <v>66</v>
          </cell>
          <cell r="CH532" t="b">
            <v>0</v>
          </cell>
          <cell r="CI532">
            <v>-8.3131597222236451</v>
          </cell>
          <cell r="CJ532"/>
          <cell r="CK532" t="e">
            <v>#REF!</v>
          </cell>
          <cell r="CL532" t="e">
            <v>#REF!</v>
          </cell>
        </row>
        <row r="533">
          <cell r="B533">
            <v>49848</v>
          </cell>
          <cell r="C533" t="str">
            <v xml:space="preserve"> DYER,ZACHERY S.</v>
          </cell>
          <cell r="D533">
            <v>2717.5</v>
          </cell>
          <cell r="E533">
            <v>2127.54</v>
          </cell>
          <cell r="F533">
            <v>41631</v>
          </cell>
          <cell r="G533">
            <v>42183</v>
          </cell>
          <cell r="H533" t="str">
            <v xml:space="preserve"> VEHICLE PURCHASE</v>
          </cell>
          <cell r="I533" t="str">
            <v xml:space="preserve"> CO</v>
          </cell>
          <cell r="J533">
            <v>34</v>
          </cell>
          <cell r="K533" t="str">
            <v xml:space="preserve"> A</v>
          </cell>
          <cell r="L533" t="str">
            <v xml:space="preserve"> N</v>
          </cell>
          <cell r="M533">
            <v>0</v>
          </cell>
          <cell r="N533">
            <v>17628</v>
          </cell>
          <cell r="O533">
            <v>49848</v>
          </cell>
          <cell r="P533">
            <v>0</v>
          </cell>
          <cell r="Q533" t="str">
            <v xml:space="preserve"> AT</v>
          </cell>
          <cell r="R533">
            <v>41787</v>
          </cell>
          <cell r="S533">
            <v>160.25</v>
          </cell>
          <cell r="T533">
            <v>0</v>
          </cell>
          <cell r="U533" t="str">
            <v xml:space="preserve"> N</v>
          </cell>
          <cell r="V533">
            <v>11</v>
          </cell>
          <cell r="W533">
            <v>494025972</v>
          </cell>
          <cell r="X533" t="str">
            <v xml:space="preserve"> S</v>
          </cell>
          <cell r="Y533">
            <v>17628</v>
          </cell>
          <cell r="Z533">
            <v>49848</v>
          </cell>
          <cell r="AA533">
            <v>0</v>
          </cell>
          <cell r="AB533">
            <v>1</v>
          </cell>
          <cell r="AC533">
            <v>5</v>
          </cell>
          <cell r="AD533">
            <v>12</v>
          </cell>
          <cell r="AE533">
            <v>0</v>
          </cell>
          <cell r="AF533">
            <v>0</v>
          </cell>
          <cell r="AG533" t="str">
            <v xml:space="preserve"> ST</v>
          </cell>
          <cell r="AH533" t="str">
            <v xml:space="preserve"> 2004 KIA SEDONA SW (VIN KNDUP1</v>
          </cell>
          <cell r="AI533" t="str">
            <v xml:space="preserve"> N</v>
          </cell>
          <cell r="AJ533">
            <v>7.5</v>
          </cell>
          <cell r="AK533">
            <v>16</v>
          </cell>
          <cell r="AL533">
            <v>17628</v>
          </cell>
          <cell r="AM533">
            <v>49848</v>
          </cell>
          <cell r="AN533" t="str">
            <v xml:space="preserve">  0/00/0000</v>
          </cell>
          <cell r="AO533">
            <v>2127.54</v>
          </cell>
          <cell r="AP533">
            <v>589.41999999999996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2716.96</v>
          </cell>
          <cell r="AV533">
            <v>14</v>
          </cell>
          <cell r="AW533">
            <v>14</v>
          </cell>
          <cell r="AX533">
            <v>14</v>
          </cell>
          <cell r="AY533">
            <v>17628</v>
          </cell>
          <cell r="AZ533">
            <v>49848</v>
          </cell>
          <cell r="BA533" t="str">
            <v xml:space="preserve"> ST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 t="str">
            <v>Substandard</v>
          </cell>
          <cell r="BH533" t="str">
            <v>Pass</v>
          </cell>
          <cell r="BI533" t="str">
            <v>***-**-5972</v>
          </cell>
          <cell r="BJ533">
            <v>2127.54</v>
          </cell>
          <cell r="BK533">
            <v>0</v>
          </cell>
          <cell r="BL533"/>
          <cell r="BM533"/>
          <cell r="BN533">
            <v>0</v>
          </cell>
          <cell r="BO533"/>
          <cell r="BP533"/>
          <cell r="BQ533">
            <v>2.1912517610294957E-6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2127.54</v>
          </cell>
          <cell r="BY533" t="str">
            <v>120 +</v>
          </cell>
          <cell r="BZ533">
            <v>2716.96</v>
          </cell>
          <cell r="CA533" t="e">
            <v>#REF!</v>
          </cell>
          <cell r="CB533" t="str">
            <v>Match</v>
          </cell>
          <cell r="CC533" t="b">
            <v>0</v>
          </cell>
          <cell r="CD533">
            <v>494025972</v>
          </cell>
          <cell r="CE533">
            <v>9</v>
          </cell>
          <cell r="CF533">
            <v>4</v>
          </cell>
          <cell r="CG533">
            <v>2</v>
          </cell>
          <cell r="CH533" t="b">
            <v>0</v>
          </cell>
          <cell r="CI533">
            <v>1336.6868402777764</v>
          </cell>
          <cell r="CJ533" t="str">
            <v>31 +</v>
          </cell>
          <cell r="CK533">
            <v>0</v>
          </cell>
          <cell r="CL533">
            <v>0</v>
          </cell>
        </row>
        <row r="534">
          <cell r="B534">
            <v>48386</v>
          </cell>
          <cell r="C534" t="str">
            <v xml:space="preserve"> DYKES,MICHAEL C</v>
          </cell>
          <cell r="D534">
            <v>14099.68</v>
          </cell>
          <cell r="E534">
            <v>8044.68</v>
          </cell>
          <cell r="F534">
            <v>41211</v>
          </cell>
          <cell r="G534">
            <v>43023</v>
          </cell>
          <cell r="H534" t="str">
            <v xml:space="preserve"> REAMORTIZE DEBT CONSOLIDATION</v>
          </cell>
          <cell r="I534" t="str">
            <v xml:space="preserve"> CO</v>
          </cell>
          <cell r="J534">
            <v>31</v>
          </cell>
          <cell r="K534" t="str">
            <v xml:space="preserve"> A</v>
          </cell>
          <cell r="L534" t="str">
            <v xml:space="preserve"> N</v>
          </cell>
          <cell r="M534">
            <v>0</v>
          </cell>
          <cell r="N534">
            <v>17632</v>
          </cell>
          <cell r="O534">
            <v>48386</v>
          </cell>
          <cell r="P534">
            <v>0</v>
          </cell>
          <cell r="Q534" t="str">
            <v xml:space="preserve"> KM</v>
          </cell>
          <cell r="R534">
            <v>42139</v>
          </cell>
          <cell r="S534">
            <v>200</v>
          </cell>
          <cell r="T534">
            <v>0</v>
          </cell>
          <cell r="U534" t="str">
            <v xml:space="preserve"> N</v>
          </cell>
          <cell r="V534">
            <v>1</v>
          </cell>
          <cell r="W534">
            <v>510290371</v>
          </cell>
          <cell r="X534" t="str">
            <v xml:space="preserve"> S</v>
          </cell>
          <cell r="Y534">
            <v>17632</v>
          </cell>
          <cell r="Z534">
            <v>48386</v>
          </cell>
          <cell r="AA534">
            <v>0</v>
          </cell>
          <cell r="AB534">
            <v>3</v>
          </cell>
          <cell r="AC534">
            <v>10</v>
          </cell>
          <cell r="AD534">
            <v>4</v>
          </cell>
          <cell r="AE534">
            <v>0</v>
          </cell>
          <cell r="AF534">
            <v>0</v>
          </cell>
          <cell r="AG534" t="str">
            <v xml:space="preserve"> ST</v>
          </cell>
          <cell r="AH534" t="str">
            <v xml:space="preserve"> UNSECURED</v>
          </cell>
          <cell r="AI534" t="str">
            <v xml:space="preserve"> N</v>
          </cell>
          <cell r="AJ534">
            <v>8.5</v>
          </cell>
          <cell r="AK534">
            <v>60</v>
          </cell>
          <cell r="AL534">
            <v>17632</v>
          </cell>
          <cell r="AM534">
            <v>48386</v>
          </cell>
          <cell r="AN534" t="str">
            <v xml:space="preserve">  0/00/0000</v>
          </cell>
          <cell r="AO534">
            <v>8044.68</v>
          </cell>
          <cell r="AP534">
            <v>5875.59</v>
          </cell>
          <cell r="AQ534">
            <v>0</v>
          </cell>
          <cell r="AR534">
            <v>0</v>
          </cell>
          <cell r="AS534">
            <v>0</v>
          </cell>
          <cell r="AT534">
            <v>8175.27</v>
          </cell>
          <cell r="AU534">
            <v>5745</v>
          </cell>
          <cell r="AV534">
            <v>60</v>
          </cell>
          <cell r="AW534">
            <v>60</v>
          </cell>
          <cell r="AX534">
            <v>60</v>
          </cell>
          <cell r="AY534">
            <v>17632</v>
          </cell>
          <cell r="AZ534">
            <v>48386</v>
          </cell>
          <cell r="BA534" t="str">
            <v xml:space="preserve"> ST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 t="str">
            <v>Substandard</v>
          </cell>
          <cell r="BH534" t="str">
            <v>Pass</v>
          </cell>
          <cell r="BI534" t="str">
            <v>***-**-0371</v>
          </cell>
          <cell r="BJ534">
            <v>8044.68</v>
          </cell>
          <cell r="BK534">
            <v>0</v>
          </cell>
          <cell r="BL534"/>
          <cell r="BM534"/>
          <cell r="BN534">
            <v>0</v>
          </cell>
          <cell r="BO534"/>
          <cell r="BP534"/>
          <cell r="BQ534">
            <v>9.3903327062434876E-6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8044.68</v>
          </cell>
          <cell r="BY534" t="str">
            <v>120 +</v>
          </cell>
          <cell r="BZ534">
            <v>13920.27</v>
          </cell>
          <cell r="CA534" t="e">
            <v>#REF!</v>
          </cell>
          <cell r="CB534" t="str">
            <v>Match</v>
          </cell>
          <cell r="CC534" t="b">
            <v>0</v>
          </cell>
          <cell r="CD534">
            <v>510290371</v>
          </cell>
          <cell r="CE534">
            <v>9</v>
          </cell>
          <cell r="CF534">
            <v>5</v>
          </cell>
          <cell r="CG534">
            <v>29</v>
          </cell>
          <cell r="CH534" t="b">
            <v>0</v>
          </cell>
          <cell r="CI534">
            <v>984.68684027777635</v>
          </cell>
          <cell r="CJ534" t="str">
            <v>31 +</v>
          </cell>
          <cell r="CK534">
            <v>0</v>
          </cell>
          <cell r="CL534">
            <v>0</v>
          </cell>
        </row>
        <row r="535">
          <cell r="B535">
            <v>53872</v>
          </cell>
          <cell r="C535" t="str">
            <v xml:space="preserve"> DUCK CREEK CA</v>
          </cell>
          <cell r="D535">
            <v>1700000</v>
          </cell>
          <cell r="E535">
            <v>57000</v>
          </cell>
          <cell r="F535">
            <v>42856</v>
          </cell>
          <cell r="G535">
            <v>43525</v>
          </cell>
          <cell r="H535" t="str">
            <v xml:space="preserve"> OPERATING LOC</v>
          </cell>
          <cell r="I535" t="str">
            <v xml:space="preserve"> PI</v>
          </cell>
          <cell r="J535">
            <v>94</v>
          </cell>
          <cell r="K535" t="str">
            <v xml:space="preserve"> A</v>
          </cell>
          <cell r="L535" t="str">
            <v xml:space="preserve"> O</v>
          </cell>
          <cell r="M535">
            <v>1700000</v>
          </cell>
          <cell r="N535">
            <v>17640</v>
          </cell>
          <cell r="O535">
            <v>53872</v>
          </cell>
          <cell r="P535">
            <v>0</v>
          </cell>
          <cell r="Q535" t="str">
            <v xml:space="preserve"> LF</v>
          </cell>
          <cell r="R535">
            <v>43525</v>
          </cell>
          <cell r="S535">
            <v>0</v>
          </cell>
          <cell r="T535">
            <v>4124.12</v>
          </cell>
          <cell r="U535" t="str">
            <v xml:space="preserve"> N</v>
          </cell>
          <cell r="V535">
            <v>7</v>
          </cell>
          <cell r="W535">
            <v>481134445</v>
          </cell>
          <cell r="X535" t="str">
            <v xml:space="preserve"> F</v>
          </cell>
          <cell r="Y535">
            <v>17640</v>
          </cell>
          <cell r="Z535">
            <v>53872</v>
          </cell>
          <cell r="AA535">
            <v>0</v>
          </cell>
          <cell r="AB535">
            <v>25</v>
          </cell>
          <cell r="AC535">
            <v>4</v>
          </cell>
          <cell r="AD535">
            <v>11</v>
          </cell>
          <cell r="AE535">
            <v>53872</v>
          </cell>
          <cell r="AF535">
            <v>0</v>
          </cell>
          <cell r="AG535" t="str">
            <v xml:space="preserve"> ST</v>
          </cell>
          <cell r="AH535" t="str">
            <v xml:space="preserve"> EQUIP ACCTS INV CROPS LSTCK FP</v>
          </cell>
          <cell r="AI535" t="str">
            <v xml:space="preserve">  </v>
          </cell>
          <cell r="AJ535">
            <v>5.5</v>
          </cell>
          <cell r="AK535">
            <v>0</v>
          </cell>
          <cell r="AL535">
            <v>17640</v>
          </cell>
          <cell r="AM535">
            <v>53872</v>
          </cell>
          <cell r="AN535" t="str">
            <v xml:space="preserve">  0/00/0000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17640</v>
          </cell>
          <cell r="AZ535">
            <v>53872</v>
          </cell>
          <cell r="BA535" t="str">
            <v xml:space="preserve"> ST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 t="str">
            <v>Pass</v>
          </cell>
          <cell r="BH535" t="str">
            <v>Pass</v>
          </cell>
          <cell r="BI535" t="str">
            <v>**-***4445</v>
          </cell>
          <cell r="BJ535">
            <v>1700000</v>
          </cell>
          <cell r="BK535">
            <v>61124.12</v>
          </cell>
          <cell r="BL535">
            <v>61124.12</v>
          </cell>
          <cell r="BM535"/>
          <cell r="BN535"/>
          <cell r="BO535"/>
          <cell r="BP535"/>
          <cell r="BQ535">
            <v>4.3051751605625711E-5</v>
          </cell>
          <cell r="BR535">
            <v>57000</v>
          </cell>
          <cell r="BS535">
            <v>4124.12</v>
          </cell>
          <cell r="BT535">
            <v>61124.12</v>
          </cell>
          <cell r="BU535">
            <v>1643000</v>
          </cell>
          <cell r="BV535">
            <v>1704124.12</v>
          </cell>
          <cell r="BW535">
            <v>0</v>
          </cell>
          <cell r="BX535">
            <v>0</v>
          </cell>
          <cell r="BY535"/>
          <cell r="BZ535">
            <v>0</v>
          </cell>
          <cell r="CA535" t="e">
            <v>#REF!</v>
          </cell>
          <cell r="CB535" t="str">
            <v>Match</v>
          </cell>
          <cell r="CC535" t="b">
            <v>0</v>
          </cell>
          <cell r="CD535">
            <v>481134445</v>
          </cell>
          <cell r="CE535">
            <v>9</v>
          </cell>
          <cell r="CF535">
            <v>4</v>
          </cell>
          <cell r="CG535">
            <v>13</v>
          </cell>
          <cell r="CH535" t="b">
            <v>0</v>
          </cell>
          <cell r="CI535">
            <v>-401.31315972222365</v>
          </cell>
          <cell r="CJ535"/>
          <cell r="CK535" t="e">
            <v>#REF!</v>
          </cell>
          <cell r="CL535" t="e">
            <v>#REF!</v>
          </cell>
        </row>
        <row r="536">
          <cell r="B536">
            <v>49493</v>
          </cell>
          <cell r="C536" t="str">
            <v xml:space="preserve"> DUFF,BLAKE W.</v>
          </cell>
          <cell r="D536">
            <v>25000</v>
          </cell>
          <cell r="E536">
            <v>25000</v>
          </cell>
          <cell r="F536">
            <v>41521</v>
          </cell>
          <cell r="G536">
            <v>43100</v>
          </cell>
          <cell r="H536" t="str">
            <v xml:space="preserve"> OPERATING NOTE</v>
          </cell>
          <cell r="I536" t="str">
            <v xml:space="preserve"> SI</v>
          </cell>
          <cell r="J536">
            <v>61</v>
          </cell>
          <cell r="K536" t="str">
            <v xml:space="preserve"> A</v>
          </cell>
          <cell r="L536" t="str">
            <v xml:space="preserve"> O</v>
          </cell>
          <cell r="M536">
            <v>25000</v>
          </cell>
          <cell r="N536">
            <v>17658</v>
          </cell>
          <cell r="O536">
            <v>49493</v>
          </cell>
          <cell r="P536">
            <v>0</v>
          </cell>
          <cell r="Q536" t="str">
            <v xml:space="preserve"> LF</v>
          </cell>
          <cell r="R536">
            <v>43100</v>
          </cell>
          <cell r="S536">
            <v>0</v>
          </cell>
          <cell r="T536">
            <v>5661.17</v>
          </cell>
          <cell r="U536" t="str">
            <v xml:space="preserve"> N</v>
          </cell>
          <cell r="V536">
            <v>1</v>
          </cell>
          <cell r="W536">
            <v>512045280</v>
          </cell>
          <cell r="X536" t="str">
            <v xml:space="preserve"> S</v>
          </cell>
          <cell r="Y536">
            <v>17658</v>
          </cell>
          <cell r="Z536">
            <v>49493</v>
          </cell>
          <cell r="AA536">
            <v>0</v>
          </cell>
          <cell r="AB536">
            <v>1</v>
          </cell>
          <cell r="AC536">
            <v>4</v>
          </cell>
          <cell r="AD536">
            <v>5</v>
          </cell>
          <cell r="AE536">
            <v>0</v>
          </cell>
          <cell r="AF536">
            <v>0</v>
          </cell>
          <cell r="AG536" t="str">
            <v xml:space="preserve"> ST</v>
          </cell>
          <cell r="AH536" t="str">
            <v xml:space="preserve"> UNSECURED</v>
          </cell>
          <cell r="AI536" t="str">
            <v xml:space="preserve"> N</v>
          </cell>
          <cell r="AJ536">
            <v>7</v>
          </cell>
          <cell r="AK536">
            <v>3</v>
          </cell>
          <cell r="AL536">
            <v>17658</v>
          </cell>
          <cell r="AM536">
            <v>49493</v>
          </cell>
          <cell r="AN536" t="str">
            <v xml:space="preserve">  0/00/0000</v>
          </cell>
          <cell r="AO536">
            <v>25000</v>
          </cell>
          <cell r="AP536">
            <v>5661.17</v>
          </cell>
          <cell r="AQ536">
            <v>30661.17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</v>
          </cell>
          <cell r="AW536">
            <v>0</v>
          </cell>
          <cell r="AX536">
            <v>0</v>
          </cell>
          <cell r="AY536">
            <v>17658</v>
          </cell>
          <cell r="AZ536">
            <v>49493</v>
          </cell>
          <cell r="BA536" t="str">
            <v xml:space="preserve"> ST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 t="str">
            <v>Pass</v>
          </cell>
          <cell r="BH536" t="str">
            <v>Pass</v>
          </cell>
          <cell r="BI536" t="str">
            <v>***-**-5280</v>
          </cell>
          <cell r="BJ536">
            <v>25000</v>
          </cell>
          <cell r="BK536">
            <v>30661.17</v>
          </cell>
          <cell r="BL536">
            <v>30661.17</v>
          </cell>
          <cell r="BM536"/>
          <cell r="BN536"/>
          <cell r="BO536"/>
          <cell r="BP536"/>
          <cell r="BQ536">
            <v>2.4032078248754389E-5</v>
          </cell>
          <cell r="BR536">
            <v>25000</v>
          </cell>
          <cell r="BS536">
            <v>5661.17</v>
          </cell>
          <cell r="BT536">
            <v>30661.17</v>
          </cell>
          <cell r="BU536">
            <v>0</v>
          </cell>
          <cell r="BV536">
            <v>30661.17</v>
          </cell>
          <cell r="BW536">
            <v>0</v>
          </cell>
          <cell r="BX536">
            <v>0</v>
          </cell>
          <cell r="BY536" t="str">
            <v>1-29</v>
          </cell>
          <cell r="BZ536">
            <v>30661.17</v>
          </cell>
          <cell r="CA536" t="e">
            <v>#REF!</v>
          </cell>
          <cell r="CB536" t="str">
            <v>Match</v>
          </cell>
          <cell r="CC536" t="b">
            <v>0</v>
          </cell>
          <cell r="CD536">
            <v>512045280</v>
          </cell>
          <cell r="CE536">
            <v>9</v>
          </cell>
          <cell r="CF536">
            <v>5</v>
          </cell>
          <cell r="CG536">
            <v>4</v>
          </cell>
          <cell r="CH536" t="b">
            <v>0</v>
          </cell>
          <cell r="CI536">
            <v>23.686840277776355</v>
          </cell>
          <cell r="CJ536"/>
          <cell r="CK536" t="e">
            <v>#REF!</v>
          </cell>
          <cell r="CL536" t="e">
            <v>#REF!</v>
          </cell>
        </row>
        <row r="537">
          <cell r="B537">
            <v>50012</v>
          </cell>
          <cell r="C537" t="str">
            <v xml:space="preserve"> DUFF,BLAKE W.</v>
          </cell>
          <cell r="D537">
            <v>75000</v>
          </cell>
          <cell r="E537">
            <v>79948.240000000005</v>
          </cell>
          <cell r="F537">
            <v>41684</v>
          </cell>
          <cell r="G537">
            <v>43146</v>
          </cell>
          <cell r="H537" t="str">
            <v xml:space="preserve"> LIVESTOCK OPERATE</v>
          </cell>
          <cell r="I537" t="str">
            <v xml:space="preserve"> SI</v>
          </cell>
          <cell r="J537">
            <v>91</v>
          </cell>
          <cell r="K537" t="str">
            <v xml:space="preserve"> A</v>
          </cell>
          <cell r="L537" t="str">
            <v xml:space="preserve"> O</v>
          </cell>
          <cell r="M537">
            <v>80000</v>
          </cell>
          <cell r="N537">
            <v>17658</v>
          </cell>
          <cell r="O537">
            <v>50012</v>
          </cell>
          <cell r="P537">
            <v>0</v>
          </cell>
          <cell r="Q537" t="str">
            <v xml:space="preserve"> LF</v>
          </cell>
          <cell r="R537">
            <v>43146</v>
          </cell>
          <cell r="S537">
            <v>0</v>
          </cell>
          <cell r="T537">
            <v>3314.76</v>
          </cell>
          <cell r="U537" t="str">
            <v xml:space="preserve"> N</v>
          </cell>
          <cell r="V537">
            <v>7</v>
          </cell>
          <cell r="W537">
            <v>512045280</v>
          </cell>
          <cell r="X537" t="str">
            <v xml:space="preserve"> S</v>
          </cell>
          <cell r="Y537">
            <v>17658</v>
          </cell>
          <cell r="Z537">
            <v>50012</v>
          </cell>
          <cell r="AA537">
            <v>1</v>
          </cell>
          <cell r="AB537">
            <v>2</v>
          </cell>
          <cell r="AC537">
            <v>4</v>
          </cell>
          <cell r="AD537">
            <v>11</v>
          </cell>
          <cell r="AE537">
            <v>0</v>
          </cell>
          <cell r="AF537">
            <v>0</v>
          </cell>
          <cell r="AG537" t="str">
            <v xml:space="preserve"> ST</v>
          </cell>
          <cell r="AH537" t="str">
            <v xml:space="preserve"> ALL ACCOUNTS AND LIVESTOCK (IN</v>
          </cell>
          <cell r="AI537" t="str">
            <v xml:space="preserve"> N</v>
          </cell>
          <cell r="AJ537">
            <v>6</v>
          </cell>
          <cell r="AK537">
            <v>2</v>
          </cell>
          <cell r="AL537">
            <v>17658</v>
          </cell>
          <cell r="AM537">
            <v>50012</v>
          </cell>
          <cell r="AN537" t="str">
            <v xml:space="preserve">  4/25/2017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2</v>
          </cell>
          <cell r="AW537">
            <v>1</v>
          </cell>
          <cell r="AX537">
            <v>0</v>
          </cell>
          <cell r="AY537">
            <v>17658</v>
          </cell>
          <cell r="AZ537">
            <v>50012</v>
          </cell>
          <cell r="BA537" t="str">
            <v xml:space="preserve"> ST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 t="str">
            <v>Pass</v>
          </cell>
          <cell r="BH537" t="str">
            <v>Pass</v>
          </cell>
          <cell r="BI537" t="str">
            <v>***-**-5280</v>
          </cell>
          <cell r="BJ537">
            <v>80000</v>
          </cell>
          <cell r="BK537">
            <v>83263</v>
          </cell>
          <cell r="BL537">
            <v>83263</v>
          </cell>
          <cell r="BM537"/>
          <cell r="BN537"/>
          <cell r="BO537"/>
          <cell r="BP537"/>
          <cell r="BQ537">
            <v>6.5873909469606692E-5</v>
          </cell>
          <cell r="BR537">
            <v>79948.240000000005</v>
          </cell>
          <cell r="BS537">
            <v>3314.76</v>
          </cell>
          <cell r="BT537">
            <v>83263</v>
          </cell>
          <cell r="BU537">
            <v>51.759999999994761</v>
          </cell>
          <cell r="BV537">
            <v>83314.759999999995</v>
          </cell>
          <cell r="BW537">
            <v>0</v>
          </cell>
          <cell r="BX537">
            <v>0</v>
          </cell>
          <cell r="BY537"/>
          <cell r="BZ537">
            <v>0</v>
          </cell>
          <cell r="CA537" t="e">
            <v>#REF!</v>
          </cell>
          <cell r="CB537" t="str">
            <v>Match</v>
          </cell>
          <cell r="CC537" t="b">
            <v>0</v>
          </cell>
          <cell r="CD537">
            <v>512045280</v>
          </cell>
          <cell r="CE537">
            <v>9</v>
          </cell>
          <cell r="CF537">
            <v>5</v>
          </cell>
          <cell r="CG537">
            <v>4</v>
          </cell>
          <cell r="CH537" t="b">
            <v>0</v>
          </cell>
          <cell r="CI537">
            <v>-22.313159722223645</v>
          </cell>
          <cell r="CJ537"/>
          <cell r="CK537" t="e">
            <v>#REF!</v>
          </cell>
          <cell r="CL537" t="e">
            <v>#REF!</v>
          </cell>
        </row>
        <row r="538">
          <cell r="B538">
            <v>54417</v>
          </cell>
          <cell r="C538" t="str">
            <v xml:space="preserve"> DUFF,BLAKE W.</v>
          </cell>
          <cell r="D538">
            <v>31040.3</v>
          </cell>
          <cell r="E538">
            <v>31040.3</v>
          </cell>
          <cell r="F538">
            <v>43097</v>
          </cell>
          <cell r="G538">
            <v>48580</v>
          </cell>
          <cell r="H538" t="str">
            <v xml:space="preserve"> RENTAL TERM</v>
          </cell>
          <cell r="I538" t="str">
            <v xml:space="preserve"> SA</v>
          </cell>
          <cell r="J538">
            <v>13</v>
          </cell>
          <cell r="K538" t="str">
            <v xml:space="preserve"> A</v>
          </cell>
          <cell r="L538" t="str">
            <v xml:space="preserve"> N</v>
          </cell>
          <cell r="M538">
            <v>0</v>
          </cell>
          <cell r="N538">
            <v>17658</v>
          </cell>
          <cell r="O538">
            <v>54417</v>
          </cell>
          <cell r="P538">
            <v>0</v>
          </cell>
          <cell r="Q538" t="str">
            <v xml:space="preserve"> LF</v>
          </cell>
          <cell r="R538">
            <v>43132</v>
          </cell>
          <cell r="S538">
            <v>262.25</v>
          </cell>
          <cell r="T538">
            <v>137.76</v>
          </cell>
          <cell r="U538" t="str">
            <v xml:space="preserve"> N</v>
          </cell>
          <cell r="V538">
            <v>2</v>
          </cell>
          <cell r="W538">
            <v>512045280</v>
          </cell>
          <cell r="X538" t="str">
            <v xml:space="preserve"> S</v>
          </cell>
          <cell r="Y538">
            <v>17658</v>
          </cell>
          <cell r="Z538">
            <v>54417</v>
          </cell>
          <cell r="AA538">
            <v>0</v>
          </cell>
          <cell r="AB538">
            <v>1</v>
          </cell>
          <cell r="AC538">
            <v>6</v>
          </cell>
          <cell r="AD538">
            <v>1</v>
          </cell>
          <cell r="AE538">
            <v>0</v>
          </cell>
          <cell r="AF538">
            <v>0</v>
          </cell>
          <cell r="AG538" t="str">
            <v xml:space="preserve"> ST</v>
          </cell>
          <cell r="AH538" t="str">
            <v xml:space="preserve"> REAL ESTATE MORTGAGE</v>
          </cell>
          <cell r="AI538" t="str">
            <v xml:space="preserve"> N</v>
          </cell>
          <cell r="AJ538">
            <v>6</v>
          </cell>
          <cell r="AK538">
            <v>0</v>
          </cell>
          <cell r="AL538">
            <v>17658</v>
          </cell>
          <cell r="AM538">
            <v>54417</v>
          </cell>
          <cell r="AN538" t="str">
            <v xml:space="preserve">  0/00/0000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17658</v>
          </cell>
          <cell r="AZ538">
            <v>54417</v>
          </cell>
          <cell r="BA538" t="str">
            <v xml:space="preserve"> ST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 t="str">
            <v>Pass</v>
          </cell>
          <cell r="BH538" t="str">
            <v>Pass</v>
          </cell>
          <cell r="BI538" t="str">
            <v>***-**-5280</v>
          </cell>
          <cell r="BJ538">
            <v>31040.3</v>
          </cell>
          <cell r="BK538">
            <v>31178.059999999998</v>
          </cell>
          <cell r="BL538">
            <v>31178.059999999998</v>
          </cell>
          <cell r="BM538"/>
          <cell r="BN538"/>
          <cell r="BO538"/>
          <cell r="BP538"/>
          <cell r="BQ538">
            <v>2.5575871490222081E-5</v>
          </cell>
          <cell r="BR538">
            <v>31040.3</v>
          </cell>
          <cell r="BS538">
            <v>137.76</v>
          </cell>
          <cell r="BT538">
            <v>31178.059999999998</v>
          </cell>
          <cell r="BU538">
            <v>0</v>
          </cell>
          <cell r="BV538">
            <v>31178.059999999998</v>
          </cell>
          <cell r="BW538">
            <v>0</v>
          </cell>
          <cell r="BX538">
            <v>0</v>
          </cell>
          <cell r="BY538"/>
          <cell r="BZ538">
            <v>0</v>
          </cell>
          <cell r="CA538" t="e">
            <v>#REF!</v>
          </cell>
          <cell r="CB538" t="str">
            <v>Match</v>
          </cell>
          <cell r="CC538" t="b">
            <v>0</v>
          </cell>
          <cell r="CD538">
            <v>512045280</v>
          </cell>
          <cell r="CE538">
            <v>9</v>
          </cell>
          <cell r="CF538">
            <v>5</v>
          </cell>
          <cell r="CG538">
            <v>4</v>
          </cell>
          <cell r="CH538" t="b">
            <v>0</v>
          </cell>
          <cell r="CI538">
            <v>-8.3131597222236451</v>
          </cell>
          <cell r="CJ538"/>
          <cell r="CK538" t="e">
            <v>#REF!</v>
          </cell>
          <cell r="CL538" t="e">
            <v>#REF!</v>
          </cell>
        </row>
        <row r="539">
          <cell r="B539">
            <v>350055</v>
          </cell>
          <cell r="C539" t="str">
            <v xml:space="preserve"> DUFF BLAKE W</v>
          </cell>
          <cell r="D539">
            <v>48469.39</v>
          </cell>
          <cell r="E539">
            <v>43127.56</v>
          </cell>
          <cell r="F539">
            <v>41086</v>
          </cell>
          <cell r="G539">
            <v>52048</v>
          </cell>
          <cell r="H539" t="str">
            <v xml:space="preserve"> PURCHASE HOME</v>
          </cell>
          <cell r="I539" t="str">
            <v xml:space="preserve"> PA</v>
          </cell>
          <cell r="J539">
            <v>19</v>
          </cell>
          <cell r="K539" t="str">
            <v xml:space="preserve"> A</v>
          </cell>
          <cell r="L539" t="str">
            <v xml:space="preserve"> N</v>
          </cell>
          <cell r="M539">
            <v>0</v>
          </cell>
          <cell r="N539">
            <v>17658</v>
          </cell>
          <cell r="O539">
            <v>350055</v>
          </cell>
          <cell r="P539">
            <v>0</v>
          </cell>
          <cell r="Q539" t="str">
            <v xml:space="preserve"> KM</v>
          </cell>
          <cell r="R539">
            <v>43132</v>
          </cell>
          <cell r="S539">
            <v>224.47</v>
          </cell>
          <cell r="T539">
            <v>91.19</v>
          </cell>
          <cell r="U539" t="str">
            <v xml:space="preserve"> N</v>
          </cell>
          <cell r="V539">
            <v>2</v>
          </cell>
          <cell r="W539">
            <v>512045280</v>
          </cell>
          <cell r="X539" t="str">
            <v xml:space="preserve"> S</v>
          </cell>
          <cell r="Y539">
            <v>17658</v>
          </cell>
          <cell r="Z539">
            <v>350055</v>
          </cell>
          <cell r="AA539">
            <v>0</v>
          </cell>
          <cell r="AB539">
            <v>1</v>
          </cell>
          <cell r="AC539">
            <v>6</v>
          </cell>
          <cell r="AD539">
            <v>3</v>
          </cell>
          <cell r="AE539">
            <v>350055</v>
          </cell>
          <cell r="AF539">
            <v>1</v>
          </cell>
          <cell r="AG539" t="str">
            <v xml:space="preserve"> ST</v>
          </cell>
          <cell r="AH539" t="str">
            <v xml:space="preserve"> 398 HUNTER RD., SCOTT CITY</v>
          </cell>
          <cell r="AI539" t="str">
            <v xml:space="preserve"> N</v>
          </cell>
          <cell r="AJ539">
            <v>3.31</v>
          </cell>
          <cell r="AK539">
            <v>2</v>
          </cell>
          <cell r="AL539">
            <v>17658</v>
          </cell>
          <cell r="AM539">
            <v>350055</v>
          </cell>
          <cell r="AN539" t="str">
            <v xml:space="preserve">  0/00/0000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17658</v>
          </cell>
          <cell r="AZ539">
            <v>350055</v>
          </cell>
          <cell r="BA539" t="str">
            <v xml:space="preserve"> ST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 t="str">
            <v>Pass</v>
          </cell>
          <cell r="BH539" t="str">
            <v>Pass</v>
          </cell>
          <cell r="BI539" t="str">
            <v>***-**-5280</v>
          </cell>
          <cell r="BJ539">
            <v>43127.56</v>
          </cell>
          <cell r="BK539">
            <v>43218.75</v>
          </cell>
          <cell r="BL539">
            <v>43218.75</v>
          </cell>
          <cell r="BM539"/>
          <cell r="BN539"/>
          <cell r="BO539"/>
          <cell r="BP539"/>
          <cell r="BQ539">
            <v>1.960361490136504E-5</v>
          </cell>
          <cell r="BR539">
            <v>43127.56</v>
          </cell>
          <cell r="BS539">
            <v>91.19</v>
          </cell>
          <cell r="BT539">
            <v>43218.75</v>
          </cell>
          <cell r="BU539">
            <v>0</v>
          </cell>
          <cell r="BV539">
            <v>43218.75</v>
          </cell>
          <cell r="BW539">
            <v>0</v>
          </cell>
          <cell r="BX539">
            <v>0</v>
          </cell>
          <cell r="BY539"/>
          <cell r="BZ539">
            <v>0</v>
          </cell>
          <cell r="CA539" t="e">
            <v>#REF!</v>
          </cell>
          <cell r="CB539" t="str">
            <v>Match</v>
          </cell>
          <cell r="CC539" t="b">
            <v>0</v>
          </cell>
          <cell r="CD539">
            <v>512045280</v>
          </cell>
          <cell r="CE539">
            <v>9</v>
          </cell>
          <cell r="CF539">
            <v>5</v>
          </cell>
          <cell r="CG539">
            <v>4</v>
          </cell>
          <cell r="CH539" t="b">
            <v>0</v>
          </cell>
          <cell r="CI539">
            <v>-8.3131597222236451</v>
          </cell>
          <cell r="CJ539"/>
          <cell r="CK539" t="e">
            <v>#REF!</v>
          </cell>
          <cell r="CL539" t="e">
            <v>#REF!</v>
          </cell>
        </row>
        <row r="540">
          <cell r="B540">
            <v>9350055</v>
          </cell>
          <cell r="C540" t="str">
            <v xml:space="preserve"> DUFF BLAKE W</v>
          </cell>
          <cell r="D540">
            <v>-48469.39</v>
          </cell>
          <cell r="E540">
            <v>-43127.56</v>
          </cell>
          <cell r="F540">
            <v>41086</v>
          </cell>
          <cell r="G540">
            <v>52048</v>
          </cell>
          <cell r="H540" t="str">
            <v xml:space="preserve"> FHLB SOLD LOAN</v>
          </cell>
          <cell r="I540" t="str">
            <v xml:space="preserve"> PT</v>
          </cell>
          <cell r="J540">
            <v>20</v>
          </cell>
          <cell r="K540" t="str">
            <v xml:space="preserve"> A</v>
          </cell>
          <cell r="L540" t="str">
            <v xml:space="preserve"> N</v>
          </cell>
          <cell r="M540">
            <v>0</v>
          </cell>
          <cell r="N540">
            <v>17658</v>
          </cell>
          <cell r="O540">
            <v>9350055</v>
          </cell>
          <cell r="P540">
            <v>0</v>
          </cell>
          <cell r="Q540" t="str">
            <v xml:space="preserve"> KM</v>
          </cell>
          <cell r="R540">
            <v>43132</v>
          </cell>
          <cell r="S540">
            <v>224.47</v>
          </cell>
          <cell r="T540">
            <v>-91.19</v>
          </cell>
          <cell r="U540" t="str">
            <v xml:space="preserve"> N</v>
          </cell>
          <cell r="V540">
            <v>2</v>
          </cell>
          <cell r="W540">
            <v>512045280</v>
          </cell>
          <cell r="X540" t="str">
            <v xml:space="preserve"> S</v>
          </cell>
          <cell r="Y540">
            <v>17658</v>
          </cell>
          <cell r="Z540">
            <v>9350055</v>
          </cell>
          <cell r="AA540">
            <v>0</v>
          </cell>
          <cell r="AB540">
            <v>1</v>
          </cell>
          <cell r="AC540">
            <v>6</v>
          </cell>
          <cell r="AD540">
            <v>3</v>
          </cell>
          <cell r="AE540">
            <v>350055</v>
          </cell>
          <cell r="AF540">
            <v>1</v>
          </cell>
          <cell r="AG540" t="str">
            <v xml:space="preserve"> ST</v>
          </cell>
          <cell r="AH540" t="str">
            <v xml:space="preserve"> 398 HUNTER ROAD</v>
          </cell>
          <cell r="AI540" t="str">
            <v xml:space="preserve"> N</v>
          </cell>
          <cell r="AJ540">
            <v>3.31</v>
          </cell>
          <cell r="AK540">
            <v>18</v>
          </cell>
          <cell r="AL540">
            <v>17658</v>
          </cell>
          <cell r="AM540">
            <v>9350055</v>
          </cell>
          <cell r="AN540" t="str">
            <v xml:space="preserve">  0/00/0000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17658</v>
          </cell>
          <cell r="AZ540">
            <v>9350055</v>
          </cell>
          <cell r="BA540" t="str">
            <v xml:space="preserve"> ST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 t="str">
            <v>Pass</v>
          </cell>
          <cell r="BH540" t="str">
            <v>Pass</v>
          </cell>
          <cell r="BI540" t="str">
            <v>***-**-5280</v>
          </cell>
          <cell r="BJ540">
            <v>-43127.56</v>
          </cell>
          <cell r="BK540">
            <v>-43218.75</v>
          </cell>
          <cell r="BL540">
            <v>-43218.75</v>
          </cell>
          <cell r="BM540"/>
          <cell r="BN540"/>
          <cell r="BO540"/>
          <cell r="BP540"/>
          <cell r="BQ540">
            <v>-1.960361490136504E-5</v>
          </cell>
          <cell r="BR540">
            <v>-43127.56</v>
          </cell>
          <cell r="BS540">
            <v>-91.19</v>
          </cell>
          <cell r="BT540">
            <v>-43218.75</v>
          </cell>
          <cell r="BU540">
            <v>0</v>
          </cell>
          <cell r="BV540">
            <v>-43218.75</v>
          </cell>
          <cell r="BW540">
            <v>0</v>
          </cell>
          <cell r="BX540">
            <v>0</v>
          </cell>
          <cell r="BY540"/>
          <cell r="BZ540">
            <v>0</v>
          </cell>
          <cell r="CA540" t="e">
            <v>#REF!</v>
          </cell>
          <cell r="CB540" t="str">
            <v>Match</v>
          </cell>
          <cell r="CC540" t="b">
            <v>0</v>
          </cell>
          <cell r="CD540">
            <v>512045280</v>
          </cell>
          <cell r="CE540">
            <v>9</v>
          </cell>
          <cell r="CF540">
            <v>5</v>
          </cell>
          <cell r="CG540">
            <v>4</v>
          </cell>
          <cell r="CH540" t="b">
            <v>0</v>
          </cell>
          <cell r="CI540">
            <v>-8.3131597222236451</v>
          </cell>
          <cell r="CJ540"/>
          <cell r="CK540" t="e">
            <v>#REF!</v>
          </cell>
          <cell r="CL540" t="e">
            <v>#REF!</v>
          </cell>
        </row>
        <row r="541">
          <cell r="B541">
            <v>54079</v>
          </cell>
          <cell r="C541" t="str">
            <v xml:space="preserve"> DUFF,DREW</v>
          </cell>
          <cell r="D541">
            <v>8374.25</v>
          </cell>
          <cell r="E541">
            <v>8374.25</v>
          </cell>
          <cell r="F541">
            <v>42957</v>
          </cell>
          <cell r="G541">
            <v>44804</v>
          </cell>
          <cell r="H541" t="str">
            <v xml:space="preserve"> PURCHASE VEHICLE</v>
          </cell>
          <cell r="I541" t="str">
            <v xml:space="preserve"> SA</v>
          </cell>
          <cell r="J541">
            <v>34</v>
          </cell>
          <cell r="K541" t="str">
            <v xml:space="preserve"> A</v>
          </cell>
          <cell r="L541" t="str">
            <v xml:space="preserve"> N</v>
          </cell>
          <cell r="M541">
            <v>0</v>
          </cell>
          <cell r="N541">
            <v>17661</v>
          </cell>
          <cell r="O541">
            <v>54079</v>
          </cell>
          <cell r="P541">
            <v>0</v>
          </cell>
          <cell r="Q541" t="str">
            <v xml:space="preserve"> MN</v>
          </cell>
          <cell r="R541">
            <v>43343</v>
          </cell>
          <cell r="S541">
            <v>2008.51</v>
          </cell>
          <cell r="T541">
            <v>239.46</v>
          </cell>
          <cell r="U541" t="str">
            <v xml:space="preserve"> N</v>
          </cell>
          <cell r="V541">
            <v>11</v>
          </cell>
          <cell r="W541">
            <v>515150519</v>
          </cell>
          <cell r="X541" t="str">
            <v xml:space="preserve"> S</v>
          </cell>
          <cell r="Y541">
            <v>17661</v>
          </cell>
          <cell r="Z541">
            <v>54079</v>
          </cell>
          <cell r="AA541">
            <v>0</v>
          </cell>
          <cell r="AB541">
            <v>3</v>
          </cell>
          <cell r="AC541">
            <v>5</v>
          </cell>
          <cell r="AD541">
            <v>12</v>
          </cell>
          <cell r="AE541">
            <v>0</v>
          </cell>
          <cell r="AF541">
            <v>0</v>
          </cell>
          <cell r="AG541" t="str">
            <v xml:space="preserve"> ST</v>
          </cell>
          <cell r="AH541" t="str">
            <v xml:space="preserve"> 2014 KIA OPTIMA LX (VIN 5XXGM4</v>
          </cell>
          <cell r="AI541" t="str">
            <v xml:space="preserve"> N</v>
          </cell>
          <cell r="AJ541">
            <v>6.25</v>
          </cell>
          <cell r="AK541">
            <v>0</v>
          </cell>
          <cell r="AL541">
            <v>17661</v>
          </cell>
          <cell r="AM541">
            <v>54079</v>
          </cell>
          <cell r="AN541" t="str">
            <v xml:space="preserve">  0/00/0000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17661</v>
          </cell>
          <cell r="AZ541">
            <v>54079</v>
          </cell>
          <cell r="BA541" t="str">
            <v xml:space="preserve"> ST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 t="str">
            <v>Pass</v>
          </cell>
          <cell r="BH541" t="str">
            <v>Pass</v>
          </cell>
          <cell r="BI541" t="str">
            <v>***-**-0519</v>
          </cell>
          <cell r="BJ541">
            <v>8374.25</v>
          </cell>
          <cell r="BK541">
            <v>8613.7099999999991</v>
          </cell>
          <cell r="BL541">
            <v>8613.7099999999991</v>
          </cell>
          <cell r="BM541"/>
          <cell r="BN541"/>
          <cell r="BO541"/>
          <cell r="BP541"/>
          <cell r="BQ541">
            <v>7.18752254552255E-6</v>
          </cell>
          <cell r="BR541">
            <v>8374.25</v>
          </cell>
          <cell r="BS541">
            <v>239.46</v>
          </cell>
          <cell r="BT541">
            <v>8613.7099999999991</v>
          </cell>
          <cell r="BU541">
            <v>0</v>
          </cell>
          <cell r="BV541">
            <v>8613.7099999999991</v>
          </cell>
          <cell r="BW541">
            <v>0</v>
          </cell>
          <cell r="BX541">
            <v>0</v>
          </cell>
          <cell r="BY541"/>
          <cell r="BZ541">
            <v>0</v>
          </cell>
          <cell r="CA541" t="e">
            <v>#REF!</v>
          </cell>
          <cell r="CB541" t="str">
            <v>Match</v>
          </cell>
          <cell r="CC541" t="b">
            <v>0</v>
          </cell>
          <cell r="CD541">
            <v>515150519</v>
          </cell>
          <cell r="CE541">
            <v>9</v>
          </cell>
          <cell r="CF541">
            <v>5</v>
          </cell>
          <cell r="CG541">
            <v>15</v>
          </cell>
          <cell r="CH541" t="b">
            <v>0</v>
          </cell>
          <cell r="CI541">
            <v>-219.31315972222365</v>
          </cell>
          <cell r="CJ541"/>
          <cell r="CK541" t="e">
            <v>#REF!</v>
          </cell>
          <cell r="CL541" t="e">
            <v>#REF!</v>
          </cell>
        </row>
        <row r="542">
          <cell r="B542">
            <v>50872</v>
          </cell>
          <cell r="C542" t="str">
            <v xml:space="preserve"> DARREN W. DUFF DBA C</v>
          </cell>
          <cell r="D542">
            <v>190000</v>
          </cell>
          <cell r="E542">
            <v>190000</v>
          </cell>
          <cell r="F542">
            <v>41936</v>
          </cell>
          <cell r="G542">
            <v>42948</v>
          </cell>
          <cell r="H542" t="str">
            <v xml:space="preserve"> OPERATE FEED YARD</v>
          </cell>
          <cell r="I542" t="str">
            <v xml:space="preserve"> SI</v>
          </cell>
          <cell r="J542">
            <v>91</v>
          </cell>
          <cell r="K542" t="str">
            <v xml:space="preserve"> A</v>
          </cell>
          <cell r="L542" t="str">
            <v xml:space="preserve"> O</v>
          </cell>
          <cell r="M542">
            <v>190000</v>
          </cell>
          <cell r="N542">
            <v>17662</v>
          </cell>
          <cell r="O542">
            <v>50872</v>
          </cell>
          <cell r="P542">
            <v>0</v>
          </cell>
          <cell r="Q542" t="str">
            <v xml:space="preserve"> LF</v>
          </cell>
          <cell r="R542">
            <v>42948</v>
          </cell>
          <cell r="S542">
            <v>0</v>
          </cell>
          <cell r="T542">
            <v>10715.47</v>
          </cell>
          <cell r="U542" t="str">
            <v xml:space="preserve"> N</v>
          </cell>
          <cell r="V542">
            <v>7</v>
          </cell>
          <cell r="W542">
            <v>452402416</v>
          </cell>
          <cell r="X542" t="str">
            <v xml:space="preserve"> F</v>
          </cell>
          <cell r="Y542">
            <v>17662</v>
          </cell>
          <cell r="Z542">
            <v>50872</v>
          </cell>
          <cell r="AA542">
            <v>0</v>
          </cell>
          <cell r="AB542">
            <v>2</v>
          </cell>
          <cell r="AC542">
            <v>4</v>
          </cell>
          <cell r="AD542">
            <v>11</v>
          </cell>
          <cell r="AE542">
            <v>0</v>
          </cell>
          <cell r="AF542">
            <v>0</v>
          </cell>
          <cell r="AG542" t="str">
            <v xml:space="preserve"> ST</v>
          </cell>
          <cell r="AH542" t="str">
            <v xml:space="preserve"> CHAT ACCTS EQUIP GI LSTCK FEQU</v>
          </cell>
          <cell r="AI542" t="str">
            <v xml:space="preserve"> N</v>
          </cell>
          <cell r="AJ542">
            <v>5.75</v>
          </cell>
          <cell r="AK542">
            <v>4</v>
          </cell>
          <cell r="AL542">
            <v>17662</v>
          </cell>
          <cell r="AM542">
            <v>50872</v>
          </cell>
          <cell r="AN542" t="str">
            <v xml:space="preserve">  0/00/0000</v>
          </cell>
          <cell r="AO542">
            <v>190000</v>
          </cell>
          <cell r="AP542">
            <v>10715.47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200715.47</v>
          </cell>
          <cell r="AV542">
            <v>2</v>
          </cell>
          <cell r="AW542">
            <v>2</v>
          </cell>
          <cell r="AX542">
            <v>2</v>
          </cell>
          <cell r="AY542">
            <v>17662</v>
          </cell>
          <cell r="AZ542">
            <v>50872</v>
          </cell>
          <cell r="BA542" t="str">
            <v xml:space="preserve"> ST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 t="str">
            <v>Substandard</v>
          </cell>
          <cell r="BH542" t="str">
            <v>Substandard</v>
          </cell>
          <cell r="BI542" t="str">
            <v>**-***2416</v>
          </cell>
          <cell r="BJ542">
            <v>190000</v>
          </cell>
          <cell r="BK542">
            <v>200715.47</v>
          </cell>
          <cell r="BL542"/>
          <cell r="BM542"/>
          <cell r="BN542">
            <v>200715.47</v>
          </cell>
          <cell r="BO542"/>
          <cell r="BP542"/>
          <cell r="BQ542">
            <v>1.5002883135293809E-4</v>
          </cell>
          <cell r="BR542">
            <v>190000</v>
          </cell>
          <cell r="BS542">
            <v>10715.47</v>
          </cell>
          <cell r="BT542">
            <v>200715.47</v>
          </cell>
          <cell r="BU542">
            <v>0</v>
          </cell>
          <cell r="BV542">
            <v>200715.47</v>
          </cell>
          <cell r="BW542">
            <v>0</v>
          </cell>
          <cell r="BX542">
            <v>0</v>
          </cell>
          <cell r="BY542" t="str">
            <v>120 +</v>
          </cell>
          <cell r="BZ542">
            <v>200715.47</v>
          </cell>
          <cell r="CA542" t="e">
            <v>#REF!</v>
          </cell>
          <cell r="CB542" t="str">
            <v>Match</v>
          </cell>
          <cell r="CC542" t="b">
            <v>0</v>
          </cell>
          <cell r="CD542">
            <v>452402416</v>
          </cell>
          <cell r="CE542">
            <v>9</v>
          </cell>
          <cell r="CF542">
            <v>4</v>
          </cell>
          <cell r="CG542">
            <v>40</v>
          </cell>
          <cell r="CH542" t="b">
            <v>0</v>
          </cell>
          <cell r="CI542">
            <v>175.68684027777635</v>
          </cell>
          <cell r="CJ542" t="str">
            <v>31 +</v>
          </cell>
          <cell r="CK542" t="e">
            <v>#REF!</v>
          </cell>
          <cell r="CL542" t="e">
            <v>#REF!</v>
          </cell>
        </row>
        <row r="543">
          <cell r="B543">
            <v>50880</v>
          </cell>
          <cell r="C543" t="str">
            <v xml:space="preserve"> DARREN W. DUFF DBA C</v>
          </cell>
          <cell r="D543">
            <v>365000</v>
          </cell>
          <cell r="E543">
            <v>365000</v>
          </cell>
          <cell r="F543">
            <v>41936</v>
          </cell>
          <cell r="G543">
            <v>42948</v>
          </cell>
          <cell r="H543" t="str">
            <v xml:space="preserve"> OPERATE COWS</v>
          </cell>
          <cell r="I543" t="str">
            <v xml:space="preserve"> SI</v>
          </cell>
          <cell r="J543">
            <v>91</v>
          </cell>
          <cell r="K543" t="str">
            <v xml:space="preserve"> A</v>
          </cell>
          <cell r="L543" t="str">
            <v xml:space="preserve"> O</v>
          </cell>
          <cell r="M543">
            <v>365000</v>
          </cell>
          <cell r="N543">
            <v>17662</v>
          </cell>
          <cell r="O543">
            <v>50880</v>
          </cell>
          <cell r="P543">
            <v>0</v>
          </cell>
          <cell r="Q543" t="str">
            <v xml:space="preserve"> LF</v>
          </cell>
          <cell r="R543">
            <v>42948</v>
          </cell>
          <cell r="S543">
            <v>0</v>
          </cell>
          <cell r="T543">
            <v>20585</v>
          </cell>
          <cell r="U543" t="str">
            <v xml:space="preserve"> N</v>
          </cell>
          <cell r="V543">
            <v>7</v>
          </cell>
          <cell r="W543">
            <v>452402416</v>
          </cell>
          <cell r="X543" t="str">
            <v xml:space="preserve"> F</v>
          </cell>
          <cell r="Y543">
            <v>17662</v>
          </cell>
          <cell r="Z543">
            <v>50880</v>
          </cell>
          <cell r="AA543">
            <v>0</v>
          </cell>
          <cell r="AB543">
            <v>2</v>
          </cell>
          <cell r="AC543">
            <v>4</v>
          </cell>
          <cell r="AD543">
            <v>11</v>
          </cell>
          <cell r="AE543">
            <v>0</v>
          </cell>
          <cell r="AF543">
            <v>0</v>
          </cell>
          <cell r="AG543" t="str">
            <v xml:space="preserve"> ST</v>
          </cell>
          <cell r="AH543" t="str">
            <v xml:space="preserve"> CHAT ACCTS EQUIP GI LSTCK FEQU</v>
          </cell>
          <cell r="AI543" t="str">
            <v xml:space="preserve"> N</v>
          </cell>
          <cell r="AJ543">
            <v>5.75</v>
          </cell>
          <cell r="AK543">
            <v>5</v>
          </cell>
          <cell r="AL543">
            <v>17662</v>
          </cell>
          <cell r="AM543">
            <v>50880</v>
          </cell>
          <cell r="AN543" t="str">
            <v xml:space="preserve">  0/00/0000</v>
          </cell>
          <cell r="AO543">
            <v>365000</v>
          </cell>
          <cell r="AP543">
            <v>20585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385585</v>
          </cell>
          <cell r="AV543">
            <v>2</v>
          </cell>
          <cell r="AW543">
            <v>2</v>
          </cell>
          <cell r="AX543">
            <v>2</v>
          </cell>
          <cell r="AY543">
            <v>17662</v>
          </cell>
          <cell r="AZ543">
            <v>50880</v>
          </cell>
          <cell r="BA543" t="str">
            <v xml:space="preserve"> ST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 t="str">
            <v>Substandard</v>
          </cell>
          <cell r="BH543" t="str">
            <v>Substandard</v>
          </cell>
          <cell r="BI543" t="str">
            <v>**-***2416</v>
          </cell>
          <cell r="BJ543">
            <v>365000</v>
          </cell>
          <cell r="BK543">
            <v>385585</v>
          </cell>
          <cell r="BL543"/>
          <cell r="BM543"/>
          <cell r="BN543">
            <v>385585</v>
          </cell>
          <cell r="BO543"/>
          <cell r="BP543"/>
          <cell r="BQ543">
            <v>2.8821328128327581E-4</v>
          </cell>
          <cell r="BR543">
            <v>365000</v>
          </cell>
          <cell r="BS543">
            <v>20585</v>
          </cell>
          <cell r="BT543">
            <v>385585</v>
          </cell>
          <cell r="BU543">
            <v>0</v>
          </cell>
          <cell r="BV543">
            <v>385585</v>
          </cell>
          <cell r="BW543">
            <v>0</v>
          </cell>
          <cell r="BX543">
            <v>0</v>
          </cell>
          <cell r="BY543" t="str">
            <v>120 +</v>
          </cell>
          <cell r="BZ543">
            <v>385585</v>
          </cell>
          <cell r="CA543" t="e">
            <v>#REF!</v>
          </cell>
          <cell r="CB543" t="str">
            <v>Match</v>
          </cell>
          <cell r="CC543" t="b">
            <v>0</v>
          </cell>
          <cell r="CD543">
            <v>452402416</v>
          </cell>
          <cell r="CE543">
            <v>9</v>
          </cell>
          <cell r="CF543">
            <v>4</v>
          </cell>
          <cell r="CG543">
            <v>40</v>
          </cell>
          <cell r="CH543" t="b">
            <v>0</v>
          </cell>
          <cell r="CI543">
            <v>175.68684027777635</v>
          </cell>
          <cell r="CJ543" t="str">
            <v>31 +</v>
          </cell>
          <cell r="CK543" t="e">
            <v>#REF!</v>
          </cell>
          <cell r="CL543" t="e">
            <v>#REF!</v>
          </cell>
        </row>
        <row r="544">
          <cell r="B544">
            <v>50983</v>
          </cell>
          <cell r="C544" t="str">
            <v xml:space="preserve"> DARREN W. DUFF DBA C</v>
          </cell>
          <cell r="D544">
            <v>28546</v>
          </cell>
          <cell r="E544">
            <v>17234.64</v>
          </cell>
          <cell r="F544">
            <v>41963</v>
          </cell>
          <cell r="G544">
            <v>43470</v>
          </cell>
          <cell r="H544" t="str">
            <v xml:space="preserve"> EQUIPMENT REPAIR</v>
          </cell>
          <cell r="I544" t="str">
            <v xml:space="preserve"> SA</v>
          </cell>
          <cell r="J544">
            <v>92</v>
          </cell>
          <cell r="K544" t="str">
            <v xml:space="preserve"> A</v>
          </cell>
          <cell r="L544" t="str">
            <v xml:space="preserve"> N</v>
          </cell>
          <cell r="M544">
            <v>0</v>
          </cell>
          <cell r="N544">
            <v>17662</v>
          </cell>
          <cell r="O544">
            <v>50983</v>
          </cell>
          <cell r="P544">
            <v>0</v>
          </cell>
          <cell r="Q544" t="str">
            <v xml:space="preserve"> LF</v>
          </cell>
          <cell r="R544">
            <v>42740</v>
          </cell>
          <cell r="S544">
            <v>6411.39</v>
          </cell>
          <cell r="T544">
            <v>2038.96</v>
          </cell>
          <cell r="U544" t="str">
            <v xml:space="preserve"> N</v>
          </cell>
          <cell r="V544">
            <v>7</v>
          </cell>
          <cell r="W544">
            <v>452402416</v>
          </cell>
          <cell r="X544" t="str">
            <v xml:space="preserve"> F</v>
          </cell>
          <cell r="Y544">
            <v>17662</v>
          </cell>
          <cell r="Z544">
            <v>50983</v>
          </cell>
          <cell r="AA544">
            <v>0</v>
          </cell>
          <cell r="AB544">
            <v>2</v>
          </cell>
          <cell r="AC544">
            <v>2</v>
          </cell>
          <cell r="AD544">
            <v>11</v>
          </cell>
          <cell r="AE544">
            <v>0</v>
          </cell>
          <cell r="AF544">
            <v>0</v>
          </cell>
          <cell r="AG544" t="str">
            <v xml:space="preserve"> ST</v>
          </cell>
          <cell r="AH544" t="str">
            <v xml:space="preserve"> INV ACCTS EQUIP GI FE</v>
          </cell>
          <cell r="AI544" t="str">
            <v xml:space="preserve"> N</v>
          </cell>
          <cell r="AJ544">
            <v>5.75</v>
          </cell>
          <cell r="AK544">
            <v>3</v>
          </cell>
          <cell r="AL544">
            <v>17662</v>
          </cell>
          <cell r="AM544">
            <v>50983</v>
          </cell>
          <cell r="AN544" t="str">
            <v xml:space="preserve">  0/00/0000</v>
          </cell>
          <cell r="AO544">
            <v>10835.4</v>
          </cell>
          <cell r="AP544">
            <v>1987.38</v>
          </cell>
          <cell r="AQ544">
            <v>6411.39</v>
          </cell>
          <cell r="AR544">
            <v>0</v>
          </cell>
          <cell r="AS544">
            <v>0</v>
          </cell>
          <cell r="AT544">
            <v>0</v>
          </cell>
          <cell r="AU544">
            <v>6411.39</v>
          </cell>
          <cell r="AV544">
            <v>1</v>
          </cell>
          <cell r="AW544">
            <v>1</v>
          </cell>
          <cell r="AX544">
            <v>1</v>
          </cell>
          <cell r="AY544">
            <v>17662</v>
          </cell>
          <cell r="AZ544">
            <v>50983</v>
          </cell>
          <cell r="BA544" t="str">
            <v xml:space="preserve"> ST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str">
            <v>Substandard</v>
          </cell>
          <cell r="BH544" t="str">
            <v>Substandard</v>
          </cell>
          <cell r="BI544" t="str">
            <v>**-***2416</v>
          </cell>
          <cell r="BJ544">
            <v>17234.64</v>
          </cell>
          <cell r="BK544">
            <v>19273.599999999999</v>
          </cell>
          <cell r="BL544"/>
          <cell r="BM544"/>
          <cell r="BN544">
            <v>19273.599999999999</v>
          </cell>
          <cell r="BO544"/>
          <cell r="BP544"/>
          <cell r="BQ544">
            <v>1.3608909989413689E-5</v>
          </cell>
          <cell r="BR544">
            <v>17234.64</v>
          </cell>
          <cell r="BS544">
            <v>2038.96</v>
          </cell>
          <cell r="BT544">
            <v>19273.599999999999</v>
          </cell>
          <cell r="BU544">
            <v>0</v>
          </cell>
          <cell r="BV544">
            <v>19273.599999999999</v>
          </cell>
          <cell r="BW544">
            <v>0</v>
          </cell>
          <cell r="BX544">
            <v>0</v>
          </cell>
          <cell r="BY544" t="str">
            <v>120 +</v>
          </cell>
          <cell r="BZ544">
            <v>12822.779999999999</v>
          </cell>
          <cell r="CA544" t="e">
            <v>#REF!</v>
          </cell>
          <cell r="CB544" t="str">
            <v>Match</v>
          </cell>
          <cell r="CC544" t="b">
            <v>0</v>
          </cell>
          <cell r="CD544">
            <v>452402416</v>
          </cell>
          <cell r="CE544">
            <v>9</v>
          </cell>
          <cell r="CF544">
            <v>4</v>
          </cell>
          <cell r="CG544">
            <v>40</v>
          </cell>
          <cell r="CH544" t="b">
            <v>0</v>
          </cell>
          <cell r="CI544">
            <v>383.68684027777635</v>
          </cell>
          <cell r="CJ544" t="str">
            <v>31 +</v>
          </cell>
          <cell r="CK544" t="e">
            <v>#REF!</v>
          </cell>
          <cell r="CL544" t="e">
            <v>#REF!</v>
          </cell>
        </row>
        <row r="545">
          <cell r="B545">
            <v>51175</v>
          </cell>
          <cell r="C545" t="str">
            <v xml:space="preserve"> DARREN W. DUFF DBA C</v>
          </cell>
          <cell r="D545">
            <v>24404.45</v>
          </cell>
          <cell r="E545">
            <v>18367.72</v>
          </cell>
          <cell r="F545">
            <v>42012</v>
          </cell>
          <cell r="G545">
            <v>43983</v>
          </cell>
          <cell r="H545" t="str">
            <v xml:space="preserve"> PURCHASE VEHICLE</v>
          </cell>
          <cell r="I545" t="str">
            <v xml:space="preserve"> SA</v>
          </cell>
          <cell r="J545">
            <v>92</v>
          </cell>
          <cell r="K545" t="str">
            <v xml:space="preserve"> A</v>
          </cell>
          <cell r="L545" t="str">
            <v xml:space="preserve"> N</v>
          </cell>
          <cell r="M545">
            <v>0</v>
          </cell>
          <cell r="N545">
            <v>17662</v>
          </cell>
          <cell r="O545">
            <v>51175</v>
          </cell>
          <cell r="P545">
            <v>0</v>
          </cell>
          <cell r="Q545" t="str">
            <v xml:space="preserve"> LF</v>
          </cell>
          <cell r="R545">
            <v>42901</v>
          </cell>
          <cell r="S545">
            <v>2885.49</v>
          </cell>
          <cell r="T545">
            <v>1137.1500000000001</v>
          </cell>
          <cell r="U545" t="str">
            <v xml:space="preserve"> N</v>
          </cell>
          <cell r="V545">
            <v>3</v>
          </cell>
          <cell r="W545">
            <v>452402416</v>
          </cell>
          <cell r="X545" t="str">
            <v xml:space="preserve"> F</v>
          </cell>
          <cell r="Y545">
            <v>17662</v>
          </cell>
          <cell r="Z545">
            <v>51175</v>
          </cell>
          <cell r="AA545">
            <v>0</v>
          </cell>
          <cell r="AB545">
            <v>2</v>
          </cell>
          <cell r="AC545">
            <v>2</v>
          </cell>
          <cell r="AD545">
            <v>11</v>
          </cell>
          <cell r="AE545">
            <v>0</v>
          </cell>
          <cell r="AF545">
            <v>0</v>
          </cell>
          <cell r="AG545" t="str">
            <v xml:space="preserve"> ST</v>
          </cell>
          <cell r="AH545" t="str">
            <v xml:space="preserve"> 2006 FORD F-350 SUPER DUTY  (V</v>
          </cell>
          <cell r="AI545" t="str">
            <v xml:space="preserve"> N</v>
          </cell>
          <cell r="AJ545">
            <v>5.75</v>
          </cell>
          <cell r="AK545">
            <v>6</v>
          </cell>
          <cell r="AL545">
            <v>17662</v>
          </cell>
          <cell r="AM545">
            <v>51175</v>
          </cell>
          <cell r="AN545" t="str">
            <v xml:space="preserve">  0/00/0000</v>
          </cell>
          <cell r="AO545">
            <v>4749.57</v>
          </cell>
          <cell r="AP545">
            <v>1021.41</v>
          </cell>
          <cell r="AQ545">
            <v>0</v>
          </cell>
          <cell r="AR545">
            <v>2885.49</v>
          </cell>
          <cell r="AS545">
            <v>0</v>
          </cell>
          <cell r="AT545">
            <v>0</v>
          </cell>
          <cell r="AU545">
            <v>2885.49</v>
          </cell>
          <cell r="AV545">
            <v>3</v>
          </cell>
          <cell r="AW545">
            <v>1</v>
          </cell>
          <cell r="AX545">
            <v>1</v>
          </cell>
          <cell r="AY545">
            <v>17662</v>
          </cell>
          <cell r="AZ545">
            <v>51175</v>
          </cell>
          <cell r="BA545" t="str">
            <v xml:space="preserve"> ST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 t="str">
            <v>Substandard</v>
          </cell>
          <cell r="BH545" t="str">
            <v>Substandard</v>
          </cell>
          <cell r="BI545" t="str">
            <v>**-***2416</v>
          </cell>
          <cell r="BJ545">
            <v>18367.72</v>
          </cell>
          <cell r="BK545">
            <v>19504.870000000003</v>
          </cell>
          <cell r="BL545"/>
          <cell r="BM545"/>
          <cell r="BN545">
            <v>19504.870000000003</v>
          </cell>
          <cell r="BO545"/>
          <cell r="BP545"/>
          <cell r="BQ545">
            <v>1.4503618769568358E-5</v>
          </cell>
          <cell r="BR545">
            <v>18367.72</v>
          </cell>
          <cell r="BS545">
            <v>1137.1500000000001</v>
          </cell>
          <cell r="BT545">
            <v>19504.870000000003</v>
          </cell>
          <cell r="BU545">
            <v>0</v>
          </cell>
          <cell r="BV545">
            <v>19504.870000000003</v>
          </cell>
          <cell r="BW545">
            <v>0</v>
          </cell>
          <cell r="BX545">
            <v>0</v>
          </cell>
          <cell r="BY545" t="str">
            <v>120 +</v>
          </cell>
          <cell r="BZ545">
            <v>5770.98</v>
          </cell>
          <cell r="CA545" t="e">
            <v>#REF!</v>
          </cell>
          <cell r="CB545" t="str">
            <v>Match</v>
          </cell>
          <cell r="CC545" t="b">
            <v>0</v>
          </cell>
          <cell r="CD545">
            <v>452402416</v>
          </cell>
          <cell r="CE545">
            <v>9</v>
          </cell>
          <cell r="CF545">
            <v>4</v>
          </cell>
          <cell r="CG545">
            <v>40</v>
          </cell>
          <cell r="CH545" t="b">
            <v>0</v>
          </cell>
          <cell r="CI545">
            <v>222.68684027777635</v>
          </cell>
          <cell r="CJ545" t="str">
            <v>31 +</v>
          </cell>
          <cell r="CK545" t="e">
            <v>#REF!</v>
          </cell>
          <cell r="CL545" t="e">
            <v>#REF!</v>
          </cell>
        </row>
        <row r="546">
          <cell r="B546">
            <v>310398</v>
          </cell>
          <cell r="C546" t="str">
            <v xml:space="preserve"> DUFF,JORDAN M.</v>
          </cell>
          <cell r="D546">
            <v>80000</v>
          </cell>
          <cell r="E546">
            <v>77676.62</v>
          </cell>
          <cell r="F546">
            <v>42531</v>
          </cell>
          <cell r="G546">
            <v>53509</v>
          </cell>
          <cell r="H546" t="str">
            <v xml:space="preserve"> CASH-OUT REFINANCE</v>
          </cell>
          <cell r="I546" t="str">
            <v xml:space="preserve"> PA</v>
          </cell>
          <cell r="J546">
            <v>19</v>
          </cell>
          <cell r="K546" t="str">
            <v xml:space="preserve"> A</v>
          </cell>
          <cell r="L546" t="str">
            <v xml:space="preserve"> N</v>
          </cell>
          <cell r="M546">
            <v>0</v>
          </cell>
          <cell r="N546">
            <v>17663</v>
          </cell>
          <cell r="O546">
            <v>310398</v>
          </cell>
          <cell r="P546">
            <v>0</v>
          </cell>
          <cell r="Q546" t="str">
            <v xml:space="preserve"> BR</v>
          </cell>
          <cell r="R546">
            <v>43132</v>
          </cell>
          <cell r="S546">
            <v>359.24</v>
          </cell>
          <cell r="T546">
            <v>161.27000000000001</v>
          </cell>
          <cell r="U546" t="str">
            <v xml:space="preserve"> N</v>
          </cell>
          <cell r="V546">
            <v>2</v>
          </cell>
          <cell r="W546">
            <v>514985203</v>
          </cell>
          <cell r="X546" t="str">
            <v xml:space="preserve"> S</v>
          </cell>
          <cell r="Y546">
            <v>17663</v>
          </cell>
          <cell r="Z546">
            <v>310398</v>
          </cell>
          <cell r="AA546">
            <v>0</v>
          </cell>
          <cell r="AB546">
            <v>4</v>
          </cell>
          <cell r="AC546">
            <v>6</v>
          </cell>
          <cell r="AD546">
            <v>3</v>
          </cell>
          <cell r="AE546">
            <v>310398</v>
          </cell>
          <cell r="AF546">
            <v>1</v>
          </cell>
          <cell r="AG546" t="str">
            <v xml:space="preserve"> ST</v>
          </cell>
          <cell r="AH546" t="str">
            <v xml:space="preserve"> 810 ANTELOPE ST</v>
          </cell>
          <cell r="AI546" t="str">
            <v xml:space="preserve"> N</v>
          </cell>
          <cell r="AJ546">
            <v>3.25</v>
          </cell>
          <cell r="AK546">
            <v>0</v>
          </cell>
          <cell r="AL546">
            <v>17663</v>
          </cell>
          <cell r="AM546">
            <v>310398</v>
          </cell>
          <cell r="AN546" t="str">
            <v xml:space="preserve">  0/00/0000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17663</v>
          </cell>
          <cell r="AZ546">
            <v>310398</v>
          </cell>
          <cell r="BA546" t="str">
            <v xml:space="preserve"> ST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 t="str">
            <v>Pass</v>
          </cell>
          <cell r="BH546" t="str">
            <v>Pass</v>
          </cell>
          <cell r="BI546" t="str">
            <v>***-**-5203</v>
          </cell>
          <cell r="BJ546">
            <v>77676.62</v>
          </cell>
          <cell r="BK546">
            <v>77837.89</v>
          </cell>
          <cell r="BL546">
            <v>77837.89</v>
          </cell>
          <cell r="BM546"/>
          <cell r="BN546"/>
          <cell r="BO546"/>
          <cell r="BP546"/>
          <cell r="BQ546">
            <v>3.4667854184576971E-5</v>
          </cell>
          <cell r="BR546">
            <v>77676.62</v>
          </cell>
          <cell r="BS546">
            <v>161.27000000000001</v>
          </cell>
          <cell r="BT546">
            <v>77837.89</v>
          </cell>
          <cell r="BU546">
            <v>0</v>
          </cell>
          <cell r="BV546">
            <v>77837.89</v>
          </cell>
          <cell r="BW546">
            <v>0</v>
          </cell>
          <cell r="BX546">
            <v>0</v>
          </cell>
          <cell r="BY546"/>
          <cell r="BZ546">
            <v>0</v>
          </cell>
          <cell r="CA546" t="e">
            <v>#REF!</v>
          </cell>
          <cell r="CB546" t="str">
            <v>Match</v>
          </cell>
          <cell r="CC546" t="b">
            <v>0</v>
          </cell>
          <cell r="CD546">
            <v>514985203</v>
          </cell>
          <cell r="CE546">
            <v>9</v>
          </cell>
          <cell r="CF546">
            <v>5</v>
          </cell>
          <cell r="CG546">
            <v>98</v>
          </cell>
          <cell r="CH546" t="b">
            <v>0</v>
          </cell>
          <cell r="CI546">
            <v>-8.3131597222236451</v>
          </cell>
          <cell r="CJ546"/>
          <cell r="CK546" t="e">
            <v>#REF!</v>
          </cell>
          <cell r="CL546" t="e">
            <v>#REF!</v>
          </cell>
        </row>
        <row r="547">
          <cell r="B547">
            <v>9310398</v>
          </cell>
          <cell r="C547" t="str">
            <v xml:space="preserve"> DUFF,JORDAN M</v>
          </cell>
          <cell r="D547">
            <v>-80000</v>
          </cell>
          <cell r="E547">
            <v>-77676.62</v>
          </cell>
          <cell r="F547">
            <v>42531</v>
          </cell>
          <cell r="G547">
            <v>53509</v>
          </cell>
          <cell r="H547" t="str">
            <v xml:space="preserve"> MPF LOAN SOLD</v>
          </cell>
          <cell r="I547" t="str">
            <v xml:space="preserve"> PT</v>
          </cell>
          <cell r="J547">
            <v>20</v>
          </cell>
          <cell r="K547" t="str">
            <v xml:space="preserve"> A</v>
          </cell>
          <cell r="L547" t="str">
            <v xml:space="preserve"> N</v>
          </cell>
          <cell r="M547">
            <v>0</v>
          </cell>
          <cell r="N547">
            <v>17663</v>
          </cell>
          <cell r="O547">
            <v>9310398</v>
          </cell>
          <cell r="P547">
            <v>0</v>
          </cell>
          <cell r="Q547" t="str">
            <v xml:space="preserve"> BR</v>
          </cell>
          <cell r="R547">
            <v>43132</v>
          </cell>
          <cell r="S547">
            <v>359.24</v>
          </cell>
          <cell r="T547">
            <v>-161.27000000000001</v>
          </cell>
          <cell r="U547" t="str">
            <v xml:space="preserve"> N</v>
          </cell>
          <cell r="V547">
            <v>2</v>
          </cell>
          <cell r="W547">
            <v>514985203</v>
          </cell>
          <cell r="X547" t="str">
            <v xml:space="preserve"> S</v>
          </cell>
          <cell r="Y547">
            <v>17663</v>
          </cell>
          <cell r="Z547">
            <v>9310398</v>
          </cell>
          <cell r="AA547">
            <v>0</v>
          </cell>
          <cell r="AB547">
            <v>4</v>
          </cell>
          <cell r="AC547">
            <v>6</v>
          </cell>
          <cell r="AD547">
            <v>3</v>
          </cell>
          <cell r="AE547">
            <v>310398</v>
          </cell>
          <cell r="AF547">
            <v>1</v>
          </cell>
          <cell r="AG547" t="str">
            <v xml:space="preserve"> ST</v>
          </cell>
          <cell r="AH547" t="str">
            <v xml:space="preserve"> 810 ANTELOPE ST</v>
          </cell>
          <cell r="AI547" t="str">
            <v xml:space="preserve">  </v>
          </cell>
          <cell r="AJ547">
            <v>3.25</v>
          </cell>
          <cell r="AK547">
            <v>0</v>
          </cell>
          <cell r="AL547">
            <v>17663</v>
          </cell>
          <cell r="AM547">
            <v>9310398</v>
          </cell>
          <cell r="AN547" t="str">
            <v xml:space="preserve">  0/00/0000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17663</v>
          </cell>
          <cell r="AZ547">
            <v>9310398</v>
          </cell>
          <cell r="BA547" t="str">
            <v xml:space="preserve"> ST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 t="str">
            <v>Pass</v>
          </cell>
          <cell r="BH547" t="str">
            <v>Pass</v>
          </cell>
          <cell r="BI547" t="str">
            <v>***-**-5203</v>
          </cell>
          <cell r="BJ547">
            <v>-77676.62</v>
          </cell>
          <cell r="BK547">
            <v>-77837.89</v>
          </cell>
          <cell r="BL547">
            <v>-77837.89</v>
          </cell>
          <cell r="BM547"/>
          <cell r="BN547"/>
          <cell r="BO547"/>
          <cell r="BP547"/>
          <cell r="BQ547">
            <v>-3.4667854184576971E-5</v>
          </cell>
          <cell r="BR547">
            <v>-77676.62</v>
          </cell>
          <cell r="BS547">
            <v>-161.27000000000001</v>
          </cell>
          <cell r="BT547">
            <v>-77837.89</v>
          </cell>
          <cell r="BU547">
            <v>0</v>
          </cell>
          <cell r="BV547">
            <v>-77837.89</v>
          </cell>
          <cell r="BW547">
            <v>0</v>
          </cell>
          <cell r="BX547">
            <v>0</v>
          </cell>
          <cell r="BY547"/>
          <cell r="BZ547">
            <v>0</v>
          </cell>
          <cell r="CA547" t="e">
            <v>#REF!</v>
          </cell>
          <cell r="CB547" t="str">
            <v>Match</v>
          </cell>
          <cell r="CC547" t="b">
            <v>0</v>
          </cell>
          <cell r="CD547">
            <v>514985203</v>
          </cell>
          <cell r="CE547">
            <v>9</v>
          </cell>
          <cell r="CF547">
            <v>5</v>
          </cell>
          <cell r="CG547">
            <v>98</v>
          </cell>
          <cell r="CH547" t="b">
            <v>0</v>
          </cell>
          <cell r="CI547">
            <v>-8.3131597222236451</v>
          </cell>
          <cell r="CJ547"/>
          <cell r="CK547" t="e">
            <v>#REF!</v>
          </cell>
          <cell r="CL547" t="e">
            <v>#REF!</v>
          </cell>
        </row>
        <row r="548">
          <cell r="B548">
            <v>310247</v>
          </cell>
          <cell r="C548" t="str">
            <v xml:space="preserve"> DUFF, KRISTIN</v>
          </cell>
          <cell r="D548">
            <v>127200</v>
          </cell>
          <cell r="E548">
            <v>112252.99</v>
          </cell>
          <cell r="F548">
            <v>40879</v>
          </cell>
          <cell r="G548">
            <v>51867</v>
          </cell>
          <cell r="H548" t="str">
            <v xml:space="preserve"> PURCHASE HOME</v>
          </cell>
          <cell r="I548" t="str">
            <v xml:space="preserve"> PA</v>
          </cell>
          <cell r="J548">
            <v>19</v>
          </cell>
          <cell r="K548" t="str">
            <v xml:space="preserve"> A</v>
          </cell>
          <cell r="L548" t="str">
            <v xml:space="preserve"> N</v>
          </cell>
          <cell r="M548">
            <v>0</v>
          </cell>
          <cell r="N548">
            <v>17664</v>
          </cell>
          <cell r="O548">
            <v>310247</v>
          </cell>
          <cell r="P548">
            <v>0</v>
          </cell>
          <cell r="Q548" t="str">
            <v xml:space="preserve"> KM</v>
          </cell>
          <cell r="R548">
            <v>43132</v>
          </cell>
          <cell r="S548">
            <v>607.27</v>
          </cell>
          <cell r="T548">
            <v>268.94</v>
          </cell>
          <cell r="U548" t="str">
            <v xml:space="preserve"> N</v>
          </cell>
          <cell r="V548">
            <v>2</v>
          </cell>
          <cell r="W548">
            <v>514869950</v>
          </cell>
          <cell r="X548" t="str">
            <v xml:space="preserve"> S</v>
          </cell>
          <cell r="Y548">
            <v>17664</v>
          </cell>
          <cell r="Z548">
            <v>310247</v>
          </cell>
          <cell r="AA548">
            <v>0</v>
          </cell>
          <cell r="AB548">
            <v>21</v>
          </cell>
          <cell r="AC548">
            <v>6</v>
          </cell>
          <cell r="AD548">
            <v>3</v>
          </cell>
          <cell r="AE548">
            <v>310247</v>
          </cell>
          <cell r="AF548">
            <v>1</v>
          </cell>
          <cell r="AG548" t="str">
            <v xml:space="preserve"> ST</v>
          </cell>
          <cell r="AH548" t="str">
            <v xml:space="preserve"> 1201 KINGSLEY ST., SCOTT CITY</v>
          </cell>
          <cell r="AI548" t="str">
            <v xml:space="preserve"> N</v>
          </cell>
          <cell r="AJ548">
            <v>3.75</v>
          </cell>
          <cell r="AK548">
            <v>0</v>
          </cell>
          <cell r="AL548">
            <v>17664</v>
          </cell>
          <cell r="AM548">
            <v>310247</v>
          </cell>
          <cell r="AN548" t="str">
            <v xml:space="preserve">  0/00/0000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17664</v>
          </cell>
          <cell r="AZ548">
            <v>310247</v>
          </cell>
          <cell r="BA548" t="str">
            <v xml:space="preserve"> ST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 t="str">
            <v>Pass</v>
          </cell>
          <cell r="BH548" t="str">
            <v>Pass</v>
          </cell>
          <cell r="BI548" t="str">
            <v>***-**-9950</v>
          </cell>
          <cell r="BJ548">
            <v>112252.99</v>
          </cell>
          <cell r="BK548">
            <v>112521.93000000001</v>
          </cell>
          <cell r="BL548">
            <v>112521.93000000001</v>
          </cell>
          <cell r="BM548"/>
          <cell r="BN548"/>
          <cell r="BO548"/>
          <cell r="BP548"/>
          <cell r="BQ548">
            <v>5.7807270842928072E-5</v>
          </cell>
          <cell r="BR548">
            <v>112252.99</v>
          </cell>
          <cell r="BS548">
            <v>268.94</v>
          </cell>
          <cell r="BT548">
            <v>112521.93000000001</v>
          </cell>
          <cell r="BU548">
            <v>0</v>
          </cell>
          <cell r="BV548">
            <v>112521.93000000001</v>
          </cell>
          <cell r="BW548">
            <v>0</v>
          </cell>
          <cell r="BX548">
            <v>0</v>
          </cell>
          <cell r="BY548"/>
          <cell r="BZ548">
            <v>0</v>
          </cell>
          <cell r="CA548" t="e">
            <v>#REF!</v>
          </cell>
          <cell r="CB548" t="str">
            <v>Match</v>
          </cell>
          <cell r="CC548" t="b">
            <v>0</v>
          </cell>
          <cell r="CD548">
            <v>514869950</v>
          </cell>
          <cell r="CE548">
            <v>9</v>
          </cell>
          <cell r="CF548">
            <v>5</v>
          </cell>
          <cell r="CG548">
            <v>86</v>
          </cell>
          <cell r="CH548" t="b">
            <v>0</v>
          </cell>
          <cell r="CI548">
            <v>-8.3131597222236451</v>
          </cell>
          <cell r="CJ548"/>
          <cell r="CK548" t="e">
            <v>#REF!</v>
          </cell>
          <cell r="CL548" t="e">
            <v>#REF!</v>
          </cell>
        </row>
        <row r="549">
          <cell r="B549">
            <v>9310247</v>
          </cell>
          <cell r="C549" t="str">
            <v xml:space="preserve"> DUFF,KRISTIN</v>
          </cell>
          <cell r="D549">
            <v>-127200</v>
          </cell>
          <cell r="E549">
            <v>-112252.99</v>
          </cell>
          <cell r="F549">
            <v>40879</v>
          </cell>
          <cell r="G549">
            <v>51867</v>
          </cell>
          <cell r="H549" t="str">
            <v xml:space="preserve"> FHLB SOLD LOAN</v>
          </cell>
          <cell r="I549" t="str">
            <v xml:space="preserve"> PT</v>
          </cell>
          <cell r="J549">
            <v>20</v>
          </cell>
          <cell r="K549" t="str">
            <v xml:space="preserve"> A</v>
          </cell>
          <cell r="L549" t="str">
            <v xml:space="preserve"> N</v>
          </cell>
          <cell r="M549">
            <v>0</v>
          </cell>
          <cell r="N549">
            <v>17664</v>
          </cell>
          <cell r="O549">
            <v>9310247</v>
          </cell>
          <cell r="P549">
            <v>0</v>
          </cell>
          <cell r="Q549" t="str">
            <v xml:space="preserve"> KM</v>
          </cell>
          <cell r="R549">
            <v>43132</v>
          </cell>
          <cell r="S549">
            <v>607.27</v>
          </cell>
          <cell r="T549">
            <v>-268.94</v>
          </cell>
          <cell r="U549" t="str">
            <v xml:space="preserve"> N</v>
          </cell>
          <cell r="V549">
            <v>2</v>
          </cell>
          <cell r="W549">
            <v>514869950</v>
          </cell>
          <cell r="X549" t="str">
            <v xml:space="preserve"> S</v>
          </cell>
          <cell r="Y549">
            <v>17664</v>
          </cell>
          <cell r="Z549">
            <v>9310247</v>
          </cell>
          <cell r="AA549">
            <v>0</v>
          </cell>
          <cell r="AB549">
            <v>21</v>
          </cell>
          <cell r="AC549">
            <v>6</v>
          </cell>
          <cell r="AD549">
            <v>3</v>
          </cell>
          <cell r="AE549">
            <v>310247</v>
          </cell>
          <cell r="AF549">
            <v>1</v>
          </cell>
          <cell r="AG549" t="str">
            <v xml:space="preserve"> ST</v>
          </cell>
          <cell r="AH549" t="str">
            <v xml:space="preserve"> 1201 KINGSLEY ST., SCOTT CITY</v>
          </cell>
          <cell r="AI549" t="str">
            <v xml:space="preserve"> N</v>
          </cell>
          <cell r="AJ549">
            <v>3.75</v>
          </cell>
          <cell r="AK549">
            <v>17</v>
          </cell>
          <cell r="AL549">
            <v>17664</v>
          </cell>
          <cell r="AM549">
            <v>9310247</v>
          </cell>
          <cell r="AN549" t="str">
            <v xml:space="preserve">  0/00/0000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17664</v>
          </cell>
          <cell r="AZ549">
            <v>9310247</v>
          </cell>
          <cell r="BA549" t="str">
            <v xml:space="preserve"> ST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 t="str">
            <v>Pass</v>
          </cell>
          <cell r="BH549" t="str">
            <v>Pass</v>
          </cell>
          <cell r="BI549" t="str">
            <v>***-**-9950</v>
          </cell>
          <cell r="BJ549">
            <v>-112252.99</v>
          </cell>
          <cell r="BK549">
            <v>-112521.93000000001</v>
          </cell>
          <cell r="BL549">
            <v>-112521.93000000001</v>
          </cell>
          <cell r="BM549"/>
          <cell r="BN549"/>
          <cell r="BO549"/>
          <cell r="BP549"/>
          <cell r="BQ549">
            <v>-5.7807270842928072E-5</v>
          </cell>
          <cell r="BR549">
            <v>-112252.99</v>
          </cell>
          <cell r="BS549">
            <v>-268.94</v>
          </cell>
          <cell r="BT549">
            <v>-112521.93000000001</v>
          </cell>
          <cell r="BU549">
            <v>0</v>
          </cell>
          <cell r="BV549">
            <v>-112521.93000000001</v>
          </cell>
          <cell r="BW549">
            <v>0</v>
          </cell>
          <cell r="BX549">
            <v>0</v>
          </cell>
          <cell r="BY549"/>
          <cell r="BZ549">
            <v>0</v>
          </cell>
          <cell r="CA549" t="e">
            <v>#REF!</v>
          </cell>
          <cell r="CB549" t="str">
            <v>Match</v>
          </cell>
          <cell r="CC549" t="b">
            <v>0</v>
          </cell>
          <cell r="CD549">
            <v>514869950</v>
          </cell>
          <cell r="CE549">
            <v>9</v>
          </cell>
          <cell r="CF549">
            <v>5</v>
          </cell>
          <cell r="CG549">
            <v>86</v>
          </cell>
          <cell r="CH549" t="b">
            <v>0</v>
          </cell>
          <cell r="CI549">
            <v>-8.3131597222236451</v>
          </cell>
          <cell r="CJ549"/>
          <cell r="CK549" t="e">
            <v>#REF!</v>
          </cell>
          <cell r="CL549" t="e">
            <v>#REF!</v>
          </cell>
        </row>
        <row r="550">
          <cell r="B550">
            <v>49669</v>
          </cell>
          <cell r="C550" t="str">
            <v xml:space="preserve"> DUFFS' LAND &amp; CATTLE</v>
          </cell>
          <cell r="D550">
            <v>1897000</v>
          </cell>
          <cell r="E550">
            <v>594302.78</v>
          </cell>
          <cell r="F550">
            <v>41576</v>
          </cell>
          <cell r="G550">
            <v>42064</v>
          </cell>
          <cell r="H550" t="str">
            <v xml:space="preserve"> OPERATING LOC</v>
          </cell>
          <cell r="I550" t="str">
            <v xml:space="preserve"> CO</v>
          </cell>
          <cell r="J550">
            <v>91</v>
          </cell>
          <cell r="K550" t="str">
            <v xml:space="preserve"> A</v>
          </cell>
          <cell r="L550" t="str">
            <v xml:space="preserve"> O</v>
          </cell>
          <cell r="M550">
            <v>1897000</v>
          </cell>
          <cell r="N550">
            <v>17665</v>
          </cell>
          <cell r="O550">
            <v>49669</v>
          </cell>
          <cell r="P550">
            <v>0</v>
          </cell>
          <cell r="Q550" t="str">
            <v xml:space="preserve"> JB</v>
          </cell>
          <cell r="R550">
            <v>42064</v>
          </cell>
          <cell r="S550">
            <v>0</v>
          </cell>
          <cell r="T550">
            <v>0</v>
          </cell>
          <cell r="U550" t="str">
            <v xml:space="preserve"> N</v>
          </cell>
          <cell r="V550">
            <v>4</v>
          </cell>
          <cell r="W550">
            <v>480891605</v>
          </cell>
          <cell r="X550" t="str">
            <v xml:space="preserve"> S</v>
          </cell>
          <cell r="Y550">
            <v>17665</v>
          </cell>
          <cell r="Z550">
            <v>49669</v>
          </cell>
          <cell r="AA550">
            <v>0</v>
          </cell>
          <cell r="AB550">
            <v>14</v>
          </cell>
          <cell r="AC550">
            <v>4</v>
          </cell>
          <cell r="AD550">
            <v>11</v>
          </cell>
          <cell r="AE550">
            <v>0</v>
          </cell>
          <cell r="AF550">
            <v>0</v>
          </cell>
          <cell r="AG550" t="str">
            <v xml:space="preserve"> ST</v>
          </cell>
          <cell r="AH550" t="str">
            <v xml:space="preserve"> ALL INVENTORY, CHATTEL PAPER,</v>
          </cell>
          <cell r="AI550" t="str">
            <v xml:space="preserve"> N</v>
          </cell>
          <cell r="AJ550">
            <v>5.5</v>
          </cell>
          <cell r="AK550">
            <v>1</v>
          </cell>
          <cell r="AL550">
            <v>17665</v>
          </cell>
          <cell r="AM550">
            <v>49669</v>
          </cell>
          <cell r="AN550" t="str">
            <v xml:space="preserve">  0/00/0000</v>
          </cell>
          <cell r="AO550">
            <v>594302.78</v>
          </cell>
          <cell r="AP550">
            <v>183482.33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777785.11</v>
          </cell>
          <cell r="AV550">
            <v>1</v>
          </cell>
          <cell r="AW550">
            <v>1</v>
          </cell>
          <cell r="AX550">
            <v>1</v>
          </cell>
          <cell r="AY550">
            <v>17665</v>
          </cell>
          <cell r="AZ550">
            <v>49669</v>
          </cell>
          <cell r="BA550" t="str">
            <v xml:space="preserve"> ST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 t="str">
            <v>Substandard</v>
          </cell>
          <cell r="BH550" t="str">
            <v>Pass</v>
          </cell>
          <cell r="BI550" t="str">
            <v>***-**-1605</v>
          </cell>
          <cell r="BJ550">
            <v>1897000</v>
          </cell>
          <cell r="BK550">
            <v>0</v>
          </cell>
          <cell r="BL550"/>
          <cell r="BM550"/>
          <cell r="BN550">
            <v>0</v>
          </cell>
          <cell r="BO550"/>
          <cell r="BP550"/>
          <cell r="BQ550">
            <v>4.4887325724724252E-4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594302.78</v>
          </cell>
          <cell r="BY550" t="str">
            <v>120 +</v>
          </cell>
          <cell r="BZ550">
            <v>777785.11</v>
          </cell>
          <cell r="CA550" t="e">
            <v>#REF!</v>
          </cell>
          <cell r="CB550" t="str">
            <v>Match</v>
          </cell>
          <cell r="CC550" t="b">
            <v>0</v>
          </cell>
          <cell r="CD550">
            <v>480891605</v>
          </cell>
          <cell r="CE550">
            <v>9</v>
          </cell>
          <cell r="CF550">
            <v>4</v>
          </cell>
          <cell r="CG550">
            <v>89</v>
          </cell>
          <cell r="CH550" t="b">
            <v>0</v>
          </cell>
          <cell r="CI550">
            <v>1059.6868402777764</v>
          </cell>
          <cell r="CJ550" t="str">
            <v>31 +</v>
          </cell>
          <cell r="CK550">
            <v>0</v>
          </cell>
          <cell r="CL550">
            <v>0</v>
          </cell>
        </row>
        <row r="551">
          <cell r="B551">
            <v>310287</v>
          </cell>
          <cell r="C551" t="str">
            <v xml:space="preserve"> JENNISON,LEAH</v>
          </cell>
          <cell r="D551">
            <v>53400</v>
          </cell>
          <cell r="E551">
            <v>37644.89</v>
          </cell>
          <cell r="F551">
            <v>41255</v>
          </cell>
          <cell r="G551">
            <v>46753</v>
          </cell>
          <cell r="H551" t="str">
            <v xml:space="preserve"> RATE/TERM REFINANCE</v>
          </cell>
          <cell r="I551" t="str">
            <v xml:space="preserve"> PA</v>
          </cell>
          <cell r="J551">
            <v>19</v>
          </cell>
          <cell r="K551" t="str">
            <v xml:space="preserve"> A</v>
          </cell>
          <cell r="L551" t="str">
            <v xml:space="preserve"> N</v>
          </cell>
          <cell r="M551">
            <v>0</v>
          </cell>
          <cell r="N551">
            <v>17666</v>
          </cell>
          <cell r="O551">
            <v>310287</v>
          </cell>
          <cell r="P551">
            <v>0</v>
          </cell>
          <cell r="Q551" t="str">
            <v xml:space="preserve"> KM</v>
          </cell>
          <cell r="R551">
            <v>43132</v>
          </cell>
          <cell r="S551">
            <v>362.38</v>
          </cell>
          <cell r="T551">
            <v>60.15</v>
          </cell>
          <cell r="U551" t="str">
            <v xml:space="preserve"> N</v>
          </cell>
          <cell r="V551">
            <v>2</v>
          </cell>
          <cell r="W551">
            <v>515881635</v>
          </cell>
          <cell r="X551" t="str">
            <v xml:space="preserve"> S</v>
          </cell>
          <cell r="Y551">
            <v>17666</v>
          </cell>
          <cell r="Z551">
            <v>310287</v>
          </cell>
          <cell r="AA551">
            <v>0</v>
          </cell>
          <cell r="AB551">
            <v>2</v>
          </cell>
          <cell r="AC551">
            <v>6</v>
          </cell>
          <cell r="AD551">
            <v>3</v>
          </cell>
          <cell r="AE551">
            <v>310287</v>
          </cell>
          <cell r="AF551">
            <v>1</v>
          </cell>
          <cell r="AG551" t="str">
            <v xml:space="preserve"> ST</v>
          </cell>
          <cell r="AH551" t="str">
            <v xml:space="preserve"> 1004 KINGSLEY, SCOTT CITY</v>
          </cell>
          <cell r="AI551" t="str">
            <v xml:space="preserve"> N</v>
          </cell>
          <cell r="AJ551">
            <v>2.5</v>
          </cell>
          <cell r="AK551">
            <v>0</v>
          </cell>
          <cell r="AL551">
            <v>17666</v>
          </cell>
          <cell r="AM551">
            <v>310287</v>
          </cell>
          <cell r="AN551" t="str">
            <v xml:space="preserve">  0/00/0000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17666</v>
          </cell>
          <cell r="AZ551">
            <v>310287</v>
          </cell>
          <cell r="BA551" t="str">
            <v xml:space="preserve"> ST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 t="str">
            <v>Pass</v>
          </cell>
          <cell r="BH551" t="str">
            <v>Pass</v>
          </cell>
          <cell r="BI551" t="str">
            <v>***-**-1635</v>
          </cell>
          <cell r="BJ551">
            <v>37644.89</v>
          </cell>
          <cell r="BK551">
            <v>37705.040000000001</v>
          </cell>
          <cell r="BL551">
            <v>37705.040000000001</v>
          </cell>
          <cell r="BM551"/>
          <cell r="BN551"/>
          <cell r="BO551"/>
          <cell r="BP551"/>
          <cell r="BQ551">
            <v>1.2924070602082164E-5</v>
          </cell>
          <cell r="BR551">
            <v>37644.89</v>
          </cell>
          <cell r="BS551">
            <v>60.15</v>
          </cell>
          <cell r="BT551">
            <v>37705.040000000001</v>
          </cell>
          <cell r="BU551">
            <v>0</v>
          </cell>
          <cell r="BV551">
            <v>37705.040000000001</v>
          </cell>
          <cell r="BW551">
            <v>0</v>
          </cell>
          <cell r="BX551">
            <v>0</v>
          </cell>
          <cell r="BY551"/>
          <cell r="BZ551">
            <v>0</v>
          </cell>
          <cell r="CA551" t="e">
            <v>#REF!</v>
          </cell>
          <cell r="CB551" t="str">
            <v>Match</v>
          </cell>
          <cell r="CC551" t="b">
            <v>0</v>
          </cell>
          <cell r="CD551">
            <v>515881635</v>
          </cell>
          <cell r="CE551">
            <v>9</v>
          </cell>
          <cell r="CF551">
            <v>5</v>
          </cell>
          <cell r="CG551">
            <v>88</v>
          </cell>
          <cell r="CH551" t="b">
            <v>0</v>
          </cell>
          <cell r="CI551">
            <v>-8.3131597222236451</v>
          </cell>
          <cell r="CJ551"/>
          <cell r="CK551" t="e">
            <v>#REF!</v>
          </cell>
          <cell r="CL551" t="e">
            <v>#REF!</v>
          </cell>
        </row>
        <row r="552">
          <cell r="B552">
            <v>9310287</v>
          </cell>
          <cell r="C552" t="str">
            <v xml:space="preserve"> JENNISON,LEAH</v>
          </cell>
          <cell r="D552">
            <v>-53400</v>
          </cell>
          <cell r="E552">
            <v>-37644.89</v>
          </cell>
          <cell r="F552">
            <v>41260</v>
          </cell>
          <cell r="G552">
            <v>46753</v>
          </cell>
          <cell r="H552" t="str">
            <v xml:space="preserve"> FHLB SOLD LOAN</v>
          </cell>
          <cell r="I552" t="str">
            <v xml:space="preserve"> PT</v>
          </cell>
          <cell r="J552">
            <v>20</v>
          </cell>
          <cell r="K552" t="str">
            <v xml:space="preserve"> A</v>
          </cell>
          <cell r="L552" t="str">
            <v xml:space="preserve"> N</v>
          </cell>
          <cell r="M552">
            <v>0</v>
          </cell>
          <cell r="N552">
            <v>17666</v>
          </cell>
          <cell r="O552">
            <v>9310287</v>
          </cell>
          <cell r="P552">
            <v>0</v>
          </cell>
          <cell r="Q552" t="str">
            <v xml:space="preserve"> KM</v>
          </cell>
          <cell r="R552">
            <v>43132</v>
          </cell>
          <cell r="S552">
            <v>362.38</v>
          </cell>
          <cell r="T552">
            <v>-60.15</v>
          </cell>
          <cell r="U552" t="str">
            <v xml:space="preserve"> N</v>
          </cell>
          <cell r="V552">
            <v>2</v>
          </cell>
          <cell r="W552">
            <v>515881635</v>
          </cell>
          <cell r="X552" t="str">
            <v xml:space="preserve"> S</v>
          </cell>
          <cell r="Y552">
            <v>17666</v>
          </cell>
          <cell r="Z552">
            <v>9310287</v>
          </cell>
          <cell r="AA552">
            <v>0</v>
          </cell>
          <cell r="AB552">
            <v>2</v>
          </cell>
          <cell r="AC552">
            <v>6</v>
          </cell>
          <cell r="AD552">
            <v>3</v>
          </cell>
          <cell r="AE552">
            <v>310287</v>
          </cell>
          <cell r="AF552">
            <v>1</v>
          </cell>
          <cell r="AG552" t="str">
            <v xml:space="preserve"> ST</v>
          </cell>
          <cell r="AH552" t="str">
            <v xml:space="preserve"> 1004 KINGSLEY, SCOTT CITY</v>
          </cell>
          <cell r="AI552" t="str">
            <v xml:space="preserve"> N</v>
          </cell>
          <cell r="AJ552">
            <v>2.5</v>
          </cell>
          <cell r="AK552">
            <v>0</v>
          </cell>
          <cell r="AL552">
            <v>17666</v>
          </cell>
          <cell r="AM552">
            <v>9310287</v>
          </cell>
          <cell r="AN552" t="str">
            <v xml:space="preserve">  0/00/0000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17666</v>
          </cell>
          <cell r="AZ552">
            <v>9310287</v>
          </cell>
          <cell r="BA552" t="str">
            <v xml:space="preserve"> ST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 t="str">
            <v>Pass</v>
          </cell>
          <cell r="BH552" t="str">
            <v>Pass</v>
          </cell>
          <cell r="BI552" t="str">
            <v>***-**-1635</v>
          </cell>
          <cell r="BJ552">
            <v>-37644.89</v>
          </cell>
          <cell r="BK552">
            <v>-37705.040000000001</v>
          </cell>
          <cell r="BL552">
            <v>-37705.040000000001</v>
          </cell>
          <cell r="BM552"/>
          <cell r="BN552"/>
          <cell r="BO552"/>
          <cell r="BP552"/>
          <cell r="BQ552">
            <v>-1.2924070602082164E-5</v>
          </cell>
          <cell r="BR552">
            <v>-37644.89</v>
          </cell>
          <cell r="BS552">
            <v>-60.15</v>
          </cell>
          <cell r="BT552">
            <v>-37705.040000000001</v>
          </cell>
          <cell r="BU552">
            <v>0</v>
          </cell>
          <cell r="BV552">
            <v>-37705.040000000001</v>
          </cell>
          <cell r="BW552">
            <v>0</v>
          </cell>
          <cell r="BX552">
            <v>0</v>
          </cell>
          <cell r="BY552"/>
          <cell r="BZ552">
            <v>0</v>
          </cell>
          <cell r="CA552" t="e">
            <v>#REF!</v>
          </cell>
          <cell r="CB552" t="str">
            <v>Match</v>
          </cell>
          <cell r="CC552" t="b">
            <v>0</v>
          </cell>
          <cell r="CD552">
            <v>515881635</v>
          </cell>
          <cell r="CE552">
            <v>9</v>
          </cell>
          <cell r="CF552">
            <v>5</v>
          </cell>
          <cell r="CG552">
            <v>88</v>
          </cell>
          <cell r="CH552" t="b">
            <v>0</v>
          </cell>
          <cell r="CI552">
            <v>-8.3131597222236451</v>
          </cell>
          <cell r="CJ552"/>
          <cell r="CK552" t="e">
            <v>#REF!</v>
          </cell>
          <cell r="CL552" t="e">
            <v>#REF!</v>
          </cell>
        </row>
        <row r="553">
          <cell r="B553">
            <v>54181</v>
          </cell>
          <cell r="C553" t="str">
            <v xml:space="preserve"> DUFF,RICHARD L.</v>
          </cell>
          <cell r="D553">
            <v>280025</v>
          </cell>
          <cell r="E553">
            <v>280025</v>
          </cell>
          <cell r="F553">
            <v>42996</v>
          </cell>
          <cell r="G553">
            <v>43132</v>
          </cell>
          <cell r="H553" t="str">
            <v xml:space="preserve"> HOME CONSTRUCTION</v>
          </cell>
          <cell r="I553" t="str">
            <v xml:space="preserve"> SI</v>
          </cell>
          <cell r="J553">
            <v>72</v>
          </cell>
          <cell r="K553" t="str">
            <v xml:space="preserve"> A</v>
          </cell>
          <cell r="L553" t="str">
            <v xml:space="preserve"> N</v>
          </cell>
          <cell r="M553">
            <v>0</v>
          </cell>
          <cell r="N553">
            <v>17669</v>
          </cell>
          <cell r="O553">
            <v>54181</v>
          </cell>
          <cell r="P553">
            <v>0</v>
          </cell>
          <cell r="Q553" t="str">
            <v xml:space="preserve"> BR</v>
          </cell>
          <cell r="R553">
            <v>43132</v>
          </cell>
          <cell r="S553">
            <v>0</v>
          </cell>
          <cell r="T553">
            <v>5646.52</v>
          </cell>
          <cell r="U553" t="str">
            <v xml:space="preserve"> N</v>
          </cell>
          <cell r="V553">
            <v>1</v>
          </cell>
          <cell r="W553">
            <v>512621134</v>
          </cell>
          <cell r="X553" t="str">
            <v xml:space="preserve"> S</v>
          </cell>
          <cell r="Y553">
            <v>17669</v>
          </cell>
          <cell r="Z553">
            <v>54181</v>
          </cell>
          <cell r="AA553">
            <v>0</v>
          </cell>
          <cell r="AB553">
            <v>14</v>
          </cell>
          <cell r="AC553">
            <v>10</v>
          </cell>
          <cell r="AD553">
            <v>8</v>
          </cell>
          <cell r="AE553">
            <v>0</v>
          </cell>
          <cell r="AF553">
            <v>0</v>
          </cell>
          <cell r="AG553" t="str">
            <v xml:space="preserve"> ST</v>
          </cell>
          <cell r="AH553" t="str">
            <v xml:space="preserve"> UNSECURED</v>
          </cell>
          <cell r="AI553" t="str">
            <v xml:space="preserve"> N</v>
          </cell>
          <cell r="AJ553">
            <v>5.75</v>
          </cell>
          <cell r="AK553">
            <v>0</v>
          </cell>
          <cell r="AL553">
            <v>17669</v>
          </cell>
          <cell r="AM553">
            <v>54181</v>
          </cell>
          <cell r="AN553" t="str">
            <v xml:space="preserve">  0/00/0000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17669</v>
          </cell>
          <cell r="AZ553">
            <v>54181</v>
          </cell>
          <cell r="BA553" t="str">
            <v xml:space="preserve"> ST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 t="str">
            <v>Pass</v>
          </cell>
          <cell r="BH553" t="str">
            <v>Pass</v>
          </cell>
          <cell r="BI553" t="str">
            <v>***-**-1134</v>
          </cell>
          <cell r="BJ553">
            <v>280025</v>
          </cell>
          <cell r="BK553">
            <v>285671.52</v>
          </cell>
          <cell r="BL553">
            <v>285671.52</v>
          </cell>
          <cell r="BM553"/>
          <cell r="BN553"/>
          <cell r="BO553"/>
          <cell r="BP553"/>
          <cell r="BQ553">
            <v>2.2111486052424467E-4</v>
          </cell>
          <cell r="BR553">
            <v>280025</v>
          </cell>
          <cell r="BS553">
            <v>5646.52</v>
          </cell>
          <cell r="BT553">
            <v>285671.52</v>
          </cell>
          <cell r="BU553">
            <v>0</v>
          </cell>
          <cell r="BV553">
            <v>285671.52</v>
          </cell>
          <cell r="BW553">
            <v>0</v>
          </cell>
          <cell r="BX553">
            <v>0</v>
          </cell>
          <cell r="BY553"/>
          <cell r="BZ553">
            <v>0</v>
          </cell>
          <cell r="CA553" t="e">
            <v>#REF!</v>
          </cell>
          <cell r="CB553" t="str">
            <v>Match</v>
          </cell>
          <cell r="CC553" t="b">
            <v>0</v>
          </cell>
          <cell r="CD553">
            <v>512621134</v>
          </cell>
          <cell r="CE553">
            <v>9</v>
          </cell>
          <cell r="CF553">
            <v>5</v>
          </cell>
          <cell r="CG553">
            <v>62</v>
          </cell>
          <cell r="CH553" t="b">
            <v>0</v>
          </cell>
          <cell r="CI553">
            <v>-8.3131597222236451</v>
          </cell>
          <cell r="CJ553"/>
          <cell r="CK553" t="e">
            <v>#REF!</v>
          </cell>
          <cell r="CL553" t="e">
            <v>#REF!</v>
          </cell>
        </row>
        <row r="554">
          <cell r="B554">
            <v>54383</v>
          </cell>
          <cell r="C554" t="str">
            <v xml:space="preserve"> DUFF,RICHARD L.</v>
          </cell>
          <cell r="D554">
            <v>400000</v>
          </cell>
          <cell r="E554">
            <v>285838.78000000003</v>
          </cell>
          <cell r="F554">
            <v>43082</v>
          </cell>
          <cell r="G554">
            <v>43419</v>
          </cell>
          <cell r="H554" t="str">
            <v xml:space="preserve"> LIVESTOCK LOC</v>
          </cell>
          <cell r="I554" t="str">
            <v xml:space="preserve"> SI</v>
          </cell>
          <cell r="J554">
            <v>91</v>
          </cell>
          <cell r="K554" t="str">
            <v xml:space="preserve"> A</v>
          </cell>
          <cell r="L554" t="str">
            <v xml:space="preserve"> O</v>
          </cell>
          <cell r="M554">
            <v>400000</v>
          </cell>
          <cell r="N554">
            <v>17669</v>
          </cell>
          <cell r="O554">
            <v>54383</v>
          </cell>
          <cell r="P554">
            <v>0</v>
          </cell>
          <cell r="Q554" t="str">
            <v xml:space="preserve"> MN</v>
          </cell>
          <cell r="R554">
            <v>43419</v>
          </cell>
          <cell r="S554">
            <v>0</v>
          </cell>
          <cell r="T554">
            <v>1972.88</v>
          </cell>
          <cell r="U554" t="str">
            <v xml:space="preserve"> N</v>
          </cell>
          <cell r="V554">
            <v>7</v>
          </cell>
          <cell r="W554">
            <v>512621134</v>
          </cell>
          <cell r="X554" t="str">
            <v xml:space="preserve"> S</v>
          </cell>
          <cell r="Y554">
            <v>17669</v>
          </cell>
          <cell r="Z554">
            <v>54383</v>
          </cell>
          <cell r="AA554">
            <v>0</v>
          </cell>
          <cell r="AB554">
            <v>14</v>
          </cell>
          <cell r="AC554">
            <v>4</v>
          </cell>
          <cell r="AD554">
            <v>11</v>
          </cell>
          <cell r="AE554">
            <v>0</v>
          </cell>
          <cell r="AF554">
            <v>0</v>
          </cell>
          <cell r="AG554" t="str">
            <v xml:space="preserve"> ST</v>
          </cell>
          <cell r="AH554" t="str">
            <v xml:space="preserve"> ALL INVENTORY, CHATTEL PAPER,</v>
          </cell>
          <cell r="AI554" t="str">
            <v xml:space="preserve"> N</v>
          </cell>
          <cell r="AJ554">
            <v>5.75</v>
          </cell>
          <cell r="AK554">
            <v>0</v>
          </cell>
          <cell r="AL554">
            <v>17669</v>
          </cell>
          <cell r="AM554">
            <v>54383</v>
          </cell>
          <cell r="AN554" t="str">
            <v xml:space="preserve">  0/00/0000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17669</v>
          </cell>
          <cell r="AZ554">
            <v>54383</v>
          </cell>
          <cell r="BA554" t="str">
            <v xml:space="preserve"> ST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 t="str">
            <v>Pass</v>
          </cell>
          <cell r="BH554" t="str">
            <v>Pass</v>
          </cell>
          <cell r="BI554" t="str">
            <v>***-**-1134</v>
          </cell>
          <cell r="BJ554">
            <v>400000</v>
          </cell>
          <cell r="BK554">
            <v>287811.66000000003</v>
          </cell>
          <cell r="BL554">
            <v>287811.66000000003</v>
          </cell>
          <cell r="BM554"/>
          <cell r="BN554"/>
          <cell r="BO554"/>
          <cell r="BP554"/>
          <cell r="BQ554">
            <v>2.2570556904605041E-4</v>
          </cell>
          <cell r="BR554">
            <v>285838.78000000003</v>
          </cell>
          <cell r="BS554">
            <v>1972.88</v>
          </cell>
          <cell r="BT554">
            <v>287811.66000000003</v>
          </cell>
          <cell r="BU554">
            <v>114161.21999999997</v>
          </cell>
          <cell r="BV554">
            <v>401972.88</v>
          </cell>
          <cell r="BW554">
            <v>0</v>
          </cell>
          <cell r="BX554">
            <v>0</v>
          </cell>
          <cell r="BY554"/>
          <cell r="BZ554">
            <v>0</v>
          </cell>
          <cell r="CA554" t="e">
            <v>#REF!</v>
          </cell>
          <cell r="CB554" t="str">
            <v>Match</v>
          </cell>
          <cell r="CC554" t="b">
            <v>0</v>
          </cell>
          <cell r="CD554">
            <v>512621134</v>
          </cell>
          <cell r="CE554">
            <v>9</v>
          </cell>
          <cell r="CF554">
            <v>5</v>
          </cell>
          <cell r="CG554">
            <v>62</v>
          </cell>
          <cell r="CH554" t="b">
            <v>0</v>
          </cell>
          <cell r="CI554">
            <v>-295.31315972222365</v>
          </cell>
          <cell r="CJ554"/>
          <cell r="CK554" t="e">
            <v>#REF!</v>
          </cell>
          <cell r="CL554" t="e">
            <v>#REF!</v>
          </cell>
        </row>
        <row r="555">
          <cell r="B555">
            <v>310361</v>
          </cell>
          <cell r="C555" t="str">
            <v xml:space="preserve"> DUNAGAN,COLBY W.</v>
          </cell>
          <cell r="D555">
            <v>140600</v>
          </cell>
          <cell r="E555">
            <v>125613.66</v>
          </cell>
          <cell r="F555">
            <v>42083</v>
          </cell>
          <cell r="G555">
            <v>53053</v>
          </cell>
          <cell r="H555" t="str">
            <v xml:space="preserve"> PURCHASE HOME</v>
          </cell>
          <cell r="I555" t="str">
            <v xml:space="preserve"> PA</v>
          </cell>
          <cell r="J555">
            <v>19</v>
          </cell>
          <cell r="K555" t="str">
            <v xml:space="preserve"> A</v>
          </cell>
          <cell r="L555" t="str">
            <v xml:space="preserve"> N</v>
          </cell>
          <cell r="M555">
            <v>0</v>
          </cell>
          <cell r="N555">
            <v>17695</v>
          </cell>
          <cell r="O555">
            <v>310361</v>
          </cell>
          <cell r="P555">
            <v>0</v>
          </cell>
          <cell r="Q555" t="str">
            <v xml:space="preserve"> BR</v>
          </cell>
          <cell r="R555">
            <v>43132</v>
          </cell>
          <cell r="S555">
            <v>661.15</v>
          </cell>
          <cell r="T555">
            <v>290.94</v>
          </cell>
          <cell r="U555" t="str">
            <v xml:space="preserve"> N</v>
          </cell>
          <cell r="V555">
            <v>2</v>
          </cell>
          <cell r="W555">
            <v>514969586</v>
          </cell>
          <cell r="X555" t="str">
            <v xml:space="preserve"> S</v>
          </cell>
          <cell r="Y555">
            <v>17695</v>
          </cell>
          <cell r="Z555">
            <v>310361</v>
          </cell>
          <cell r="AA555">
            <v>0</v>
          </cell>
          <cell r="AB555">
            <v>2</v>
          </cell>
          <cell r="AC555">
            <v>6</v>
          </cell>
          <cell r="AD555">
            <v>3</v>
          </cell>
          <cell r="AE555">
            <v>310361</v>
          </cell>
          <cell r="AF555">
            <v>1</v>
          </cell>
          <cell r="AG555" t="str">
            <v xml:space="preserve"> ST</v>
          </cell>
          <cell r="AH555" t="str">
            <v xml:space="preserve"> 1012 KINGSLEY</v>
          </cell>
          <cell r="AI555" t="str">
            <v xml:space="preserve"> N</v>
          </cell>
          <cell r="AJ555">
            <v>3.625</v>
          </cell>
          <cell r="AK555">
            <v>0</v>
          </cell>
          <cell r="AL555">
            <v>17695</v>
          </cell>
          <cell r="AM555">
            <v>310361</v>
          </cell>
          <cell r="AN555" t="str">
            <v xml:space="preserve">  0/00/0000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17695</v>
          </cell>
          <cell r="AZ555">
            <v>310361</v>
          </cell>
          <cell r="BA555" t="str">
            <v xml:space="preserve"> ST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 t="str">
            <v>Pass</v>
          </cell>
          <cell r="BH555" t="str">
            <v>Pass</v>
          </cell>
          <cell r="BI555" t="str">
            <v>***-**-9586</v>
          </cell>
          <cell r="BJ555">
            <v>125613.66</v>
          </cell>
          <cell r="BK555">
            <v>125904.6</v>
          </cell>
          <cell r="BL555">
            <v>125904.6</v>
          </cell>
          <cell r="BM555"/>
          <cell r="BN555"/>
          <cell r="BO555"/>
          <cell r="BP555"/>
          <cell r="BQ555">
            <v>6.2531401343386017E-5</v>
          </cell>
          <cell r="BR555">
            <v>125613.66</v>
          </cell>
          <cell r="BS555">
            <v>290.94</v>
          </cell>
          <cell r="BT555">
            <v>125904.6</v>
          </cell>
          <cell r="BU555">
            <v>0</v>
          </cell>
          <cell r="BV555">
            <v>125904.6</v>
          </cell>
          <cell r="BW555">
            <v>0</v>
          </cell>
          <cell r="BX555">
            <v>0</v>
          </cell>
          <cell r="BY555"/>
          <cell r="BZ555">
            <v>0</v>
          </cell>
          <cell r="CA555" t="e">
            <v>#REF!</v>
          </cell>
          <cell r="CB555" t="str">
            <v>Match</v>
          </cell>
          <cell r="CC555" t="b">
            <v>0</v>
          </cell>
          <cell r="CD555">
            <v>514969586</v>
          </cell>
          <cell r="CE555">
            <v>9</v>
          </cell>
          <cell r="CF555">
            <v>5</v>
          </cell>
          <cell r="CG555">
            <v>96</v>
          </cell>
          <cell r="CH555" t="b">
            <v>0</v>
          </cell>
          <cell r="CI555">
            <v>-8.3131597222236451</v>
          </cell>
          <cell r="CJ555"/>
          <cell r="CK555" t="e">
            <v>#REF!</v>
          </cell>
          <cell r="CL555" t="e">
            <v>#REF!</v>
          </cell>
        </row>
        <row r="556">
          <cell r="B556">
            <v>9310361</v>
          </cell>
          <cell r="C556" t="str">
            <v xml:space="preserve"> DUNAGAN,COLBY</v>
          </cell>
          <cell r="D556">
            <v>140600</v>
          </cell>
          <cell r="E556">
            <v>-125613.66</v>
          </cell>
          <cell r="F556">
            <v>42083</v>
          </cell>
          <cell r="G556">
            <v>53053</v>
          </cell>
          <cell r="H556" t="str">
            <v xml:space="preserve"> FHLB SOLD LOAN</v>
          </cell>
          <cell r="I556" t="str">
            <v xml:space="preserve"> PT</v>
          </cell>
          <cell r="J556">
            <v>20</v>
          </cell>
          <cell r="K556" t="str">
            <v xml:space="preserve"> A</v>
          </cell>
          <cell r="L556" t="str">
            <v xml:space="preserve"> N</v>
          </cell>
          <cell r="M556">
            <v>0</v>
          </cell>
          <cell r="N556">
            <v>17695</v>
          </cell>
          <cell r="O556">
            <v>9310361</v>
          </cell>
          <cell r="P556">
            <v>0</v>
          </cell>
          <cell r="Q556" t="str">
            <v xml:space="preserve"> BR</v>
          </cell>
          <cell r="R556">
            <v>43132</v>
          </cell>
          <cell r="S556">
            <v>661.15</v>
          </cell>
          <cell r="T556">
            <v>-290.94</v>
          </cell>
          <cell r="U556" t="str">
            <v xml:space="preserve"> N</v>
          </cell>
          <cell r="V556">
            <v>2</v>
          </cell>
          <cell r="W556">
            <v>514969586</v>
          </cell>
          <cell r="X556" t="str">
            <v xml:space="preserve"> S</v>
          </cell>
          <cell r="Y556">
            <v>17695</v>
          </cell>
          <cell r="Z556">
            <v>9310361</v>
          </cell>
          <cell r="AA556">
            <v>0</v>
          </cell>
          <cell r="AB556">
            <v>2</v>
          </cell>
          <cell r="AC556">
            <v>6</v>
          </cell>
          <cell r="AD556">
            <v>3</v>
          </cell>
          <cell r="AE556">
            <v>310361</v>
          </cell>
          <cell r="AF556">
            <v>1</v>
          </cell>
          <cell r="AG556" t="str">
            <v xml:space="preserve"> ST</v>
          </cell>
          <cell r="AH556" t="str">
            <v xml:space="preserve"> 1012 KINGSLEY</v>
          </cell>
          <cell r="AI556" t="str">
            <v xml:space="preserve">  </v>
          </cell>
          <cell r="AJ556">
            <v>3.625</v>
          </cell>
          <cell r="AK556">
            <v>0</v>
          </cell>
          <cell r="AL556">
            <v>17695</v>
          </cell>
          <cell r="AM556">
            <v>9310361</v>
          </cell>
          <cell r="AN556" t="str">
            <v xml:space="preserve">  0/00/0000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17695</v>
          </cell>
          <cell r="AZ556">
            <v>9310361</v>
          </cell>
          <cell r="BA556" t="str">
            <v xml:space="preserve"> ST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str">
            <v>Pass</v>
          </cell>
          <cell r="BH556" t="str">
            <v>Pass</v>
          </cell>
          <cell r="BI556" t="str">
            <v>***-**-9586</v>
          </cell>
          <cell r="BJ556">
            <v>-125613.66</v>
          </cell>
          <cell r="BK556">
            <v>-125904.6</v>
          </cell>
          <cell r="BL556">
            <v>-125904.6</v>
          </cell>
          <cell r="BM556"/>
          <cell r="BN556"/>
          <cell r="BO556"/>
          <cell r="BP556"/>
          <cell r="BQ556">
            <v>-6.2531401343386017E-5</v>
          </cell>
          <cell r="BR556">
            <v>-125613.66</v>
          </cell>
          <cell r="BS556">
            <v>-290.94</v>
          </cell>
          <cell r="BT556">
            <v>-125904.6</v>
          </cell>
          <cell r="BU556">
            <v>0</v>
          </cell>
          <cell r="BV556">
            <v>-125904.6</v>
          </cell>
          <cell r="BW556">
            <v>0</v>
          </cell>
          <cell r="BX556">
            <v>0</v>
          </cell>
          <cell r="BY556"/>
          <cell r="BZ556">
            <v>0</v>
          </cell>
          <cell r="CA556" t="e">
            <v>#REF!</v>
          </cell>
          <cell r="CB556" t="str">
            <v>Match</v>
          </cell>
          <cell r="CC556" t="b">
            <v>0</v>
          </cell>
          <cell r="CD556">
            <v>514969586</v>
          </cell>
          <cell r="CE556">
            <v>9</v>
          </cell>
          <cell r="CF556">
            <v>5</v>
          </cell>
          <cell r="CG556">
            <v>96</v>
          </cell>
          <cell r="CH556" t="b">
            <v>0</v>
          </cell>
          <cell r="CI556">
            <v>-8.3131597222236451</v>
          </cell>
          <cell r="CJ556"/>
          <cell r="CK556" t="e">
            <v>#REF!</v>
          </cell>
          <cell r="CL556" t="e">
            <v>#REF!</v>
          </cell>
        </row>
        <row r="557">
          <cell r="B557">
            <v>50896</v>
          </cell>
          <cell r="C557" t="str">
            <v xml:space="preserve"> DUNAGAN,JASON A.</v>
          </cell>
          <cell r="D557">
            <v>40313.660000000003</v>
          </cell>
          <cell r="E557">
            <v>18578.64</v>
          </cell>
          <cell r="F557">
            <v>41940</v>
          </cell>
          <cell r="G557">
            <v>45575</v>
          </cell>
          <cell r="H557" t="str">
            <v xml:space="preserve"> GARAGE CONSTRUCTION</v>
          </cell>
          <cell r="I557" t="str">
            <v xml:space="preserve"> SA</v>
          </cell>
          <cell r="J557">
            <v>31</v>
          </cell>
          <cell r="K557" t="str">
            <v xml:space="preserve"> A</v>
          </cell>
          <cell r="L557" t="str">
            <v xml:space="preserve"> N</v>
          </cell>
          <cell r="M557">
            <v>0</v>
          </cell>
          <cell r="N557">
            <v>17800</v>
          </cell>
          <cell r="O557">
            <v>50896</v>
          </cell>
          <cell r="P557">
            <v>0</v>
          </cell>
          <cell r="Q557" t="str">
            <v xml:space="preserve"> LF</v>
          </cell>
          <cell r="R557">
            <v>43840</v>
          </cell>
          <cell r="S557">
            <v>431.49</v>
          </cell>
          <cell r="T557">
            <v>32.07</v>
          </cell>
          <cell r="U557" t="str">
            <v xml:space="preserve"> N</v>
          </cell>
          <cell r="V557">
            <v>11</v>
          </cell>
          <cell r="W557">
            <v>513723998</v>
          </cell>
          <cell r="X557" t="str">
            <v xml:space="preserve"> S</v>
          </cell>
          <cell r="Y557">
            <v>17800</v>
          </cell>
          <cell r="Z557">
            <v>50896</v>
          </cell>
          <cell r="AA557">
            <v>0</v>
          </cell>
          <cell r="AB557">
            <v>2</v>
          </cell>
          <cell r="AC557">
            <v>10</v>
          </cell>
          <cell r="AD557">
            <v>4</v>
          </cell>
          <cell r="AE557">
            <v>0</v>
          </cell>
          <cell r="AF557">
            <v>0</v>
          </cell>
          <cell r="AG557" t="str">
            <v xml:space="preserve"> ST</v>
          </cell>
          <cell r="AH557" t="str">
            <v xml:space="preserve"> 2010 ARMADA, 2004 HARLEY DAVID</v>
          </cell>
          <cell r="AI557" t="str">
            <v xml:space="preserve"> N</v>
          </cell>
          <cell r="AJ557">
            <v>5.25</v>
          </cell>
          <cell r="AK557">
            <v>0</v>
          </cell>
          <cell r="AL557">
            <v>17800</v>
          </cell>
          <cell r="AM557">
            <v>50896</v>
          </cell>
          <cell r="AN557" t="str">
            <v xml:space="preserve">  0/00/0000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17800</v>
          </cell>
          <cell r="AZ557">
            <v>50896</v>
          </cell>
          <cell r="BA557" t="str">
            <v xml:space="preserve"> ST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 t="str">
            <v>Pass</v>
          </cell>
          <cell r="BH557" t="str">
            <v>Pass</v>
          </cell>
          <cell r="BI557" t="str">
            <v>***-**-3998</v>
          </cell>
          <cell r="BJ557">
            <v>18578.64</v>
          </cell>
          <cell r="BK557">
            <v>18610.71</v>
          </cell>
          <cell r="BL557">
            <v>18610.71</v>
          </cell>
          <cell r="BM557"/>
          <cell r="BN557"/>
          <cell r="BO557"/>
          <cell r="BP557"/>
          <cell r="BQ557">
            <v>1.3394499907063144E-5</v>
          </cell>
          <cell r="BR557">
            <v>18578.64</v>
          </cell>
          <cell r="BS557">
            <v>32.07</v>
          </cell>
          <cell r="BT557">
            <v>18610.71</v>
          </cell>
          <cell r="BU557">
            <v>0</v>
          </cell>
          <cell r="BV557">
            <v>18610.71</v>
          </cell>
          <cell r="BW557">
            <v>0</v>
          </cell>
          <cell r="BX557">
            <v>0</v>
          </cell>
          <cell r="BY557"/>
          <cell r="BZ557">
            <v>0</v>
          </cell>
          <cell r="CA557" t="e">
            <v>#REF!</v>
          </cell>
          <cell r="CB557" t="str">
            <v>Match</v>
          </cell>
          <cell r="CC557" t="b">
            <v>0</v>
          </cell>
          <cell r="CD557">
            <v>513723998</v>
          </cell>
          <cell r="CE557">
            <v>9</v>
          </cell>
          <cell r="CF557">
            <v>5</v>
          </cell>
          <cell r="CG557">
            <v>72</v>
          </cell>
          <cell r="CH557" t="b">
            <v>0</v>
          </cell>
          <cell r="CI557">
            <v>-716.31315972222365</v>
          </cell>
          <cell r="CJ557"/>
          <cell r="CK557" t="e">
            <v>#REF!</v>
          </cell>
          <cell r="CL557" t="e">
            <v>#REF!</v>
          </cell>
        </row>
        <row r="558">
          <cell r="B558">
            <v>52044</v>
          </cell>
          <cell r="C558" t="str">
            <v xml:space="preserve"> DUVALL,DONALD D.</v>
          </cell>
          <cell r="D558">
            <v>11026.5</v>
          </cell>
          <cell r="E558">
            <v>9664</v>
          </cell>
          <cell r="F558">
            <v>42244</v>
          </cell>
          <cell r="G558">
            <v>43870</v>
          </cell>
          <cell r="H558" t="str">
            <v xml:space="preserve"> PERSONAL</v>
          </cell>
          <cell r="I558" t="str">
            <v xml:space="preserve"> SA</v>
          </cell>
          <cell r="J558">
            <v>31</v>
          </cell>
          <cell r="K558" t="str">
            <v xml:space="preserve"> A</v>
          </cell>
          <cell r="L558" t="str">
            <v xml:space="preserve"> N</v>
          </cell>
          <cell r="M558">
            <v>0</v>
          </cell>
          <cell r="N558">
            <v>17900</v>
          </cell>
          <cell r="O558">
            <v>52044</v>
          </cell>
          <cell r="P558">
            <v>9664</v>
          </cell>
          <cell r="Q558" t="str">
            <v xml:space="preserve"> BR</v>
          </cell>
          <cell r="R558">
            <v>42803</v>
          </cell>
          <cell r="S558">
            <v>278.2</v>
          </cell>
          <cell r="T558">
            <v>0</v>
          </cell>
          <cell r="U558" t="str">
            <v xml:space="preserve"> N</v>
          </cell>
          <cell r="V558">
            <v>11</v>
          </cell>
          <cell r="W558">
            <v>20566011</v>
          </cell>
          <cell r="X558" t="str">
            <v xml:space="preserve"> S</v>
          </cell>
          <cell r="Y558">
            <v>17900</v>
          </cell>
          <cell r="Z558">
            <v>52044</v>
          </cell>
          <cell r="AA558">
            <v>0</v>
          </cell>
          <cell r="AB558">
            <v>1</v>
          </cell>
          <cell r="AC558">
            <v>10</v>
          </cell>
          <cell r="AD558">
            <v>4</v>
          </cell>
          <cell r="AE558">
            <v>0</v>
          </cell>
          <cell r="AF558">
            <v>0</v>
          </cell>
          <cell r="AG558" t="str">
            <v xml:space="preserve"> CO</v>
          </cell>
          <cell r="AH558" t="str">
            <v xml:space="preserve"> 99 FORD RANGER/06 CHEROKEE</v>
          </cell>
          <cell r="AI558" t="str">
            <v xml:space="preserve"> N</v>
          </cell>
          <cell r="AJ558">
            <v>7</v>
          </cell>
          <cell r="AK558">
            <v>13</v>
          </cell>
          <cell r="AL558">
            <v>17900</v>
          </cell>
          <cell r="AM558">
            <v>52044</v>
          </cell>
          <cell r="AN558" t="str">
            <v xml:space="preserve">  0/00/0000</v>
          </cell>
          <cell r="AO558">
            <v>2441.16</v>
          </cell>
          <cell r="AP558">
            <v>619.04</v>
          </cell>
          <cell r="AQ558">
            <v>278.2</v>
          </cell>
          <cell r="AR558">
            <v>278.2</v>
          </cell>
          <cell r="AS558">
            <v>278.2</v>
          </cell>
          <cell r="AT558">
            <v>278.2</v>
          </cell>
          <cell r="AU558">
            <v>1947.4</v>
          </cell>
          <cell r="AV558">
            <v>11</v>
          </cell>
          <cell r="AW558">
            <v>9</v>
          </cell>
          <cell r="AX558">
            <v>8</v>
          </cell>
          <cell r="AY558">
            <v>17900</v>
          </cell>
          <cell r="AZ558">
            <v>52044</v>
          </cell>
          <cell r="BA558" t="str">
            <v xml:space="preserve"> CO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 t="str">
            <v>Substandard</v>
          </cell>
          <cell r="BH558" t="str">
            <v>Pass</v>
          </cell>
          <cell r="BI558" t="str">
            <v>***-**-6011</v>
          </cell>
          <cell r="BJ558">
            <v>9664</v>
          </cell>
          <cell r="BK558">
            <v>0</v>
          </cell>
          <cell r="BL558"/>
          <cell r="BM558"/>
          <cell r="BN558">
            <v>0</v>
          </cell>
          <cell r="BO558"/>
          <cell r="BP558"/>
          <cell r="BQ558">
            <v>9.2898401678384958E-6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 t="str">
            <v>120 +</v>
          </cell>
          <cell r="BZ558">
            <v>3060.2</v>
          </cell>
          <cell r="CA558" t="e">
            <v>#REF!</v>
          </cell>
          <cell r="CB558" t="str">
            <v>Match</v>
          </cell>
          <cell r="CC558" t="b">
            <v>0</v>
          </cell>
          <cell r="CD558" t="str">
            <v>020566011</v>
          </cell>
          <cell r="CE558">
            <v>9</v>
          </cell>
          <cell r="CF558">
            <v>0</v>
          </cell>
          <cell r="CG558">
            <v>56</v>
          </cell>
          <cell r="CH558" t="b">
            <v>0</v>
          </cell>
          <cell r="CI558">
            <v>320.68684027777635</v>
          </cell>
          <cell r="CJ558" t="str">
            <v>31 +</v>
          </cell>
          <cell r="CK558" t="e">
            <v>#REF!</v>
          </cell>
          <cell r="CL558" t="e">
            <v>#REF!</v>
          </cell>
        </row>
        <row r="559">
          <cell r="B559">
            <v>86712</v>
          </cell>
          <cell r="C559" t="str">
            <v xml:space="preserve"> EAGAN, CAROLYN</v>
          </cell>
          <cell r="D559">
            <v>4725</v>
          </cell>
          <cell r="E559">
            <v>1925.24</v>
          </cell>
          <cell r="F559">
            <v>34921</v>
          </cell>
          <cell r="G559">
            <v>35841</v>
          </cell>
          <cell r="H559" t="str">
            <v xml:space="preserve"> PURC AUTO/PER RENWL</v>
          </cell>
          <cell r="I559" t="str">
            <v xml:space="preserve"> CO</v>
          </cell>
          <cell r="J559">
            <v>34</v>
          </cell>
          <cell r="K559" t="str">
            <v xml:space="preserve"> A</v>
          </cell>
          <cell r="L559" t="str">
            <v xml:space="preserve"> N</v>
          </cell>
          <cell r="M559">
            <v>0</v>
          </cell>
          <cell r="N559">
            <v>18150</v>
          </cell>
          <cell r="O559">
            <v>86712</v>
          </cell>
          <cell r="P559">
            <v>0</v>
          </cell>
          <cell r="Q559" t="str">
            <v xml:space="preserve"> CP</v>
          </cell>
          <cell r="R559">
            <v>35476</v>
          </cell>
          <cell r="S559">
            <v>191.46</v>
          </cell>
          <cell r="T559">
            <v>0</v>
          </cell>
          <cell r="U559" t="str">
            <v xml:space="preserve"> N</v>
          </cell>
          <cell r="V559">
            <v>11</v>
          </cell>
          <cell r="W559">
            <v>445725047</v>
          </cell>
          <cell r="X559" t="str">
            <v xml:space="preserve"> S</v>
          </cell>
          <cell r="Y559">
            <v>18150</v>
          </cell>
          <cell r="Z559">
            <v>86712</v>
          </cell>
          <cell r="AA559">
            <v>0</v>
          </cell>
          <cell r="AB559">
            <v>1</v>
          </cell>
          <cell r="AC559">
            <v>5</v>
          </cell>
          <cell r="AD559">
            <v>12</v>
          </cell>
          <cell r="AE559">
            <v>0</v>
          </cell>
          <cell r="AF559">
            <v>0</v>
          </cell>
          <cell r="AG559" t="str">
            <v xml:space="preserve"> ST</v>
          </cell>
          <cell r="AH559" t="str">
            <v xml:space="preserve"> 1987 PONT., 1987 TAURAS</v>
          </cell>
          <cell r="AI559" t="str">
            <v xml:space="preserve"> N</v>
          </cell>
          <cell r="AJ559">
            <v>15.5</v>
          </cell>
          <cell r="AK559">
            <v>28</v>
          </cell>
          <cell r="AL559">
            <v>18150</v>
          </cell>
          <cell r="AM559">
            <v>86712</v>
          </cell>
          <cell r="AN559" t="str">
            <v xml:space="preserve">  0/00/0000</v>
          </cell>
          <cell r="AO559">
            <v>1925.24</v>
          </cell>
          <cell r="AP559">
            <v>6685.79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8611.0300000000007</v>
          </cell>
          <cell r="AV559">
            <v>24</v>
          </cell>
          <cell r="AW559">
            <v>22</v>
          </cell>
          <cell r="AX559">
            <v>65</v>
          </cell>
          <cell r="AY559">
            <v>18150</v>
          </cell>
          <cell r="AZ559">
            <v>86712</v>
          </cell>
          <cell r="BA559" t="str">
            <v xml:space="preserve"> ST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 t="str">
            <v>Substandard</v>
          </cell>
          <cell r="BH559" t="str">
            <v>Pass</v>
          </cell>
          <cell r="BI559" t="str">
            <v>***-**-5047</v>
          </cell>
          <cell r="BJ559">
            <v>1925.24</v>
          </cell>
          <cell r="BK559">
            <v>0</v>
          </cell>
          <cell r="BL559"/>
          <cell r="BM559"/>
          <cell r="BN559">
            <v>0</v>
          </cell>
          <cell r="BO559"/>
          <cell r="BP559"/>
          <cell r="BQ559">
            <v>4.0979801947331099E-6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1925.24</v>
          </cell>
          <cell r="BY559" t="str">
            <v>120 +</v>
          </cell>
          <cell r="BZ559">
            <v>8611.0300000000007</v>
          </cell>
          <cell r="CA559" t="e">
            <v>#REF!</v>
          </cell>
          <cell r="CB559" t="str">
            <v>Match</v>
          </cell>
          <cell r="CC559" t="b">
            <v>0</v>
          </cell>
          <cell r="CD559">
            <v>445725047</v>
          </cell>
          <cell r="CE559">
            <v>9</v>
          </cell>
          <cell r="CF559">
            <v>4</v>
          </cell>
          <cell r="CG559">
            <v>72</v>
          </cell>
          <cell r="CH559" t="b">
            <v>0</v>
          </cell>
          <cell r="CI559">
            <v>7647.6868402777764</v>
          </cell>
          <cell r="CJ559" t="str">
            <v>31 +</v>
          </cell>
          <cell r="CK559">
            <v>0</v>
          </cell>
          <cell r="CL559">
            <v>0</v>
          </cell>
        </row>
        <row r="560">
          <cell r="B560">
            <v>88064</v>
          </cell>
          <cell r="C560" t="str">
            <v xml:space="preserve"> EAGAN,CAROLYN</v>
          </cell>
          <cell r="D560">
            <v>500</v>
          </cell>
          <cell r="E560">
            <v>500</v>
          </cell>
          <cell r="F560">
            <v>35257</v>
          </cell>
          <cell r="G560">
            <v>35445</v>
          </cell>
          <cell r="H560" t="str">
            <v xml:space="preserve"> PERSONAL RENEWAL</v>
          </cell>
          <cell r="I560" t="str">
            <v xml:space="preserve"> CO</v>
          </cell>
          <cell r="J560">
            <v>72</v>
          </cell>
          <cell r="K560" t="str">
            <v xml:space="preserve"> A</v>
          </cell>
          <cell r="L560" t="str">
            <v xml:space="preserve"> N</v>
          </cell>
          <cell r="M560">
            <v>0</v>
          </cell>
          <cell r="N560">
            <v>18150</v>
          </cell>
          <cell r="O560">
            <v>88064</v>
          </cell>
          <cell r="P560">
            <v>0</v>
          </cell>
          <cell r="Q560" t="str">
            <v xml:space="preserve"> CP</v>
          </cell>
          <cell r="R560">
            <v>35445</v>
          </cell>
          <cell r="S560">
            <v>0</v>
          </cell>
          <cell r="T560">
            <v>0</v>
          </cell>
          <cell r="U560" t="str">
            <v xml:space="preserve"> N</v>
          </cell>
          <cell r="V560">
            <v>11</v>
          </cell>
          <cell r="W560">
            <v>445725047</v>
          </cell>
          <cell r="X560" t="str">
            <v xml:space="preserve"> S</v>
          </cell>
          <cell r="Y560">
            <v>18150</v>
          </cell>
          <cell r="Z560">
            <v>88064</v>
          </cell>
          <cell r="AA560">
            <v>0</v>
          </cell>
          <cell r="AB560">
            <v>1</v>
          </cell>
          <cell r="AC560">
            <v>10</v>
          </cell>
          <cell r="AD560">
            <v>8</v>
          </cell>
          <cell r="AE560">
            <v>0</v>
          </cell>
          <cell r="AF560">
            <v>0</v>
          </cell>
          <cell r="AG560" t="str">
            <v xml:space="preserve"> ST</v>
          </cell>
          <cell r="AH560" t="str">
            <v xml:space="preserve"> SEC AGREE/VEHICLES</v>
          </cell>
          <cell r="AI560" t="str">
            <v xml:space="preserve"> N</v>
          </cell>
          <cell r="AJ560">
            <v>15.5</v>
          </cell>
          <cell r="AK560">
            <v>1</v>
          </cell>
          <cell r="AL560">
            <v>18150</v>
          </cell>
          <cell r="AM560">
            <v>88064</v>
          </cell>
          <cell r="AN560" t="str">
            <v xml:space="preserve">  0/00/0000</v>
          </cell>
          <cell r="AO560">
            <v>500</v>
          </cell>
          <cell r="AP560">
            <v>1670.16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2170.16</v>
          </cell>
          <cell r="AV560">
            <v>1</v>
          </cell>
          <cell r="AW560">
            <v>1</v>
          </cell>
          <cell r="AX560">
            <v>45</v>
          </cell>
          <cell r="AY560">
            <v>18150</v>
          </cell>
          <cell r="AZ560">
            <v>88064</v>
          </cell>
          <cell r="BA560" t="str">
            <v xml:space="preserve"> ST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 t="str">
            <v>Substandard</v>
          </cell>
          <cell r="BH560" t="str">
            <v>Pass</v>
          </cell>
          <cell r="BI560" t="str">
            <v>***-**-5047</v>
          </cell>
          <cell r="BJ560">
            <v>500</v>
          </cell>
          <cell r="BK560">
            <v>0</v>
          </cell>
          <cell r="BL560"/>
          <cell r="BM560"/>
          <cell r="BN560">
            <v>0</v>
          </cell>
          <cell r="BO560"/>
          <cell r="BP560"/>
          <cell r="BQ560">
            <v>1.0642777510162656E-6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500</v>
          </cell>
          <cell r="BY560" t="str">
            <v>120 +</v>
          </cell>
          <cell r="BZ560">
            <v>2170.16</v>
          </cell>
          <cell r="CA560" t="e">
            <v>#REF!</v>
          </cell>
          <cell r="CB560" t="str">
            <v>Match</v>
          </cell>
          <cell r="CC560" t="b">
            <v>0</v>
          </cell>
          <cell r="CD560">
            <v>445725047</v>
          </cell>
          <cell r="CE560">
            <v>9</v>
          </cell>
          <cell r="CF560">
            <v>4</v>
          </cell>
          <cell r="CG560">
            <v>72</v>
          </cell>
          <cell r="CH560" t="b">
            <v>0</v>
          </cell>
          <cell r="CI560">
            <v>7678.6868402777764</v>
          </cell>
          <cell r="CJ560" t="str">
            <v>31 +</v>
          </cell>
          <cell r="CK560">
            <v>0</v>
          </cell>
          <cell r="CL560">
            <v>0</v>
          </cell>
        </row>
        <row r="561">
          <cell r="B561">
            <v>52103</v>
          </cell>
          <cell r="C561" t="str">
            <v xml:space="preserve"> E &amp; L FARMS</v>
          </cell>
          <cell r="D561">
            <v>175000</v>
          </cell>
          <cell r="E561">
            <v>164500</v>
          </cell>
          <cell r="F561">
            <v>42264</v>
          </cell>
          <cell r="G561">
            <v>43449</v>
          </cell>
          <cell r="H561" t="str">
            <v xml:space="preserve"> LIVESTOCK NOTE</v>
          </cell>
          <cell r="I561" t="str">
            <v xml:space="preserve"> SI</v>
          </cell>
          <cell r="J561">
            <v>91</v>
          </cell>
          <cell r="K561" t="str">
            <v xml:space="preserve"> A</v>
          </cell>
          <cell r="L561" t="str">
            <v xml:space="preserve"> O</v>
          </cell>
          <cell r="M561">
            <v>175000</v>
          </cell>
          <cell r="N561">
            <v>18160</v>
          </cell>
          <cell r="O561">
            <v>52103</v>
          </cell>
          <cell r="P561">
            <v>0</v>
          </cell>
          <cell r="Q561" t="str">
            <v xml:space="preserve"> LF</v>
          </cell>
          <cell r="R561">
            <v>43449</v>
          </cell>
          <cell r="S561">
            <v>0</v>
          </cell>
          <cell r="T561">
            <v>3756.71</v>
          </cell>
          <cell r="U561" t="str">
            <v xml:space="preserve"> N</v>
          </cell>
          <cell r="V561">
            <v>7</v>
          </cell>
          <cell r="W561">
            <v>481192806</v>
          </cell>
          <cell r="X561" t="str">
            <v xml:space="preserve"> F</v>
          </cell>
          <cell r="Y561">
            <v>18160</v>
          </cell>
          <cell r="Z561">
            <v>52103</v>
          </cell>
          <cell r="AA561">
            <v>1</v>
          </cell>
          <cell r="AB561">
            <v>13</v>
          </cell>
          <cell r="AC561">
            <v>4</v>
          </cell>
          <cell r="AD561">
            <v>11</v>
          </cell>
          <cell r="AE561">
            <v>0</v>
          </cell>
          <cell r="AF561">
            <v>0</v>
          </cell>
          <cell r="AG561" t="str">
            <v xml:space="preserve"> ST</v>
          </cell>
          <cell r="AH561" t="str">
            <v xml:space="preserve"> ALL INVENTORY, ACCOUNTS, GENER</v>
          </cell>
          <cell r="AI561" t="str">
            <v xml:space="preserve"> N</v>
          </cell>
          <cell r="AJ561">
            <v>5.25</v>
          </cell>
          <cell r="AK561">
            <v>2</v>
          </cell>
          <cell r="AL561">
            <v>18160</v>
          </cell>
          <cell r="AM561">
            <v>52103</v>
          </cell>
          <cell r="AN561" t="str">
            <v xml:space="preserve"> 11/08/2017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1</v>
          </cell>
          <cell r="AW561">
            <v>0</v>
          </cell>
          <cell r="AX561">
            <v>0</v>
          </cell>
          <cell r="AY561">
            <v>18160</v>
          </cell>
          <cell r="AZ561">
            <v>52103</v>
          </cell>
          <cell r="BA561" t="str">
            <v xml:space="preserve"> ST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str">
            <v>Pass</v>
          </cell>
          <cell r="BH561" t="str">
            <v>Pass</v>
          </cell>
          <cell r="BI561" t="str">
            <v>**-***2806</v>
          </cell>
          <cell r="BJ561">
            <v>175000</v>
          </cell>
          <cell r="BK561">
            <v>168256.71</v>
          </cell>
          <cell r="BL561">
            <v>168256.71</v>
          </cell>
          <cell r="BM561"/>
          <cell r="BN561"/>
          <cell r="BO561"/>
          <cell r="BP561"/>
          <cell r="BQ561">
            <v>1.1859830615760288E-4</v>
          </cell>
          <cell r="BR561">
            <v>164500</v>
          </cell>
          <cell r="BS561">
            <v>3756.71</v>
          </cell>
          <cell r="BT561">
            <v>168256.71</v>
          </cell>
          <cell r="BU561">
            <v>10500</v>
          </cell>
          <cell r="BV561">
            <v>178756.71</v>
          </cell>
          <cell r="BW561">
            <v>0</v>
          </cell>
          <cell r="BX561">
            <v>0</v>
          </cell>
          <cell r="BY561"/>
          <cell r="BZ561">
            <v>0</v>
          </cell>
          <cell r="CA561" t="e">
            <v>#REF!</v>
          </cell>
          <cell r="CB561" t="str">
            <v>Match</v>
          </cell>
          <cell r="CC561" t="b">
            <v>0</v>
          </cell>
          <cell r="CD561">
            <v>481192806</v>
          </cell>
          <cell r="CE561">
            <v>9</v>
          </cell>
          <cell r="CF561">
            <v>4</v>
          </cell>
          <cell r="CG561">
            <v>19</v>
          </cell>
          <cell r="CH561" t="b">
            <v>0</v>
          </cell>
          <cell r="CI561">
            <v>-325.31315972222365</v>
          </cell>
          <cell r="CJ561"/>
          <cell r="CK561" t="e">
            <v>#REF!</v>
          </cell>
          <cell r="CL561" t="e">
            <v>#REF!</v>
          </cell>
        </row>
        <row r="562">
          <cell r="B562">
            <v>53534</v>
          </cell>
          <cell r="C562" t="str">
            <v xml:space="preserve"> THE EATON ENTERPRISE</v>
          </cell>
          <cell r="D562">
            <v>400000</v>
          </cell>
          <cell r="E562">
            <v>113500</v>
          </cell>
          <cell r="F562">
            <v>42738</v>
          </cell>
          <cell r="G562">
            <v>43134</v>
          </cell>
          <cell r="H562" t="str">
            <v xml:space="preserve"> OPERATING LOC</v>
          </cell>
          <cell r="I562" t="str">
            <v xml:space="preserve"> SI</v>
          </cell>
          <cell r="J562">
            <v>12</v>
          </cell>
          <cell r="K562" t="str">
            <v xml:space="preserve"> A</v>
          </cell>
          <cell r="L562" t="str">
            <v xml:space="preserve"> O</v>
          </cell>
          <cell r="M562">
            <v>400000</v>
          </cell>
          <cell r="N562">
            <v>18190</v>
          </cell>
          <cell r="O562">
            <v>53534</v>
          </cell>
          <cell r="P562">
            <v>0</v>
          </cell>
          <cell r="Q562" t="str">
            <v xml:space="preserve"> JB</v>
          </cell>
          <cell r="R562">
            <v>43134</v>
          </cell>
          <cell r="S562">
            <v>0</v>
          </cell>
          <cell r="T562">
            <v>360.69</v>
          </cell>
          <cell r="U562" t="str">
            <v xml:space="preserve"> N</v>
          </cell>
          <cell r="V562">
            <v>2</v>
          </cell>
          <cell r="W562">
            <v>480910205</v>
          </cell>
          <cell r="X562" t="str">
            <v xml:space="preserve"> F</v>
          </cell>
          <cell r="Y562">
            <v>18190</v>
          </cell>
          <cell r="Z562">
            <v>53534</v>
          </cell>
          <cell r="AA562">
            <v>1</v>
          </cell>
          <cell r="AB562">
            <v>2</v>
          </cell>
          <cell r="AC562">
            <v>4</v>
          </cell>
          <cell r="AD562">
            <v>2</v>
          </cell>
          <cell r="AE562">
            <v>0</v>
          </cell>
          <cell r="AF562">
            <v>0</v>
          </cell>
          <cell r="AG562" t="str">
            <v xml:space="preserve"> ST</v>
          </cell>
          <cell r="AH562" t="str">
            <v xml:space="preserve"> REM DATED 2-28-13</v>
          </cell>
          <cell r="AI562" t="str">
            <v xml:space="preserve"> N</v>
          </cell>
          <cell r="AJ562">
            <v>4.5</v>
          </cell>
          <cell r="AK562">
            <v>0</v>
          </cell>
          <cell r="AL562">
            <v>18190</v>
          </cell>
          <cell r="AM562">
            <v>53534</v>
          </cell>
          <cell r="AN562" t="str">
            <v xml:space="preserve">  1/02/2018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18190</v>
          </cell>
          <cell r="AZ562">
            <v>53534</v>
          </cell>
          <cell r="BA562" t="str">
            <v xml:space="preserve"> ST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str">
            <v>Pass</v>
          </cell>
          <cell r="BH562" t="str">
            <v>Pass</v>
          </cell>
          <cell r="BI562" t="str">
            <v>**-***0205</v>
          </cell>
          <cell r="BJ562">
            <v>400000</v>
          </cell>
          <cell r="BK562">
            <v>113860.69</v>
          </cell>
          <cell r="BL562">
            <v>113860.69</v>
          </cell>
          <cell r="BM562"/>
          <cell r="BN562"/>
          <cell r="BO562"/>
          <cell r="BP562"/>
          <cell r="BQ562">
            <v>7.0139336946007446E-5</v>
          </cell>
          <cell r="BR562">
            <v>113500</v>
          </cell>
          <cell r="BS562">
            <v>360.69</v>
          </cell>
          <cell r="BT562">
            <v>113860.69</v>
          </cell>
          <cell r="BU562">
            <v>286500</v>
          </cell>
          <cell r="BV562">
            <v>400360.69</v>
          </cell>
          <cell r="BW562">
            <v>0</v>
          </cell>
          <cell r="BX562">
            <v>0</v>
          </cell>
          <cell r="BY562"/>
          <cell r="BZ562">
            <v>0</v>
          </cell>
          <cell r="CA562" t="e">
            <v>#REF!</v>
          </cell>
          <cell r="CB562" t="str">
            <v>Match</v>
          </cell>
          <cell r="CC562" t="b">
            <v>0</v>
          </cell>
          <cell r="CD562">
            <v>480910205</v>
          </cell>
          <cell r="CE562">
            <v>9</v>
          </cell>
          <cell r="CF562">
            <v>4</v>
          </cell>
          <cell r="CG562">
            <v>91</v>
          </cell>
          <cell r="CH562" t="b">
            <v>0</v>
          </cell>
          <cell r="CI562">
            <v>-10.313159722223645</v>
          </cell>
          <cell r="CJ562"/>
          <cell r="CK562" t="e">
            <v>#REF!</v>
          </cell>
          <cell r="CL562" t="e">
            <v>#REF!</v>
          </cell>
        </row>
        <row r="563">
          <cell r="B563">
            <v>53895</v>
          </cell>
          <cell r="C563" t="str">
            <v xml:space="preserve"> ECKERT,JESSICA L.</v>
          </cell>
          <cell r="D563">
            <v>14039</v>
          </cell>
          <cell r="E563">
            <v>12378.37</v>
          </cell>
          <cell r="F563">
            <v>42885</v>
          </cell>
          <cell r="G563">
            <v>44691</v>
          </cell>
          <cell r="H563" t="str">
            <v xml:space="preserve"> PURCHASE VEHICLE</v>
          </cell>
          <cell r="I563" t="str">
            <v xml:space="preserve"> SA</v>
          </cell>
          <cell r="J563">
            <v>34</v>
          </cell>
          <cell r="K563" t="str">
            <v xml:space="preserve"> A</v>
          </cell>
          <cell r="L563" t="str">
            <v xml:space="preserve"> N</v>
          </cell>
          <cell r="M563">
            <v>0</v>
          </cell>
          <cell r="N563">
            <v>18210</v>
          </cell>
          <cell r="O563">
            <v>53895</v>
          </cell>
          <cell r="P563">
            <v>0</v>
          </cell>
          <cell r="Q563" t="str">
            <v xml:space="preserve"> MN</v>
          </cell>
          <cell r="R563">
            <v>43141</v>
          </cell>
          <cell r="S563">
            <v>273.77999999999997</v>
          </cell>
          <cell r="T563">
            <v>30.86</v>
          </cell>
          <cell r="U563" t="str">
            <v xml:space="preserve"> N</v>
          </cell>
          <cell r="V563">
            <v>11</v>
          </cell>
          <cell r="W563">
            <v>515849094</v>
          </cell>
          <cell r="X563" t="str">
            <v xml:space="preserve"> S</v>
          </cell>
          <cell r="Y563">
            <v>18210</v>
          </cell>
          <cell r="Z563">
            <v>53895</v>
          </cell>
          <cell r="AA563">
            <v>0</v>
          </cell>
          <cell r="AB563">
            <v>4</v>
          </cell>
          <cell r="AC563">
            <v>5</v>
          </cell>
          <cell r="AD563">
            <v>12</v>
          </cell>
          <cell r="AE563">
            <v>0</v>
          </cell>
          <cell r="AF563">
            <v>0</v>
          </cell>
          <cell r="AG563" t="str">
            <v xml:space="preserve"> ST</v>
          </cell>
          <cell r="AH563" t="str">
            <v xml:space="preserve"> 2010 DODGE CHARGER SE</v>
          </cell>
          <cell r="AI563" t="str">
            <v xml:space="preserve"> N</v>
          </cell>
          <cell r="AJ563">
            <v>6.5</v>
          </cell>
          <cell r="AK563">
            <v>0</v>
          </cell>
          <cell r="AL563">
            <v>18210</v>
          </cell>
          <cell r="AM563">
            <v>53895</v>
          </cell>
          <cell r="AN563" t="str">
            <v xml:space="preserve">  0/00/0000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18210</v>
          </cell>
          <cell r="AZ563">
            <v>53895</v>
          </cell>
          <cell r="BA563" t="str">
            <v xml:space="preserve"> ST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 t="str">
            <v>Pass</v>
          </cell>
          <cell r="BH563" t="str">
            <v>Pass</v>
          </cell>
          <cell r="BI563" t="str">
            <v>***-**-9094</v>
          </cell>
          <cell r="BJ563">
            <v>12378.37</v>
          </cell>
          <cell r="BK563">
            <v>12409.230000000001</v>
          </cell>
          <cell r="BL563">
            <v>12409.230000000001</v>
          </cell>
          <cell r="BM563"/>
          <cell r="BN563"/>
          <cell r="BO563"/>
          <cell r="BP563"/>
          <cell r="BQ563">
            <v>1.1049181238904114E-5</v>
          </cell>
          <cell r="BR563">
            <v>12378.37</v>
          </cell>
          <cell r="BS563">
            <v>30.86</v>
          </cell>
          <cell r="BT563">
            <v>12409.230000000001</v>
          </cell>
          <cell r="BU563">
            <v>0</v>
          </cell>
          <cell r="BV563">
            <v>12409.230000000001</v>
          </cell>
          <cell r="BW563">
            <v>0</v>
          </cell>
          <cell r="BX563">
            <v>0</v>
          </cell>
          <cell r="BY563"/>
          <cell r="BZ563">
            <v>0</v>
          </cell>
          <cell r="CA563" t="e">
            <v>#REF!</v>
          </cell>
          <cell r="CB563" t="str">
            <v>Match</v>
          </cell>
          <cell r="CC563" t="b">
            <v>0</v>
          </cell>
          <cell r="CD563">
            <v>515849094</v>
          </cell>
          <cell r="CE563">
            <v>9</v>
          </cell>
          <cell r="CF563">
            <v>5</v>
          </cell>
          <cell r="CG563">
            <v>84</v>
          </cell>
          <cell r="CH563" t="b">
            <v>0</v>
          </cell>
          <cell r="CI563">
            <v>-17.313159722223645</v>
          </cell>
          <cell r="CJ563"/>
          <cell r="CK563" t="e">
            <v>#REF!</v>
          </cell>
          <cell r="CL563" t="e">
            <v>#REF!</v>
          </cell>
        </row>
        <row r="564">
          <cell r="B564">
            <v>53344</v>
          </cell>
          <cell r="C564" t="str">
            <v xml:space="preserve"> EDDINGTON,LINDA D.</v>
          </cell>
          <cell r="D564">
            <v>3514.03</v>
          </cell>
          <cell r="E564">
            <v>3046.02</v>
          </cell>
          <cell r="F564">
            <v>42656</v>
          </cell>
          <cell r="G564">
            <v>43414</v>
          </cell>
          <cell r="H564" t="str">
            <v xml:space="preserve"> CONSOLIDATION</v>
          </cell>
          <cell r="I564" t="str">
            <v xml:space="preserve"> SA</v>
          </cell>
          <cell r="J564">
            <v>31</v>
          </cell>
          <cell r="K564" t="str">
            <v xml:space="preserve"> A</v>
          </cell>
          <cell r="L564" t="str">
            <v xml:space="preserve"> N</v>
          </cell>
          <cell r="M564">
            <v>0</v>
          </cell>
          <cell r="N564">
            <v>18219</v>
          </cell>
          <cell r="O564">
            <v>53344</v>
          </cell>
          <cell r="P564">
            <v>0</v>
          </cell>
          <cell r="Q564" t="str">
            <v xml:space="preserve"> J</v>
          </cell>
          <cell r="R564">
            <v>43141</v>
          </cell>
          <cell r="S564">
            <v>60</v>
          </cell>
          <cell r="T564">
            <v>10.51</v>
          </cell>
          <cell r="U564" t="str">
            <v xml:space="preserve"> N</v>
          </cell>
          <cell r="V564">
            <v>1</v>
          </cell>
          <cell r="W564">
            <v>513503078</v>
          </cell>
          <cell r="X564" t="str">
            <v xml:space="preserve"> S</v>
          </cell>
          <cell r="Y564">
            <v>18219</v>
          </cell>
          <cell r="Z564">
            <v>53344</v>
          </cell>
          <cell r="AA564">
            <v>0</v>
          </cell>
          <cell r="AB564">
            <v>24</v>
          </cell>
          <cell r="AC564">
            <v>10</v>
          </cell>
          <cell r="AD564">
            <v>4</v>
          </cell>
          <cell r="AE564">
            <v>0</v>
          </cell>
          <cell r="AF564">
            <v>0</v>
          </cell>
          <cell r="AG564" t="str">
            <v xml:space="preserve"> ST</v>
          </cell>
          <cell r="AH564" t="str">
            <v xml:space="preserve"> UNSECURED</v>
          </cell>
          <cell r="AI564" t="str">
            <v xml:space="preserve"> N</v>
          </cell>
          <cell r="AJ564">
            <v>9</v>
          </cell>
          <cell r="AK564">
            <v>1</v>
          </cell>
          <cell r="AL564">
            <v>18219</v>
          </cell>
          <cell r="AM564">
            <v>53344</v>
          </cell>
          <cell r="AN564" t="str">
            <v xml:space="preserve">  0/00/0000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1</v>
          </cell>
          <cell r="AW564">
            <v>0</v>
          </cell>
          <cell r="AX564">
            <v>0</v>
          </cell>
          <cell r="AY564">
            <v>18219</v>
          </cell>
          <cell r="AZ564">
            <v>53344</v>
          </cell>
          <cell r="BA564" t="str">
            <v xml:space="preserve"> ST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 t="str">
            <v>Pass</v>
          </cell>
          <cell r="BH564" t="str">
            <v>Pass</v>
          </cell>
          <cell r="BI564" t="str">
            <v>***-**-3078</v>
          </cell>
          <cell r="BJ564">
            <v>3046.02</v>
          </cell>
          <cell r="BK564">
            <v>3056.53</v>
          </cell>
          <cell r="BL564">
            <v>3056.53</v>
          </cell>
          <cell r="BM564"/>
          <cell r="BN564"/>
          <cell r="BO564"/>
          <cell r="BP564"/>
          <cell r="BQ564">
            <v>3.7646841079167855E-6</v>
          </cell>
          <cell r="BR564">
            <v>3046.02</v>
          </cell>
          <cell r="BS564">
            <v>10.51</v>
          </cell>
          <cell r="BT564">
            <v>3056.53</v>
          </cell>
          <cell r="BU564">
            <v>0</v>
          </cell>
          <cell r="BV564">
            <v>3056.53</v>
          </cell>
          <cell r="BW564">
            <v>0</v>
          </cell>
          <cell r="BX564">
            <v>0</v>
          </cell>
          <cell r="BY564"/>
          <cell r="BZ564">
            <v>0</v>
          </cell>
          <cell r="CA564" t="e">
            <v>#REF!</v>
          </cell>
          <cell r="CB564" t="str">
            <v>Match</v>
          </cell>
          <cell r="CC564" t="b">
            <v>0</v>
          </cell>
          <cell r="CD564">
            <v>513503078</v>
          </cell>
          <cell r="CE564">
            <v>9</v>
          </cell>
          <cell r="CF564">
            <v>5</v>
          </cell>
          <cell r="CG564">
            <v>50</v>
          </cell>
          <cell r="CH564" t="b">
            <v>0</v>
          </cell>
          <cell r="CI564">
            <v>-17.313159722223645</v>
          </cell>
          <cell r="CJ564"/>
          <cell r="CK564" t="e">
            <v>#REF!</v>
          </cell>
          <cell r="CL564" t="e">
            <v>#REF!</v>
          </cell>
        </row>
        <row r="565">
          <cell r="B565">
            <v>310362</v>
          </cell>
          <cell r="C565" t="str">
            <v xml:space="preserve"> EDWARDS,JOEL LYNN</v>
          </cell>
          <cell r="D565">
            <v>156000</v>
          </cell>
          <cell r="E565">
            <v>147942.89000000001</v>
          </cell>
          <cell r="F565">
            <v>42109</v>
          </cell>
          <cell r="G565">
            <v>53083</v>
          </cell>
          <cell r="H565" t="str">
            <v xml:space="preserve"> REFINANCE HOME LOAN</v>
          </cell>
          <cell r="I565" t="str">
            <v xml:space="preserve"> PA</v>
          </cell>
          <cell r="J565">
            <v>19</v>
          </cell>
          <cell r="K565" t="str">
            <v xml:space="preserve"> A</v>
          </cell>
          <cell r="L565" t="str">
            <v xml:space="preserve"> N</v>
          </cell>
          <cell r="M565">
            <v>0</v>
          </cell>
          <cell r="N565">
            <v>18300</v>
          </cell>
          <cell r="O565">
            <v>310362</v>
          </cell>
          <cell r="P565">
            <v>0</v>
          </cell>
          <cell r="Q565" t="str">
            <v xml:space="preserve"> BR</v>
          </cell>
          <cell r="R565">
            <v>43132</v>
          </cell>
          <cell r="S565">
            <v>711.44</v>
          </cell>
          <cell r="T565">
            <v>318.97000000000003</v>
          </cell>
          <cell r="U565" t="str">
            <v xml:space="preserve"> N</v>
          </cell>
          <cell r="V565">
            <v>2</v>
          </cell>
          <cell r="W565">
            <v>513848410</v>
          </cell>
          <cell r="X565" t="str">
            <v xml:space="preserve"> S</v>
          </cell>
          <cell r="Y565">
            <v>18300</v>
          </cell>
          <cell r="Z565">
            <v>310362</v>
          </cell>
          <cell r="AA565">
            <v>0</v>
          </cell>
          <cell r="AB565">
            <v>13</v>
          </cell>
          <cell r="AC565">
            <v>6</v>
          </cell>
          <cell r="AD565">
            <v>3</v>
          </cell>
          <cell r="AE565">
            <v>310362</v>
          </cell>
          <cell r="AF565">
            <v>1</v>
          </cell>
          <cell r="AG565" t="str">
            <v xml:space="preserve"> ST</v>
          </cell>
          <cell r="AH565" t="str">
            <v xml:space="preserve"> 1501 N HWY 83</v>
          </cell>
          <cell r="AI565" t="str">
            <v xml:space="preserve"> N</v>
          </cell>
          <cell r="AJ565">
            <v>3.375</v>
          </cell>
          <cell r="AK565">
            <v>1</v>
          </cell>
          <cell r="AL565">
            <v>18300</v>
          </cell>
          <cell r="AM565">
            <v>310362</v>
          </cell>
          <cell r="AN565" t="str">
            <v xml:space="preserve">  0/00/0000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18300</v>
          </cell>
          <cell r="AZ565">
            <v>310362</v>
          </cell>
          <cell r="BA565" t="str">
            <v xml:space="preserve"> ST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 t="str">
            <v>Pass</v>
          </cell>
          <cell r="BH565" t="str">
            <v>Pass</v>
          </cell>
          <cell r="BI565" t="str">
            <v>***-**-8410</v>
          </cell>
          <cell r="BJ565">
            <v>147942.89000000001</v>
          </cell>
          <cell r="BK565">
            <v>148261.86000000002</v>
          </cell>
          <cell r="BL565">
            <v>148261.86000000002</v>
          </cell>
          <cell r="BM565"/>
          <cell r="BN565"/>
          <cell r="BO565"/>
          <cell r="BP565"/>
          <cell r="BQ565">
            <v>6.8567948527375225E-5</v>
          </cell>
          <cell r="BR565">
            <v>147942.89000000001</v>
          </cell>
          <cell r="BS565">
            <v>318.97000000000003</v>
          </cell>
          <cell r="BT565">
            <v>148261.86000000002</v>
          </cell>
          <cell r="BU565">
            <v>0</v>
          </cell>
          <cell r="BV565">
            <v>148261.86000000002</v>
          </cell>
          <cell r="BW565">
            <v>0</v>
          </cell>
          <cell r="BX565">
            <v>0</v>
          </cell>
          <cell r="BY565"/>
          <cell r="BZ565">
            <v>0</v>
          </cell>
          <cell r="CA565" t="e">
            <v>#REF!</v>
          </cell>
          <cell r="CB565" t="str">
            <v>Match</v>
          </cell>
          <cell r="CC565" t="b">
            <v>0</v>
          </cell>
          <cell r="CD565">
            <v>513848410</v>
          </cell>
          <cell r="CE565">
            <v>9</v>
          </cell>
          <cell r="CF565">
            <v>5</v>
          </cell>
          <cell r="CG565">
            <v>84</v>
          </cell>
          <cell r="CH565" t="b">
            <v>0</v>
          </cell>
          <cell r="CI565">
            <v>-8.3131597222236451</v>
          </cell>
          <cell r="CJ565"/>
          <cell r="CK565" t="e">
            <v>#REF!</v>
          </cell>
          <cell r="CL565" t="e">
            <v>#REF!</v>
          </cell>
        </row>
        <row r="566">
          <cell r="B566">
            <v>9310362</v>
          </cell>
          <cell r="C566" t="str">
            <v xml:space="preserve"> EDWARDS,JOEL</v>
          </cell>
          <cell r="D566">
            <v>-156000</v>
          </cell>
          <cell r="E566">
            <v>-147942.89000000001</v>
          </cell>
          <cell r="F566">
            <v>42109</v>
          </cell>
          <cell r="G566">
            <v>53083</v>
          </cell>
          <cell r="H566" t="str">
            <v xml:space="preserve"> FHLB SOLD LOAN</v>
          </cell>
          <cell r="I566" t="str">
            <v xml:space="preserve"> PT</v>
          </cell>
          <cell r="J566">
            <v>20</v>
          </cell>
          <cell r="K566" t="str">
            <v xml:space="preserve"> A</v>
          </cell>
          <cell r="L566" t="str">
            <v xml:space="preserve"> N</v>
          </cell>
          <cell r="M566">
            <v>0</v>
          </cell>
          <cell r="N566">
            <v>18300</v>
          </cell>
          <cell r="O566">
            <v>9310362</v>
          </cell>
          <cell r="P566">
            <v>0</v>
          </cell>
          <cell r="Q566" t="str">
            <v xml:space="preserve"> BR</v>
          </cell>
          <cell r="R566">
            <v>43132</v>
          </cell>
          <cell r="S566">
            <v>711.44</v>
          </cell>
          <cell r="T566">
            <v>-318.97000000000003</v>
          </cell>
          <cell r="U566" t="str">
            <v xml:space="preserve"> N</v>
          </cell>
          <cell r="V566">
            <v>2</v>
          </cell>
          <cell r="W566">
            <v>513848410</v>
          </cell>
          <cell r="X566" t="str">
            <v xml:space="preserve"> S</v>
          </cell>
          <cell r="Y566">
            <v>18300</v>
          </cell>
          <cell r="Z566">
            <v>9310362</v>
          </cell>
          <cell r="AA566">
            <v>0</v>
          </cell>
          <cell r="AB566">
            <v>13</v>
          </cell>
          <cell r="AC566">
            <v>6</v>
          </cell>
          <cell r="AD566">
            <v>3</v>
          </cell>
          <cell r="AE566">
            <v>310362</v>
          </cell>
          <cell r="AF566">
            <v>1</v>
          </cell>
          <cell r="AG566" t="str">
            <v xml:space="preserve"> ST</v>
          </cell>
          <cell r="AH566" t="str">
            <v xml:space="preserve"> 1501 N HWY 83</v>
          </cell>
          <cell r="AI566" t="str">
            <v xml:space="preserve">  </v>
          </cell>
          <cell r="AJ566">
            <v>3.375</v>
          </cell>
          <cell r="AK566">
            <v>22</v>
          </cell>
          <cell r="AL566">
            <v>18300</v>
          </cell>
          <cell r="AM566">
            <v>9310362</v>
          </cell>
          <cell r="AN566" t="str">
            <v xml:space="preserve">  0/00/0000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18300</v>
          </cell>
          <cell r="AZ566">
            <v>9310362</v>
          </cell>
          <cell r="BA566" t="str">
            <v xml:space="preserve"> ST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 t="str">
            <v>Pass</v>
          </cell>
          <cell r="BH566" t="str">
            <v>Pass</v>
          </cell>
          <cell r="BI566" t="str">
            <v>***-**-8410</v>
          </cell>
          <cell r="BJ566">
            <v>-147942.89000000001</v>
          </cell>
          <cell r="BK566">
            <v>-148261.86000000002</v>
          </cell>
          <cell r="BL566">
            <v>-148261.86000000002</v>
          </cell>
          <cell r="BM566"/>
          <cell r="BN566"/>
          <cell r="BO566"/>
          <cell r="BP566"/>
          <cell r="BQ566">
            <v>-6.8567948527375225E-5</v>
          </cell>
          <cell r="BR566">
            <v>-147942.89000000001</v>
          </cell>
          <cell r="BS566">
            <v>-318.97000000000003</v>
          </cell>
          <cell r="BT566">
            <v>-148261.86000000002</v>
          </cell>
          <cell r="BU566">
            <v>0</v>
          </cell>
          <cell r="BV566">
            <v>-148261.86000000002</v>
          </cell>
          <cell r="BW566">
            <v>0</v>
          </cell>
          <cell r="BX566">
            <v>0</v>
          </cell>
          <cell r="BY566"/>
          <cell r="BZ566">
            <v>0</v>
          </cell>
          <cell r="CA566" t="e">
            <v>#REF!</v>
          </cell>
          <cell r="CB566" t="str">
            <v>Match</v>
          </cell>
          <cell r="CC566" t="b">
            <v>0</v>
          </cell>
          <cell r="CD566">
            <v>513848410</v>
          </cell>
          <cell r="CE566">
            <v>9</v>
          </cell>
          <cell r="CF566">
            <v>5</v>
          </cell>
          <cell r="CG566">
            <v>84</v>
          </cell>
          <cell r="CH566" t="b">
            <v>0</v>
          </cell>
          <cell r="CI566">
            <v>-8.3131597222236451</v>
          </cell>
          <cell r="CJ566"/>
          <cell r="CK566" t="e">
            <v>#REF!</v>
          </cell>
          <cell r="CL566" t="e">
            <v>#REF!</v>
          </cell>
        </row>
        <row r="567">
          <cell r="B567">
            <v>44765</v>
          </cell>
          <cell r="C567" t="str">
            <v xml:space="preserve"> EGGLESTON,TRAVIS A.</v>
          </cell>
          <cell r="D567">
            <v>8164.38</v>
          </cell>
          <cell r="E567">
            <v>0</v>
          </cell>
          <cell r="F567">
            <v>40171</v>
          </cell>
          <cell r="G567">
            <v>40709</v>
          </cell>
          <cell r="H567" t="str">
            <v xml:space="preserve"> REFINANCE</v>
          </cell>
          <cell r="I567" t="str">
            <v xml:space="preserve"> CO</v>
          </cell>
          <cell r="J567">
            <v>34</v>
          </cell>
          <cell r="K567" t="str">
            <v xml:space="preserve"> A</v>
          </cell>
          <cell r="L567" t="str">
            <v xml:space="preserve"> N</v>
          </cell>
          <cell r="M567">
            <v>0</v>
          </cell>
          <cell r="N567">
            <v>18350</v>
          </cell>
          <cell r="O567">
            <v>44765</v>
          </cell>
          <cell r="P567">
            <v>0</v>
          </cell>
          <cell r="Q567" t="str">
            <v xml:space="preserve"> CP</v>
          </cell>
          <cell r="R567">
            <v>40709</v>
          </cell>
          <cell r="S567">
            <v>0</v>
          </cell>
          <cell r="T567">
            <v>0</v>
          </cell>
          <cell r="U567" t="str">
            <v xml:space="preserve"> N</v>
          </cell>
          <cell r="V567">
            <v>1</v>
          </cell>
          <cell r="W567">
            <v>514782916</v>
          </cell>
          <cell r="X567" t="str">
            <v xml:space="preserve"> S</v>
          </cell>
          <cell r="Y567">
            <v>18350</v>
          </cell>
          <cell r="Z567">
            <v>44765</v>
          </cell>
          <cell r="AA567">
            <v>0</v>
          </cell>
          <cell r="AB567">
            <v>25</v>
          </cell>
          <cell r="AC567">
            <v>5</v>
          </cell>
          <cell r="AD567">
            <v>12</v>
          </cell>
          <cell r="AE567">
            <v>0</v>
          </cell>
          <cell r="AF567">
            <v>0</v>
          </cell>
          <cell r="AG567" t="str">
            <v xml:space="preserve"> ST</v>
          </cell>
          <cell r="AH567" t="str">
            <v xml:space="preserve"> 2001 DODGE</v>
          </cell>
          <cell r="AI567" t="str">
            <v xml:space="preserve"> N</v>
          </cell>
          <cell r="AJ567">
            <v>7</v>
          </cell>
          <cell r="AK567">
            <v>11</v>
          </cell>
          <cell r="AL567">
            <v>18350</v>
          </cell>
          <cell r="AM567">
            <v>44765</v>
          </cell>
          <cell r="AN567" t="str">
            <v xml:space="preserve">  0/00/0000</v>
          </cell>
          <cell r="AO567">
            <v>0</v>
          </cell>
          <cell r="AP567">
            <v>157.38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157.38</v>
          </cell>
          <cell r="AV567">
            <v>17</v>
          </cell>
          <cell r="AW567">
            <v>17</v>
          </cell>
          <cell r="AX567">
            <v>17</v>
          </cell>
          <cell r="AY567">
            <v>18350</v>
          </cell>
          <cell r="AZ567">
            <v>44765</v>
          </cell>
          <cell r="BA567" t="str">
            <v xml:space="preserve"> ST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 t="str">
            <v>Substandard</v>
          </cell>
          <cell r="BH567" t="str">
            <v>Pass</v>
          </cell>
          <cell r="BI567" t="str">
            <v>***-**-2916</v>
          </cell>
          <cell r="BJ567">
            <v>0</v>
          </cell>
          <cell r="BK567">
            <v>0</v>
          </cell>
          <cell r="BL567"/>
          <cell r="BM567"/>
          <cell r="BN567">
            <v>0</v>
          </cell>
          <cell r="BO567"/>
          <cell r="BP567"/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 t="str">
            <v>120 +</v>
          </cell>
          <cell r="BZ567">
            <v>157.38</v>
          </cell>
          <cell r="CA567" t="e">
            <v>#REF!</v>
          </cell>
          <cell r="CB567" t="str">
            <v>Match</v>
          </cell>
          <cell r="CC567" t="b">
            <v>0</v>
          </cell>
          <cell r="CD567">
            <v>514782916</v>
          </cell>
          <cell r="CE567">
            <v>9</v>
          </cell>
          <cell r="CF567">
            <v>5</v>
          </cell>
          <cell r="CG567">
            <v>78</v>
          </cell>
          <cell r="CH567" t="b">
            <v>0</v>
          </cell>
          <cell r="CI567">
            <v>2414.6868402777764</v>
          </cell>
          <cell r="CJ567" t="str">
            <v>31 +</v>
          </cell>
          <cell r="CK567">
            <v>0</v>
          </cell>
          <cell r="CL567">
            <v>0</v>
          </cell>
        </row>
        <row r="568">
          <cell r="B568">
            <v>50598</v>
          </cell>
          <cell r="C568" t="str">
            <v xml:space="preserve"> ROBERT AND DONNA EIT</v>
          </cell>
          <cell r="D568">
            <v>128845</v>
          </cell>
          <cell r="E568">
            <v>78071.600000000006</v>
          </cell>
          <cell r="F568">
            <v>41857</v>
          </cell>
          <cell r="G568">
            <v>44562</v>
          </cell>
          <cell r="H568" t="str">
            <v xml:space="preserve"> PURCHASE TRACTOR</v>
          </cell>
          <cell r="I568" t="str">
            <v xml:space="preserve"> SA</v>
          </cell>
          <cell r="J568">
            <v>92</v>
          </cell>
          <cell r="K568" t="str">
            <v xml:space="preserve"> A</v>
          </cell>
          <cell r="L568" t="str">
            <v xml:space="preserve"> N</v>
          </cell>
          <cell r="M568">
            <v>0</v>
          </cell>
          <cell r="N568">
            <v>18450</v>
          </cell>
          <cell r="O568">
            <v>50598</v>
          </cell>
          <cell r="P568">
            <v>0</v>
          </cell>
          <cell r="Q568" t="str">
            <v xml:space="preserve"> JB</v>
          </cell>
          <cell r="R568">
            <v>43466</v>
          </cell>
          <cell r="S568">
            <v>21013.46</v>
          </cell>
          <cell r="T568">
            <v>33.15</v>
          </cell>
          <cell r="U568" t="str">
            <v xml:space="preserve"> N</v>
          </cell>
          <cell r="V568">
            <v>7</v>
          </cell>
          <cell r="W568">
            <v>510382521</v>
          </cell>
          <cell r="X568" t="str">
            <v xml:space="preserve"> F</v>
          </cell>
          <cell r="Y568">
            <v>18450</v>
          </cell>
          <cell r="Z568">
            <v>50598</v>
          </cell>
          <cell r="AA568">
            <v>0</v>
          </cell>
          <cell r="AB568">
            <v>12</v>
          </cell>
          <cell r="AC568">
            <v>2</v>
          </cell>
          <cell r="AD568">
            <v>11</v>
          </cell>
          <cell r="AE568">
            <v>0</v>
          </cell>
          <cell r="AF568">
            <v>0</v>
          </cell>
          <cell r="AG568" t="str">
            <v xml:space="preserve"> ST</v>
          </cell>
          <cell r="AH568" t="str">
            <v xml:space="preserve"> INV CHAT ACCTS EQUIP GI CROPS</v>
          </cell>
          <cell r="AI568" t="str">
            <v xml:space="preserve"> N</v>
          </cell>
          <cell r="AJ568">
            <v>3.1</v>
          </cell>
          <cell r="AK568">
            <v>1</v>
          </cell>
          <cell r="AL568">
            <v>18450</v>
          </cell>
          <cell r="AM568">
            <v>50598</v>
          </cell>
          <cell r="AN568" t="str">
            <v xml:space="preserve">  0/00/0000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18450</v>
          </cell>
          <cell r="AZ568">
            <v>50598</v>
          </cell>
          <cell r="BA568" t="str">
            <v xml:space="preserve"> ST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 t="str">
            <v>Substandard</v>
          </cell>
          <cell r="BH568" t="str">
            <v>Substandard</v>
          </cell>
          <cell r="BI568" t="str">
            <v>**-***2521</v>
          </cell>
          <cell r="BJ568">
            <v>78071.600000000006</v>
          </cell>
          <cell r="BK568">
            <v>78104.75</v>
          </cell>
          <cell r="BL568"/>
          <cell r="BM568"/>
          <cell r="BN568">
            <v>78104.75</v>
          </cell>
          <cell r="BO568"/>
          <cell r="BP568"/>
          <cell r="BQ568">
            <v>3.3235946746496598E-5</v>
          </cell>
          <cell r="BR568">
            <v>78071.600000000006</v>
          </cell>
          <cell r="BS568">
            <v>33.15</v>
          </cell>
          <cell r="BT568">
            <v>78104.75</v>
          </cell>
          <cell r="BU568">
            <v>0</v>
          </cell>
          <cell r="BV568">
            <v>78104.75</v>
          </cell>
          <cell r="BW568">
            <v>0</v>
          </cell>
          <cell r="BX568">
            <v>0</v>
          </cell>
          <cell r="BY568"/>
          <cell r="BZ568">
            <v>0</v>
          </cell>
          <cell r="CA568" t="e">
            <v>#REF!</v>
          </cell>
          <cell r="CB568" t="str">
            <v>Match</v>
          </cell>
          <cell r="CC568" t="b">
            <v>0</v>
          </cell>
          <cell r="CD568">
            <v>510382521</v>
          </cell>
          <cell r="CE568">
            <v>9</v>
          </cell>
          <cell r="CF568">
            <v>5</v>
          </cell>
          <cell r="CG568">
            <v>38</v>
          </cell>
          <cell r="CH568" t="b">
            <v>0</v>
          </cell>
          <cell r="CI568">
            <v>-342.31315972222365</v>
          </cell>
          <cell r="CJ568"/>
          <cell r="CK568" t="e">
            <v>#REF!</v>
          </cell>
          <cell r="CL568" t="e">
            <v>#REF!</v>
          </cell>
        </row>
        <row r="569">
          <cell r="B569">
            <v>53617</v>
          </cell>
          <cell r="C569" t="str">
            <v xml:space="preserve"> ROBERT AND DONNA EIT</v>
          </cell>
          <cell r="D569">
            <v>250000</v>
          </cell>
          <cell r="E569">
            <v>250000</v>
          </cell>
          <cell r="F569">
            <v>42779</v>
          </cell>
          <cell r="G569">
            <v>44561</v>
          </cell>
          <cell r="H569" t="str">
            <v xml:space="preserve"> RESTRUCTURE OPERATING DEBT</v>
          </cell>
          <cell r="I569" t="str">
            <v xml:space="preserve"> SA</v>
          </cell>
          <cell r="J569">
            <v>92</v>
          </cell>
          <cell r="K569" t="str">
            <v xml:space="preserve"> A</v>
          </cell>
          <cell r="L569" t="str">
            <v xml:space="preserve"> N</v>
          </cell>
          <cell r="M569">
            <v>0</v>
          </cell>
          <cell r="N569">
            <v>18450</v>
          </cell>
          <cell r="O569">
            <v>53617</v>
          </cell>
          <cell r="P569">
            <v>0</v>
          </cell>
          <cell r="Q569" t="str">
            <v xml:space="preserve"> JD</v>
          </cell>
          <cell r="R569">
            <v>43100</v>
          </cell>
          <cell r="S569">
            <v>58179.25</v>
          </cell>
          <cell r="T569">
            <v>12996.56</v>
          </cell>
          <cell r="U569" t="str">
            <v xml:space="preserve"> N</v>
          </cell>
          <cell r="V569">
            <v>3</v>
          </cell>
          <cell r="W569">
            <v>510382521</v>
          </cell>
          <cell r="X569" t="str">
            <v xml:space="preserve"> F</v>
          </cell>
          <cell r="Y569">
            <v>18450</v>
          </cell>
          <cell r="Z569">
            <v>53617</v>
          </cell>
          <cell r="AA569">
            <v>0</v>
          </cell>
          <cell r="AB569">
            <v>12</v>
          </cell>
          <cell r="AC569">
            <v>2</v>
          </cell>
          <cell r="AD569">
            <v>11</v>
          </cell>
          <cell r="AE569">
            <v>0</v>
          </cell>
          <cell r="AF569">
            <v>0</v>
          </cell>
          <cell r="AG569" t="str">
            <v xml:space="preserve"> ST</v>
          </cell>
          <cell r="AH569" t="str">
            <v xml:space="preserve"> ALL EQUIPMENT AND FARM EQUIPME</v>
          </cell>
          <cell r="AI569" t="str">
            <v xml:space="preserve"> N</v>
          </cell>
          <cell r="AJ569">
            <v>5.5</v>
          </cell>
          <cell r="AK569">
            <v>1</v>
          </cell>
          <cell r="AL569">
            <v>18450</v>
          </cell>
          <cell r="AM569">
            <v>53617</v>
          </cell>
          <cell r="AN569" t="str">
            <v xml:space="preserve">  0/00/0000</v>
          </cell>
          <cell r="AO569">
            <v>46086.79</v>
          </cell>
          <cell r="AP569">
            <v>12092.46</v>
          </cell>
          <cell r="AQ569">
            <v>58179.25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18450</v>
          </cell>
          <cell r="AZ569">
            <v>53617</v>
          </cell>
          <cell r="BA569" t="str">
            <v xml:space="preserve"> ST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 t="str">
            <v>Substandard</v>
          </cell>
          <cell r="BH569" t="str">
            <v>Substandard</v>
          </cell>
          <cell r="BI569" t="str">
            <v>**-***2521</v>
          </cell>
          <cell r="BJ569">
            <v>250000</v>
          </cell>
          <cell r="BK569">
            <v>262996.56</v>
          </cell>
          <cell r="BL569"/>
          <cell r="BM569"/>
          <cell r="BN569">
            <v>262996.56</v>
          </cell>
          <cell r="BO569"/>
          <cell r="BP569"/>
          <cell r="BQ569">
            <v>1.8882347195449875E-4</v>
          </cell>
          <cell r="BR569">
            <v>250000</v>
          </cell>
          <cell r="BS569">
            <v>12996.56</v>
          </cell>
          <cell r="BT569">
            <v>262996.56</v>
          </cell>
          <cell r="BU569">
            <v>0</v>
          </cell>
          <cell r="BV569">
            <v>262996.56</v>
          </cell>
          <cell r="BW569">
            <v>0</v>
          </cell>
          <cell r="BX569">
            <v>0</v>
          </cell>
          <cell r="BY569" t="str">
            <v>1-29</v>
          </cell>
          <cell r="BZ569">
            <v>58179.25</v>
          </cell>
          <cell r="CA569" t="e">
            <v>#REF!</v>
          </cell>
          <cell r="CB569" t="str">
            <v>Match</v>
          </cell>
          <cell r="CC569" t="b">
            <v>0</v>
          </cell>
          <cell r="CD569">
            <v>510382521</v>
          </cell>
          <cell r="CE569">
            <v>9</v>
          </cell>
          <cell r="CF569">
            <v>5</v>
          </cell>
          <cell r="CG569">
            <v>38</v>
          </cell>
          <cell r="CH569" t="b">
            <v>0</v>
          </cell>
          <cell r="CI569">
            <v>23.686840277776355</v>
          </cell>
          <cell r="CJ569"/>
          <cell r="CK569" t="e">
            <v>#REF!</v>
          </cell>
          <cell r="CL569" t="e">
            <v>#REF!</v>
          </cell>
        </row>
        <row r="570">
          <cell r="B570">
            <v>53618</v>
          </cell>
          <cell r="C570" t="str">
            <v xml:space="preserve"> ROBERT AND DONNA EIT</v>
          </cell>
          <cell r="D570">
            <v>750000</v>
          </cell>
          <cell r="E570">
            <v>473038</v>
          </cell>
          <cell r="F570">
            <v>42779</v>
          </cell>
          <cell r="G570">
            <v>43100</v>
          </cell>
          <cell r="H570" t="str">
            <v xml:space="preserve"> OPERATING RENEWAL</v>
          </cell>
          <cell r="I570" t="str">
            <v xml:space="preserve"> SI</v>
          </cell>
          <cell r="J570">
            <v>91</v>
          </cell>
          <cell r="K570" t="str">
            <v xml:space="preserve"> A</v>
          </cell>
          <cell r="L570" t="str">
            <v xml:space="preserve"> O</v>
          </cell>
          <cell r="M570">
            <v>750000</v>
          </cell>
          <cell r="N570">
            <v>18450</v>
          </cell>
          <cell r="O570">
            <v>53618</v>
          </cell>
          <cell r="P570">
            <v>0</v>
          </cell>
          <cell r="Q570" t="str">
            <v xml:space="preserve"> JD</v>
          </cell>
          <cell r="R570">
            <v>43100</v>
          </cell>
          <cell r="S570">
            <v>0</v>
          </cell>
          <cell r="T570">
            <v>29170.03</v>
          </cell>
          <cell r="U570" t="str">
            <v xml:space="preserve"> N</v>
          </cell>
          <cell r="V570">
            <v>7</v>
          </cell>
          <cell r="W570">
            <v>510382521</v>
          </cell>
          <cell r="X570" t="str">
            <v xml:space="preserve"> F</v>
          </cell>
          <cell r="Y570">
            <v>18450</v>
          </cell>
          <cell r="Z570">
            <v>53618</v>
          </cell>
          <cell r="AA570">
            <v>0</v>
          </cell>
          <cell r="AB570">
            <v>12</v>
          </cell>
          <cell r="AC570">
            <v>4</v>
          </cell>
          <cell r="AD570">
            <v>11</v>
          </cell>
          <cell r="AE570">
            <v>0</v>
          </cell>
          <cell r="AF570">
            <v>0</v>
          </cell>
          <cell r="AG570" t="str">
            <v xml:space="preserve"> ST</v>
          </cell>
          <cell r="AH570" t="str">
            <v xml:space="preserve"> INV CP ACCT EQ GI CROPS FP FE</v>
          </cell>
          <cell r="AI570" t="str">
            <v xml:space="preserve"> N</v>
          </cell>
          <cell r="AJ570">
            <v>5.5</v>
          </cell>
          <cell r="AK570">
            <v>1</v>
          </cell>
          <cell r="AL570">
            <v>18450</v>
          </cell>
          <cell r="AM570">
            <v>53618</v>
          </cell>
          <cell r="AN570" t="str">
            <v xml:space="preserve">  0/00/0000</v>
          </cell>
          <cell r="AO570">
            <v>473038</v>
          </cell>
          <cell r="AP570">
            <v>29170.03</v>
          </cell>
          <cell r="AQ570">
            <v>502208.03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18450</v>
          </cell>
          <cell r="AZ570">
            <v>53618</v>
          </cell>
          <cell r="BA570" t="str">
            <v xml:space="preserve"> ST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 t="str">
            <v>Substandard</v>
          </cell>
          <cell r="BH570" t="str">
            <v>Substandard</v>
          </cell>
          <cell r="BI570" t="str">
            <v>**-***2521</v>
          </cell>
          <cell r="BJ570">
            <v>750000</v>
          </cell>
          <cell r="BK570">
            <v>502208.03</v>
          </cell>
          <cell r="BL570"/>
          <cell r="BM570"/>
          <cell r="BN570">
            <v>502208.03</v>
          </cell>
          <cell r="BO570"/>
          <cell r="BP570"/>
          <cell r="BQ570">
            <v>3.5728271010564871E-4</v>
          </cell>
          <cell r="BR570">
            <v>473038</v>
          </cell>
          <cell r="BS570">
            <v>29170.03</v>
          </cell>
          <cell r="BT570">
            <v>502208.03</v>
          </cell>
          <cell r="BU570">
            <v>0</v>
          </cell>
          <cell r="BV570">
            <v>502208.03</v>
          </cell>
          <cell r="BW570">
            <v>0</v>
          </cell>
          <cell r="BX570">
            <v>0</v>
          </cell>
          <cell r="BY570" t="str">
            <v>1-29</v>
          </cell>
          <cell r="BZ570">
            <v>502208.03</v>
          </cell>
          <cell r="CA570" t="e">
            <v>#REF!</v>
          </cell>
          <cell r="CB570" t="str">
            <v>Match</v>
          </cell>
          <cell r="CC570" t="b">
            <v>0</v>
          </cell>
          <cell r="CD570">
            <v>510382521</v>
          </cell>
          <cell r="CE570">
            <v>9</v>
          </cell>
          <cell r="CF570">
            <v>5</v>
          </cell>
          <cell r="CG570">
            <v>38</v>
          </cell>
          <cell r="CH570" t="b">
            <v>0</v>
          </cell>
          <cell r="CI570">
            <v>23.686840277776355</v>
          </cell>
          <cell r="CJ570"/>
          <cell r="CK570" t="e">
            <v>#REF!</v>
          </cell>
          <cell r="CL570" t="e">
            <v>#REF!</v>
          </cell>
        </row>
        <row r="571">
          <cell r="B571">
            <v>54236</v>
          </cell>
          <cell r="C571" t="str">
            <v xml:space="preserve"> EIKELBERGER,M</v>
          </cell>
          <cell r="D571">
            <v>61600</v>
          </cell>
          <cell r="E571">
            <v>61179.96</v>
          </cell>
          <cell r="F571">
            <v>43035</v>
          </cell>
          <cell r="G571">
            <v>48519</v>
          </cell>
          <cell r="H571" t="str">
            <v xml:space="preserve"> PURCHASE HOME</v>
          </cell>
          <cell r="I571" t="str">
            <v xml:space="preserve"> SA</v>
          </cell>
          <cell r="J571">
            <v>13</v>
          </cell>
          <cell r="K571" t="str">
            <v xml:space="preserve"> A</v>
          </cell>
          <cell r="L571" t="str">
            <v xml:space="preserve"> N</v>
          </cell>
          <cell r="M571">
            <v>0</v>
          </cell>
          <cell r="N571">
            <v>18555</v>
          </cell>
          <cell r="O571">
            <v>54236</v>
          </cell>
          <cell r="P571">
            <v>0</v>
          </cell>
          <cell r="Q571" t="str">
            <v xml:space="preserve"> BR</v>
          </cell>
          <cell r="R571">
            <v>43132</v>
          </cell>
          <cell r="S571">
            <v>471.53</v>
          </cell>
          <cell r="T571">
            <v>145.31</v>
          </cell>
          <cell r="U571" t="str">
            <v xml:space="preserve"> N</v>
          </cell>
          <cell r="V571">
            <v>2</v>
          </cell>
          <cell r="W571">
            <v>514063479</v>
          </cell>
          <cell r="X571" t="str">
            <v xml:space="preserve"> S</v>
          </cell>
          <cell r="Y571">
            <v>18555</v>
          </cell>
          <cell r="Z571">
            <v>54236</v>
          </cell>
          <cell r="AA571">
            <v>0</v>
          </cell>
          <cell r="AB571">
            <v>21</v>
          </cell>
          <cell r="AC571">
            <v>6</v>
          </cell>
          <cell r="AD571">
            <v>1</v>
          </cell>
          <cell r="AE571">
            <v>0</v>
          </cell>
          <cell r="AF571">
            <v>0</v>
          </cell>
          <cell r="AG571" t="str">
            <v xml:space="preserve"> ST</v>
          </cell>
          <cell r="AH571" t="str">
            <v xml:space="preserve"> 302 E EARL ST, LEOTI</v>
          </cell>
          <cell r="AI571" t="str">
            <v xml:space="preserve"> N</v>
          </cell>
          <cell r="AJ571">
            <v>4.5</v>
          </cell>
          <cell r="AK571">
            <v>0</v>
          </cell>
          <cell r="AL571">
            <v>18555</v>
          </cell>
          <cell r="AM571">
            <v>54236</v>
          </cell>
          <cell r="AN571" t="str">
            <v xml:space="preserve">  0/00/0000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18555</v>
          </cell>
          <cell r="AZ571">
            <v>54236</v>
          </cell>
          <cell r="BA571" t="str">
            <v xml:space="preserve"> ST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 t="str">
            <v>Pass</v>
          </cell>
          <cell r="BH571" t="str">
            <v>Pass</v>
          </cell>
          <cell r="BI571" t="str">
            <v>***-**-3479</v>
          </cell>
          <cell r="BJ571">
            <v>61179.96</v>
          </cell>
          <cell r="BK571">
            <v>61325.27</v>
          </cell>
          <cell r="BL571">
            <v>61325.27</v>
          </cell>
          <cell r="BM571"/>
          <cell r="BN571"/>
          <cell r="BO571"/>
          <cell r="BP571"/>
          <cell r="BQ571">
            <v>3.7807240782231338E-5</v>
          </cell>
          <cell r="BR571">
            <v>61179.96</v>
          </cell>
          <cell r="BS571">
            <v>145.31</v>
          </cell>
          <cell r="BT571">
            <v>61325.27</v>
          </cell>
          <cell r="BU571">
            <v>0</v>
          </cell>
          <cell r="BV571">
            <v>61325.27</v>
          </cell>
          <cell r="BW571">
            <v>0</v>
          </cell>
          <cell r="BX571">
            <v>0</v>
          </cell>
          <cell r="BY571"/>
          <cell r="BZ571">
            <v>0</v>
          </cell>
          <cell r="CA571" t="e">
            <v>#REF!</v>
          </cell>
          <cell r="CB571" t="str">
            <v>Match</v>
          </cell>
          <cell r="CC571" t="b">
            <v>0</v>
          </cell>
          <cell r="CD571">
            <v>514063479</v>
          </cell>
          <cell r="CE571">
            <v>9</v>
          </cell>
          <cell r="CF571">
            <v>5</v>
          </cell>
          <cell r="CG571">
            <v>6</v>
          </cell>
          <cell r="CH571" t="b">
            <v>0</v>
          </cell>
          <cell r="CI571">
            <v>-8.3131597222236451</v>
          </cell>
          <cell r="CJ571"/>
          <cell r="CK571" t="e">
            <v>#REF!</v>
          </cell>
          <cell r="CL571" t="e">
            <v>#REF!</v>
          </cell>
        </row>
        <row r="572">
          <cell r="B572">
            <v>53681</v>
          </cell>
          <cell r="C572" t="str">
            <v xml:space="preserve"> EITEL,TYLAN M.</v>
          </cell>
          <cell r="D572">
            <v>11592.16</v>
          </cell>
          <cell r="E572">
            <v>9481.86</v>
          </cell>
          <cell r="F572">
            <v>42808</v>
          </cell>
          <cell r="G572">
            <v>44256</v>
          </cell>
          <cell r="H572" t="str">
            <v xml:space="preserve"> REFINANCE DEBT</v>
          </cell>
          <cell r="I572" t="str">
            <v xml:space="preserve"> SA</v>
          </cell>
          <cell r="J572">
            <v>31</v>
          </cell>
          <cell r="K572" t="str">
            <v xml:space="preserve"> A</v>
          </cell>
          <cell r="L572" t="str">
            <v xml:space="preserve"> N</v>
          </cell>
          <cell r="M572">
            <v>0</v>
          </cell>
          <cell r="N572">
            <v>18775</v>
          </cell>
          <cell r="O572">
            <v>53681</v>
          </cell>
          <cell r="P572">
            <v>0</v>
          </cell>
          <cell r="Q572" t="str">
            <v xml:space="preserve"> MN</v>
          </cell>
          <cell r="R572">
            <v>43132</v>
          </cell>
          <cell r="S572">
            <v>287.64</v>
          </cell>
          <cell r="T572">
            <v>53.78</v>
          </cell>
          <cell r="U572" t="str">
            <v xml:space="preserve"> N</v>
          </cell>
          <cell r="V572">
            <v>3</v>
          </cell>
          <cell r="W572">
            <v>509924676</v>
          </cell>
          <cell r="X572" t="str">
            <v xml:space="preserve"> S</v>
          </cell>
          <cell r="Y572">
            <v>18775</v>
          </cell>
          <cell r="Z572">
            <v>53681</v>
          </cell>
          <cell r="AA572">
            <v>0</v>
          </cell>
          <cell r="AB572">
            <v>14</v>
          </cell>
          <cell r="AC572">
            <v>10</v>
          </cell>
          <cell r="AD572">
            <v>4</v>
          </cell>
          <cell r="AE572">
            <v>0</v>
          </cell>
          <cell r="AF572">
            <v>0</v>
          </cell>
          <cell r="AG572" t="str">
            <v xml:space="preserve"> ST</v>
          </cell>
          <cell r="AH572" t="str">
            <v xml:space="preserve"> ALL EQUIPMENT</v>
          </cell>
          <cell r="AI572" t="str">
            <v xml:space="preserve"> N</v>
          </cell>
          <cell r="AJ572">
            <v>9</v>
          </cell>
          <cell r="AK572">
            <v>0</v>
          </cell>
          <cell r="AL572">
            <v>18775</v>
          </cell>
          <cell r="AM572">
            <v>53681</v>
          </cell>
          <cell r="AN572" t="str">
            <v xml:space="preserve">  0/00/0000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18775</v>
          </cell>
          <cell r="AZ572">
            <v>53681</v>
          </cell>
          <cell r="BA572" t="str">
            <v xml:space="preserve"> ST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 t="str">
            <v>Pass</v>
          </cell>
          <cell r="BH572" t="str">
            <v>Pass</v>
          </cell>
          <cell r="BI572" t="str">
            <v>***-**-4676</v>
          </cell>
          <cell r="BJ572">
            <v>9481.86</v>
          </cell>
          <cell r="BK572">
            <v>9535.6400000000012</v>
          </cell>
          <cell r="BL572">
            <v>9535.6400000000012</v>
          </cell>
          <cell r="BM572"/>
          <cell r="BN572"/>
          <cell r="BO572"/>
          <cell r="BP572"/>
          <cell r="BQ572">
            <v>1.1718966932420619E-5</v>
          </cell>
          <cell r="BR572">
            <v>9481.86</v>
          </cell>
          <cell r="BS572">
            <v>53.78</v>
          </cell>
          <cell r="BT572">
            <v>9535.6400000000012</v>
          </cell>
          <cell r="BU572">
            <v>0</v>
          </cell>
          <cell r="BV572">
            <v>9535.6400000000012</v>
          </cell>
          <cell r="BW572">
            <v>0</v>
          </cell>
          <cell r="BX572">
            <v>0</v>
          </cell>
          <cell r="BY572"/>
          <cell r="BZ572">
            <v>0</v>
          </cell>
          <cell r="CA572" t="e">
            <v>#REF!</v>
          </cell>
          <cell r="CB572" t="str">
            <v>Match</v>
          </cell>
          <cell r="CC572" t="b">
            <v>0</v>
          </cell>
          <cell r="CD572">
            <v>509924676</v>
          </cell>
          <cell r="CE572">
            <v>9</v>
          </cell>
          <cell r="CF572">
            <v>5</v>
          </cell>
          <cell r="CG572">
            <v>92</v>
          </cell>
          <cell r="CH572" t="b">
            <v>0</v>
          </cell>
          <cell r="CI572">
            <v>-8.3131597222236451</v>
          </cell>
          <cell r="CJ572"/>
          <cell r="CK572" t="e">
            <v>#REF!</v>
          </cell>
          <cell r="CL572" t="e">
            <v>#REF!</v>
          </cell>
        </row>
        <row r="573">
          <cell r="B573">
            <v>49452</v>
          </cell>
          <cell r="C573" t="str">
            <v xml:space="preserve"> ELLIS,BRITTAN C.</v>
          </cell>
          <cell r="D573">
            <v>36000</v>
          </cell>
          <cell r="E573">
            <v>7200</v>
          </cell>
          <cell r="F573">
            <v>41508</v>
          </cell>
          <cell r="G573">
            <v>43132</v>
          </cell>
          <cell r="H573" t="str">
            <v xml:space="preserve"> PURCHASE TRACTOR</v>
          </cell>
          <cell r="I573" t="str">
            <v xml:space="preserve"> SA</v>
          </cell>
          <cell r="J573">
            <v>92</v>
          </cell>
          <cell r="K573" t="str">
            <v xml:space="preserve"> A</v>
          </cell>
          <cell r="L573" t="str">
            <v xml:space="preserve"> N</v>
          </cell>
          <cell r="M573">
            <v>0</v>
          </cell>
          <cell r="N573">
            <v>18793</v>
          </cell>
          <cell r="O573">
            <v>49452</v>
          </cell>
          <cell r="P573">
            <v>0</v>
          </cell>
          <cell r="Q573" t="str">
            <v xml:space="preserve"> LF</v>
          </cell>
          <cell r="R573" t="str">
            <v>0/00/0000</v>
          </cell>
          <cell r="S573">
            <v>0</v>
          </cell>
          <cell r="T573">
            <v>404.9</v>
          </cell>
          <cell r="U573" t="str">
            <v xml:space="preserve"> N</v>
          </cell>
          <cell r="V573">
            <v>3</v>
          </cell>
          <cell r="W573">
            <v>509924069</v>
          </cell>
          <cell r="X573" t="str">
            <v xml:space="preserve"> S</v>
          </cell>
          <cell r="Y573">
            <v>18793</v>
          </cell>
          <cell r="Z573">
            <v>49452</v>
          </cell>
          <cell r="AA573">
            <v>0</v>
          </cell>
          <cell r="AB573">
            <v>13</v>
          </cell>
          <cell r="AC573">
            <v>2</v>
          </cell>
          <cell r="AD573">
            <v>11</v>
          </cell>
          <cell r="AE573">
            <v>0</v>
          </cell>
          <cell r="AF573">
            <v>0</v>
          </cell>
          <cell r="AG573" t="str">
            <v xml:space="preserve"> ST</v>
          </cell>
          <cell r="AH573" t="str">
            <v xml:space="preserve"> ALL EQUIPMENT</v>
          </cell>
          <cell r="AI573" t="str">
            <v xml:space="preserve"> N</v>
          </cell>
          <cell r="AJ573">
            <v>5.75</v>
          </cell>
          <cell r="AK573">
            <v>3</v>
          </cell>
          <cell r="AL573">
            <v>18793</v>
          </cell>
          <cell r="AM573">
            <v>49452</v>
          </cell>
          <cell r="AN573" t="str">
            <v xml:space="preserve">  0/00/0000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2</v>
          </cell>
          <cell r="AW573">
            <v>0</v>
          </cell>
          <cell r="AX573">
            <v>0</v>
          </cell>
          <cell r="AY573">
            <v>18793</v>
          </cell>
          <cell r="AZ573">
            <v>49452</v>
          </cell>
          <cell r="BA573" t="str">
            <v xml:space="preserve"> ST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 t="str">
            <v>Pass</v>
          </cell>
          <cell r="BH573" t="str">
            <v>Pass</v>
          </cell>
          <cell r="BI573" t="str">
            <v>***-**-4069</v>
          </cell>
          <cell r="BJ573">
            <v>7200</v>
          </cell>
          <cell r="BK573">
            <v>7604.9</v>
          </cell>
          <cell r="BL573">
            <v>7604.9</v>
          </cell>
          <cell r="BM573"/>
          <cell r="BN573"/>
          <cell r="BO573"/>
          <cell r="BP573"/>
          <cell r="BQ573">
            <v>5.6853030828481802E-6</v>
          </cell>
          <cell r="BR573">
            <v>7200</v>
          </cell>
          <cell r="BS573">
            <v>404.9</v>
          </cell>
          <cell r="BT573">
            <v>7604.9</v>
          </cell>
          <cell r="BU573">
            <v>0</v>
          </cell>
          <cell r="BV573">
            <v>7604.9</v>
          </cell>
          <cell r="BW573">
            <v>0</v>
          </cell>
          <cell r="BX573">
            <v>0</v>
          </cell>
          <cell r="BY573"/>
          <cell r="BZ573">
            <v>0</v>
          </cell>
          <cell r="CA573" t="e">
            <v>#REF!</v>
          </cell>
          <cell r="CB573" t="str">
            <v>Match</v>
          </cell>
          <cell r="CC573" t="b">
            <v>0</v>
          </cell>
          <cell r="CD573">
            <v>509924069</v>
          </cell>
          <cell r="CE573">
            <v>9</v>
          </cell>
          <cell r="CF573">
            <v>5</v>
          </cell>
          <cell r="CG573">
            <v>92</v>
          </cell>
          <cell r="CH573" t="b">
            <v>0</v>
          </cell>
          <cell r="CI573">
            <v>0</v>
          </cell>
          <cell r="CJ573"/>
          <cell r="CK573" t="e">
            <v>#REF!</v>
          </cell>
          <cell r="CL573" t="e">
            <v>#REF!</v>
          </cell>
        </row>
        <row r="574">
          <cell r="B574">
            <v>50683</v>
          </cell>
          <cell r="C574" t="str">
            <v xml:space="preserve"> ELLIS,BRITTAN C.</v>
          </cell>
          <cell r="D574">
            <v>65000</v>
          </cell>
          <cell r="E574">
            <v>13000</v>
          </cell>
          <cell r="F574">
            <v>41880</v>
          </cell>
          <cell r="G574">
            <v>43830</v>
          </cell>
          <cell r="H574" t="str">
            <v xml:space="preserve"> PURCHASE COMBINE</v>
          </cell>
          <cell r="I574" t="str">
            <v xml:space="preserve"> SA</v>
          </cell>
          <cell r="J574">
            <v>92</v>
          </cell>
          <cell r="K574" t="str">
            <v xml:space="preserve"> A</v>
          </cell>
          <cell r="L574" t="str">
            <v xml:space="preserve"> N</v>
          </cell>
          <cell r="M574">
            <v>0</v>
          </cell>
          <cell r="N574">
            <v>18793</v>
          </cell>
          <cell r="O574">
            <v>50683</v>
          </cell>
          <cell r="P574">
            <v>0</v>
          </cell>
          <cell r="Q574" t="str">
            <v xml:space="preserve"> LF</v>
          </cell>
          <cell r="R574" t="str">
            <v>0/00/0000</v>
          </cell>
          <cell r="S574">
            <v>0</v>
          </cell>
          <cell r="T574">
            <v>88.06</v>
          </cell>
          <cell r="U574" t="str">
            <v xml:space="preserve"> N</v>
          </cell>
          <cell r="V574">
            <v>7</v>
          </cell>
          <cell r="W574">
            <v>509924069</v>
          </cell>
          <cell r="X574" t="str">
            <v xml:space="preserve"> S</v>
          </cell>
          <cell r="Y574">
            <v>18793</v>
          </cell>
          <cell r="Z574">
            <v>50683</v>
          </cell>
          <cell r="AA574">
            <v>0</v>
          </cell>
          <cell r="AB574">
            <v>13</v>
          </cell>
          <cell r="AC574">
            <v>2</v>
          </cell>
          <cell r="AD574">
            <v>11</v>
          </cell>
          <cell r="AE574">
            <v>0</v>
          </cell>
          <cell r="AF574">
            <v>0</v>
          </cell>
          <cell r="AG574" t="str">
            <v xml:space="preserve"> ST</v>
          </cell>
          <cell r="AH574" t="str">
            <v xml:space="preserve"> ACCTS EQUIP GI CROPS LSTK FEQU</v>
          </cell>
          <cell r="AI574" t="str">
            <v xml:space="preserve"> N</v>
          </cell>
          <cell r="AJ574">
            <v>5.75</v>
          </cell>
          <cell r="AK574">
            <v>6</v>
          </cell>
          <cell r="AL574">
            <v>18793</v>
          </cell>
          <cell r="AM574">
            <v>50683</v>
          </cell>
          <cell r="AN574" t="str">
            <v xml:space="preserve">  0/00/0000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2</v>
          </cell>
          <cell r="AW574">
            <v>0</v>
          </cell>
          <cell r="AX574">
            <v>0</v>
          </cell>
          <cell r="AY574">
            <v>18793</v>
          </cell>
          <cell r="AZ574">
            <v>50683</v>
          </cell>
          <cell r="BA574" t="str">
            <v xml:space="preserve"> ST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 t="str">
            <v>Pass</v>
          </cell>
          <cell r="BH574" t="str">
            <v>Pass</v>
          </cell>
          <cell r="BI574" t="str">
            <v>***-**-4069</v>
          </cell>
          <cell r="BJ574">
            <v>13000</v>
          </cell>
          <cell r="BK574">
            <v>13088.06</v>
          </cell>
          <cell r="BL574">
            <v>13088.06</v>
          </cell>
          <cell r="BM574"/>
          <cell r="BN574"/>
          <cell r="BO574"/>
          <cell r="BP574"/>
          <cell r="BQ574">
            <v>1.0265130566253658E-5</v>
          </cell>
          <cell r="BR574">
            <v>13000</v>
          </cell>
          <cell r="BS574">
            <v>88.06</v>
          </cell>
          <cell r="BT574">
            <v>13088.06</v>
          </cell>
          <cell r="BU574">
            <v>0</v>
          </cell>
          <cell r="BV574">
            <v>13088.06</v>
          </cell>
          <cell r="BW574">
            <v>0</v>
          </cell>
          <cell r="BX574">
            <v>0</v>
          </cell>
          <cell r="BY574"/>
          <cell r="BZ574">
            <v>0</v>
          </cell>
          <cell r="CA574" t="e">
            <v>#REF!</v>
          </cell>
          <cell r="CB574" t="str">
            <v>Match</v>
          </cell>
          <cell r="CC574" t="b">
            <v>0</v>
          </cell>
          <cell r="CD574">
            <v>509924069</v>
          </cell>
          <cell r="CE574">
            <v>9</v>
          </cell>
          <cell r="CF574">
            <v>5</v>
          </cell>
          <cell r="CG574">
            <v>92</v>
          </cell>
          <cell r="CH574" t="b">
            <v>0</v>
          </cell>
          <cell r="CI574">
            <v>0</v>
          </cell>
          <cell r="CJ574"/>
          <cell r="CK574" t="e">
            <v>#REF!</v>
          </cell>
          <cell r="CL574" t="e">
            <v>#REF!</v>
          </cell>
        </row>
        <row r="575">
          <cell r="B575">
            <v>51314</v>
          </cell>
          <cell r="C575" t="str">
            <v xml:space="preserve"> ELLIS,BRITTAN C.</v>
          </cell>
          <cell r="D575">
            <v>25002.5</v>
          </cell>
          <cell r="E575">
            <v>10002.5</v>
          </cell>
          <cell r="F575">
            <v>42046</v>
          </cell>
          <cell r="G575">
            <v>43692</v>
          </cell>
          <cell r="H575" t="str">
            <v xml:space="preserve"> PURCHASE VEHICLE</v>
          </cell>
          <cell r="I575" t="str">
            <v xml:space="preserve"> SA</v>
          </cell>
          <cell r="J575">
            <v>92</v>
          </cell>
          <cell r="K575" t="str">
            <v xml:space="preserve"> A</v>
          </cell>
          <cell r="L575" t="str">
            <v xml:space="preserve"> N</v>
          </cell>
          <cell r="M575">
            <v>0</v>
          </cell>
          <cell r="N575">
            <v>18793</v>
          </cell>
          <cell r="O575">
            <v>51314</v>
          </cell>
          <cell r="P575">
            <v>0</v>
          </cell>
          <cell r="Q575" t="str">
            <v xml:space="preserve"> LF</v>
          </cell>
          <cell r="R575" t="str">
            <v>0/00/0000</v>
          </cell>
          <cell r="S575">
            <v>0</v>
          </cell>
          <cell r="T575">
            <v>210.05</v>
          </cell>
          <cell r="U575" t="str">
            <v xml:space="preserve"> N</v>
          </cell>
          <cell r="V575">
            <v>3</v>
          </cell>
          <cell r="W575">
            <v>509924069</v>
          </cell>
          <cell r="X575" t="str">
            <v xml:space="preserve"> S</v>
          </cell>
          <cell r="Y575">
            <v>18793</v>
          </cell>
          <cell r="Z575">
            <v>51314</v>
          </cell>
          <cell r="AA575">
            <v>0</v>
          </cell>
          <cell r="AB575">
            <v>13</v>
          </cell>
          <cell r="AC575">
            <v>2</v>
          </cell>
          <cell r="AD575">
            <v>11</v>
          </cell>
          <cell r="AE575">
            <v>0</v>
          </cell>
          <cell r="AF575">
            <v>0</v>
          </cell>
          <cell r="AG575" t="str">
            <v xml:space="preserve"> ST</v>
          </cell>
          <cell r="AH575" t="str">
            <v xml:space="preserve"> 2011 FORD F-250 (VIN 1FT7W2BT1</v>
          </cell>
          <cell r="AI575" t="str">
            <v xml:space="preserve"> N</v>
          </cell>
          <cell r="AJ575">
            <v>5.25</v>
          </cell>
          <cell r="AK575">
            <v>5</v>
          </cell>
          <cell r="AL575">
            <v>18793</v>
          </cell>
          <cell r="AM575">
            <v>51314</v>
          </cell>
          <cell r="AN575" t="str">
            <v xml:space="preserve">  0/00/0000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1</v>
          </cell>
          <cell r="AW575">
            <v>0</v>
          </cell>
          <cell r="AX575">
            <v>0</v>
          </cell>
          <cell r="AY575">
            <v>18793</v>
          </cell>
          <cell r="AZ575">
            <v>51314</v>
          </cell>
          <cell r="BA575" t="str">
            <v xml:space="preserve"> ST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 t="str">
            <v>Pass</v>
          </cell>
          <cell r="BH575" t="str">
            <v>Pass</v>
          </cell>
          <cell r="BI575" t="str">
            <v>***-**-4069</v>
          </cell>
          <cell r="BJ575">
            <v>10002.5</v>
          </cell>
          <cell r="BK575">
            <v>10212.549999999999</v>
          </cell>
          <cell r="BL575">
            <v>10212.549999999999</v>
          </cell>
          <cell r="BM575"/>
          <cell r="BN575"/>
          <cell r="BO575"/>
          <cell r="BP575"/>
          <cell r="BQ575">
            <v>7.2114258804949721E-6</v>
          </cell>
          <cell r="BR575">
            <v>10002.5</v>
          </cell>
          <cell r="BS575">
            <v>210.05</v>
          </cell>
          <cell r="BT575">
            <v>10212.549999999999</v>
          </cell>
          <cell r="BU575">
            <v>0</v>
          </cell>
          <cell r="BV575">
            <v>10212.549999999999</v>
          </cell>
          <cell r="BW575">
            <v>0</v>
          </cell>
          <cell r="BX575">
            <v>0</v>
          </cell>
          <cell r="BY575"/>
          <cell r="BZ575">
            <v>0</v>
          </cell>
          <cell r="CA575" t="e">
            <v>#REF!</v>
          </cell>
          <cell r="CB575" t="str">
            <v>Match</v>
          </cell>
          <cell r="CC575" t="b">
            <v>0</v>
          </cell>
          <cell r="CD575">
            <v>509924069</v>
          </cell>
          <cell r="CE575">
            <v>9</v>
          </cell>
          <cell r="CF575">
            <v>5</v>
          </cell>
          <cell r="CG575">
            <v>92</v>
          </cell>
          <cell r="CH575" t="b">
            <v>0</v>
          </cell>
          <cell r="CI575">
            <v>0</v>
          </cell>
          <cell r="CJ575"/>
          <cell r="CK575" t="e">
            <v>#REF!</v>
          </cell>
          <cell r="CL575" t="e">
            <v>#REF!</v>
          </cell>
        </row>
        <row r="576">
          <cell r="B576">
            <v>51401</v>
          </cell>
          <cell r="C576" t="str">
            <v xml:space="preserve"> ELLIS,BRITTAN C.</v>
          </cell>
          <cell r="D576">
            <v>55000</v>
          </cell>
          <cell r="E576">
            <v>33000</v>
          </cell>
          <cell r="F576">
            <v>42072</v>
          </cell>
          <cell r="G576">
            <v>43899</v>
          </cell>
          <cell r="H576" t="str">
            <v xml:space="preserve"> PURCHASE HEIFERS</v>
          </cell>
          <cell r="I576" t="str">
            <v xml:space="preserve"> SA</v>
          </cell>
          <cell r="J576">
            <v>92</v>
          </cell>
          <cell r="K576" t="str">
            <v xml:space="preserve"> A</v>
          </cell>
          <cell r="L576" t="str">
            <v xml:space="preserve"> N</v>
          </cell>
          <cell r="M576">
            <v>0</v>
          </cell>
          <cell r="N576">
            <v>18793</v>
          </cell>
          <cell r="O576">
            <v>51401</v>
          </cell>
          <cell r="P576">
            <v>0</v>
          </cell>
          <cell r="Q576" t="str">
            <v xml:space="preserve"> LF</v>
          </cell>
          <cell r="R576" t="str">
            <v>0/00/0000</v>
          </cell>
          <cell r="S576">
            <v>0</v>
          </cell>
          <cell r="T576">
            <v>1561.39</v>
          </cell>
          <cell r="U576" t="str">
            <v xml:space="preserve"> N</v>
          </cell>
          <cell r="V576">
            <v>7</v>
          </cell>
          <cell r="W576">
            <v>509924069</v>
          </cell>
          <cell r="X576" t="str">
            <v xml:space="preserve"> S</v>
          </cell>
          <cell r="Y576">
            <v>18793</v>
          </cell>
          <cell r="Z576">
            <v>51401</v>
          </cell>
          <cell r="AA576">
            <v>0</v>
          </cell>
          <cell r="AB576">
            <v>13</v>
          </cell>
          <cell r="AC576">
            <v>3</v>
          </cell>
          <cell r="AD576">
            <v>11</v>
          </cell>
          <cell r="AE576">
            <v>0</v>
          </cell>
          <cell r="AF576">
            <v>0</v>
          </cell>
          <cell r="AG576" t="str">
            <v xml:space="preserve"> ST</v>
          </cell>
          <cell r="AH576" t="str">
            <v xml:space="preserve"> INV ACCTS EQUIP GI CROPS LSTCK</v>
          </cell>
          <cell r="AI576" t="str">
            <v xml:space="preserve"> N</v>
          </cell>
          <cell r="AJ576">
            <v>5.5</v>
          </cell>
          <cell r="AK576">
            <v>2</v>
          </cell>
          <cell r="AL576">
            <v>18793</v>
          </cell>
          <cell r="AM576">
            <v>51401</v>
          </cell>
          <cell r="AN576" t="str">
            <v xml:space="preserve">  0/00/0000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18793</v>
          </cell>
          <cell r="AZ576">
            <v>51401</v>
          </cell>
          <cell r="BA576" t="str">
            <v xml:space="preserve"> ST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 t="str">
            <v>Pass</v>
          </cell>
          <cell r="BH576" t="str">
            <v>Pass</v>
          </cell>
          <cell r="BI576" t="str">
            <v>***-**-4069</v>
          </cell>
          <cell r="BJ576">
            <v>33000</v>
          </cell>
          <cell r="BK576">
            <v>34561.39</v>
          </cell>
          <cell r="BL576">
            <v>34561.39</v>
          </cell>
          <cell r="BM576"/>
          <cell r="BN576"/>
          <cell r="BO576"/>
          <cell r="BP576"/>
          <cell r="BQ576">
            <v>2.4924698297993834E-5</v>
          </cell>
          <cell r="BR576">
            <v>33000</v>
          </cell>
          <cell r="BS576">
            <v>1561.39</v>
          </cell>
          <cell r="BT576">
            <v>34561.39</v>
          </cell>
          <cell r="BU576">
            <v>0</v>
          </cell>
          <cell r="BV576">
            <v>34561.39</v>
          </cell>
          <cell r="BW576">
            <v>0</v>
          </cell>
          <cell r="BX576">
            <v>0</v>
          </cell>
          <cell r="BY576"/>
          <cell r="BZ576">
            <v>0</v>
          </cell>
          <cell r="CA576" t="e">
            <v>#REF!</v>
          </cell>
          <cell r="CB576" t="str">
            <v>Match</v>
          </cell>
          <cell r="CC576" t="b">
            <v>0</v>
          </cell>
          <cell r="CD576">
            <v>509924069</v>
          </cell>
          <cell r="CE576">
            <v>9</v>
          </cell>
          <cell r="CF576">
            <v>5</v>
          </cell>
          <cell r="CG576">
            <v>92</v>
          </cell>
          <cell r="CH576" t="b">
            <v>0</v>
          </cell>
          <cell r="CI576">
            <v>0</v>
          </cell>
          <cell r="CJ576"/>
          <cell r="CK576" t="e">
            <v>#REF!</v>
          </cell>
          <cell r="CL576" t="e">
            <v>#REF!</v>
          </cell>
        </row>
        <row r="577">
          <cell r="B577">
            <v>51430</v>
          </cell>
          <cell r="C577" t="str">
            <v xml:space="preserve"> ELLIS,BRITTAN C.</v>
          </cell>
          <cell r="D577">
            <v>140000</v>
          </cell>
          <cell r="E577">
            <v>84000</v>
          </cell>
          <cell r="F577">
            <v>42086</v>
          </cell>
          <cell r="G577">
            <v>43913</v>
          </cell>
          <cell r="H577" t="str">
            <v xml:space="preserve"> PURCHASE COWS</v>
          </cell>
          <cell r="I577" t="str">
            <v xml:space="preserve"> SA</v>
          </cell>
          <cell r="J577">
            <v>92</v>
          </cell>
          <cell r="K577" t="str">
            <v xml:space="preserve"> A</v>
          </cell>
          <cell r="L577" t="str">
            <v xml:space="preserve"> N</v>
          </cell>
          <cell r="M577">
            <v>0</v>
          </cell>
          <cell r="N577">
            <v>18793</v>
          </cell>
          <cell r="O577">
            <v>51430</v>
          </cell>
          <cell r="P577">
            <v>0</v>
          </cell>
          <cell r="Q577" t="str">
            <v xml:space="preserve"> LF</v>
          </cell>
          <cell r="R577" t="str">
            <v>0/00/0000</v>
          </cell>
          <cell r="S577">
            <v>0</v>
          </cell>
          <cell r="T577">
            <v>3885.85</v>
          </cell>
          <cell r="U577" t="str">
            <v xml:space="preserve"> N</v>
          </cell>
          <cell r="V577">
            <v>7</v>
          </cell>
          <cell r="W577">
            <v>509924069</v>
          </cell>
          <cell r="X577" t="str">
            <v xml:space="preserve"> S</v>
          </cell>
          <cell r="Y577">
            <v>18793</v>
          </cell>
          <cell r="Z577">
            <v>51430</v>
          </cell>
          <cell r="AA577">
            <v>0</v>
          </cell>
          <cell r="AB577">
            <v>13</v>
          </cell>
          <cell r="AC577">
            <v>3</v>
          </cell>
          <cell r="AD577">
            <v>11</v>
          </cell>
          <cell r="AE577">
            <v>0</v>
          </cell>
          <cell r="AF577">
            <v>0</v>
          </cell>
          <cell r="AG577" t="str">
            <v xml:space="preserve"> ST</v>
          </cell>
          <cell r="AH577" t="str">
            <v xml:space="preserve"> ALL INVENTORY, ACCOUNTS, EQUIP</v>
          </cell>
          <cell r="AI577" t="str">
            <v xml:space="preserve"> N</v>
          </cell>
          <cell r="AJ577">
            <v>5.5</v>
          </cell>
          <cell r="AK577">
            <v>3</v>
          </cell>
          <cell r="AL577">
            <v>18793</v>
          </cell>
          <cell r="AM577">
            <v>51430</v>
          </cell>
          <cell r="AN577" t="str">
            <v xml:space="preserve">  0/00/0000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1</v>
          </cell>
          <cell r="AW577">
            <v>0</v>
          </cell>
          <cell r="AX577">
            <v>0</v>
          </cell>
          <cell r="AY577">
            <v>18793</v>
          </cell>
          <cell r="AZ577">
            <v>51430</v>
          </cell>
          <cell r="BA577" t="str">
            <v xml:space="preserve"> ST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 t="str">
            <v>Pass</v>
          </cell>
          <cell r="BH577" t="str">
            <v>Pass</v>
          </cell>
          <cell r="BI577" t="str">
            <v>***-**-4069</v>
          </cell>
          <cell r="BJ577">
            <v>84000</v>
          </cell>
          <cell r="BK577">
            <v>87885.85</v>
          </cell>
          <cell r="BL577">
            <v>87885.85</v>
          </cell>
          <cell r="BM577"/>
          <cell r="BN577"/>
          <cell r="BO577"/>
          <cell r="BP577"/>
          <cell r="BQ577">
            <v>6.3444686576711578E-5</v>
          </cell>
          <cell r="BR577">
            <v>84000</v>
          </cell>
          <cell r="BS577">
            <v>3885.85</v>
          </cell>
          <cell r="BT577">
            <v>87885.85</v>
          </cell>
          <cell r="BU577">
            <v>0</v>
          </cell>
          <cell r="BV577">
            <v>87885.85</v>
          </cell>
          <cell r="BW577">
            <v>0</v>
          </cell>
          <cell r="BX577">
            <v>0</v>
          </cell>
          <cell r="BY577"/>
          <cell r="BZ577">
            <v>0</v>
          </cell>
          <cell r="CA577" t="e">
            <v>#REF!</v>
          </cell>
          <cell r="CB577" t="str">
            <v>Match</v>
          </cell>
          <cell r="CC577" t="b">
            <v>0</v>
          </cell>
          <cell r="CD577">
            <v>509924069</v>
          </cell>
          <cell r="CE577">
            <v>9</v>
          </cell>
          <cell r="CF577">
            <v>5</v>
          </cell>
          <cell r="CG577">
            <v>92</v>
          </cell>
          <cell r="CH577" t="b">
            <v>0</v>
          </cell>
          <cell r="CI577">
            <v>0</v>
          </cell>
          <cell r="CJ577"/>
          <cell r="CK577" t="e">
            <v>#REF!</v>
          </cell>
          <cell r="CL577" t="e">
            <v>#REF!</v>
          </cell>
        </row>
        <row r="578">
          <cell r="B578">
            <v>51933</v>
          </cell>
          <cell r="C578" t="str">
            <v xml:space="preserve"> ELLIS,BRITTAN C.</v>
          </cell>
          <cell r="D578">
            <v>25000</v>
          </cell>
          <cell r="E578">
            <v>5000</v>
          </cell>
          <cell r="F578">
            <v>42213</v>
          </cell>
          <cell r="G578">
            <v>43800</v>
          </cell>
          <cell r="H578" t="str">
            <v xml:space="preserve"> PURCHASE TRAILER</v>
          </cell>
          <cell r="I578" t="str">
            <v xml:space="preserve"> SA</v>
          </cell>
          <cell r="J578">
            <v>92</v>
          </cell>
          <cell r="K578" t="str">
            <v xml:space="preserve"> A</v>
          </cell>
          <cell r="L578" t="str">
            <v xml:space="preserve"> N</v>
          </cell>
          <cell r="M578">
            <v>0</v>
          </cell>
          <cell r="N578">
            <v>18793</v>
          </cell>
          <cell r="O578">
            <v>51933</v>
          </cell>
          <cell r="P578">
            <v>0</v>
          </cell>
          <cell r="Q578" t="str">
            <v xml:space="preserve"> JD</v>
          </cell>
          <cell r="R578" t="str">
            <v>0/00/0000</v>
          </cell>
          <cell r="S578">
            <v>0</v>
          </cell>
          <cell r="T578">
            <v>59.52</v>
          </cell>
          <cell r="U578" t="str">
            <v xml:space="preserve"> N</v>
          </cell>
          <cell r="V578">
            <v>3</v>
          </cell>
          <cell r="W578">
            <v>509924069</v>
          </cell>
          <cell r="X578" t="str">
            <v xml:space="preserve"> S</v>
          </cell>
          <cell r="Y578">
            <v>18793</v>
          </cell>
          <cell r="Z578">
            <v>51933</v>
          </cell>
          <cell r="AA578">
            <v>0</v>
          </cell>
          <cell r="AB578">
            <v>13</v>
          </cell>
          <cell r="AC578">
            <v>2</v>
          </cell>
          <cell r="AD578">
            <v>11</v>
          </cell>
          <cell r="AE578">
            <v>0</v>
          </cell>
          <cell r="AF578">
            <v>0</v>
          </cell>
          <cell r="AG578" t="str">
            <v xml:space="preserve"> ST</v>
          </cell>
          <cell r="AH578" t="str">
            <v xml:space="preserve"> 2007 CBI TRAILER</v>
          </cell>
          <cell r="AI578" t="str">
            <v xml:space="preserve"> N</v>
          </cell>
          <cell r="AJ578">
            <v>5.5</v>
          </cell>
          <cell r="AK578">
            <v>4</v>
          </cell>
          <cell r="AL578">
            <v>18793</v>
          </cell>
          <cell r="AM578">
            <v>51933</v>
          </cell>
          <cell r="AN578" t="str">
            <v xml:space="preserve">  0/00/0000</v>
          </cell>
          <cell r="AO578">
            <v>0</v>
          </cell>
          <cell r="AP578">
            <v>0</v>
          </cell>
          <cell r="AQ578">
            <v>0</v>
          </cell>
          <cell r="AR578">
            <v>5000</v>
          </cell>
          <cell r="AS578">
            <v>0</v>
          </cell>
          <cell r="AT578">
            <v>0</v>
          </cell>
          <cell r="AU578">
            <v>0</v>
          </cell>
          <cell r="AV578">
            <v>3</v>
          </cell>
          <cell r="AW578">
            <v>0</v>
          </cell>
          <cell r="AX578">
            <v>0</v>
          </cell>
          <cell r="AY578">
            <v>18793</v>
          </cell>
          <cell r="AZ578">
            <v>51933</v>
          </cell>
          <cell r="BA578" t="str">
            <v xml:space="preserve"> ST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 t="str">
            <v>Pass</v>
          </cell>
          <cell r="BH578" t="str">
            <v>Pass</v>
          </cell>
          <cell r="BI578" t="str">
            <v>***-**-4069</v>
          </cell>
          <cell r="BJ578">
            <v>5000</v>
          </cell>
          <cell r="BK578">
            <v>5059.5200000000004</v>
          </cell>
          <cell r="BL578">
            <v>5059.5200000000004</v>
          </cell>
          <cell r="BM578"/>
          <cell r="BN578"/>
          <cell r="BO578"/>
          <cell r="BP578"/>
          <cell r="BQ578">
            <v>3.7764694390899748E-6</v>
          </cell>
          <cell r="BR578">
            <v>5000</v>
          </cell>
          <cell r="BS578">
            <v>59.52</v>
          </cell>
          <cell r="BT578">
            <v>5059.5200000000004</v>
          </cell>
          <cell r="BU578">
            <v>0</v>
          </cell>
          <cell r="BV578">
            <v>5059.5200000000004</v>
          </cell>
          <cell r="BW578">
            <v>0</v>
          </cell>
          <cell r="BX578">
            <v>0</v>
          </cell>
          <cell r="BY578" t="str">
            <v>30-59</v>
          </cell>
          <cell r="BZ578">
            <v>0</v>
          </cell>
          <cell r="CA578" t="e">
            <v>#REF!</v>
          </cell>
          <cell r="CB578" t="str">
            <v>Match</v>
          </cell>
          <cell r="CC578" t="b">
            <v>0</v>
          </cell>
          <cell r="CD578">
            <v>509924069</v>
          </cell>
          <cell r="CE578">
            <v>9</v>
          </cell>
          <cell r="CF578">
            <v>5</v>
          </cell>
          <cell r="CG578">
            <v>92</v>
          </cell>
          <cell r="CH578" t="b">
            <v>0</v>
          </cell>
          <cell r="CI578">
            <v>0</v>
          </cell>
          <cell r="CJ578"/>
          <cell r="CK578" t="e">
            <v>#REF!</v>
          </cell>
          <cell r="CL578" t="e">
            <v>#REF!</v>
          </cell>
        </row>
        <row r="579">
          <cell r="B579">
            <v>52612</v>
          </cell>
          <cell r="C579" t="str">
            <v xml:space="preserve"> ELLIS,BRITTAN C.</v>
          </cell>
          <cell r="D579">
            <v>21000</v>
          </cell>
          <cell r="E579">
            <v>12600</v>
          </cell>
          <cell r="F579">
            <v>42422</v>
          </cell>
          <cell r="G579">
            <v>44058</v>
          </cell>
          <cell r="H579" t="str">
            <v xml:space="preserve"> PURCHASE STRIPPER HEAD</v>
          </cell>
          <cell r="I579" t="str">
            <v xml:space="preserve"> SA</v>
          </cell>
          <cell r="J579">
            <v>92</v>
          </cell>
          <cell r="K579" t="str">
            <v xml:space="preserve"> A</v>
          </cell>
          <cell r="L579" t="str">
            <v xml:space="preserve"> N</v>
          </cell>
          <cell r="M579">
            <v>0</v>
          </cell>
          <cell r="N579">
            <v>18793</v>
          </cell>
          <cell r="O579">
            <v>52612</v>
          </cell>
          <cell r="P579">
            <v>0</v>
          </cell>
          <cell r="Q579" t="str">
            <v xml:space="preserve"> LF</v>
          </cell>
          <cell r="R579" t="str">
            <v>0/00/0000</v>
          </cell>
          <cell r="S579">
            <v>0</v>
          </cell>
          <cell r="T579">
            <v>277.19</v>
          </cell>
          <cell r="U579" t="str">
            <v xml:space="preserve"> N</v>
          </cell>
          <cell r="V579">
            <v>7</v>
          </cell>
          <cell r="W579">
            <v>509924069</v>
          </cell>
          <cell r="X579" t="str">
            <v xml:space="preserve"> S</v>
          </cell>
          <cell r="Y579">
            <v>18793</v>
          </cell>
          <cell r="Z579">
            <v>52612</v>
          </cell>
          <cell r="AA579">
            <v>0</v>
          </cell>
          <cell r="AB579">
            <v>13</v>
          </cell>
          <cell r="AC579">
            <v>2</v>
          </cell>
          <cell r="AD579">
            <v>11</v>
          </cell>
          <cell r="AE579">
            <v>0</v>
          </cell>
          <cell r="AF579">
            <v>0</v>
          </cell>
          <cell r="AG579" t="str">
            <v xml:space="preserve"> ST</v>
          </cell>
          <cell r="AH579" t="str">
            <v xml:space="preserve"> IN AC EQ GI FE</v>
          </cell>
          <cell r="AI579" t="str">
            <v xml:space="preserve"> N</v>
          </cell>
          <cell r="AJ579">
            <v>5.5</v>
          </cell>
          <cell r="AK579">
            <v>2</v>
          </cell>
          <cell r="AL579">
            <v>18793</v>
          </cell>
          <cell r="AM579">
            <v>52612</v>
          </cell>
          <cell r="AN579" t="str">
            <v xml:space="preserve">  0/00/0000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18793</v>
          </cell>
          <cell r="AZ579">
            <v>52612</v>
          </cell>
          <cell r="BA579" t="str">
            <v xml:space="preserve"> ST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 t="str">
            <v>Pass</v>
          </cell>
          <cell r="BH579" t="str">
            <v>Pass</v>
          </cell>
          <cell r="BI579" t="str">
            <v>***-**-4069</v>
          </cell>
          <cell r="BJ579">
            <v>12600</v>
          </cell>
          <cell r="BK579">
            <v>12877.19</v>
          </cell>
          <cell r="BL579">
            <v>12877.19</v>
          </cell>
          <cell r="BM579"/>
          <cell r="BN579"/>
          <cell r="BO579"/>
          <cell r="BP579"/>
          <cell r="BQ579">
            <v>9.5167029865067361E-6</v>
          </cell>
          <cell r="BR579">
            <v>12600</v>
          </cell>
          <cell r="BS579">
            <v>277.19</v>
          </cell>
          <cell r="BT579">
            <v>12877.19</v>
          </cell>
          <cell r="BU579">
            <v>0</v>
          </cell>
          <cell r="BV579">
            <v>12877.19</v>
          </cell>
          <cell r="BW579">
            <v>0</v>
          </cell>
          <cell r="BX579">
            <v>0</v>
          </cell>
          <cell r="BY579"/>
          <cell r="BZ579">
            <v>0</v>
          </cell>
          <cell r="CA579" t="e">
            <v>#REF!</v>
          </cell>
          <cell r="CB579" t="str">
            <v>Match</v>
          </cell>
          <cell r="CC579" t="b">
            <v>0</v>
          </cell>
          <cell r="CD579">
            <v>509924069</v>
          </cell>
          <cell r="CE579">
            <v>9</v>
          </cell>
          <cell r="CF579">
            <v>5</v>
          </cell>
          <cell r="CG579">
            <v>92</v>
          </cell>
          <cell r="CH579" t="b">
            <v>0</v>
          </cell>
          <cell r="CI579">
            <v>0</v>
          </cell>
          <cell r="CJ579"/>
          <cell r="CK579" t="e">
            <v>#REF!</v>
          </cell>
          <cell r="CL579" t="e">
            <v>#REF!</v>
          </cell>
        </row>
        <row r="580">
          <cell r="B580">
            <v>52613</v>
          </cell>
          <cell r="C580" t="str">
            <v xml:space="preserve"> ELLIS,BRITTAN C.</v>
          </cell>
          <cell r="D580">
            <v>43000</v>
          </cell>
          <cell r="E580">
            <v>25800</v>
          </cell>
          <cell r="F580">
            <v>42422</v>
          </cell>
          <cell r="G580">
            <v>44058</v>
          </cell>
          <cell r="H580" t="str">
            <v xml:space="preserve"> PURCHASE COMBINE</v>
          </cell>
          <cell r="I580" t="str">
            <v xml:space="preserve"> SA</v>
          </cell>
          <cell r="J580">
            <v>92</v>
          </cell>
          <cell r="K580" t="str">
            <v xml:space="preserve"> A</v>
          </cell>
          <cell r="L580" t="str">
            <v xml:space="preserve"> N</v>
          </cell>
          <cell r="M580">
            <v>0</v>
          </cell>
          <cell r="N580">
            <v>18793</v>
          </cell>
          <cell r="O580">
            <v>52613</v>
          </cell>
          <cell r="P580">
            <v>0</v>
          </cell>
          <cell r="Q580" t="str">
            <v xml:space="preserve"> LF</v>
          </cell>
          <cell r="R580" t="str">
            <v>0/00/0000</v>
          </cell>
          <cell r="S580">
            <v>0</v>
          </cell>
          <cell r="T580">
            <v>567.61</v>
          </cell>
          <cell r="U580" t="str">
            <v xml:space="preserve"> N</v>
          </cell>
          <cell r="V580">
            <v>7</v>
          </cell>
          <cell r="W580">
            <v>509924069</v>
          </cell>
          <cell r="X580" t="str">
            <v xml:space="preserve"> S</v>
          </cell>
          <cell r="Y580">
            <v>18793</v>
          </cell>
          <cell r="Z580">
            <v>52613</v>
          </cell>
          <cell r="AA580">
            <v>0</v>
          </cell>
          <cell r="AB580">
            <v>13</v>
          </cell>
          <cell r="AC580">
            <v>2</v>
          </cell>
          <cell r="AD580">
            <v>11</v>
          </cell>
          <cell r="AE580">
            <v>0</v>
          </cell>
          <cell r="AF580">
            <v>0</v>
          </cell>
          <cell r="AG580" t="str">
            <v xml:space="preserve"> ST</v>
          </cell>
          <cell r="AH580" t="str">
            <v xml:space="preserve"> IN AC EQ GI FE</v>
          </cell>
          <cell r="AI580" t="str">
            <v xml:space="preserve"> N</v>
          </cell>
          <cell r="AJ580">
            <v>5.5</v>
          </cell>
          <cell r="AK580">
            <v>2</v>
          </cell>
          <cell r="AL580">
            <v>18793</v>
          </cell>
          <cell r="AM580">
            <v>52613</v>
          </cell>
          <cell r="AN580" t="str">
            <v xml:space="preserve">  0/00/0000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18793</v>
          </cell>
          <cell r="AZ580">
            <v>52613</v>
          </cell>
          <cell r="BA580" t="str">
            <v xml:space="preserve"> ST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 t="str">
            <v>Pass</v>
          </cell>
          <cell r="BH580" t="str">
            <v>Pass</v>
          </cell>
          <cell r="BI580" t="str">
            <v>***-**-4069</v>
          </cell>
          <cell r="BJ580">
            <v>25800</v>
          </cell>
          <cell r="BK580">
            <v>26367.61</v>
          </cell>
          <cell r="BL580">
            <v>26367.61</v>
          </cell>
          <cell r="BM580"/>
          <cell r="BN580"/>
          <cell r="BO580"/>
          <cell r="BP580"/>
          <cell r="BQ580">
            <v>1.9486582305704268E-5</v>
          </cell>
          <cell r="BR580">
            <v>25800</v>
          </cell>
          <cell r="BS580">
            <v>567.61</v>
          </cell>
          <cell r="BT580">
            <v>26367.61</v>
          </cell>
          <cell r="BU580">
            <v>0</v>
          </cell>
          <cell r="BV580">
            <v>26367.61</v>
          </cell>
          <cell r="BW580">
            <v>0</v>
          </cell>
          <cell r="BX580">
            <v>0</v>
          </cell>
          <cell r="BY580"/>
          <cell r="BZ580">
            <v>0</v>
          </cell>
          <cell r="CA580" t="e">
            <v>#REF!</v>
          </cell>
          <cell r="CB580" t="str">
            <v>Match</v>
          </cell>
          <cell r="CC580" t="b">
            <v>0</v>
          </cell>
          <cell r="CD580">
            <v>509924069</v>
          </cell>
          <cell r="CE580">
            <v>9</v>
          </cell>
          <cell r="CF580">
            <v>5</v>
          </cell>
          <cell r="CG580">
            <v>92</v>
          </cell>
          <cell r="CH580" t="b">
            <v>0</v>
          </cell>
          <cell r="CI580">
            <v>0</v>
          </cell>
          <cell r="CJ580"/>
          <cell r="CK580" t="e">
            <v>#REF!</v>
          </cell>
          <cell r="CL580" t="e">
            <v>#REF!</v>
          </cell>
        </row>
        <row r="581">
          <cell r="B581">
            <v>53230</v>
          </cell>
          <cell r="C581" t="str">
            <v xml:space="preserve"> ELLIS,BRITTAN C.</v>
          </cell>
          <cell r="D581">
            <v>36002.5</v>
          </cell>
          <cell r="E581">
            <v>28802.5</v>
          </cell>
          <cell r="F581">
            <v>42611</v>
          </cell>
          <cell r="G581">
            <v>44437</v>
          </cell>
          <cell r="H581" t="str">
            <v xml:space="preserve"> PURCHASE TRUCK</v>
          </cell>
          <cell r="I581" t="str">
            <v xml:space="preserve"> SA</v>
          </cell>
          <cell r="J581">
            <v>92</v>
          </cell>
          <cell r="K581" t="str">
            <v xml:space="preserve"> A</v>
          </cell>
          <cell r="L581" t="str">
            <v xml:space="preserve"> N</v>
          </cell>
          <cell r="M581">
            <v>0</v>
          </cell>
          <cell r="N581">
            <v>18793</v>
          </cell>
          <cell r="O581">
            <v>53230</v>
          </cell>
          <cell r="P581">
            <v>0</v>
          </cell>
          <cell r="Q581" t="str">
            <v xml:space="preserve"> LF</v>
          </cell>
          <cell r="R581">
            <v>43341</v>
          </cell>
          <cell r="S581">
            <v>7200</v>
          </cell>
          <cell r="T581">
            <v>633.65</v>
          </cell>
          <cell r="U581" t="str">
            <v xml:space="preserve"> N</v>
          </cell>
          <cell r="V581">
            <v>3</v>
          </cell>
          <cell r="W581">
            <v>509924069</v>
          </cell>
          <cell r="X581" t="str">
            <v xml:space="preserve"> S</v>
          </cell>
          <cell r="Y581">
            <v>18793</v>
          </cell>
          <cell r="Z581">
            <v>53230</v>
          </cell>
          <cell r="AA581">
            <v>0</v>
          </cell>
          <cell r="AB581">
            <v>13</v>
          </cell>
          <cell r="AC581">
            <v>2</v>
          </cell>
          <cell r="AD581">
            <v>11</v>
          </cell>
          <cell r="AE581">
            <v>0</v>
          </cell>
          <cell r="AF581">
            <v>0</v>
          </cell>
          <cell r="AG581" t="str">
            <v xml:space="preserve"> ST</v>
          </cell>
          <cell r="AH581" t="str">
            <v xml:space="preserve"> 2006 PETERBILT 378</v>
          </cell>
          <cell r="AI581" t="str">
            <v xml:space="preserve"> N</v>
          </cell>
          <cell r="AJ581">
            <v>5.5</v>
          </cell>
          <cell r="AK581">
            <v>0</v>
          </cell>
          <cell r="AL581">
            <v>18793</v>
          </cell>
          <cell r="AM581">
            <v>53230</v>
          </cell>
          <cell r="AN581" t="str">
            <v xml:space="preserve">  0/00/0000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18793</v>
          </cell>
          <cell r="AZ581">
            <v>53230</v>
          </cell>
          <cell r="BA581" t="str">
            <v xml:space="preserve"> ST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 t="str">
            <v>Pass</v>
          </cell>
          <cell r="BH581" t="str">
            <v>Pass</v>
          </cell>
          <cell r="BI581" t="str">
            <v>***-**-4069</v>
          </cell>
          <cell r="BJ581">
            <v>28802.5</v>
          </cell>
          <cell r="BK581">
            <v>29436.15</v>
          </cell>
          <cell r="BL581">
            <v>29436.15</v>
          </cell>
          <cell r="BM581"/>
          <cell r="BN581"/>
          <cell r="BO581"/>
          <cell r="BP581"/>
          <cell r="BQ581">
            <v>2.17543522038778E-5</v>
          </cell>
          <cell r="BR581">
            <v>28802.5</v>
          </cell>
          <cell r="BS581">
            <v>633.65</v>
          </cell>
          <cell r="BT581">
            <v>29436.15</v>
          </cell>
          <cell r="BU581">
            <v>0</v>
          </cell>
          <cell r="BV581">
            <v>29436.15</v>
          </cell>
          <cell r="BW581">
            <v>0</v>
          </cell>
          <cell r="BX581">
            <v>0</v>
          </cell>
          <cell r="BY581"/>
          <cell r="BZ581">
            <v>0</v>
          </cell>
          <cell r="CA581" t="e">
            <v>#REF!</v>
          </cell>
          <cell r="CB581" t="str">
            <v>Match</v>
          </cell>
          <cell r="CC581" t="b">
            <v>0</v>
          </cell>
          <cell r="CD581">
            <v>509924069</v>
          </cell>
          <cell r="CE581">
            <v>9</v>
          </cell>
          <cell r="CF581">
            <v>5</v>
          </cell>
          <cell r="CG581">
            <v>92</v>
          </cell>
          <cell r="CH581" t="b">
            <v>0</v>
          </cell>
          <cell r="CI581">
            <v>-217.31315972222365</v>
          </cell>
          <cell r="CJ581"/>
          <cell r="CK581" t="e">
            <v>#REF!</v>
          </cell>
          <cell r="CL581" t="e">
            <v>#REF!</v>
          </cell>
        </row>
        <row r="582">
          <cell r="B582">
            <v>53231</v>
          </cell>
          <cell r="C582" t="str">
            <v xml:space="preserve"> ELLIS,BRITTAN C.</v>
          </cell>
          <cell r="D582">
            <v>23000</v>
          </cell>
          <cell r="E582">
            <v>17250</v>
          </cell>
          <cell r="F582">
            <v>42611</v>
          </cell>
          <cell r="G582">
            <v>44072</v>
          </cell>
          <cell r="H582" t="str">
            <v xml:space="preserve"> PURCHASE STRIPPER HEAD</v>
          </cell>
          <cell r="I582" t="str">
            <v xml:space="preserve"> SA</v>
          </cell>
          <cell r="J582">
            <v>92</v>
          </cell>
          <cell r="K582" t="str">
            <v xml:space="preserve"> A</v>
          </cell>
          <cell r="L582" t="str">
            <v xml:space="preserve"> N</v>
          </cell>
          <cell r="M582">
            <v>0</v>
          </cell>
          <cell r="N582">
            <v>18793</v>
          </cell>
          <cell r="O582">
            <v>53231</v>
          </cell>
          <cell r="P582">
            <v>0</v>
          </cell>
          <cell r="Q582" t="str">
            <v xml:space="preserve"> LF</v>
          </cell>
          <cell r="R582">
            <v>43341</v>
          </cell>
          <cell r="S582">
            <v>5750</v>
          </cell>
          <cell r="T582">
            <v>379.5</v>
          </cell>
          <cell r="U582" t="str">
            <v xml:space="preserve"> N</v>
          </cell>
          <cell r="V582">
            <v>7</v>
          </cell>
          <cell r="W582">
            <v>509924069</v>
          </cell>
          <cell r="X582" t="str">
            <v xml:space="preserve"> S</v>
          </cell>
          <cell r="Y582">
            <v>18793</v>
          </cell>
          <cell r="Z582">
            <v>53231</v>
          </cell>
          <cell r="AA582">
            <v>0</v>
          </cell>
          <cell r="AB582">
            <v>13</v>
          </cell>
          <cell r="AC582">
            <v>2</v>
          </cell>
          <cell r="AD582">
            <v>11</v>
          </cell>
          <cell r="AE582">
            <v>0</v>
          </cell>
          <cell r="AF582">
            <v>0</v>
          </cell>
          <cell r="AG582" t="str">
            <v xml:space="preserve"> ST</v>
          </cell>
          <cell r="AH582" t="str">
            <v xml:space="preserve"> ALL IN AC EQ GI AND FE</v>
          </cell>
          <cell r="AI582" t="str">
            <v xml:space="preserve"> N</v>
          </cell>
          <cell r="AJ582">
            <v>5.5</v>
          </cell>
          <cell r="AK582">
            <v>0</v>
          </cell>
          <cell r="AL582">
            <v>18793</v>
          </cell>
          <cell r="AM582">
            <v>53231</v>
          </cell>
          <cell r="AN582" t="str">
            <v xml:space="preserve">  0/00/0000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18793</v>
          </cell>
          <cell r="AZ582">
            <v>53231</v>
          </cell>
          <cell r="BA582" t="str">
            <v xml:space="preserve"> ST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 t="str">
            <v>Pass</v>
          </cell>
          <cell r="BH582" t="str">
            <v>Pass</v>
          </cell>
          <cell r="BI582" t="str">
            <v>***-**-4069</v>
          </cell>
          <cell r="BJ582">
            <v>17250</v>
          </cell>
          <cell r="BK582">
            <v>17629.5</v>
          </cell>
          <cell r="BL582">
            <v>17629.5</v>
          </cell>
          <cell r="BM582"/>
          <cell r="BN582"/>
          <cell r="BO582"/>
          <cell r="BP582"/>
          <cell r="BQ582">
            <v>1.3028819564860413E-5</v>
          </cell>
          <cell r="BR582">
            <v>17250</v>
          </cell>
          <cell r="BS582">
            <v>379.5</v>
          </cell>
          <cell r="BT582">
            <v>17629.5</v>
          </cell>
          <cell r="BU582">
            <v>0</v>
          </cell>
          <cell r="BV582">
            <v>17629.5</v>
          </cell>
          <cell r="BW582">
            <v>0</v>
          </cell>
          <cell r="BX582">
            <v>0</v>
          </cell>
          <cell r="BY582"/>
          <cell r="BZ582">
            <v>0</v>
          </cell>
          <cell r="CA582" t="e">
            <v>#REF!</v>
          </cell>
          <cell r="CB582" t="str">
            <v>Match</v>
          </cell>
          <cell r="CC582" t="b">
            <v>0</v>
          </cell>
          <cell r="CD582">
            <v>509924069</v>
          </cell>
          <cell r="CE582">
            <v>9</v>
          </cell>
          <cell r="CF582">
            <v>5</v>
          </cell>
          <cell r="CG582">
            <v>92</v>
          </cell>
          <cell r="CH582" t="b">
            <v>0</v>
          </cell>
          <cell r="CI582">
            <v>-217.31315972222365</v>
          </cell>
          <cell r="CJ582"/>
          <cell r="CK582" t="e">
            <v>#REF!</v>
          </cell>
          <cell r="CL582" t="e">
            <v>#REF!</v>
          </cell>
        </row>
        <row r="583">
          <cell r="B583">
            <v>53610</v>
          </cell>
          <cell r="C583" t="str">
            <v xml:space="preserve"> ELLIS,BRITTAN C.</v>
          </cell>
          <cell r="D583">
            <v>14502.5</v>
          </cell>
          <cell r="E583">
            <v>4258.17</v>
          </cell>
          <cell r="F583">
            <v>42772</v>
          </cell>
          <cell r="G583">
            <v>43586</v>
          </cell>
          <cell r="H583" t="str">
            <v xml:space="preserve"> PURCHASE VEHICLE</v>
          </cell>
          <cell r="I583" t="str">
            <v xml:space="preserve"> SA</v>
          </cell>
          <cell r="J583">
            <v>32</v>
          </cell>
          <cell r="K583" t="str">
            <v xml:space="preserve"> A</v>
          </cell>
          <cell r="L583" t="str">
            <v xml:space="preserve"> N</v>
          </cell>
          <cell r="M583">
            <v>0</v>
          </cell>
          <cell r="N583">
            <v>18793</v>
          </cell>
          <cell r="O583">
            <v>53610</v>
          </cell>
          <cell r="P583">
            <v>0</v>
          </cell>
          <cell r="Q583" t="str">
            <v xml:space="preserve"> LF</v>
          </cell>
          <cell r="R583">
            <v>43586</v>
          </cell>
          <cell r="S583">
            <v>0</v>
          </cell>
          <cell r="T583">
            <v>287.47000000000003</v>
          </cell>
          <cell r="U583" t="str">
            <v xml:space="preserve"> N</v>
          </cell>
          <cell r="V583">
            <v>3</v>
          </cell>
          <cell r="W583">
            <v>509924069</v>
          </cell>
          <cell r="X583" t="str">
            <v xml:space="preserve"> S</v>
          </cell>
          <cell r="Y583">
            <v>18793</v>
          </cell>
          <cell r="Z583">
            <v>53610</v>
          </cell>
          <cell r="AA583">
            <v>0</v>
          </cell>
          <cell r="AB583">
            <v>13</v>
          </cell>
          <cell r="AC583">
            <v>5</v>
          </cell>
          <cell r="AD583">
            <v>5</v>
          </cell>
          <cell r="AE583">
            <v>0</v>
          </cell>
          <cell r="AF583">
            <v>0</v>
          </cell>
          <cell r="AG583" t="str">
            <v xml:space="preserve"> ST</v>
          </cell>
          <cell r="AH583" t="str">
            <v xml:space="preserve"> 2007 GMC  YUKON DENALI 4X4</v>
          </cell>
          <cell r="AI583" t="str">
            <v xml:space="preserve"> N</v>
          </cell>
          <cell r="AJ583">
            <v>5.75</v>
          </cell>
          <cell r="AK583">
            <v>1</v>
          </cell>
          <cell r="AL583">
            <v>18793</v>
          </cell>
          <cell r="AM583">
            <v>53610</v>
          </cell>
          <cell r="AN583" t="str">
            <v xml:space="preserve">  0/00/0000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1</v>
          </cell>
          <cell r="AW583">
            <v>0</v>
          </cell>
          <cell r="AX583">
            <v>0</v>
          </cell>
          <cell r="AY583">
            <v>18793</v>
          </cell>
          <cell r="AZ583">
            <v>53610</v>
          </cell>
          <cell r="BA583" t="str">
            <v xml:space="preserve"> ST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 t="str">
            <v>Pass</v>
          </cell>
          <cell r="BH583" t="str">
            <v>Pass</v>
          </cell>
          <cell r="BI583" t="str">
            <v>***-**-4069</v>
          </cell>
          <cell r="BJ583">
            <v>4258.17</v>
          </cell>
          <cell r="BK583">
            <v>4545.6400000000003</v>
          </cell>
          <cell r="BL583">
            <v>4545.6400000000003</v>
          </cell>
          <cell r="BM583"/>
          <cell r="BN583"/>
          <cell r="BO583"/>
          <cell r="BP583"/>
          <cell r="BQ583">
            <v>3.3623593094849495E-6</v>
          </cell>
          <cell r="BR583">
            <v>4258.17</v>
          </cell>
          <cell r="BS583">
            <v>287.47000000000003</v>
          </cell>
          <cell r="BT583">
            <v>4545.6400000000003</v>
          </cell>
          <cell r="BU583">
            <v>0</v>
          </cell>
          <cell r="BV583">
            <v>4545.6400000000003</v>
          </cell>
          <cell r="BW583">
            <v>0</v>
          </cell>
          <cell r="BX583">
            <v>0</v>
          </cell>
          <cell r="BY583"/>
          <cell r="BZ583">
            <v>0</v>
          </cell>
          <cell r="CA583" t="e">
            <v>#REF!</v>
          </cell>
          <cell r="CB583" t="str">
            <v>Match</v>
          </cell>
          <cell r="CC583" t="b">
            <v>0</v>
          </cell>
          <cell r="CD583">
            <v>509924069</v>
          </cell>
          <cell r="CE583">
            <v>9</v>
          </cell>
          <cell r="CF583">
            <v>5</v>
          </cell>
          <cell r="CG583">
            <v>92</v>
          </cell>
          <cell r="CH583" t="b">
            <v>0</v>
          </cell>
          <cell r="CI583">
            <v>-462.31315972222365</v>
          </cell>
          <cell r="CJ583"/>
          <cell r="CK583" t="e">
            <v>#REF!</v>
          </cell>
          <cell r="CL583" t="e">
            <v>#REF!</v>
          </cell>
        </row>
        <row r="584">
          <cell r="B584">
            <v>53816</v>
          </cell>
          <cell r="C584" t="str">
            <v xml:space="preserve"> ELLIS,BRITTAN C</v>
          </cell>
          <cell r="D584">
            <v>350000</v>
          </cell>
          <cell r="E584">
            <v>0</v>
          </cell>
          <cell r="F584">
            <v>42857</v>
          </cell>
          <cell r="G584">
            <v>43221</v>
          </cell>
          <cell r="H584" t="str">
            <v xml:space="preserve"> LIVESTOCK OPERATE</v>
          </cell>
          <cell r="I584" t="str">
            <v xml:space="preserve"> SI</v>
          </cell>
          <cell r="J584">
            <v>91</v>
          </cell>
          <cell r="K584" t="str">
            <v xml:space="preserve"> A</v>
          </cell>
          <cell r="L584" t="str">
            <v xml:space="preserve"> O</v>
          </cell>
          <cell r="M584">
            <v>350000</v>
          </cell>
          <cell r="N584">
            <v>18793</v>
          </cell>
          <cell r="O584">
            <v>53816</v>
          </cell>
          <cell r="P584">
            <v>0</v>
          </cell>
          <cell r="Q584" t="str">
            <v xml:space="preserve"> LF</v>
          </cell>
          <cell r="R584">
            <v>43221</v>
          </cell>
          <cell r="S584">
            <v>0</v>
          </cell>
          <cell r="T584">
            <v>0</v>
          </cell>
          <cell r="U584" t="str">
            <v xml:space="preserve"> N</v>
          </cell>
          <cell r="V584">
            <v>7</v>
          </cell>
          <cell r="W584">
            <v>509924069</v>
          </cell>
          <cell r="X584" t="str">
            <v xml:space="preserve"> S</v>
          </cell>
          <cell r="Y584">
            <v>18793</v>
          </cell>
          <cell r="Z584">
            <v>53816</v>
          </cell>
          <cell r="AA584">
            <v>0</v>
          </cell>
          <cell r="AB584">
            <v>13</v>
          </cell>
          <cell r="AC584">
            <v>4</v>
          </cell>
          <cell r="AD584">
            <v>11</v>
          </cell>
          <cell r="AE584">
            <v>0</v>
          </cell>
          <cell r="AF584">
            <v>0</v>
          </cell>
          <cell r="AG584" t="str">
            <v xml:space="preserve"> ST</v>
          </cell>
          <cell r="AH584" t="str">
            <v xml:space="preserve"> ALL IN AC EQ GI CR FP LIVESTOC</v>
          </cell>
          <cell r="AI584" t="str">
            <v xml:space="preserve"> N</v>
          </cell>
          <cell r="AJ584">
            <v>5.5</v>
          </cell>
          <cell r="AK584">
            <v>0</v>
          </cell>
          <cell r="AL584">
            <v>18793</v>
          </cell>
          <cell r="AM584">
            <v>53816</v>
          </cell>
          <cell r="AN584" t="str">
            <v xml:space="preserve">  0/00/0000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18793</v>
          </cell>
          <cell r="AZ584">
            <v>53816</v>
          </cell>
          <cell r="BA584" t="str">
            <v xml:space="preserve"> ST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 t="str">
            <v>Pass</v>
          </cell>
          <cell r="BH584" t="str">
            <v>Pass</v>
          </cell>
          <cell r="BI584" t="str">
            <v>***-**-4069</v>
          </cell>
          <cell r="BJ584">
            <v>350000</v>
          </cell>
          <cell r="BK584">
            <v>0</v>
          </cell>
          <cell r="BL584">
            <v>0</v>
          </cell>
          <cell r="BM584"/>
          <cell r="BN584"/>
          <cell r="BO584"/>
          <cell r="BP584"/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350000</v>
          </cell>
          <cell r="BV584">
            <v>350000</v>
          </cell>
          <cell r="BW584">
            <v>0</v>
          </cell>
          <cell r="BX584">
            <v>0</v>
          </cell>
          <cell r="BY584"/>
          <cell r="BZ584">
            <v>0</v>
          </cell>
          <cell r="CA584" t="e">
            <v>#REF!</v>
          </cell>
          <cell r="CB584" t="str">
            <v>Match</v>
          </cell>
          <cell r="CC584" t="b">
            <v>0</v>
          </cell>
          <cell r="CD584">
            <v>509924069</v>
          </cell>
          <cell r="CE584">
            <v>9</v>
          </cell>
          <cell r="CF584">
            <v>5</v>
          </cell>
          <cell r="CG584">
            <v>92</v>
          </cell>
          <cell r="CH584" t="b">
            <v>0</v>
          </cell>
          <cell r="CI584">
            <v>-97.313159722223645</v>
          </cell>
          <cell r="CJ584"/>
          <cell r="CK584" t="e">
            <v>#REF!</v>
          </cell>
          <cell r="CL584" t="e">
            <v>#REF!</v>
          </cell>
        </row>
        <row r="585">
          <cell r="B585">
            <v>53817</v>
          </cell>
          <cell r="C585" t="str">
            <v xml:space="preserve"> ELLIS,BRITTAN C.</v>
          </cell>
          <cell r="D585">
            <v>190000</v>
          </cell>
          <cell r="E585">
            <v>188500</v>
          </cell>
          <cell r="F585">
            <v>42857</v>
          </cell>
          <cell r="G585">
            <v>43221</v>
          </cell>
          <cell r="H585" t="str">
            <v xml:space="preserve"> OPERATE</v>
          </cell>
          <cell r="I585" t="str">
            <v xml:space="preserve"> SI</v>
          </cell>
          <cell r="J585">
            <v>91</v>
          </cell>
          <cell r="K585" t="str">
            <v xml:space="preserve"> A</v>
          </cell>
          <cell r="L585" t="str">
            <v xml:space="preserve"> O</v>
          </cell>
          <cell r="M585">
            <v>190000</v>
          </cell>
          <cell r="N585">
            <v>18793</v>
          </cell>
          <cell r="O585">
            <v>53817</v>
          </cell>
          <cell r="P585">
            <v>0</v>
          </cell>
          <cell r="Q585" t="str">
            <v xml:space="preserve"> LF</v>
          </cell>
          <cell r="R585">
            <v>43221</v>
          </cell>
          <cell r="S585">
            <v>0</v>
          </cell>
          <cell r="T585">
            <v>4690.83</v>
          </cell>
          <cell r="U585" t="str">
            <v xml:space="preserve"> N</v>
          </cell>
          <cell r="V585">
            <v>7</v>
          </cell>
          <cell r="W585">
            <v>509924069</v>
          </cell>
          <cell r="X585" t="str">
            <v xml:space="preserve"> S</v>
          </cell>
          <cell r="Y585">
            <v>18793</v>
          </cell>
          <cell r="Z585">
            <v>53817</v>
          </cell>
          <cell r="AA585">
            <v>0</v>
          </cell>
          <cell r="AB585">
            <v>13</v>
          </cell>
          <cell r="AC585">
            <v>4</v>
          </cell>
          <cell r="AD585">
            <v>11</v>
          </cell>
          <cell r="AE585">
            <v>0</v>
          </cell>
          <cell r="AF585">
            <v>0</v>
          </cell>
          <cell r="AG585" t="str">
            <v xml:space="preserve"> ST</v>
          </cell>
          <cell r="AH585" t="str">
            <v xml:space="preserve"> ALL IN AC EQ GI CR FP LIVESTOC</v>
          </cell>
          <cell r="AI585" t="str">
            <v xml:space="preserve"> N</v>
          </cell>
          <cell r="AJ585">
            <v>5.5</v>
          </cell>
          <cell r="AK585">
            <v>0</v>
          </cell>
          <cell r="AL585">
            <v>18793</v>
          </cell>
          <cell r="AM585">
            <v>53817</v>
          </cell>
          <cell r="AN585" t="str">
            <v xml:space="preserve">  0/00/0000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18793</v>
          </cell>
          <cell r="AZ585">
            <v>53817</v>
          </cell>
          <cell r="BA585" t="str">
            <v xml:space="preserve"> ST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 t="str">
            <v>Pass</v>
          </cell>
          <cell r="BH585" t="str">
            <v>Pass</v>
          </cell>
          <cell r="BI585" t="str">
            <v>***-**-4069</v>
          </cell>
          <cell r="BJ585">
            <v>190000</v>
          </cell>
          <cell r="BK585">
            <v>193190.83</v>
          </cell>
          <cell r="BL585">
            <v>193190.83</v>
          </cell>
          <cell r="BM585"/>
          <cell r="BN585"/>
          <cell r="BO585"/>
          <cell r="BP585"/>
          <cell r="BQ585">
            <v>1.4237289785369204E-4</v>
          </cell>
          <cell r="BR585">
            <v>188500</v>
          </cell>
          <cell r="BS585">
            <v>4690.83</v>
          </cell>
          <cell r="BT585">
            <v>193190.83</v>
          </cell>
          <cell r="BU585">
            <v>1500</v>
          </cell>
          <cell r="BV585">
            <v>194690.83</v>
          </cell>
          <cell r="BW585">
            <v>0</v>
          </cell>
          <cell r="BX585">
            <v>0</v>
          </cell>
          <cell r="BY585"/>
          <cell r="BZ585">
            <v>0</v>
          </cell>
          <cell r="CA585" t="e">
            <v>#REF!</v>
          </cell>
          <cell r="CB585" t="str">
            <v>Match</v>
          </cell>
          <cell r="CC585" t="b">
            <v>0</v>
          </cell>
          <cell r="CD585">
            <v>509924069</v>
          </cell>
          <cell r="CE585">
            <v>9</v>
          </cell>
          <cell r="CF585">
            <v>5</v>
          </cell>
          <cell r="CG585">
            <v>92</v>
          </cell>
          <cell r="CH585" t="b">
            <v>0</v>
          </cell>
          <cell r="CI585">
            <v>-97.313159722223645</v>
          </cell>
          <cell r="CJ585"/>
          <cell r="CK585" t="e">
            <v>#REF!</v>
          </cell>
          <cell r="CL585" t="e">
            <v>#REF!</v>
          </cell>
        </row>
        <row r="586">
          <cell r="B586">
            <v>54077</v>
          </cell>
          <cell r="C586" t="str">
            <v xml:space="preserve"> ELLIS,BRITTAN C.</v>
          </cell>
          <cell r="D586">
            <v>44000</v>
          </cell>
          <cell r="E586">
            <v>44000</v>
          </cell>
          <cell r="F586">
            <v>42957</v>
          </cell>
          <cell r="G586">
            <v>44783</v>
          </cell>
          <cell r="H586" t="str">
            <v xml:space="preserve"> PURCHASE MANURE SPREADER</v>
          </cell>
          <cell r="I586" t="str">
            <v xml:space="preserve"> SA</v>
          </cell>
          <cell r="J586">
            <v>92</v>
          </cell>
          <cell r="K586" t="str">
            <v xml:space="preserve"> A</v>
          </cell>
          <cell r="L586" t="str">
            <v xml:space="preserve"> N</v>
          </cell>
          <cell r="M586">
            <v>0</v>
          </cell>
          <cell r="N586">
            <v>18793</v>
          </cell>
          <cell r="O586">
            <v>54077</v>
          </cell>
          <cell r="P586">
            <v>0</v>
          </cell>
          <cell r="Q586" t="str">
            <v xml:space="preserve"> LF</v>
          </cell>
          <cell r="R586">
            <v>43322</v>
          </cell>
          <cell r="S586">
            <v>8800</v>
          </cell>
          <cell r="T586">
            <v>1157.56</v>
          </cell>
          <cell r="U586" t="str">
            <v xml:space="preserve"> N</v>
          </cell>
          <cell r="V586">
            <v>7</v>
          </cell>
          <cell r="W586">
            <v>509924069</v>
          </cell>
          <cell r="X586" t="str">
            <v xml:space="preserve"> S</v>
          </cell>
          <cell r="Y586">
            <v>18793</v>
          </cell>
          <cell r="Z586">
            <v>54077</v>
          </cell>
          <cell r="AA586">
            <v>0</v>
          </cell>
          <cell r="AB586">
            <v>13</v>
          </cell>
          <cell r="AC586">
            <v>2</v>
          </cell>
          <cell r="AD586">
            <v>11</v>
          </cell>
          <cell r="AE586">
            <v>0</v>
          </cell>
          <cell r="AF586">
            <v>0</v>
          </cell>
          <cell r="AG586" t="str">
            <v xml:space="preserve"> ST</v>
          </cell>
          <cell r="AH586" t="str">
            <v xml:space="preserve"> ALL IN AC EQ GI CR FP LIVESTOC</v>
          </cell>
          <cell r="AI586" t="str">
            <v xml:space="preserve"> N</v>
          </cell>
          <cell r="AJ586">
            <v>5.75</v>
          </cell>
          <cell r="AK586">
            <v>0</v>
          </cell>
          <cell r="AL586">
            <v>18793</v>
          </cell>
          <cell r="AM586">
            <v>54077</v>
          </cell>
          <cell r="AN586" t="str">
            <v xml:space="preserve">  0/00/0000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18793</v>
          </cell>
          <cell r="AZ586">
            <v>54077</v>
          </cell>
          <cell r="BA586" t="str">
            <v xml:space="preserve"> ST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 t="str">
            <v>Pass</v>
          </cell>
          <cell r="BH586" t="str">
            <v>Pass</v>
          </cell>
          <cell r="BI586" t="str">
            <v>***-**-4069</v>
          </cell>
          <cell r="BJ586">
            <v>44000</v>
          </cell>
          <cell r="BK586">
            <v>45157.56</v>
          </cell>
          <cell r="BL586">
            <v>45157.56</v>
          </cell>
          <cell r="BM586"/>
          <cell r="BN586"/>
          <cell r="BO586"/>
          <cell r="BP586"/>
          <cell r="BQ586">
            <v>3.4743518839627765E-5</v>
          </cell>
          <cell r="BR586">
            <v>44000</v>
          </cell>
          <cell r="BS586">
            <v>1157.56</v>
          </cell>
          <cell r="BT586">
            <v>45157.56</v>
          </cell>
          <cell r="BU586">
            <v>0</v>
          </cell>
          <cell r="BV586">
            <v>45157.56</v>
          </cell>
          <cell r="BW586">
            <v>0</v>
          </cell>
          <cell r="BX586">
            <v>0</v>
          </cell>
          <cell r="BY586"/>
          <cell r="BZ586">
            <v>0</v>
          </cell>
          <cell r="CA586" t="e">
            <v>#REF!</v>
          </cell>
          <cell r="CB586" t="str">
            <v>Match</v>
          </cell>
          <cell r="CC586" t="b">
            <v>0</v>
          </cell>
          <cell r="CD586">
            <v>509924069</v>
          </cell>
          <cell r="CE586">
            <v>9</v>
          </cell>
          <cell r="CF586">
            <v>5</v>
          </cell>
          <cell r="CG586">
            <v>92</v>
          </cell>
          <cell r="CH586" t="b">
            <v>0</v>
          </cell>
          <cell r="CI586">
            <v>-198.31315972222365</v>
          </cell>
          <cell r="CJ586"/>
          <cell r="CK586" t="e">
            <v>#REF!</v>
          </cell>
          <cell r="CL586" t="e">
            <v>#REF!</v>
          </cell>
        </row>
        <row r="587">
          <cell r="B587">
            <v>54141</v>
          </cell>
          <cell r="C587" t="str">
            <v xml:space="preserve"> ELLIS,BRITTAN C.</v>
          </cell>
          <cell r="D587">
            <v>35000</v>
          </cell>
          <cell r="E587">
            <v>35000</v>
          </cell>
          <cell r="F587">
            <v>42978</v>
          </cell>
          <cell r="G587">
            <v>44757</v>
          </cell>
          <cell r="H587" t="str">
            <v xml:space="preserve"> PURCHASE COMBINE</v>
          </cell>
          <cell r="I587" t="str">
            <v xml:space="preserve"> SA</v>
          </cell>
          <cell r="J587">
            <v>92</v>
          </cell>
          <cell r="K587" t="str">
            <v xml:space="preserve"> A</v>
          </cell>
          <cell r="L587" t="str">
            <v xml:space="preserve"> N</v>
          </cell>
          <cell r="M587">
            <v>0</v>
          </cell>
          <cell r="N587">
            <v>18793</v>
          </cell>
          <cell r="O587">
            <v>54141</v>
          </cell>
          <cell r="P587">
            <v>0</v>
          </cell>
          <cell r="Q587" t="str">
            <v xml:space="preserve"> LF</v>
          </cell>
          <cell r="R587">
            <v>43296</v>
          </cell>
          <cell r="S587">
            <v>7000</v>
          </cell>
          <cell r="T587">
            <v>805</v>
          </cell>
          <cell r="U587" t="str">
            <v xml:space="preserve"> N</v>
          </cell>
          <cell r="V587">
            <v>7</v>
          </cell>
          <cell r="W587">
            <v>509924069</v>
          </cell>
          <cell r="X587" t="str">
            <v xml:space="preserve"> S</v>
          </cell>
          <cell r="Y587">
            <v>18793</v>
          </cell>
          <cell r="Z587">
            <v>54141</v>
          </cell>
          <cell r="AA587">
            <v>0</v>
          </cell>
          <cell r="AB587">
            <v>13</v>
          </cell>
          <cell r="AC587">
            <v>2</v>
          </cell>
          <cell r="AD587">
            <v>11</v>
          </cell>
          <cell r="AE587">
            <v>0</v>
          </cell>
          <cell r="AF587">
            <v>0</v>
          </cell>
          <cell r="AG587" t="str">
            <v xml:space="preserve"> ST</v>
          </cell>
          <cell r="AH587" t="str">
            <v xml:space="preserve"> ALL IN AC EQ GI AND LIVESTOCK</v>
          </cell>
          <cell r="AI587" t="str">
            <v xml:space="preserve"> N</v>
          </cell>
          <cell r="AJ587">
            <v>5.75</v>
          </cell>
          <cell r="AK587">
            <v>0</v>
          </cell>
          <cell r="AL587">
            <v>18793</v>
          </cell>
          <cell r="AM587">
            <v>54141</v>
          </cell>
          <cell r="AN587" t="str">
            <v xml:space="preserve">  0/00/0000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18793</v>
          </cell>
          <cell r="AZ587">
            <v>54141</v>
          </cell>
          <cell r="BA587" t="str">
            <v xml:space="preserve"> ST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 t="str">
            <v>Pass</v>
          </cell>
          <cell r="BH587" t="str">
            <v>Pass</v>
          </cell>
          <cell r="BI587" t="str">
            <v>***-**-4069</v>
          </cell>
          <cell r="BJ587">
            <v>35000</v>
          </cell>
          <cell r="BK587">
            <v>35805</v>
          </cell>
          <cell r="BL587">
            <v>35805</v>
          </cell>
          <cell r="BM587"/>
          <cell r="BN587"/>
          <cell r="BO587"/>
          <cell r="BP587"/>
          <cell r="BQ587">
            <v>2.7636889986067544E-5</v>
          </cell>
          <cell r="BR587">
            <v>35000</v>
          </cell>
          <cell r="BS587">
            <v>805</v>
          </cell>
          <cell r="BT587">
            <v>35805</v>
          </cell>
          <cell r="BU587">
            <v>0</v>
          </cell>
          <cell r="BV587">
            <v>35805</v>
          </cell>
          <cell r="BW587">
            <v>0</v>
          </cell>
          <cell r="BX587">
            <v>0</v>
          </cell>
          <cell r="BY587"/>
          <cell r="BZ587">
            <v>0</v>
          </cell>
          <cell r="CA587" t="e">
            <v>#REF!</v>
          </cell>
          <cell r="CB587" t="str">
            <v>Match</v>
          </cell>
          <cell r="CC587" t="b">
            <v>0</v>
          </cell>
          <cell r="CD587">
            <v>509924069</v>
          </cell>
          <cell r="CE587">
            <v>9</v>
          </cell>
          <cell r="CF587">
            <v>5</v>
          </cell>
          <cell r="CG587">
            <v>92</v>
          </cell>
          <cell r="CH587" t="b">
            <v>0</v>
          </cell>
          <cell r="CI587">
            <v>-172.31315972222365</v>
          </cell>
          <cell r="CJ587"/>
          <cell r="CK587" t="e">
            <v>#REF!</v>
          </cell>
          <cell r="CL587" t="e">
            <v>#REF!</v>
          </cell>
        </row>
        <row r="588">
          <cell r="B588">
            <v>54145</v>
          </cell>
          <cell r="C588" t="str">
            <v xml:space="preserve"> ELLIS,BRITTAN C.</v>
          </cell>
          <cell r="D588">
            <v>20000</v>
          </cell>
          <cell r="E588">
            <v>20000</v>
          </cell>
          <cell r="F588">
            <v>42978</v>
          </cell>
          <cell r="G588">
            <v>44757</v>
          </cell>
          <cell r="H588" t="str">
            <v xml:space="preserve"> PURCHASE GRAIN CART</v>
          </cell>
          <cell r="I588" t="str">
            <v xml:space="preserve"> SA</v>
          </cell>
          <cell r="J588">
            <v>92</v>
          </cell>
          <cell r="K588" t="str">
            <v xml:space="preserve"> A</v>
          </cell>
          <cell r="L588" t="str">
            <v xml:space="preserve"> N</v>
          </cell>
          <cell r="M588">
            <v>0</v>
          </cell>
          <cell r="N588">
            <v>18793</v>
          </cell>
          <cell r="O588">
            <v>54145</v>
          </cell>
          <cell r="P588">
            <v>0</v>
          </cell>
          <cell r="Q588" t="str">
            <v xml:space="preserve"> LF</v>
          </cell>
          <cell r="R588">
            <v>43296</v>
          </cell>
          <cell r="S588">
            <v>4000</v>
          </cell>
          <cell r="T588">
            <v>460</v>
          </cell>
          <cell r="U588" t="str">
            <v xml:space="preserve"> N</v>
          </cell>
          <cell r="V588">
            <v>7</v>
          </cell>
          <cell r="W588">
            <v>509924069</v>
          </cell>
          <cell r="X588" t="str">
            <v xml:space="preserve"> S</v>
          </cell>
          <cell r="Y588">
            <v>18793</v>
          </cell>
          <cell r="Z588">
            <v>54145</v>
          </cell>
          <cell r="AA588">
            <v>0</v>
          </cell>
          <cell r="AB588">
            <v>13</v>
          </cell>
          <cell r="AC588">
            <v>2</v>
          </cell>
          <cell r="AD588">
            <v>11</v>
          </cell>
          <cell r="AE588">
            <v>0</v>
          </cell>
          <cell r="AF588">
            <v>0</v>
          </cell>
          <cell r="AG588" t="str">
            <v xml:space="preserve"> ST</v>
          </cell>
          <cell r="AH588" t="str">
            <v xml:space="preserve"> ALL IN AC EQ GI AND LIVESTOCK</v>
          </cell>
          <cell r="AI588" t="str">
            <v xml:space="preserve"> N</v>
          </cell>
          <cell r="AJ588">
            <v>5.75</v>
          </cell>
          <cell r="AK588">
            <v>0</v>
          </cell>
          <cell r="AL588">
            <v>18793</v>
          </cell>
          <cell r="AM588">
            <v>54145</v>
          </cell>
          <cell r="AN588" t="str">
            <v xml:space="preserve">  0/00/0000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18793</v>
          </cell>
          <cell r="AZ588">
            <v>54145</v>
          </cell>
          <cell r="BA588" t="str">
            <v xml:space="preserve"> ST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 t="str">
            <v>Pass</v>
          </cell>
          <cell r="BH588" t="str">
            <v>Pass</v>
          </cell>
          <cell r="BI588" t="str">
            <v>***-**-4069</v>
          </cell>
          <cell r="BJ588">
            <v>20000</v>
          </cell>
          <cell r="BK588">
            <v>20460</v>
          </cell>
          <cell r="BL588">
            <v>20460</v>
          </cell>
          <cell r="BM588"/>
          <cell r="BN588"/>
          <cell r="BO588"/>
          <cell r="BP588"/>
          <cell r="BQ588">
            <v>1.5792508563467167E-5</v>
          </cell>
          <cell r="BR588">
            <v>20000</v>
          </cell>
          <cell r="BS588">
            <v>460</v>
          </cell>
          <cell r="BT588">
            <v>20460</v>
          </cell>
          <cell r="BU588">
            <v>0</v>
          </cell>
          <cell r="BV588">
            <v>20460</v>
          </cell>
          <cell r="BW588">
            <v>0</v>
          </cell>
          <cell r="BX588">
            <v>0</v>
          </cell>
          <cell r="BY588"/>
          <cell r="BZ588">
            <v>0</v>
          </cell>
          <cell r="CA588" t="e">
            <v>#REF!</v>
          </cell>
          <cell r="CB588" t="str">
            <v>Match</v>
          </cell>
          <cell r="CC588" t="b">
            <v>0</v>
          </cell>
          <cell r="CD588">
            <v>509924069</v>
          </cell>
          <cell r="CE588">
            <v>9</v>
          </cell>
          <cell r="CF588">
            <v>5</v>
          </cell>
          <cell r="CG588">
            <v>92</v>
          </cell>
          <cell r="CH588" t="b">
            <v>0</v>
          </cell>
          <cell r="CI588">
            <v>-172.31315972222365</v>
          </cell>
          <cell r="CJ588"/>
          <cell r="CK588" t="e">
            <v>#REF!</v>
          </cell>
          <cell r="CL588" t="e">
            <v>#REF!</v>
          </cell>
        </row>
        <row r="589">
          <cell r="B589">
            <v>50936</v>
          </cell>
          <cell r="C589" t="str">
            <v xml:space="preserve"> ELLIS,KULVER</v>
          </cell>
          <cell r="D589">
            <v>29014</v>
          </cell>
          <cell r="E589">
            <v>12588.42</v>
          </cell>
          <cell r="F589">
            <v>41955</v>
          </cell>
          <cell r="G589">
            <v>43779</v>
          </cell>
          <cell r="H589" t="str">
            <v xml:space="preserve"> PURCHASE TRAILER</v>
          </cell>
          <cell r="I589" t="str">
            <v xml:space="preserve"> SA</v>
          </cell>
          <cell r="J589">
            <v>32</v>
          </cell>
          <cell r="K589" t="str">
            <v xml:space="preserve"> A</v>
          </cell>
          <cell r="L589" t="str">
            <v xml:space="preserve"> N</v>
          </cell>
          <cell r="M589">
            <v>0</v>
          </cell>
          <cell r="N589">
            <v>18840</v>
          </cell>
          <cell r="O589">
            <v>50936</v>
          </cell>
          <cell r="P589">
            <v>0</v>
          </cell>
          <cell r="Q589" t="str">
            <v xml:space="preserve"> LF</v>
          </cell>
          <cell r="R589">
            <v>43414</v>
          </cell>
          <cell r="S589">
            <v>6839.79</v>
          </cell>
          <cell r="T589">
            <v>142.78</v>
          </cell>
          <cell r="U589" t="str">
            <v xml:space="preserve"> N</v>
          </cell>
          <cell r="V589">
            <v>3</v>
          </cell>
          <cell r="W589">
            <v>512064429</v>
          </cell>
          <cell r="X589" t="str">
            <v xml:space="preserve"> S</v>
          </cell>
          <cell r="Y589">
            <v>18840</v>
          </cell>
          <cell r="Z589">
            <v>50936</v>
          </cell>
          <cell r="AA589">
            <v>0</v>
          </cell>
          <cell r="AB589">
            <v>13</v>
          </cell>
          <cell r="AC589">
            <v>2</v>
          </cell>
          <cell r="AD589">
            <v>5</v>
          </cell>
          <cell r="AE589">
            <v>0</v>
          </cell>
          <cell r="AF589">
            <v>0</v>
          </cell>
          <cell r="AG589" t="str">
            <v xml:space="preserve"> ST</v>
          </cell>
          <cell r="AH589" t="str">
            <v xml:space="preserve"> 09 WILSON GRAIN TRLR, 06 AULIC</v>
          </cell>
          <cell r="AI589" t="str">
            <v xml:space="preserve"> N</v>
          </cell>
          <cell r="AJ589">
            <v>5.75</v>
          </cell>
          <cell r="AK589">
            <v>0</v>
          </cell>
          <cell r="AL589">
            <v>18840</v>
          </cell>
          <cell r="AM589">
            <v>50936</v>
          </cell>
          <cell r="AN589" t="str">
            <v xml:space="preserve">  0/00/0000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18840</v>
          </cell>
          <cell r="AZ589">
            <v>50936</v>
          </cell>
          <cell r="BA589" t="str">
            <v xml:space="preserve"> ST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 t="str">
            <v>Pass</v>
          </cell>
          <cell r="BH589" t="str">
            <v>Pass</v>
          </cell>
          <cell r="BI589" t="str">
            <v>***-**-4429</v>
          </cell>
          <cell r="BJ589">
            <v>12588.42</v>
          </cell>
          <cell r="BK589">
            <v>12731.2</v>
          </cell>
          <cell r="BL589">
            <v>12731.2</v>
          </cell>
          <cell r="BM589"/>
          <cell r="BN589"/>
          <cell r="BO589"/>
          <cell r="BP589"/>
          <cell r="BQ589">
            <v>9.9401365325260683E-6</v>
          </cell>
          <cell r="BR589">
            <v>12588.42</v>
          </cell>
          <cell r="BS589">
            <v>142.78</v>
          </cell>
          <cell r="BT589">
            <v>12731.2</v>
          </cell>
          <cell r="BU589">
            <v>0</v>
          </cell>
          <cell r="BV589">
            <v>12731.2</v>
          </cell>
          <cell r="BW589">
            <v>0</v>
          </cell>
          <cell r="BX589">
            <v>0</v>
          </cell>
          <cell r="BY589"/>
          <cell r="BZ589">
            <v>0</v>
          </cell>
          <cell r="CA589" t="e">
            <v>#REF!</v>
          </cell>
          <cell r="CB589" t="str">
            <v>Match</v>
          </cell>
          <cell r="CC589" t="b">
            <v>0</v>
          </cell>
          <cell r="CD589">
            <v>512064429</v>
          </cell>
          <cell r="CE589">
            <v>9</v>
          </cell>
          <cell r="CF589">
            <v>5</v>
          </cell>
          <cell r="CG589">
            <v>6</v>
          </cell>
          <cell r="CH589" t="b">
            <v>0</v>
          </cell>
          <cell r="CI589">
            <v>-290.31315972222365</v>
          </cell>
          <cell r="CJ589"/>
          <cell r="CK589" t="e">
            <v>#REF!</v>
          </cell>
          <cell r="CL589" t="e">
            <v>#REF!</v>
          </cell>
        </row>
        <row r="590">
          <cell r="B590">
            <v>52376</v>
          </cell>
          <cell r="C590" t="str">
            <v xml:space="preserve"> ELLIS,KULVER CHANCE</v>
          </cell>
          <cell r="D590">
            <v>61298.33</v>
          </cell>
          <cell r="E590">
            <v>33926.14</v>
          </cell>
          <cell r="F590">
            <v>42353</v>
          </cell>
          <cell r="G590">
            <v>43435</v>
          </cell>
          <cell r="H590" t="str">
            <v xml:space="preserve"> HOME REPAIRS</v>
          </cell>
          <cell r="I590" t="str">
            <v xml:space="preserve"> SA</v>
          </cell>
          <cell r="J590">
            <v>31</v>
          </cell>
          <cell r="K590" t="str">
            <v xml:space="preserve"> A</v>
          </cell>
          <cell r="L590" t="str">
            <v xml:space="preserve"> N</v>
          </cell>
          <cell r="M590">
            <v>0</v>
          </cell>
          <cell r="N590">
            <v>18840</v>
          </cell>
          <cell r="O590">
            <v>52376</v>
          </cell>
          <cell r="P590">
            <v>0</v>
          </cell>
          <cell r="Q590" t="str">
            <v xml:space="preserve"> BR</v>
          </cell>
          <cell r="R590">
            <v>43435</v>
          </cell>
          <cell r="S590">
            <v>0</v>
          </cell>
          <cell r="T590">
            <v>122.93</v>
          </cell>
          <cell r="U590" t="str">
            <v xml:space="preserve"> N</v>
          </cell>
          <cell r="V590">
            <v>7</v>
          </cell>
          <cell r="W590">
            <v>512064429</v>
          </cell>
          <cell r="X590" t="str">
            <v xml:space="preserve"> S</v>
          </cell>
          <cell r="Y590">
            <v>18840</v>
          </cell>
          <cell r="Z590">
            <v>52376</v>
          </cell>
          <cell r="AA590">
            <v>0</v>
          </cell>
          <cell r="AB590">
            <v>13</v>
          </cell>
          <cell r="AC590">
            <v>9</v>
          </cell>
          <cell r="AD590">
            <v>4</v>
          </cell>
          <cell r="AE590">
            <v>0</v>
          </cell>
          <cell r="AF590">
            <v>0</v>
          </cell>
          <cell r="AG590" t="str">
            <v xml:space="preserve"> ST</v>
          </cell>
          <cell r="AH590" t="str">
            <v xml:space="preserve"> ALL ACCOUNTS AND EQUIPMENT</v>
          </cell>
          <cell r="AI590" t="str">
            <v xml:space="preserve"> N</v>
          </cell>
          <cell r="AJ590">
            <v>5.75</v>
          </cell>
          <cell r="AK590">
            <v>0</v>
          </cell>
          <cell r="AL590">
            <v>18840</v>
          </cell>
          <cell r="AM590">
            <v>52376</v>
          </cell>
          <cell r="AN590" t="str">
            <v xml:space="preserve">  0/00/0000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18840</v>
          </cell>
          <cell r="AZ590">
            <v>52376</v>
          </cell>
          <cell r="BA590" t="str">
            <v xml:space="preserve"> ST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 t="str">
            <v>Pass</v>
          </cell>
          <cell r="BH590" t="str">
            <v>Pass</v>
          </cell>
          <cell r="BI590" t="str">
            <v>***-**-4429</v>
          </cell>
          <cell r="BJ590">
            <v>33926.14</v>
          </cell>
          <cell r="BK590">
            <v>34049.07</v>
          </cell>
          <cell r="BL590">
            <v>34049.07</v>
          </cell>
          <cell r="BM590"/>
          <cell r="BN590"/>
          <cell r="BO590"/>
          <cell r="BP590"/>
          <cell r="BQ590">
            <v>2.6788942823769301E-5</v>
          </cell>
          <cell r="BR590">
            <v>33926.14</v>
          </cell>
          <cell r="BS590">
            <v>122.93</v>
          </cell>
          <cell r="BT590">
            <v>34049.07</v>
          </cell>
          <cell r="BU590">
            <v>0</v>
          </cell>
          <cell r="BV590">
            <v>34049.07</v>
          </cell>
          <cell r="BW590">
            <v>0</v>
          </cell>
          <cell r="BX590">
            <v>0</v>
          </cell>
          <cell r="BY590"/>
          <cell r="BZ590">
            <v>0</v>
          </cell>
          <cell r="CA590" t="e">
            <v>#REF!</v>
          </cell>
          <cell r="CB590" t="str">
            <v>Match</v>
          </cell>
          <cell r="CC590" t="b">
            <v>0</v>
          </cell>
          <cell r="CD590">
            <v>512064429</v>
          </cell>
          <cell r="CE590">
            <v>9</v>
          </cell>
          <cell r="CF590">
            <v>5</v>
          </cell>
          <cell r="CG590">
            <v>6</v>
          </cell>
          <cell r="CH590" t="b">
            <v>0</v>
          </cell>
          <cell r="CI590">
            <v>-311.31315972222365</v>
          </cell>
          <cell r="CJ590"/>
          <cell r="CK590" t="e">
            <v>#REF!</v>
          </cell>
          <cell r="CL590" t="e">
            <v>#REF!</v>
          </cell>
        </row>
        <row r="591">
          <cell r="B591">
            <v>54017</v>
          </cell>
          <cell r="C591" t="str">
            <v xml:space="preserve"> ELLIS,KULVER</v>
          </cell>
          <cell r="D591">
            <v>25500</v>
          </cell>
          <cell r="E591">
            <v>25500</v>
          </cell>
          <cell r="F591">
            <v>42933</v>
          </cell>
          <cell r="G591">
            <v>44774</v>
          </cell>
          <cell r="H591" t="str">
            <v xml:space="preserve"> PURCHASE TRAILER</v>
          </cell>
          <cell r="I591" t="str">
            <v xml:space="preserve"> SA</v>
          </cell>
          <cell r="J591">
            <v>32</v>
          </cell>
          <cell r="K591" t="str">
            <v xml:space="preserve"> A</v>
          </cell>
          <cell r="L591" t="str">
            <v xml:space="preserve"> N</v>
          </cell>
          <cell r="M591">
            <v>0</v>
          </cell>
          <cell r="N591">
            <v>18840</v>
          </cell>
          <cell r="O591">
            <v>54017</v>
          </cell>
          <cell r="P591">
            <v>0</v>
          </cell>
          <cell r="Q591" t="str">
            <v xml:space="preserve"> LF</v>
          </cell>
          <cell r="R591">
            <v>43313</v>
          </cell>
          <cell r="S591">
            <v>6026.44</v>
          </cell>
          <cell r="T591">
            <v>767.26</v>
          </cell>
          <cell r="U591" t="str">
            <v xml:space="preserve"> N</v>
          </cell>
          <cell r="V591">
            <v>3</v>
          </cell>
          <cell r="W591">
            <v>512064429</v>
          </cell>
          <cell r="X591" t="str">
            <v xml:space="preserve"> S</v>
          </cell>
          <cell r="Y591">
            <v>18840</v>
          </cell>
          <cell r="Z591">
            <v>54017</v>
          </cell>
          <cell r="AA591">
            <v>0</v>
          </cell>
          <cell r="AB591">
            <v>13</v>
          </cell>
          <cell r="AC591">
            <v>2</v>
          </cell>
          <cell r="AD591">
            <v>5</v>
          </cell>
          <cell r="AE591">
            <v>0</v>
          </cell>
          <cell r="AF591">
            <v>0</v>
          </cell>
          <cell r="AG591" t="str">
            <v xml:space="preserve"> ST</v>
          </cell>
          <cell r="AH591" t="str">
            <v xml:space="preserve"> 2016 SHOP GN TRAILER  (VIN TR2</v>
          </cell>
          <cell r="AI591" t="str">
            <v xml:space="preserve"> N</v>
          </cell>
          <cell r="AJ591">
            <v>5.75</v>
          </cell>
          <cell r="AK591">
            <v>0</v>
          </cell>
          <cell r="AL591">
            <v>18840</v>
          </cell>
          <cell r="AM591">
            <v>54017</v>
          </cell>
          <cell r="AN591" t="str">
            <v xml:space="preserve">  0/00/0000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18840</v>
          </cell>
          <cell r="AZ591">
            <v>54017</v>
          </cell>
          <cell r="BA591" t="str">
            <v xml:space="preserve"> ST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 t="str">
            <v>Pass</v>
          </cell>
          <cell r="BH591" t="str">
            <v>Pass</v>
          </cell>
          <cell r="BI591" t="str">
            <v>***-**-4429</v>
          </cell>
          <cell r="BJ591">
            <v>25500</v>
          </cell>
          <cell r="BK591">
            <v>26267.26</v>
          </cell>
          <cell r="BL591">
            <v>26267.26</v>
          </cell>
          <cell r="BM591"/>
          <cell r="BN591"/>
          <cell r="BO591"/>
          <cell r="BP591"/>
          <cell r="BQ591">
            <v>2.0135448418420637E-5</v>
          </cell>
          <cell r="BR591">
            <v>25500</v>
          </cell>
          <cell r="BS591">
            <v>767.26</v>
          </cell>
          <cell r="BT591">
            <v>26267.26</v>
          </cell>
          <cell r="BU591">
            <v>0</v>
          </cell>
          <cell r="BV591">
            <v>26267.26</v>
          </cell>
          <cell r="BW591">
            <v>0</v>
          </cell>
          <cell r="BX591">
            <v>0</v>
          </cell>
          <cell r="BY591"/>
          <cell r="BZ591">
            <v>0</v>
          </cell>
          <cell r="CA591" t="e">
            <v>#REF!</v>
          </cell>
          <cell r="CB591" t="str">
            <v>Match</v>
          </cell>
          <cell r="CC591" t="b">
            <v>0</v>
          </cell>
          <cell r="CD591">
            <v>512064429</v>
          </cell>
          <cell r="CE591">
            <v>9</v>
          </cell>
          <cell r="CF591">
            <v>5</v>
          </cell>
          <cell r="CG591">
            <v>6</v>
          </cell>
          <cell r="CH591" t="b">
            <v>0</v>
          </cell>
          <cell r="CI591">
            <v>-189.31315972222365</v>
          </cell>
          <cell r="CJ591"/>
          <cell r="CK591" t="e">
            <v>#REF!</v>
          </cell>
          <cell r="CL591" t="e">
            <v>#REF!</v>
          </cell>
        </row>
        <row r="592">
          <cell r="B592">
            <v>310421</v>
          </cell>
          <cell r="C592" t="str">
            <v xml:space="preserve"> ELLIS,KULVER CHANCE</v>
          </cell>
          <cell r="D592">
            <v>119000</v>
          </cell>
          <cell r="E592">
            <v>117184.47</v>
          </cell>
          <cell r="F592">
            <v>42942</v>
          </cell>
          <cell r="G592">
            <v>53905</v>
          </cell>
          <cell r="H592" t="str">
            <v xml:space="preserve"> CASH-OUT REFINANCE</v>
          </cell>
          <cell r="I592" t="str">
            <v xml:space="preserve"> PA</v>
          </cell>
          <cell r="J592">
            <v>19</v>
          </cell>
          <cell r="K592" t="str">
            <v xml:space="preserve"> A</v>
          </cell>
          <cell r="L592" t="str">
            <v xml:space="preserve"> N</v>
          </cell>
          <cell r="M592">
            <v>0</v>
          </cell>
          <cell r="N592">
            <v>18840</v>
          </cell>
          <cell r="O592">
            <v>310421</v>
          </cell>
          <cell r="P592">
            <v>0</v>
          </cell>
          <cell r="Q592" t="str">
            <v xml:space="preserve"> BR</v>
          </cell>
          <cell r="R592">
            <v>43132</v>
          </cell>
          <cell r="S592">
            <v>568.12</v>
          </cell>
          <cell r="T592">
            <v>280.8</v>
          </cell>
          <cell r="U592" t="str">
            <v xml:space="preserve"> N</v>
          </cell>
          <cell r="V592">
            <v>2</v>
          </cell>
          <cell r="W592">
            <v>512064429</v>
          </cell>
          <cell r="X592" t="str">
            <v xml:space="preserve"> S</v>
          </cell>
          <cell r="Y592">
            <v>18840</v>
          </cell>
          <cell r="Z592">
            <v>310421</v>
          </cell>
          <cell r="AA592">
            <v>0</v>
          </cell>
          <cell r="AB592">
            <v>13</v>
          </cell>
          <cell r="AC592">
            <v>6</v>
          </cell>
          <cell r="AD592">
            <v>3</v>
          </cell>
          <cell r="AE592">
            <v>310421</v>
          </cell>
          <cell r="AF592">
            <v>1</v>
          </cell>
          <cell r="AG592" t="str">
            <v xml:space="preserve"> ST</v>
          </cell>
          <cell r="AH592" t="str">
            <v xml:space="preserve"> 10250 N INDIAN RD</v>
          </cell>
          <cell r="AI592" t="str">
            <v xml:space="preserve"> N</v>
          </cell>
          <cell r="AJ592">
            <v>3.75</v>
          </cell>
          <cell r="AK592">
            <v>0</v>
          </cell>
          <cell r="AL592">
            <v>18840</v>
          </cell>
          <cell r="AM592">
            <v>310421</v>
          </cell>
          <cell r="AN592" t="str">
            <v xml:space="preserve">  0/00/0000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18840</v>
          </cell>
          <cell r="AZ592">
            <v>310421</v>
          </cell>
          <cell r="BA592" t="str">
            <v xml:space="preserve"> ST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 t="str">
            <v>Pass</v>
          </cell>
          <cell r="BH592" t="str">
            <v>Pass</v>
          </cell>
          <cell r="BI592" t="str">
            <v>***-**-4429</v>
          </cell>
          <cell r="BJ592">
            <v>117184.47</v>
          </cell>
          <cell r="BK592">
            <v>117465.27</v>
          </cell>
          <cell r="BL592">
            <v>117465.27</v>
          </cell>
          <cell r="BM592"/>
          <cell r="BN592"/>
          <cell r="BO592"/>
          <cell r="BP592"/>
          <cell r="BQ592">
            <v>6.0346850412403089E-5</v>
          </cell>
          <cell r="BR592">
            <v>117184.47</v>
          </cell>
          <cell r="BS592">
            <v>280.8</v>
          </cell>
          <cell r="BT592">
            <v>117465.27</v>
          </cell>
          <cell r="BU592">
            <v>0</v>
          </cell>
          <cell r="BV592">
            <v>117465.27</v>
          </cell>
          <cell r="BW592">
            <v>0</v>
          </cell>
          <cell r="BX592">
            <v>0</v>
          </cell>
          <cell r="BY592"/>
          <cell r="BZ592">
            <v>0</v>
          </cell>
          <cell r="CA592" t="e">
            <v>#REF!</v>
          </cell>
          <cell r="CB592" t="str">
            <v>Match</v>
          </cell>
          <cell r="CC592" t="b">
            <v>0</v>
          </cell>
          <cell r="CD592">
            <v>512064429</v>
          </cell>
          <cell r="CE592">
            <v>9</v>
          </cell>
          <cell r="CF592">
            <v>5</v>
          </cell>
          <cell r="CG592">
            <v>6</v>
          </cell>
          <cell r="CH592" t="b">
            <v>0</v>
          </cell>
          <cell r="CI592">
            <v>-8.3131597222236451</v>
          </cell>
          <cell r="CJ592"/>
          <cell r="CK592" t="e">
            <v>#REF!</v>
          </cell>
          <cell r="CL592" t="e">
            <v>#REF!</v>
          </cell>
        </row>
        <row r="593">
          <cell r="B593">
            <v>9310421</v>
          </cell>
          <cell r="C593" t="str">
            <v xml:space="preserve"> ELLIS,KULVER</v>
          </cell>
          <cell r="D593">
            <v>-119000</v>
          </cell>
          <cell r="E593">
            <v>-117184.47</v>
          </cell>
          <cell r="F593">
            <v>42942</v>
          </cell>
          <cell r="G593">
            <v>53905</v>
          </cell>
          <cell r="H593" t="str">
            <v xml:space="preserve"> MPF LOAN SOLD</v>
          </cell>
          <cell r="I593" t="str">
            <v xml:space="preserve"> PT</v>
          </cell>
          <cell r="J593">
            <v>20</v>
          </cell>
          <cell r="K593" t="str">
            <v xml:space="preserve"> A</v>
          </cell>
          <cell r="L593" t="str">
            <v xml:space="preserve"> N</v>
          </cell>
          <cell r="M593">
            <v>0</v>
          </cell>
          <cell r="N593">
            <v>18840</v>
          </cell>
          <cell r="O593">
            <v>9310421</v>
          </cell>
          <cell r="P593">
            <v>0</v>
          </cell>
          <cell r="Q593" t="str">
            <v xml:space="preserve"> BR</v>
          </cell>
          <cell r="R593">
            <v>43132</v>
          </cell>
          <cell r="S593">
            <v>568.12</v>
          </cell>
          <cell r="T593">
            <v>-280.8</v>
          </cell>
          <cell r="U593" t="str">
            <v xml:space="preserve"> N</v>
          </cell>
          <cell r="V593">
            <v>2</v>
          </cell>
          <cell r="W593">
            <v>512064429</v>
          </cell>
          <cell r="X593" t="str">
            <v xml:space="preserve"> S</v>
          </cell>
          <cell r="Y593">
            <v>18840</v>
          </cell>
          <cell r="Z593">
            <v>9310421</v>
          </cell>
          <cell r="AA593">
            <v>0</v>
          </cell>
          <cell r="AB593">
            <v>13</v>
          </cell>
          <cell r="AC593">
            <v>6</v>
          </cell>
          <cell r="AD593">
            <v>3</v>
          </cell>
          <cell r="AE593">
            <v>310421</v>
          </cell>
          <cell r="AF593">
            <v>1</v>
          </cell>
          <cell r="AG593" t="str">
            <v xml:space="preserve"> ST</v>
          </cell>
          <cell r="AH593" t="str">
            <v xml:space="preserve"> 10250 N INDIAN RD</v>
          </cell>
          <cell r="AI593" t="str">
            <v xml:space="preserve">  </v>
          </cell>
          <cell r="AJ593">
            <v>3.75</v>
          </cell>
          <cell r="AK593">
            <v>0</v>
          </cell>
          <cell r="AL593">
            <v>18840</v>
          </cell>
          <cell r="AM593">
            <v>9310421</v>
          </cell>
          <cell r="AN593" t="str">
            <v xml:space="preserve">  0/00/0000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18840</v>
          </cell>
          <cell r="AZ593">
            <v>9310421</v>
          </cell>
          <cell r="BA593" t="str">
            <v xml:space="preserve"> ST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 t="str">
            <v>Pass</v>
          </cell>
          <cell r="BH593" t="str">
            <v>Pass</v>
          </cell>
          <cell r="BI593" t="str">
            <v>***-**-4429</v>
          </cell>
          <cell r="BJ593">
            <v>-117184.47</v>
          </cell>
          <cell r="BK593">
            <v>-117465.27</v>
          </cell>
          <cell r="BL593">
            <v>-117465.27</v>
          </cell>
          <cell r="BM593"/>
          <cell r="BN593"/>
          <cell r="BO593"/>
          <cell r="BP593"/>
          <cell r="BQ593">
            <v>-6.0346850412403089E-5</v>
          </cell>
          <cell r="BR593">
            <v>-117184.47</v>
          </cell>
          <cell r="BS593">
            <v>-280.8</v>
          </cell>
          <cell r="BT593">
            <v>-117465.27</v>
          </cell>
          <cell r="BU593">
            <v>0</v>
          </cell>
          <cell r="BV593">
            <v>-117465.27</v>
          </cell>
          <cell r="BW593">
            <v>0</v>
          </cell>
          <cell r="BX593">
            <v>0</v>
          </cell>
          <cell r="BY593"/>
          <cell r="BZ593">
            <v>0</v>
          </cell>
          <cell r="CA593" t="e">
            <v>#REF!</v>
          </cell>
          <cell r="CB593" t="str">
            <v>Match</v>
          </cell>
          <cell r="CC593" t="b">
            <v>0</v>
          </cell>
          <cell r="CD593">
            <v>512064429</v>
          </cell>
          <cell r="CE593">
            <v>9</v>
          </cell>
          <cell r="CF593">
            <v>5</v>
          </cell>
          <cell r="CG593">
            <v>6</v>
          </cell>
          <cell r="CH593" t="b">
            <v>0</v>
          </cell>
          <cell r="CI593">
            <v>-8.3131597222236451</v>
          </cell>
          <cell r="CJ593"/>
          <cell r="CK593" t="e">
            <v>#REF!</v>
          </cell>
          <cell r="CL593" t="e">
            <v>#REF!</v>
          </cell>
        </row>
        <row r="594">
          <cell r="B594">
            <v>54320</v>
          </cell>
          <cell r="C594" t="str">
            <v xml:space="preserve"> ELLIS,LANCE A.</v>
          </cell>
          <cell r="D594">
            <v>11507.46</v>
          </cell>
          <cell r="E594">
            <v>11021.92</v>
          </cell>
          <cell r="F594">
            <v>43060</v>
          </cell>
          <cell r="G594">
            <v>44367</v>
          </cell>
          <cell r="H594" t="str">
            <v xml:space="preserve"> REFINANCE DEBT</v>
          </cell>
          <cell r="I594" t="str">
            <v xml:space="preserve"> SA</v>
          </cell>
          <cell r="J594">
            <v>31</v>
          </cell>
          <cell r="K594" t="str">
            <v xml:space="preserve"> A</v>
          </cell>
          <cell r="L594" t="str">
            <v xml:space="preserve"> N</v>
          </cell>
          <cell r="M594">
            <v>0</v>
          </cell>
          <cell r="N594">
            <v>18850</v>
          </cell>
          <cell r="O594">
            <v>54320</v>
          </cell>
          <cell r="P594">
            <v>0</v>
          </cell>
          <cell r="Q594" t="str">
            <v xml:space="preserve"> MN</v>
          </cell>
          <cell r="R594">
            <v>43151</v>
          </cell>
          <cell r="S594">
            <v>298.02</v>
          </cell>
          <cell r="T594">
            <v>9.06</v>
          </cell>
          <cell r="U594" t="str">
            <v xml:space="preserve"> N</v>
          </cell>
          <cell r="V594">
            <v>11</v>
          </cell>
          <cell r="W594">
            <v>518746259</v>
          </cell>
          <cell r="X594" t="str">
            <v xml:space="preserve"> S</v>
          </cell>
          <cell r="Y594">
            <v>18850</v>
          </cell>
          <cell r="Z594">
            <v>54320</v>
          </cell>
          <cell r="AA594">
            <v>0</v>
          </cell>
          <cell r="AB594">
            <v>13</v>
          </cell>
          <cell r="AC594">
            <v>10</v>
          </cell>
          <cell r="AD594">
            <v>4</v>
          </cell>
          <cell r="AE594">
            <v>0</v>
          </cell>
          <cell r="AF594">
            <v>0</v>
          </cell>
          <cell r="AG594" t="str">
            <v xml:space="preserve"> ST</v>
          </cell>
          <cell r="AH594" t="str">
            <v xml:space="preserve"> 2008 GMC SIERRA 1500 (VIN 1GTE</v>
          </cell>
          <cell r="AI594" t="str">
            <v xml:space="preserve"> N</v>
          </cell>
          <cell r="AJ594">
            <v>6</v>
          </cell>
          <cell r="AK594">
            <v>0</v>
          </cell>
          <cell r="AL594">
            <v>18850</v>
          </cell>
          <cell r="AM594">
            <v>54320</v>
          </cell>
          <cell r="AN594" t="str">
            <v xml:space="preserve">  0/00/0000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18850</v>
          </cell>
          <cell r="AZ594">
            <v>54320</v>
          </cell>
          <cell r="BA594" t="str">
            <v xml:space="preserve"> ST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 t="str">
            <v>Pass</v>
          </cell>
          <cell r="BH594" t="str">
            <v>Pass</v>
          </cell>
          <cell r="BI594" t="str">
            <v>***-**-6259</v>
          </cell>
          <cell r="BJ594">
            <v>11021.92</v>
          </cell>
          <cell r="BK594">
            <v>11030.98</v>
          </cell>
          <cell r="BL594">
            <v>11030.98</v>
          </cell>
          <cell r="BM594"/>
          <cell r="BN594"/>
          <cell r="BO594"/>
          <cell r="BP594"/>
          <cell r="BQ594">
            <v>9.0815877905660895E-6</v>
          </cell>
          <cell r="BR594">
            <v>11021.92</v>
          </cell>
          <cell r="BS594">
            <v>9.06</v>
          </cell>
          <cell r="BT594">
            <v>11030.98</v>
          </cell>
          <cell r="BU594">
            <v>0</v>
          </cell>
          <cell r="BV594">
            <v>11030.98</v>
          </cell>
          <cell r="BW594">
            <v>0</v>
          </cell>
          <cell r="BX594">
            <v>0</v>
          </cell>
          <cell r="BY594"/>
          <cell r="BZ594">
            <v>0</v>
          </cell>
          <cell r="CA594" t="e">
            <v>#REF!</v>
          </cell>
          <cell r="CB594" t="str">
            <v>Match</v>
          </cell>
          <cell r="CC594" t="b">
            <v>0</v>
          </cell>
          <cell r="CD594">
            <v>518746259</v>
          </cell>
          <cell r="CE594">
            <v>9</v>
          </cell>
          <cell r="CF594">
            <v>5</v>
          </cell>
          <cell r="CG594">
            <v>74</v>
          </cell>
          <cell r="CH594" t="b">
            <v>0</v>
          </cell>
          <cell r="CI594">
            <v>-27.313159722223645</v>
          </cell>
          <cell r="CJ594"/>
          <cell r="CK594" t="e">
            <v>#REF!</v>
          </cell>
          <cell r="CL594" t="e">
            <v>#REF!</v>
          </cell>
        </row>
        <row r="595">
          <cell r="B595">
            <v>53086</v>
          </cell>
          <cell r="C595" t="str">
            <v xml:space="preserve"> ELLIS,LUCAS G.</v>
          </cell>
          <cell r="D595">
            <v>10525</v>
          </cell>
          <cell r="E595">
            <v>2435.64</v>
          </cell>
          <cell r="F595">
            <v>42563</v>
          </cell>
          <cell r="G595">
            <v>43248</v>
          </cell>
          <cell r="H595" t="str">
            <v xml:space="preserve"> PURCHASE VEHICLE</v>
          </cell>
          <cell r="I595" t="str">
            <v xml:space="preserve"> SA</v>
          </cell>
          <cell r="J595">
            <v>31</v>
          </cell>
          <cell r="K595" t="str">
            <v xml:space="preserve"> A</v>
          </cell>
          <cell r="L595" t="str">
            <v xml:space="preserve"> N</v>
          </cell>
          <cell r="M595">
            <v>0</v>
          </cell>
          <cell r="N595">
            <v>18855</v>
          </cell>
          <cell r="O595">
            <v>53086</v>
          </cell>
          <cell r="P595">
            <v>0</v>
          </cell>
          <cell r="Q595" t="str">
            <v xml:space="preserve"> BR</v>
          </cell>
          <cell r="R595">
            <v>43128</v>
          </cell>
          <cell r="S595">
            <v>498.25</v>
          </cell>
          <cell r="T595">
            <v>16.22</v>
          </cell>
          <cell r="U595" t="str">
            <v xml:space="preserve"> N</v>
          </cell>
          <cell r="V595">
            <v>1</v>
          </cell>
          <cell r="W595">
            <v>512081122</v>
          </cell>
          <cell r="X595" t="str">
            <v xml:space="preserve"> S</v>
          </cell>
          <cell r="Y595">
            <v>18855</v>
          </cell>
          <cell r="Z595">
            <v>53086</v>
          </cell>
          <cell r="AA595">
            <v>0</v>
          </cell>
          <cell r="AB595">
            <v>13</v>
          </cell>
          <cell r="AC595">
            <v>10</v>
          </cell>
          <cell r="AD595">
            <v>4</v>
          </cell>
          <cell r="AE595">
            <v>0</v>
          </cell>
          <cell r="AF595">
            <v>0</v>
          </cell>
          <cell r="AG595" t="str">
            <v xml:space="preserve"> ST</v>
          </cell>
          <cell r="AH595" t="str">
            <v xml:space="preserve"> UNSECURED</v>
          </cell>
          <cell r="AI595" t="str">
            <v xml:space="preserve"> N</v>
          </cell>
          <cell r="AJ595">
            <v>9</v>
          </cell>
          <cell r="AK595">
            <v>0</v>
          </cell>
          <cell r="AL595">
            <v>18855</v>
          </cell>
          <cell r="AM595">
            <v>53086</v>
          </cell>
          <cell r="AN595" t="str">
            <v xml:space="preserve">  0/00/0000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18855</v>
          </cell>
          <cell r="AZ595">
            <v>53086</v>
          </cell>
          <cell r="BA595" t="str">
            <v xml:space="preserve"> ST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 t="str">
            <v>Pass</v>
          </cell>
          <cell r="BH595" t="str">
            <v>Pass</v>
          </cell>
          <cell r="BI595" t="str">
            <v>***-**-1122</v>
          </cell>
          <cell r="BJ595">
            <v>2435.64</v>
          </cell>
          <cell r="BK595">
            <v>2451.8599999999997</v>
          </cell>
          <cell r="BL595">
            <v>2451.8599999999997</v>
          </cell>
          <cell r="BM595"/>
          <cell r="BN595"/>
          <cell r="BO595"/>
          <cell r="BP595"/>
          <cell r="BQ595">
            <v>3.0102938262409437E-6</v>
          </cell>
          <cell r="BR595">
            <v>2435.64</v>
          </cell>
          <cell r="BS595">
            <v>16.22</v>
          </cell>
          <cell r="BT595">
            <v>2451.8599999999997</v>
          </cell>
          <cell r="BU595">
            <v>0</v>
          </cell>
          <cell r="BV595">
            <v>2451.8599999999997</v>
          </cell>
          <cell r="BW595">
            <v>0</v>
          </cell>
          <cell r="BX595">
            <v>0</v>
          </cell>
          <cell r="BY595"/>
          <cell r="BZ595">
            <v>0</v>
          </cell>
          <cell r="CA595" t="e">
            <v>#REF!</v>
          </cell>
          <cell r="CB595" t="str">
            <v>Match</v>
          </cell>
          <cell r="CC595" t="b">
            <v>0</v>
          </cell>
          <cell r="CD595">
            <v>512081122</v>
          </cell>
          <cell r="CE595">
            <v>9</v>
          </cell>
          <cell r="CF595">
            <v>5</v>
          </cell>
          <cell r="CG595">
            <v>8</v>
          </cell>
          <cell r="CH595" t="b">
            <v>0</v>
          </cell>
          <cell r="CI595">
            <v>-4.3131597222236451</v>
          </cell>
          <cell r="CJ595"/>
          <cell r="CK595" t="e">
            <v>#REF!</v>
          </cell>
          <cell r="CL595" t="e">
            <v>#REF!</v>
          </cell>
        </row>
        <row r="596">
          <cell r="B596">
            <v>54015</v>
          </cell>
          <cell r="C596" t="str">
            <v xml:space="preserve"> ELLIS,LUCAS G.</v>
          </cell>
          <cell r="D596">
            <v>2492.5</v>
          </cell>
          <cell r="E596">
            <v>1257.95</v>
          </cell>
          <cell r="F596">
            <v>42933</v>
          </cell>
          <cell r="G596">
            <v>43296</v>
          </cell>
          <cell r="H596" t="str">
            <v xml:space="preserve"> PERSONAL</v>
          </cell>
          <cell r="I596" t="str">
            <v xml:space="preserve"> SA</v>
          </cell>
          <cell r="J596">
            <v>31</v>
          </cell>
          <cell r="K596" t="str">
            <v xml:space="preserve"> A</v>
          </cell>
          <cell r="L596" t="str">
            <v xml:space="preserve"> N</v>
          </cell>
          <cell r="M596">
            <v>0</v>
          </cell>
          <cell r="N596">
            <v>18855</v>
          </cell>
          <cell r="O596">
            <v>54015</v>
          </cell>
          <cell r="P596">
            <v>0</v>
          </cell>
          <cell r="Q596" t="str">
            <v xml:space="preserve"> J</v>
          </cell>
          <cell r="R596">
            <v>43296</v>
          </cell>
          <cell r="S596">
            <v>0</v>
          </cell>
          <cell r="T596">
            <v>3.31</v>
          </cell>
          <cell r="U596" t="str">
            <v xml:space="preserve"> N</v>
          </cell>
          <cell r="V596">
            <v>11</v>
          </cell>
          <cell r="W596">
            <v>512081122</v>
          </cell>
          <cell r="X596" t="str">
            <v xml:space="preserve"> S</v>
          </cell>
          <cell r="Y596">
            <v>18855</v>
          </cell>
          <cell r="Z596">
            <v>54015</v>
          </cell>
          <cell r="AA596">
            <v>0</v>
          </cell>
          <cell r="AB596">
            <v>13</v>
          </cell>
          <cell r="AC596">
            <v>10</v>
          </cell>
          <cell r="AD596">
            <v>4</v>
          </cell>
          <cell r="AE596">
            <v>0</v>
          </cell>
          <cell r="AF596">
            <v>0</v>
          </cell>
          <cell r="AG596" t="str">
            <v xml:space="preserve"> ST</v>
          </cell>
          <cell r="AH596" t="str">
            <v xml:space="preserve"> 2002 CHEVROLET AVALANCHE 1500</v>
          </cell>
          <cell r="AI596" t="str">
            <v xml:space="preserve"> N</v>
          </cell>
          <cell r="AJ596">
            <v>8</v>
          </cell>
          <cell r="AK596">
            <v>0</v>
          </cell>
          <cell r="AL596">
            <v>18855</v>
          </cell>
          <cell r="AM596">
            <v>54015</v>
          </cell>
          <cell r="AN596" t="str">
            <v xml:space="preserve">  0/00/0000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18855</v>
          </cell>
          <cell r="AZ596">
            <v>54015</v>
          </cell>
          <cell r="BA596" t="str">
            <v xml:space="preserve"> ST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 t="str">
            <v>Pass</v>
          </cell>
          <cell r="BH596" t="str">
            <v>Pass</v>
          </cell>
          <cell r="BI596" t="str">
            <v>***-**-1122</v>
          </cell>
          <cell r="BJ596">
            <v>1257.95</v>
          </cell>
          <cell r="BK596">
            <v>1261.26</v>
          </cell>
          <cell r="BL596">
            <v>1261.26</v>
          </cell>
          <cell r="BM596"/>
          <cell r="BN596"/>
          <cell r="BO596"/>
          <cell r="BP596"/>
          <cell r="BQ596">
            <v>1.3819955580809408E-6</v>
          </cell>
          <cell r="BR596">
            <v>1257.95</v>
          </cell>
          <cell r="BS596">
            <v>3.31</v>
          </cell>
          <cell r="BT596">
            <v>1261.26</v>
          </cell>
          <cell r="BU596">
            <v>0</v>
          </cell>
          <cell r="BV596">
            <v>1261.26</v>
          </cell>
          <cell r="BW596">
            <v>0</v>
          </cell>
          <cell r="BX596">
            <v>0</v>
          </cell>
          <cell r="BY596"/>
          <cell r="BZ596">
            <v>0</v>
          </cell>
          <cell r="CA596" t="e">
            <v>#REF!</v>
          </cell>
          <cell r="CB596" t="str">
            <v>Match</v>
          </cell>
          <cell r="CC596" t="b">
            <v>0</v>
          </cell>
          <cell r="CD596">
            <v>512081122</v>
          </cell>
          <cell r="CE596">
            <v>9</v>
          </cell>
          <cell r="CF596">
            <v>5</v>
          </cell>
          <cell r="CG596">
            <v>8</v>
          </cell>
          <cell r="CH596" t="b">
            <v>0</v>
          </cell>
          <cell r="CI596">
            <v>-172.31315972222365</v>
          </cell>
          <cell r="CJ596"/>
          <cell r="CK596" t="e">
            <v>#REF!</v>
          </cell>
          <cell r="CL596" t="e">
            <v>#REF!</v>
          </cell>
        </row>
        <row r="597">
          <cell r="B597">
            <v>95176</v>
          </cell>
          <cell r="C597" t="str">
            <v xml:space="preserve"> ELLIS,REBECCA</v>
          </cell>
          <cell r="D597">
            <v>500</v>
          </cell>
          <cell r="E597">
            <v>233.02</v>
          </cell>
          <cell r="F597">
            <v>37116</v>
          </cell>
          <cell r="G597">
            <v>37273</v>
          </cell>
          <cell r="H597" t="str">
            <v xml:space="preserve"> PERSONAL</v>
          </cell>
          <cell r="I597" t="str">
            <v xml:space="preserve"> CO</v>
          </cell>
          <cell r="J597">
            <v>31</v>
          </cell>
          <cell r="K597" t="str">
            <v xml:space="preserve"> A</v>
          </cell>
          <cell r="L597" t="str">
            <v xml:space="preserve"> N</v>
          </cell>
          <cell r="M597">
            <v>0</v>
          </cell>
          <cell r="N597">
            <v>18860</v>
          </cell>
          <cell r="O597">
            <v>95176</v>
          </cell>
          <cell r="P597">
            <v>0</v>
          </cell>
          <cell r="Q597" t="str">
            <v xml:space="preserve"> CP</v>
          </cell>
          <cell r="R597">
            <v>37242</v>
          </cell>
          <cell r="S597">
            <v>103.97</v>
          </cell>
          <cell r="T597">
            <v>0</v>
          </cell>
          <cell r="U597" t="str">
            <v xml:space="preserve"> N</v>
          </cell>
          <cell r="V597">
            <v>1</v>
          </cell>
          <cell r="W597">
            <v>511666492</v>
          </cell>
          <cell r="X597" t="str">
            <v xml:space="preserve"> S</v>
          </cell>
          <cell r="Y597">
            <v>18860</v>
          </cell>
          <cell r="Z597">
            <v>95176</v>
          </cell>
          <cell r="AA597">
            <v>0</v>
          </cell>
          <cell r="AB597">
            <v>1</v>
          </cell>
          <cell r="AC597">
            <v>10</v>
          </cell>
          <cell r="AD597">
            <v>4</v>
          </cell>
          <cell r="AE597">
            <v>0</v>
          </cell>
          <cell r="AF597">
            <v>0</v>
          </cell>
          <cell r="AG597" t="str">
            <v xml:space="preserve"> ST</v>
          </cell>
          <cell r="AH597" t="str">
            <v xml:space="preserve"> UNSECURED</v>
          </cell>
          <cell r="AI597" t="str">
            <v xml:space="preserve"> N</v>
          </cell>
          <cell r="AJ597">
            <v>15</v>
          </cell>
          <cell r="AK597">
            <v>4</v>
          </cell>
          <cell r="AL597">
            <v>18860</v>
          </cell>
          <cell r="AM597">
            <v>95176</v>
          </cell>
          <cell r="AN597" t="str">
            <v xml:space="preserve">  0/00/0000</v>
          </cell>
          <cell r="AO597">
            <v>233.02</v>
          </cell>
          <cell r="AP597">
            <v>553.23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786.25</v>
          </cell>
          <cell r="AV597">
            <v>4</v>
          </cell>
          <cell r="AW597">
            <v>3</v>
          </cell>
          <cell r="AX597">
            <v>47</v>
          </cell>
          <cell r="AY597">
            <v>18860</v>
          </cell>
          <cell r="AZ597">
            <v>95176</v>
          </cell>
          <cell r="BA597" t="str">
            <v xml:space="preserve"> ST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 t="str">
            <v>Substandard</v>
          </cell>
          <cell r="BH597" t="str">
            <v>Pass</v>
          </cell>
          <cell r="BI597" t="str">
            <v>***-**-6492</v>
          </cell>
          <cell r="BJ597">
            <v>233.02</v>
          </cell>
          <cell r="BK597">
            <v>0</v>
          </cell>
          <cell r="BL597"/>
          <cell r="BM597"/>
          <cell r="BN597">
            <v>0</v>
          </cell>
          <cell r="BO597"/>
          <cell r="BP597"/>
          <cell r="BQ597">
            <v>4.7999613201640693E-7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233.02</v>
          </cell>
          <cell r="BY597" t="str">
            <v>120 +</v>
          </cell>
          <cell r="BZ597">
            <v>786.25</v>
          </cell>
          <cell r="CA597" t="e">
            <v>#REF!</v>
          </cell>
          <cell r="CB597" t="str">
            <v>Match</v>
          </cell>
          <cell r="CC597" t="b">
            <v>0</v>
          </cell>
          <cell r="CD597">
            <v>511666492</v>
          </cell>
          <cell r="CE597">
            <v>9</v>
          </cell>
          <cell r="CF597">
            <v>5</v>
          </cell>
          <cell r="CG597">
            <v>66</v>
          </cell>
          <cell r="CH597" t="b">
            <v>0</v>
          </cell>
          <cell r="CI597">
            <v>5881.6868402777764</v>
          </cell>
          <cell r="CJ597" t="str">
            <v>31 +</v>
          </cell>
          <cell r="CK597">
            <v>0</v>
          </cell>
          <cell r="CL597">
            <v>0</v>
          </cell>
        </row>
        <row r="598">
          <cell r="B598">
            <v>41452</v>
          </cell>
          <cell r="C598" t="str">
            <v xml:space="preserve"> ELLIS,SHAWNA</v>
          </cell>
          <cell r="D598">
            <v>918.1</v>
          </cell>
          <cell r="E598">
            <v>918.08</v>
          </cell>
          <cell r="F598">
            <v>39169</v>
          </cell>
          <cell r="G598">
            <v>39539</v>
          </cell>
          <cell r="H598" t="str">
            <v xml:space="preserve"> PERSONAL</v>
          </cell>
          <cell r="I598" t="str">
            <v xml:space="preserve"> CO</v>
          </cell>
          <cell r="J598">
            <v>31</v>
          </cell>
          <cell r="K598" t="str">
            <v xml:space="preserve"> A</v>
          </cell>
          <cell r="L598" t="str">
            <v xml:space="preserve"> N</v>
          </cell>
          <cell r="M598">
            <v>0</v>
          </cell>
          <cell r="N598">
            <v>18865</v>
          </cell>
          <cell r="O598">
            <v>41452</v>
          </cell>
          <cell r="P598">
            <v>0</v>
          </cell>
          <cell r="Q598" t="str">
            <v xml:space="preserve"> CP</v>
          </cell>
          <cell r="R598">
            <v>39203</v>
          </cell>
          <cell r="S598">
            <v>81.69</v>
          </cell>
          <cell r="T598">
            <v>0</v>
          </cell>
          <cell r="U598" t="str">
            <v xml:space="preserve"> N</v>
          </cell>
          <cell r="V598">
            <v>1</v>
          </cell>
          <cell r="W598">
            <v>513888831</v>
          </cell>
          <cell r="X598" t="str">
            <v xml:space="preserve"> S</v>
          </cell>
          <cell r="Y598">
            <v>18865</v>
          </cell>
          <cell r="Z598">
            <v>41452</v>
          </cell>
          <cell r="AA598">
            <v>0</v>
          </cell>
          <cell r="AB598">
            <v>1</v>
          </cell>
          <cell r="AC598">
            <v>10</v>
          </cell>
          <cell r="AD598">
            <v>4</v>
          </cell>
          <cell r="AE598">
            <v>0</v>
          </cell>
          <cell r="AF598">
            <v>0</v>
          </cell>
          <cell r="AG598" t="str">
            <v xml:space="preserve"> ST</v>
          </cell>
          <cell r="AH598" t="str">
            <v xml:space="preserve"> UNSECURED</v>
          </cell>
          <cell r="AI598" t="str">
            <v xml:space="preserve"> N</v>
          </cell>
          <cell r="AJ598">
            <v>11.98</v>
          </cell>
          <cell r="AK598">
            <v>13</v>
          </cell>
          <cell r="AL598">
            <v>18865</v>
          </cell>
          <cell r="AM598">
            <v>41452</v>
          </cell>
          <cell r="AN598" t="str">
            <v xml:space="preserve">  0/00/0000</v>
          </cell>
          <cell r="AO598">
            <v>918.08</v>
          </cell>
          <cell r="AP598">
            <v>1191.6400000000001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2109.7199999999998</v>
          </cell>
          <cell r="AV598">
            <v>13</v>
          </cell>
          <cell r="AW598">
            <v>13</v>
          </cell>
          <cell r="AX598">
            <v>13</v>
          </cell>
          <cell r="AY598">
            <v>18865</v>
          </cell>
          <cell r="AZ598">
            <v>41452</v>
          </cell>
          <cell r="BA598" t="str">
            <v xml:space="preserve"> ST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str">
            <v>Substandard</v>
          </cell>
          <cell r="BH598" t="str">
            <v>Pass</v>
          </cell>
          <cell r="BI598" t="str">
            <v>***-**-8831</v>
          </cell>
          <cell r="BJ598">
            <v>918.08</v>
          </cell>
          <cell r="BK598">
            <v>0</v>
          </cell>
          <cell r="BL598"/>
          <cell r="BM598"/>
          <cell r="BN598">
            <v>0</v>
          </cell>
          <cell r="BO598"/>
          <cell r="BP598"/>
          <cell r="BQ598">
            <v>1.5103952992881415E-6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918.08</v>
          </cell>
          <cell r="BY598" t="str">
            <v>120 +</v>
          </cell>
          <cell r="BZ598">
            <v>2109.7200000000003</v>
          </cell>
          <cell r="CA598" t="e">
            <v>#REF!</v>
          </cell>
          <cell r="CB598" t="str">
            <v>Match</v>
          </cell>
          <cell r="CC598" t="b">
            <v>0</v>
          </cell>
          <cell r="CD598">
            <v>513888831</v>
          </cell>
          <cell r="CE598">
            <v>9</v>
          </cell>
          <cell r="CF598">
            <v>5</v>
          </cell>
          <cell r="CG598">
            <v>88</v>
          </cell>
          <cell r="CH598" t="b">
            <v>0</v>
          </cell>
          <cell r="CI598">
            <v>3920.6868402777764</v>
          </cell>
          <cell r="CJ598" t="str">
            <v>31 +</v>
          </cell>
          <cell r="CK598">
            <v>0</v>
          </cell>
          <cell r="CL598">
            <v>0</v>
          </cell>
        </row>
        <row r="599">
          <cell r="B599">
            <v>54161</v>
          </cell>
          <cell r="C599" t="str">
            <v xml:space="preserve"> ENRIQUEZ WILF</v>
          </cell>
          <cell r="D599">
            <v>32352.5</v>
          </cell>
          <cell r="E599">
            <v>31200.18</v>
          </cell>
          <cell r="F599">
            <v>42989</v>
          </cell>
          <cell r="G599">
            <v>44819</v>
          </cell>
          <cell r="H599" t="str">
            <v xml:space="preserve"> PURCHASE VEHICLE</v>
          </cell>
          <cell r="I599" t="str">
            <v xml:space="preserve"> SA</v>
          </cell>
          <cell r="J599">
            <v>34</v>
          </cell>
          <cell r="K599" t="str">
            <v xml:space="preserve"> A</v>
          </cell>
          <cell r="L599" t="str">
            <v xml:space="preserve"> N</v>
          </cell>
          <cell r="M599">
            <v>0</v>
          </cell>
          <cell r="N599">
            <v>18907</v>
          </cell>
          <cell r="O599">
            <v>54161</v>
          </cell>
          <cell r="P599">
            <v>0</v>
          </cell>
          <cell r="Q599" t="str">
            <v xml:space="preserve"> MN</v>
          </cell>
          <cell r="R599">
            <v>43084</v>
          </cell>
          <cell r="S599">
            <v>633.46</v>
          </cell>
          <cell r="T599">
            <v>44.45</v>
          </cell>
          <cell r="U599" t="str">
            <v xml:space="preserve"> N</v>
          </cell>
          <cell r="V599">
            <v>11</v>
          </cell>
          <cell r="W599">
            <v>511139792</v>
          </cell>
          <cell r="X599" t="str">
            <v xml:space="preserve"> S</v>
          </cell>
          <cell r="Y599">
            <v>18907</v>
          </cell>
          <cell r="Z599">
            <v>54161</v>
          </cell>
          <cell r="AA599">
            <v>0</v>
          </cell>
          <cell r="AB599">
            <v>26</v>
          </cell>
          <cell r="AC599">
            <v>5</v>
          </cell>
          <cell r="AD599">
            <v>12</v>
          </cell>
          <cell r="AE599">
            <v>0</v>
          </cell>
          <cell r="AF599">
            <v>0</v>
          </cell>
          <cell r="AG599" t="str">
            <v xml:space="preserve"> ST</v>
          </cell>
          <cell r="AH599" t="str">
            <v xml:space="preserve"> 2012 JEEP GRAND CHEROKEE (VIN</v>
          </cell>
          <cell r="AI599" t="str">
            <v xml:space="preserve"> N</v>
          </cell>
          <cell r="AJ599">
            <v>6.5</v>
          </cell>
          <cell r="AK599">
            <v>3</v>
          </cell>
          <cell r="AL599">
            <v>18907</v>
          </cell>
          <cell r="AM599">
            <v>54161</v>
          </cell>
          <cell r="AN599" t="str">
            <v xml:space="preserve">  0/00/0000</v>
          </cell>
          <cell r="AO599">
            <v>653.84</v>
          </cell>
          <cell r="AP599">
            <v>0</v>
          </cell>
          <cell r="AQ599">
            <v>0</v>
          </cell>
          <cell r="AR599">
            <v>20.38</v>
          </cell>
          <cell r="AS599">
            <v>0</v>
          </cell>
          <cell r="AT599">
            <v>0</v>
          </cell>
          <cell r="AU599">
            <v>0</v>
          </cell>
          <cell r="AV599">
            <v>2</v>
          </cell>
          <cell r="AW599">
            <v>1</v>
          </cell>
          <cell r="AX599">
            <v>0</v>
          </cell>
          <cell r="AY599">
            <v>18907</v>
          </cell>
          <cell r="AZ599">
            <v>54161</v>
          </cell>
          <cell r="BA599" t="str">
            <v xml:space="preserve"> ST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 t="str">
            <v>Pass</v>
          </cell>
          <cell r="BH599" t="str">
            <v>Pass</v>
          </cell>
          <cell r="BI599" t="str">
            <v>***-**-9792</v>
          </cell>
          <cell r="BJ599">
            <v>31200.18</v>
          </cell>
          <cell r="BK599">
            <v>31244.63</v>
          </cell>
          <cell r="BL599">
            <v>31244.63</v>
          </cell>
          <cell r="BM599"/>
          <cell r="BN599"/>
          <cell r="BO599"/>
          <cell r="BP599"/>
          <cell r="BQ599">
            <v>2.7849906207879658E-5</v>
          </cell>
          <cell r="BR599">
            <v>31200.18</v>
          </cell>
          <cell r="BS599">
            <v>44.45</v>
          </cell>
          <cell r="BT599">
            <v>31244.63</v>
          </cell>
          <cell r="BU599">
            <v>0</v>
          </cell>
          <cell r="BV599">
            <v>31244.63</v>
          </cell>
          <cell r="BW599">
            <v>0</v>
          </cell>
          <cell r="BX599">
            <v>0</v>
          </cell>
          <cell r="BY599" t="str">
            <v>30-59</v>
          </cell>
          <cell r="BZ599">
            <v>653.84</v>
          </cell>
          <cell r="CA599" t="e">
            <v>#REF!</v>
          </cell>
          <cell r="CB599" t="str">
            <v>Match</v>
          </cell>
          <cell r="CC599" t="b">
            <v>0</v>
          </cell>
          <cell r="CD599">
            <v>511139792</v>
          </cell>
          <cell r="CE599">
            <v>9</v>
          </cell>
          <cell r="CF599">
            <v>5</v>
          </cell>
          <cell r="CG599">
            <v>13</v>
          </cell>
          <cell r="CH599" t="b">
            <v>0</v>
          </cell>
          <cell r="CI599">
            <v>39.686840277776355</v>
          </cell>
          <cell r="CJ599" t="str">
            <v>31 +</v>
          </cell>
          <cell r="CK599" t="e">
            <v>#REF!</v>
          </cell>
          <cell r="CL599" t="e">
            <v>#REF!</v>
          </cell>
        </row>
        <row r="600">
          <cell r="B600">
            <v>51197</v>
          </cell>
          <cell r="C600" t="str">
            <v xml:space="preserve"> CHACON,ISABEL ENRIQ</v>
          </cell>
          <cell r="D600">
            <v>51200</v>
          </cell>
          <cell r="E600">
            <v>43474.239999999998</v>
          </cell>
          <cell r="F600">
            <v>42037</v>
          </cell>
          <cell r="G600">
            <v>44593</v>
          </cell>
          <cell r="H600" t="str">
            <v xml:space="preserve"> PURCHASE HOME</v>
          </cell>
          <cell r="I600" t="str">
            <v xml:space="preserve"> SA</v>
          </cell>
          <cell r="J600">
            <v>13</v>
          </cell>
          <cell r="K600" t="str">
            <v xml:space="preserve"> A</v>
          </cell>
          <cell r="L600" t="str">
            <v xml:space="preserve"> N</v>
          </cell>
          <cell r="M600">
            <v>0</v>
          </cell>
          <cell r="N600">
            <v>18915</v>
          </cell>
          <cell r="O600">
            <v>51197</v>
          </cell>
          <cell r="P600">
            <v>0</v>
          </cell>
          <cell r="Q600" t="str">
            <v xml:space="preserve"> BR</v>
          </cell>
          <cell r="R600">
            <v>43132</v>
          </cell>
          <cell r="S600">
            <v>378.7</v>
          </cell>
          <cell r="T600">
            <v>90.52</v>
          </cell>
          <cell r="U600" t="str">
            <v xml:space="preserve"> N</v>
          </cell>
          <cell r="V600">
            <v>2</v>
          </cell>
          <cell r="W600">
            <v>524836041</v>
          </cell>
          <cell r="X600" t="str">
            <v xml:space="preserve"> S</v>
          </cell>
          <cell r="Y600">
            <v>18915</v>
          </cell>
          <cell r="Z600">
            <v>51197</v>
          </cell>
          <cell r="AA600">
            <v>0</v>
          </cell>
          <cell r="AB600">
            <v>1</v>
          </cell>
          <cell r="AC600">
            <v>6</v>
          </cell>
          <cell r="AD600">
            <v>1</v>
          </cell>
          <cell r="AE600">
            <v>0</v>
          </cell>
          <cell r="AF600">
            <v>0</v>
          </cell>
          <cell r="AG600" t="str">
            <v xml:space="preserve"> ST</v>
          </cell>
          <cell r="AH600" t="str">
            <v xml:space="preserve"> 503 YORK ST</v>
          </cell>
          <cell r="AI600" t="str">
            <v xml:space="preserve"> N</v>
          </cell>
          <cell r="AJ600">
            <v>4</v>
          </cell>
          <cell r="AK600">
            <v>2</v>
          </cell>
          <cell r="AL600">
            <v>18915</v>
          </cell>
          <cell r="AM600">
            <v>51197</v>
          </cell>
          <cell r="AN600" t="str">
            <v xml:space="preserve">  0/00/0000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18915</v>
          </cell>
          <cell r="AZ600">
            <v>51197</v>
          </cell>
          <cell r="BA600" t="str">
            <v xml:space="preserve"> ST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 t="str">
            <v>Pass</v>
          </cell>
          <cell r="BH600" t="str">
            <v>Pass</v>
          </cell>
          <cell r="BI600" t="str">
            <v>***-**-6041</v>
          </cell>
          <cell r="BJ600">
            <v>43474.239999999998</v>
          </cell>
          <cell r="BK600">
            <v>43564.759999999995</v>
          </cell>
          <cell r="BL600">
            <v>43564.759999999995</v>
          </cell>
          <cell r="BM600"/>
          <cell r="BN600"/>
          <cell r="BO600"/>
          <cell r="BP600"/>
          <cell r="BQ600">
            <v>2.3880601999660064E-5</v>
          </cell>
          <cell r="BR600">
            <v>43474.239999999998</v>
          </cell>
          <cell r="BS600">
            <v>90.52</v>
          </cell>
          <cell r="BT600">
            <v>43564.759999999995</v>
          </cell>
          <cell r="BU600">
            <v>0</v>
          </cell>
          <cell r="BV600">
            <v>43564.759999999995</v>
          </cell>
          <cell r="BW600">
            <v>0</v>
          </cell>
          <cell r="BX600">
            <v>0</v>
          </cell>
          <cell r="BY600"/>
          <cell r="BZ600">
            <v>0</v>
          </cell>
          <cell r="CA600" t="e">
            <v>#REF!</v>
          </cell>
          <cell r="CB600" t="str">
            <v>Match</v>
          </cell>
          <cell r="CC600" t="b">
            <v>0</v>
          </cell>
          <cell r="CD600">
            <v>524836041</v>
          </cell>
          <cell r="CE600">
            <v>9</v>
          </cell>
          <cell r="CF600">
            <v>5</v>
          </cell>
          <cell r="CG600">
            <v>83</v>
          </cell>
          <cell r="CH600" t="b">
            <v>0</v>
          </cell>
          <cell r="CI600">
            <v>-8.3131597222236451</v>
          </cell>
          <cell r="CJ600"/>
          <cell r="CK600" t="e">
            <v>#REF!</v>
          </cell>
          <cell r="CL600" t="e">
            <v>#REF!</v>
          </cell>
        </row>
        <row r="601">
          <cell r="B601">
            <v>52158</v>
          </cell>
          <cell r="C601" t="str">
            <v xml:space="preserve"> ERVEN,JUSTIN J.</v>
          </cell>
          <cell r="D601">
            <v>10726.5</v>
          </cell>
          <cell r="E601">
            <v>2820.54</v>
          </cell>
          <cell r="F601">
            <v>42279</v>
          </cell>
          <cell r="G601">
            <v>43363</v>
          </cell>
          <cell r="H601" t="str">
            <v xml:space="preserve"> REFINANCE PICKUP/REPAIRS</v>
          </cell>
          <cell r="I601" t="str">
            <v xml:space="preserve"> SA</v>
          </cell>
          <cell r="J601">
            <v>31</v>
          </cell>
          <cell r="K601" t="str">
            <v xml:space="preserve"> A</v>
          </cell>
          <cell r="L601" t="str">
            <v xml:space="preserve"> N</v>
          </cell>
          <cell r="M601">
            <v>0</v>
          </cell>
          <cell r="N601">
            <v>18930</v>
          </cell>
          <cell r="O601">
            <v>52158</v>
          </cell>
          <cell r="P601">
            <v>0</v>
          </cell>
          <cell r="Q601" t="str">
            <v xml:space="preserve"> CP</v>
          </cell>
          <cell r="R601">
            <v>43120</v>
          </cell>
          <cell r="S601">
            <v>330.53</v>
          </cell>
          <cell r="T601">
            <v>0.55000000000000004</v>
          </cell>
          <cell r="U601" t="str">
            <v xml:space="preserve"> N</v>
          </cell>
          <cell r="V601">
            <v>11</v>
          </cell>
          <cell r="W601">
            <v>522695873</v>
          </cell>
          <cell r="X601" t="str">
            <v xml:space="preserve"> S</v>
          </cell>
          <cell r="Y601">
            <v>18930</v>
          </cell>
          <cell r="Z601">
            <v>52158</v>
          </cell>
          <cell r="AA601">
            <v>0</v>
          </cell>
          <cell r="AB601">
            <v>22</v>
          </cell>
          <cell r="AC601">
            <v>10</v>
          </cell>
          <cell r="AD601">
            <v>4</v>
          </cell>
          <cell r="AE601">
            <v>0</v>
          </cell>
          <cell r="AF601">
            <v>0</v>
          </cell>
          <cell r="AG601" t="str">
            <v xml:space="preserve"> ST</v>
          </cell>
          <cell r="AH601" t="str">
            <v xml:space="preserve"> 1998 DODGE 3/4 TON</v>
          </cell>
          <cell r="AI601" t="str">
            <v xml:space="preserve"> N</v>
          </cell>
          <cell r="AJ601">
            <v>7</v>
          </cell>
          <cell r="AK601">
            <v>24</v>
          </cell>
          <cell r="AL601">
            <v>18930</v>
          </cell>
          <cell r="AM601">
            <v>52158</v>
          </cell>
          <cell r="AN601" t="str">
            <v xml:space="preserve">  0/00/0000</v>
          </cell>
          <cell r="AO601">
            <v>186.84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20</v>
          </cell>
          <cell r="AW601">
            <v>5</v>
          </cell>
          <cell r="AX601">
            <v>3</v>
          </cell>
          <cell r="AY601">
            <v>18930</v>
          </cell>
          <cell r="AZ601">
            <v>52158</v>
          </cell>
          <cell r="BA601" t="str">
            <v xml:space="preserve"> ST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str">
            <v>Pass</v>
          </cell>
          <cell r="BH601" t="str">
            <v>Pass</v>
          </cell>
          <cell r="BI601" t="str">
            <v>***-**-5873</v>
          </cell>
          <cell r="BJ601">
            <v>2820.54</v>
          </cell>
          <cell r="BK601">
            <v>2821.09</v>
          </cell>
          <cell r="BL601">
            <v>2821.09</v>
          </cell>
          <cell r="BM601"/>
          <cell r="BN601"/>
          <cell r="BO601"/>
          <cell r="BP601"/>
          <cell r="BQ601">
            <v>2.7113375193496679E-6</v>
          </cell>
          <cell r="BR601">
            <v>2820.54</v>
          </cell>
          <cell r="BS601">
            <v>0.55000000000000004</v>
          </cell>
          <cell r="BT601">
            <v>2821.09</v>
          </cell>
          <cell r="BU601">
            <v>0</v>
          </cell>
          <cell r="BV601">
            <v>2821.09</v>
          </cell>
          <cell r="BW601">
            <v>0</v>
          </cell>
          <cell r="BX601">
            <v>0</v>
          </cell>
          <cell r="BY601"/>
          <cell r="BZ601">
            <v>186.84</v>
          </cell>
          <cell r="CA601" t="e">
            <v>#REF!</v>
          </cell>
          <cell r="CB601" t="str">
            <v>Match</v>
          </cell>
          <cell r="CC601" t="b">
            <v>0</v>
          </cell>
          <cell r="CD601">
            <v>522695873</v>
          </cell>
          <cell r="CE601">
            <v>9</v>
          </cell>
          <cell r="CF601">
            <v>5</v>
          </cell>
          <cell r="CG601">
            <v>69</v>
          </cell>
          <cell r="CH601" t="b">
            <v>0</v>
          </cell>
          <cell r="CI601">
            <v>3.6868402777763549</v>
          </cell>
          <cell r="CJ601"/>
          <cell r="CK601" t="e">
            <v>#REF!</v>
          </cell>
          <cell r="CL601" t="e">
            <v>#REF!</v>
          </cell>
        </row>
        <row r="602">
          <cell r="B602">
            <v>51113</v>
          </cell>
          <cell r="C602" t="str">
            <v xml:space="preserve"> ERVEN,ERIC LYNN</v>
          </cell>
          <cell r="D602">
            <v>26588.880000000001</v>
          </cell>
          <cell r="E602">
            <v>11114.67</v>
          </cell>
          <cell r="F602">
            <v>41995</v>
          </cell>
          <cell r="G602">
            <v>43815</v>
          </cell>
          <cell r="H602" t="str">
            <v xml:space="preserve"> EQUIPMENT RENEWAL</v>
          </cell>
          <cell r="I602" t="str">
            <v xml:space="preserve"> SA</v>
          </cell>
          <cell r="J602">
            <v>92</v>
          </cell>
          <cell r="K602" t="str">
            <v xml:space="preserve"> A</v>
          </cell>
          <cell r="L602" t="str">
            <v xml:space="preserve"> N</v>
          </cell>
          <cell r="M602">
            <v>0</v>
          </cell>
          <cell r="N602">
            <v>18931</v>
          </cell>
          <cell r="O602">
            <v>51113</v>
          </cell>
          <cell r="P602">
            <v>0</v>
          </cell>
          <cell r="Q602" t="str">
            <v xml:space="preserve"> LF</v>
          </cell>
          <cell r="R602">
            <v>43147</v>
          </cell>
          <cell r="S602">
            <v>513.91</v>
          </cell>
          <cell r="T602">
            <v>14.62</v>
          </cell>
          <cell r="U602" t="str">
            <v xml:space="preserve"> N</v>
          </cell>
          <cell r="V602">
            <v>7</v>
          </cell>
          <cell r="W602">
            <v>522395298</v>
          </cell>
          <cell r="X602" t="str">
            <v xml:space="preserve"> S</v>
          </cell>
          <cell r="Y602">
            <v>18931</v>
          </cell>
          <cell r="Z602">
            <v>51113</v>
          </cell>
          <cell r="AA602">
            <v>0</v>
          </cell>
          <cell r="AB602">
            <v>14</v>
          </cell>
          <cell r="AC602">
            <v>2</v>
          </cell>
          <cell r="AD602">
            <v>11</v>
          </cell>
          <cell r="AE602">
            <v>0</v>
          </cell>
          <cell r="AF602">
            <v>0</v>
          </cell>
          <cell r="AG602" t="str">
            <v xml:space="preserve"> ST</v>
          </cell>
          <cell r="AH602" t="str">
            <v xml:space="preserve"> ACCTS EQUIP FE</v>
          </cell>
          <cell r="AI602" t="str">
            <v xml:space="preserve"> N</v>
          </cell>
          <cell r="AJ602">
            <v>6</v>
          </cell>
          <cell r="AK602">
            <v>0</v>
          </cell>
          <cell r="AL602">
            <v>18931</v>
          </cell>
          <cell r="AM602">
            <v>51113</v>
          </cell>
          <cell r="AN602" t="str">
            <v xml:space="preserve">  0/00/0000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18931</v>
          </cell>
          <cell r="AZ602">
            <v>51113</v>
          </cell>
          <cell r="BA602" t="str">
            <v xml:space="preserve"> ST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 t="str">
            <v>Pass</v>
          </cell>
          <cell r="BH602" t="str">
            <v>Pass</v>
          </cell>
          <cell r="BI602" t="str">
            <v>***-**-5298</v>
          </cell>
          <cell r="BJ602">
            <v>11114.67</v>
          </cell>
          <cell r="BK602">
            <v>11129.29</v>
          </cell>
          <cell r="BL602">
            <v>11129.29</v>
          </cell>
          <cell r="BM602"/>
          <cell r="BN602"/>
          <cell r="BO602"/>
          <cell r="BP602"/>
          <cell r="BQ602">
            <v>9.1580097993971279E-6</v>
          </cell>
          <cell r="BR602">
            <v>11114.67</v>
          </cell>
          <cell r="BS602">
            <v>14.62</v>
          </cell>
          <cell r="BT602">
            <v>11129.29</v>
          </cell>
          <cell r="BU602">
            <v>0</v>
          </cell>
          <cell r="BV602">
            <v>11129.29</v>
          </cell>
          <cell r="BW602">
            <v>0</v>
          </cell>
          <cell r="BX602">
            <v>0</v>
          </cell>
          <cell r="BY602"/>
          <cell r="BZ602">
            <v>0</v>
          </cell>
          <cell r="CA602" t="e">
            <v>#REF!</v>
          </cell>
          <cell r="CB602" t="str">
            <v>Match</v>
          </cell>
          <cell r="CC602" t="b">
            <v>0</v>
          </cell>
          <cell r="CD602">
            <v>522395298</v>
          </cell>
          <cell r="CE602">
            <v>9</v>
          </cell>
          <cell r="CF602">
            <v>5</v>
          </cell>
          <cell r="CG602">
            <v>39</v>
          </cell>
          <cell r="CH602" t="b">
            <v>0</v>
          </cell>
          <cell r="CI602">
            <v>-23.313159722223645</v>
          </cell>
          <cell r="CJ602"/>
          <cell r="CK602" t="e">
            <v>#REF!</v>
          </cell>
          <cell r="CL602" t="e">
            <v>#REF!</v>
          </cell>
        </row>
        <row r="603">
          <cell r="B603">
            <v>52624</v>
          </cell>
          <cell r="C603" t="str">
            <v xml:space="preserve"> ERVEN,ERIC LYNN</v>
          </cell>
          <cell r="D603">
            <v>2717.5</v>
          </cell>
          <cell r="E603">
            <v>930.32</v>
          </cell>
          <cell r="F603">
            <v>42426</v>
          </cell>
          <cell r="G603">
            <v>43327</v>
          </cell>
          <cell r="H603" t="str">
            <v xml:space="preserve"> PURCHASE VEHICLE</v>
          </cell>
          <cell r="I603" t="str">
            <v xml:space="preserve"> SA</v>
          </cell>
          <cell r="J603">
            <v>34</v>
          </cell>
          <cell r="K603" t="str">
            <v xml:space="preserve"> A</v>
          </cell>
          <cell r="L603" t="str">
            <v xml:space="preserve"> N</v>
          </cell>
          <cell r="M603">
            <v>0</v>
          </cell>
          <cell r="N603">
            <v>18931</v>
          </cell>
          <cell r="O603">
            <v>52624</v>
          </cell>
          <cell r="P603">
            <v>0</v>
          </cell>
          <cell r="Q603" t="str">
            <v xml:space="preserve"> LF</v>
          </cell>
          <cell r="R603">
            <v>43327</v>
          </cell>
          <cell r="S603">
            <v>0</v>
          </cell>
          <cell r="T603">
            <v>31.93</v>
          </cell>
          <cell r="U603" t="str">
            <v xml:space="preserve"> N</v>
          </cell>
          <cell r="V603">
            <v>11</v>
          </cell>
          <cell r="W603">
            <v>522395298</v>
          </cell>
          <cell r="X603" t="str">
            <v xml:space="preserve"> S</v>
          </cell>
          <cell r="Y603">
            <v>18931</v>
          </cell>
          <cell r="Z603">
            <v>52624</v>
          </cell>
          <cell r="AA603">
            <v>0</v>
          </cell>
          <cell r="AB603">
            <v>14</v>
          </cell>
          <cell r="AC603">
            <v>5</v>
          </cell>
          <cell r="AD603">
            <v>12</v>
          </cell>
          <cell r="AE603">
            <v>0</v>
          </cell>
          <cell r="AF603">
            <v>0</v>
          </cell>
          <cell r="AG603" t="str">
            <v xml:space="preserve"> ST</v>
          </cell>
          <cell r="AH603" t="str">
            <v xml:space="preserve"> 2001 BUICK PARK AVENUE (VIN 1G</v>
          </cell>
          <cell r="AI603" t="str">
            <v xml:space="preserve"> N</v>
          </cell>
          <cell r="AJ603">
            <v>7.5</v>
          </cell>
          <cell r="AK603">
            <v>0</v>
          </cell>
          <cell r="AL603">
            <v>18931</v>
          </cell>
          <cell r="AM603">
            <v>52624</v>
          </cell>
          <cell r="AN603" t="str">
            <v xml:space="preserve">  0/00/0000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18931</v>
          </cell>
          <cell r="AZ603">
            <v>52624</v>
          </cell>
          <cell r="BA603" t="str">
            <v xml:space="preserve"> ST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str">
            <v>Pass</v>
          </cell>
          <cell r="BH603" t="str">
            <v>Pass</v>
          </cell>
          <cell r="BI603" t="str">
            <v>***-**-5298</v>
          </cell>
          <cell r="BJ603">
            <v>930.32</v>
          </cell>
          <cell r="BK603">
            <v>962.25</v>
          </cell>
          <cell r="BL603">
            <v>962.25</v>
          </cell>
          <cell r="BM603"/>
          <cell r="BN603"/>
          <cell r="BO603"/>
          <cell r="BP603"/>
          <cell r="BQ603">
            <v>9.5817955870205051E-7</v>
          </cell>
          <cell r="BR603">
            <v>930.32</v>
          </cell>
          <cell r="BS603">
            <v>31.93</v>
          </cell>
          <cell r="BT603">
            <v>962.25</v>
          </cell>
          <cell r="BU603">
            <v>0</v>
          </cell>
          <cell r="BV603">
            <v>962.25</v>
          </cell>
          <cell r="BW603">
            <v>0</v>
          </cell>
          <cell r="BX603">
            <v>0</v>
          </cell>
          <cell r="BY603"/>
          <cell r="BZ603">
            <v>0</v>
          </cell>
          <cell r="CA603" t="e">
            <v>#REF!</v>
          </cell>
          <cell r="CB603" t="str">
            <v>Match</v>
          </cell>
          <cell r="CC603" t="b">
            <v>0</v>
          </cell>
          <cell r="CD603">
            <v>522395298</v>
          </cell>
          <cell r="CE603">
            <v>9</v>
          </cell>
          <cell r="CF603">
            <v>5</v>
          </cell>
          <cell r="CG603">
            <v>39</v>
          </cell>
          <cell r="CH603" t="b">
            <v>0</v>
          </cell>
          <cell r="CI603">
            <v>-203.31315972222365</v>
          </cell>
          <cell r="CJ603"/>
          <cell r="CK603" t="e">
            <v>#REF!</v>
          </cell>
          <cell r="CL603" t="e">
            <v>#REF!</v>
          </cell>
        </row>
        <row r="604">
          <cell r="B604">
            <v>53235</v>
          </cell>
          <cell r="C604" t="str">
            <v xml:space="preserve"> ERVEN,ERIC LYNN</v>
          </cell>
          <cell r="D604">
            <v>34693.74</v>
          </cell>
          <cell r="E604">
            <v>28009.74</v>
          </cell>
          <cell r="F604">
            <v>42613</v>
          </cell>
          <cell r="G604">
            <v>44803</v>
          </cell>
          <cell r="H604" t="str">
            <v xml:space="preserve"> PURCHASE VEHICLE</v>
          </cell>
          <cell r="I604" t="str">
            <v xml:space="preserve"> SA</v>
          </cell>
          <cell r="J604">
            <v>34</v>
          </cell>
          <cell r="K604" t="str">
            <v xml:space="preserve"> A</v>
          </cell>
          <cell r="L604" t="str">
            <v xml:space="preserve"> N</v>
          </cell>
          <cell r="M604">
            <v>0</v>
          </cell>
          <cell r="N604">
            <v>18931</v>
          </cell>
          <cell r="O604">
            <v>53235</v>
          </cell>
          <cell r="P604">
            <v>0</v>
          </cell>
          <cell r="Q604" t="str">
            <v xml:space="preserve"> LF</v>
          </cell>
          <cell r="R604">
            <v>43130</v>
          </cell>
          <cell r="S604">
            <v>574.91</v>
          </cell>
          <cell r="T604">
            <v>119.71</v>
          </cell>
          <cell r="U604" t="str">
            <v xml:space="preserve"> N</v>
          </cell>
          <cell r="V604">
            <v>11</v>
          </cell>
          <cell r="W604">
            <v>522395298</v>
          </cell>
          <cell r="X604" t="str">
            <v xml:space="preserve"> S</v>
          </cell>
          <cell r="Y604">
            <v>18931</v>
          </cell>
          <cell r="Z604">
            <v>53235</v>
          </cell>
          <cell r="AA604">
            <v>0</v>
          </cell>
          <cell r="AB604">
            <v>14</v>
          </cell>
          <cell r="AC604">
            <v>5</v>
          </cell>
          <cell r="AD604">
            <v>12</v>
          </cell>
          <cell r="AE604">
            <v>0</v>
          </cell>
          <cell r="AF604">
            <v>0</v>
          </cell>
          <cell r="AG604" t="str">
            <v xml:space="preserve"> ST</v>
          </cell>
          <cell r="AH604" t="str">
            <v xml:space="preserve"> 2012 BUICK ENCLAVE PREMIUM EDI</v>
          </cell>
          <cell r="AI604" t="str">
            <v xml:space="preserve"> N</v>
          </cell>
          <cell r="AJ604">
            <v>6</v>
          </cell>
          <cell r="AK604">
            <v>0</v>
          </cell>
          <cell r="AL604">
            <v>18931</v>
          </cell>
          <cell r="AM604">
            <v>53235</v>
          </cell>
          <cell r="AN604" t="str">
            <v xml:space="preserve">  0/00/0000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18931</v>
          </cell>
          <cell r="AZ604">
            <v>53235</v>
          </cell>
          <cell r="BA604" t="str">
            <v xml:space="preserve"> ST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 t="str">
            <v>Pass</v>
          </cell>
          <cell r="BH604" t="str">
            <v>Pass</v>
          </cell>
          <cell r="BI604" t="str">
            <v>***-**-5298</v>
          </cell>
          <cell r="BJ604">
            <v>28009.74</v>
          </cell>
          <cell r="BK604">
            <v>28129.45</v>
          </cell>
          <cell r="BL604">
            <v>28129.45</v>
          </cell>
          <cell r="BM604"/>
          <cell r="BN604"/>
          <cell r="BO604"/>
          <cell r="BP604"/>
          <cell r="BQ604">
            <v>2.3078820459677677E-5</v>
          </cell>
          <cell r="BR604">
            <v>28009.74</v>
          </cell>
          <cell r="BS604">
            <v>119.71</v>
          </cell>
          <cell r="BT604">
            <v>28129.45</v>
          </cell>
          <cell r="BU604">
            <v>0</v>
          </cell>
          <cell r="BV604">
            <v>28129.45</v>
          </cell>
          <cell r="BW604">
            <v>0</v>
          </cell>
          <cell r="BX604">
            <v>0</v>
          </cell>
          <cell r="BY604"/>
          <cell r="BZ604">
            <v>0</v>
          </cell>
          <cell r="CA604" t="e">
            <v>#REF!</v>
          </cell>
          <cell r="CB604" t="str">
            <v>Match</v>
          </cell>
          <cell r="CC604" t="b">
            <v>0</v>
          </cell>
          <cell r="CD604">
            <v>522395298</v>
          </cell>
          <cell r="CE604">
            <v>9</v>
          </cell>
          <cell r="CF604">
            <v>5</v>
          </cell>
          <cell r="CG604">
            <v>39</v>
          </cell>
          <cell r="CH604" t="b">
            <v>0</v>
          </cell>
          <cell r="CI604">
            <v>-6.3131597222236451</v>
          </cell>
          <cell r="CJ604"/>
          <cell r="CK604" t="e">
            <v>#REF!</v>
          </cell>
          <cell r="CL604" t="e">
            <v>#REF!</v>
          </cell>
        </row>
        <row r="605">
          <cell r="B605">
            <v>53629</v>
          </cell>
          <cell r="C605" t="str">
            <v xml:space="preserve"> ERVEN,ERIC LYNN</v>
          </cell>
          <cell r="D605">
            <v>25848.5</v>
          </cell>
          <cell r="E605">
            <v>20355.07</v>
          </cell>
          <cell r="F605">
            <v>42787</v>
          </cell>
          <cell r="G605">
            <v>44243</v>
          </cell>
          <cell r="H605" t="str">
            <v xml:space="preserve"> PURCHASE VEHICLE</v>
          </cell>
          <cell r="I605" t="str">
            <v xml:space="preserve"> SA</v>
          </cell>
          <cell r="J605">
            <v>34</v>
          </cell>
          <cell r="K605" t="str">
            <v xml:space="preserve"> A</v>
          </cell>
          <cell r="L605" t="str">
            <v xml:space="preserve"> N</v>
          </cell>
          <cell r="M605">
            <v>0</v>
          </cell>
          <cell r="N605">
            <v>18931</v>
          </cell>
          <cell r="O605">
            <v>53629</v>
          </cell>
          <cell r="P605">
            <v>0</v>
          </cell>
          <cell r="Q605" t="str">
            <v xml:space="preserve"> MN</v>
          </cell>
          <cell r="R605">
            <v>43147</v>
          </cell>
          <cell r="S605">
            <v>594.77</v>
          </cell>
          <cell r="T605">
            <v>22.31</v>
          </cell>
          <cell r="U605" t="str">
            <v xml:space="preserve"> N</v>
          </cell>
          <cell r="V605">
            <v>11</v>
          </cell>
          <cell r="W605">
            <v>522395298</v>
          </cell>
          <cell r="X605" t="str">
            <v xml:space="preserve"> S</v>
          </cell>
          <cell r="Y605">
            <v>18931</v>
          </cell>
          <cell r="Z605">
            <v>53629</v>
          </cell>
          <cell r="AA605">
            <v>0</v>
          </cell>
          <cell r="AB605">
            <v>14</v>
          </cell>
          <cell r="AC605">
            <v>5</v>
          </cell>
          <cell r="AD605">
            <v>12</v>
          </cell>
          <cell r="AE605">
            <v>0</v>
          </cell>
          <cell r="AF605">
            <v>0</v>
          </cell>
          <cell r="AG605" t="str">
            <v xml:space="preserve"> ST</v>
          </cell>
          <cell r="AH605" t="str">
            <v xml:space="preserve"> 2015 BUICK LACROSSE</v>
          </cell>
          <cell r="AI605" t="str">
            <v xml:space="preserve"> N</v>
          </cell>
          <cell r="AJ605">
            <v>5</v>
          </cell>
          <cell r="AK605">
            <v>0</v>
          </cell>
          <cell r="AL605">
            <v>18931</v>
          </cell>
          <cell r="AM605">
            <v>53629</v>
          </cell>
          <cell r="AN605" t="str">
            <v xml:space="preserve">  0/00/0000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18931</v>
          </cell>
          <cell r="AZ605">
            <v>53629</v>
          </cell>
          <cell r="BA605" t="str">
            <v xml:space="preserve"> ST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 t="str">
            <v>Pass</v>
          </cell>
          <cell r="BH605" t="str">
            <v>Pass</v>
          </cell>
          <cell r="BI605" t="str">
            <v>***-**-5298</v>
          </cell>
          <cell r="BJ605">
            <v>20355.07</v>
          </cell>
          <cell r="BK605">
            <v>20377.38</v>
          </cell>
          <cell r="BL605">
            <v>20377.38</v>
          </cell>
          <cell r="BM605"/>
          <cell r="BN605"/>
          <cell r="BO605"/>
          <cell r="BP605"/>
          <cell r="BQ605">
            <v>1.397641814282494E-5</v>
          </cell>
          <cell r="BR605">
            <v>20355.07</v>
          </cell>
          <cell r="BS605">
            <v>22.31</v>
          </cell>
          <cell r="BT605">
            <v>20377.38</v>
          </cell>
          <cell r="BU605">
            <v>0</v>
          </cell>
          <cell r="BV605">
            <v>20377.38</v>
          </cell>
          <cell r="BW605">
            <v>0</v>
          </cell>
          <cell r="BX605">
            <v>0</v>
          </cell>
          <cell r="BY605"/>
          <cell r="BZ605">
            <v>0</v>
          </cell>
          <cell r="CA605" t="e">
            <v>#REF!</v>
          </cell>
          <cell r="CB605" t="str">
            <v>Match</v>
          </cell>
          <cell r="CC605" t="b">
            <v>0</v>
          </cell>
          <cell r="CD605">
            <v>522395298</v>
          </cell>
          <cell r="CE605">
            <v>9</v>
          </cell>
          <cell r="CF605">
            <v>5</v>
          </cell>
          <cell r="CG605">
            <v>39</v>
          </cell>
          <cell r="CH605" t="b">
            <v>0</v>
          </cell>
          <cell r="CI605">
            <v>-23.313159722223645</v>
          </cell>
          <cell r="CJ605"/>
          <cell r="CK605" t="e">
            <v>#REF!</v>
          </cell>
          <cell r="CL605" t="e">
            <v>#REF!</v>
          </cell>
        </row>
        <row r="606">
          <cell r="B606">
            <v>54404</v>
          </cell>
          <cell r="C606" t="str">
            <v xml:space="preserve"> ERVEN,ERIC LYNN</v>
          </cell>
          <cell r="D606">
            <v>10000</v>
          </cell>
          <cell r="E606">
            <v>9211.8700000000008</v>
          </cell>
          <cell r="F606">
            <v>43090</v>
          </cell>
          <cell r="G606">
            <v>43480</v>
          </cell>
          <cell r="H606" t="str">
            <v xml:space="preserve"> OPERATING LOC</v>
          </cell>
          <cell r="I606" t="str">
            <v xml:space="preserve"> SI</v>
          </cell>
          <cell r="J606">
            <v>91</v>
          </cell>
          <cell r="K606" t="str">
            <v xml:space="preserve"> A</v>
          </cell>
          <cell r="L606" t="str">
            <v xml:space="preserve"> O</v>
          </cell>
          <cell r="M606">
            <v>10000</v>
          </cell>
          <cell r="N606">
            <v>18931</v>
          </cell>
          <cell r="O606">
            <v>54404</v>
          </cell>
          <cell r="P606">
            <v>0</v>
          </cell>
          <cell r="Q606" t="str">
            <v xml:space="preserve"> MN</v>
          </cell>
          <cell r="R606">
            <v>43480</v>
          </cell>
          <cell r="S606">
            <v>0</v>
          </cell>
          <cell r="T606">
            <v>66.63</v>
          </cell>
          <cell r="U606" t="str">
            <v xml:space="preserve"> N</v>
          </cell>
          <cell r="V606">
            <v>7</v>
          </cell>
          <cell r="W606">
            <v>522395298</v>
          </cell>
          <cell r="X606" t="str">
            <v xml:space="preserve"> S</v>
          </cell>
          <cell r="Y606">
            <v>18931</v>
          </cell>
          <cell r="Z606">
            <v>54404</v>
          </cell>
          <cell r="AA606">
            <v>0</v>
          </cell>
          <cell r="AB606">
            <v>14</v>
          </cell>
          <cell r="AC606">
            <v>4</v>
          </cell>
          <cell r="AD606">
            <v>11</v>
          </cell>
          <cell r="AE606">
            <v>0</v>
          </cell>
          <cell r="AF606">
            <v>0</v>
          </cell>
          <cell r="AG606" t="str">
            <v xml:space="preserve"> ST</v>
          </cell>
          <cell r="AH606" t="str">
            <v xml:space="preserve"> ALL AC EQ AND FP</v>
          </cell>
          <cell r="AI606" t="str">
            <v xml:space="preserve"> N</v>
          </cell>
          <cell r="AJ606">
            <v>6</v>
          </cell>
          <cell r="AK606">
            <v>0</v>
          </cell>
          <cell r="AL606">
            <v>18931</v>
          </cell>
          <cell r="AM606">
            <v>54404</v>
          </cell>
          <cell r="AN606" t="str">
            <v xml:space="preserve">  0/00/0000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18931</v>
          </cell>
          <cell r="AZ606">
            <v>54404</v>
          </cell>
          <cell r="BA606" t="str">
            <v xml:space="preserve"> ST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 t="str">
            <v>Pass</v>
          </cell>
          <cell r="BH606" t="str">
            <v>Pass</v>
          </cell>
          <cell r="BI606" t="str">
            <v>***-**-5298</v>
          </cell>
          <cell r="BJ606">
            <v>10000</v>
          </cell>
          <cell r="BK606">
            <v>9278.5</v>
          </cell>
          <cell r="BL606">
            <v>9278.5</v>
          </cell>
          <cell r="BM606"/>
          <cell r="BN606"/>
          <cell r="BO606"/>
          <cell r="BP606"/>
          <cell r="BQ606">
            <v>7.5901844796806764E-6</v>
          </cell>
          <cell r="BR606">
            <v>9211.8700000000008</v>
          </cell>
          <cell r="BS606">
            <v>66.63</v>
          </cell>
          <cell r="BT606">
            <v>9278.5</v>
          </cell>
          <cell r="BU606">
            <v>788.1299999999992</v>
          </cell>
          <cell r="BV606">
            <v>10066.629999999999</v>
          </cell>
          <cell r="BW606">
            <v>0</v>
          </cell>
          <cell r="BX606">
            <v>0</v>
          </cell>
          <cell r="BY606"/>
          <cell r="BZ606">
            <v>0</v>
          </cell>
          <cell r="CA606" t="e">
            <v>#REF!</v>
          </cell>
          <cell r="CB606" t="str">
            <v>Match</v>
          </cell>
          <cell r="CC606" t="b">
            <v>0</v>
          </cell>
          <cell r="CD606">
            <v>522395298</v>
          </cell>
          <cell r="CE606">
            <v>9</v>
          </cell>
          <cell r="CF606">
            <v>5</v>
          </cell>
          <cell r="CG606">
            <v>39</v>
          </cell>
          <cell r="CH606" t="b">
            <v>0</v>
          </cell>
          <cell r="CI606">
            <v>-356.31315972222365</v>
          </cell>
          <cell r="CJ606"/>
          <cell r="CK606" t="e">
            <v>#REF!</v>
          </cell>
          <cell r="CL606" t="e">
            <v>#REF!</v>
          </cell>
        </row>
        <row r="607">
          <cell r="B607">
            <v>52688</v>
          </cell>
          <cell r="C607" t="str">
            <v xml:space="preserve"> ESPINO-MACIAS,AZAEL</v>
          </cell>
          <cell r="D607">
            <v>25044.77</v>
          </cell>
          <cell r="E607">
            <v>17395.72</v>
          </cell>
          <cell r="F607">
            <v>42452</v>
          </cell>
          <cell r="G607">
            <v>44288</v>
          </cell>
          <cell r="H607" t="str">
            <v xml:space="preserve"> PURCHASE VEHICLE</v>
          </cell>
          <cell r="I607" t="str">
            <v xml:space="preserve"> SA</v>
          </cell>
          <cell r="J607">
            <v>34</v>
          </cell>
          <cell r="K607" t="str">
            <v xml:space="preserve"> A</v>
          </cell>
          <cell r="L607" t="str">
            <v xml:space="preserve"> N</v>
          </cell>
          <cell r="M607">
            <v>0</v>
          </cell>
          <cell r="N607">
            <v>18954</v>
          </cell>
          <cell r="O607">
            <v>52688</v>
          </cell>
          <cell r="P607">
            <v>0</v>
          </cell>
          <cell r="Q607" t="str">
            <v xml:space="preserve"> JD</v>
          </cell>
          <cell r="R607">
            <v>43133</v>
          </cell>
          <cell r="S607">
            <v>502.94</v>
          </cell>
          <cell r="T607">
            <v>42.89</v>
          </cell>
          <cell r="U607" t="str">
            <v xml:space="preserve"> N</v>
          </cell>
          <cell r="V607">
            <v>11</v>
          </cell>
          <cell r="W607">
            <v>864291015</v>
          </cell>
          <cell r="X607" t="str">
            <v xml:space="preserve"> S</v>
          </cell>
          <cell r="Y607">
            <v>18954</v>
          </cell>
          <cell r="Z607">
            <v>52688</v>
          </cell>
          <cell r="AA607">
            <v>0</v>
          </cell>
          <cell r="AB607">
            <v>22</v>
          </cell>
          <cell r="AC607">
            <v>5</v>
          </cell>
          <cell r="AD607">
            <v>12</v>
          </cell>
          <cell r="AE607">
            <v>0</v>
          </cell>
          <cell r="AF607">
            <v>0</v>
          </cell>
          <cell r="AG607" t="str">
            <v xml:space="preserve"> ST</v>
          </cell>
          <cell r="AH607" t="str">
            <v xml:space="preserve"> 2008 CHEVROLET TAHOE (VIN 1GNF</v>
          </cell>
          <cell r="AI607" t="str">
            <v xml:space="preserve"> N</v>
          </cell>
          <cell r="AJ607">
            <v>7.5</v>
          </cell>
          <cell r="AK607">
            <v>0</v>
          </cell>
          <cell r="AL607">
            <v>18954</v>
          </cell>
          <cell r="AM607">
            <v>52688</v>
          </cell>
          <cell r="AN607" t="str">
            <v xml:space="preserve">  0/00/0000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18954</v>
          </cell>
          <cell r="AZ607">
            <v>52688</v>
          </cell>
          <cell r="BA607" t="str">
            <v xml:space="preserve"> ST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 t="str">
            <v>Pass</v>
          </cell>
          <cell r="BH607" t="str">
            <v>Pass</v>
          </cell>
          <cell r="BI607" t="str">
            <v>***-**-1015</v>
          </cell>
          <cell r="BJ607">
            <v>17395.72</v>
          </cell>
          <cell r="BK607">
            <v>17438.61</v>
          </cell>
          <cell r="BL607">
            <v>17438.61</v>
          </cell>
          <cell r="BM607"/>
          <cell r="BN607"/>
          <cell r="BO607"/>
          <cell r="BP607"/>
          <cell r="BQ607">
            <v>1.7916655895718071E-5</v>
          </cell>
          <cell r="BR607">
            <v>17395.72</v>
          </cell>
          <cell r="BS607">
            <v>42.89</v>
          </cell>
          <cell r="BT607">
            <v>17438.61</v>
          </cell>
          <cell r="BU607">
            <v>0</v>
          </cell>
          <cell r="BV607">
            <v>17438.61</v>
          </cell>
          <cell r="BW607">
            <v>0</v>
          </cell>
          <cell r="BX607">
            <v>0</v>
          </cell>
          <cell r="BY607"/>
          <cell r="BZ607">
            <v>0</v>
          </cell>
          <cell r="CA607" t="e">
            <v>#REF!</v>
          </cell>
          <cell r="CB607" t="str">
            <v>Match</v>
          </cell>
          <cell r="CC607" t="b">
            <v>0</v>
          </cell>
          <cell r="CD607">
            <v>864291015</v>
          </cell>
          <cell r="CE607">
            <v>9</v>
          </cell>
          <cell r="CF607">
            <v>8</v>
          </cell>
          <cell r="CG607">
            <v>29</v>
          </cell>
          <cell r="CH607" t="b">
            <v>0</v>
          </cell>
          <cell r="CI607">
            <v>-9.3131597222236451</v>
          </cell>
          <cell r="CJ607"/>
          <cell r="CK607" t="e">
            <v>#REF!</v>
          </cell>
          <cell r="CL607" t="e">
            <v>#REF!</v>
          </cell>
        </row>
        <row r="608">
          <cell r="B608">
            <v>54028</v>
          </cell>
          <cell r="C608" t="str">
            <v xml:space="preserve"> ESPINO-MACIAS,AZAEL</v>
          </cell>
          <cell r="D608">
            <v>12386.58</v>
          </cell>
          <cell r="E608">
            <v>11722.44</v>
          </cell>
          <cell r="F608">
            <v>42940</v>
          </cell>
          <cell r="G608">
            <v>44032</v>
          </cell>
          <cell r="H608" t="str">
            <v xml:space="preserve"> PURCHASE VEHICLE</v>
          </cell>
          <cell r="I608" t="str">
            <v xml:space="preserve"> SA</v>
          </cell>
          <cell r="J608">
            <v>34</v>
          </cell>
          <cell r="K608" t="str">
            <v xml:space="preserve"> A</v>
          </cell>
          <cell r="L608" t="str">
            <v xml:space="preserve"> N</v>
          </cell>
          <cell r="M608">
            <v>0</v>
          </cell>
          <cell r="N608">
            <v>18954</v>
          </cell>
          <cell r="O608">
            <v>54028</v>
          </cell>
          <cell r="P608">
            <v>0</v>
          </cell>
          <cell r="Q608" t="str">
            <v xml:space="preserve"> MN</v>
          </cell>
          <cell r="R608">
            <v>43028</v>
          </cell>
          <cell r="S608">
            <v>382.23</v>
          </cell>
          <cell r="T608">
            <v>283.26</v>
          </cell>
          <cell r="U608" t="str">
            <v xml:space="preserve"> N</v>
          </cell>
          <cell r="V608">
            <v>11</v>
          </cell>
          <cell r="W608">
            <v>864291015</v>
          </cell>
          <cell r="X608" t="str">
            <v xml:space="preserve"> S</v>
          </cell>
          <cell r="Y608">
            <v>18954</v>
          </cell>
          <cell r="Z608">
            <v>54028</v>
          </cell>
          <cell r="AA608">
            <v>0</v>
          </cell>
          <cell r="AB608">
            <v>22</v>
          </cell>
          <cell r="AC608">
            <v>5</v>
          </cell>
          <cell r="AD608">
            <v>12</v>
          </cell>
          <cell r="AE608">
            <v>0</v>
          </cell>
          <cell r="AF608">
            <v>0</v>
          </cell>
          <cell r="AG608" t="str">
            <v xml:space="preserve"> ST</v>
          </cell>
          <cell r="AH608" t="str">
            <v xml:space="preserve"> 2003 DODGE  RAM 2500 SLT (VIN</v>
          </cell>
          <cell r="AI608" t="str">
            <v xml:space="preserve"> N</v>
          </cell>
          <cell r="AJ608">
            <v>7</v>
          </cell>
          <cell r="AK608">
            <v>3</v>
          </cell>
          <cell r="AL608">
            <v>18954</v>
          </cell>
          <cell r="AM608">
            <v>54028</v>
          </cell>
          <cell r="AN608" t="str">
            <v xml:space="preserve">  0/00/0000</v>
          </cell>
          <cell r="AO608">
            <v>1219.1099999999999</v>
          </cell>
          <cell r="AP608">
            <v>274.27</v>
          </cell>
          <cell r="AQ608">
            <v>0</v>
          </cell>
          <cell r="AR608">
            <v>382.23</v>
          </cell>
          <cell r="AS608">
            <v>382.23</v>
          </cell>
          <cell r="AT608">
            <v>346.69</v>
          </cell>
          <cell r="AU608">
            <v>0</v>
          </cell>
          <cell r="AV608">
            <v>3</v>
          </cell>
          <cell r="AW608">
            <v>2</v>
          </cell>
          <cell r="AX608">
            <v>1</v>
          </cell>
          <cell r="AY608">
            <v>18954</v>
          </cell>
          <cell r="AZ608">
            <v>54028</v>
          </cell>
          <cell r="BA608" t="str">
            <v xml:space="preserve"> ST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 t="str">
            <v>Substandard</v>
          </cell>
          <cell r="BH608" t="str">
            <v>Pass</v>
          </cell>
          <cell r="BI608" t="str">
            <v>***-**-1015</v>
          </cell>
          <cell r="BJ608">
            <v>11722.44</v>
          </cell>
          <cell r="BK608">
            <v>12005.7</v>
          </cell>
          <cell r="BL608"/>
          <cell r="BM608"/>
          <cell r="BN608">
            <v>12005.7</v>
          </cell>
          <cell r="BO608"/>
          <cell r="BP608"/>
          <cell r="BQ608">
            <v>1.1268583813853135E-5</v>
          </cell>
          <cell r="BR608">
            <v>11722.44</v>
          </cell>
          <cell r="BS608">
            <v>283.26</v>
          </cell>
          <cell r="BT608">
            <v>12005.7</v>
          </cell>
          <cell r="BU608">
            <v>0</v>
          </cell>
          <cell r="BV608">
            <v>12005.7</v>
          </cell>
          <cell r="BW608">
            <v>0</v>
          </cell>
          <cell r="BX608">
            <v>0</v>
          </cell>
          <cell r="BY608" t="str">
            <v>90-119</v>
          </cell>
          <cell r="BZ608">
            <v>1493.3799999999999</v>
          </cell>
          <cell r="CA608" t="e">
            <v>#REF!</v>
          </cell>
          <cell r="CB608" t="str">
            <v>Match</v>
          </cell>
          <cell r="CC608" t="b">
            <v>0</v>
          </cell>
          <cell r="CD608">
            <v>864291015</v>
          </cell>
          <cell r="CE608">
            <v>9</v>
          </cell>
          <cell r="CF608">
            <v>8</v>
          </cell>
          <cell r="CG608">
            <v>29</v>
          </cell>
          <cell r="CH608" t="b">
            <v>0</v>
          </cell>
          <cell r="CI608">
            <v>95.686840277776355</v>
          </cell>
          <cell r="CJ608" t="str">
            <v>31 +</v>
          </cell>
          <cell r="CK608" t="e">
            <v>#REF!</v>
          </cell>
          <cell r="CL608" t="e">
            <v>#REF!</v>
          </cell>
        </row>
        <row r="609">
          <cell r="B609">
            <v>54144</v>
          </cell>
          <cell r="C609" t="str">
            <v xml:space="preserve"> ESPINO-MACIAS,AZAEL</v>
          </cell>
          <cell r="D609">
            <v>7027.5</v>
          </cell>
          <cell r="E609">
            <v>6613.1</v>
          </cell>
          <cell r="F609">
            <v>42979</v>
          </cell>
          <cell r="G609">
            <v>44063</v>
          </cell>
          <cell r="H609" t="str">
            <v xml:space="preserve"> PURCHASE VEHICLE</v>
          </cell>
          <cell r="I609" t="str">
            <v xml:space="preserve"> SA</v>
          </cell>
          <cell r="J609">
            <v>34</v>
          </cell>
          <cell r="K609" t="str">
            <v xml:space="preserve"> A</v>
          </cell>
          <cell r="L609" t="str">
            <v xml:space="preserve"> N</v>
          </cell>
          <cell r="M609">
            <v>0</v>
          </cell>
          <cell r="N609">
            <v>18954</v>
          </cell>
          <cell r="O609">
            <v>54144</v>
          </cell>
          <cell r="P609">
            <v>0</v>
          </cell>
          <cell r="Q609" t="str">
            <v xml:space="preserve"> MN</v>
          </cell>
          <cell r="R609">
            <v>43059</v>
          </cell>
          <cell r="S609">
            <v>216.5</v>
          </cell>
          <cell r="T609">
            <v>159.81</v>
          </cell>
          <cell r="U609" t="str">
            <v xml:space="preserve"> N</v>
          </cell>
          <cell r="V609">
            <v>11</v>
          </cell>
          <cell r="W609">
            <v>864291015</v>
          </cell>
          <cell r="X609" t="str">
            <v xml:space="preserve"> S</v>
          </cell>
          <cell r="Y609">
            <v>18954</v>
          </cell>
          <cell r="Z609">
            <v>54144</v>
          </cell>
          <cell r="AA609">
            <v>0</v>
          </cell>
          <cell r="AB609">
            <v>22</v>
          </cell>
          <cell r="AC609">
            <v>5</v>
          </cell>
          <cell r="AD609">
            <v>12</v>
          </cell>
          <cell r="AE609">
            <v>0</v>
          </cell>
          <cell r="AF609">
            <v>0</v>
          </cell>
          <cell r="AG609" t="str">
            <v xml:space="preserve"> ST</v>
          </cell>
          <cell r="AH609" t="str">
            <v xml:space="preserve"> 2003 DODGE RAM 2500 (VIN 3D7KU</v>
          </cell>
          <cell r="AI609" t="str">
            <v xml:space="preserve"> N</v>
          </cell>
          <cell r="AJ609">
            <v>7</v>
          </cell>
          <cell r="AK609">
            <v>2</v>
          </cell>
          <cell r="AL609">
            <v>18954</v>
          </cell>
          <cell r="AM609">
            <v>54144</v>
          </cell>
          <cell r="AN609" t="str">
            <v xml:space="preserve">  0/00/0000</v>
          </cell>
          <cell r="AO609">
            <v>487.76</v>
          </cell>
          <cell r="AP609">
            <v>154.74</v>
          </cell>
          <cell r="AQ609">
            <v>0</v>
          </cell>
          <cell r="AR609">
            <v>216.5</v>
          </cell>
          <cell r="AS609">
            <v>209.5</v>
          </cell>
          <cell r="AT609">
            <v>0</v>
          </cell>
          <cell r="AU609">
            <v>0</v>
          </cell>
          <cell r="AV609">
            <v>2</v>
          </cell>
          <cell r="AW609">
            <v>1</v>
          </cell>
          <cell r="AX609">
            <v>0</v>
          </cell>
          <cell r="AY609">
            <v>18954</v>
          </cell>
          <cell r="AZ609">
            <v>54144</v>
          </cell>
          <cell r="BA609" t="str">
            <v xml:space="preserve"> ST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 t="str">
            <v>Pass</v>
          </cell>
          <cell r="BH609" t="str">
            <v>Pass</v>
          </cell>
          <cell r="BI609" t="str">
            <v>***-**-1015</v>
          </cell>
          <cell r="BJ609">
            <v>6613.1</v>
          </cell>
          <cell r="BK609">
            <v>6772.9100000000008</v>
          </cell>
          <cell r="BL609">
            <v>6772.9100000000008</v>
          </cell>
          <cell r="BM609"/>
          <cell r="BN609"/>
          <cell r="BO609"/>
          <cell r="BP609"/>
          <cell r="BQ609">
            <v>6.3570614666735058E-6</v>
          </cell>
          <cell r="BR609">
            <v>6613.1</v>
          </cell>
          <cell r="BS609">
            <v>159.81</v>
          </cell>
          <cell r="BT609">
            <v>6772.9100000000008</v>
          </cell>
          <cell r="BU609">
            <v>0</v>
          </cell>
          <cell r="BV609">
            <v>6772.9100000000008</v>
          </cell>
          <cell r="BW609">
            <v>0</v>
          </cell>
          <cell r="BX609">
            <v>0</v>
          </cell>
          <cell r="BY609" t="str">
            <v>60-89</v>
          </cell>
          <cell r="BZ609">
            <v>642.5</v>
          </cell>
          <cell r="CA609" t="e">
            <v>#REF!</v>
          </cell>
          <cell r="CB609" t="str">
            <v>Match</v>
          </cell>
          <cell r="CC609" t="b">
            <v>0</v>
          </cell>
          <cell r="CD609">
            <v>864291015</v>
          </cell>
          <cell r="CE609">
            <v>9</v>
          </cell>
          <cell r="CF609">
            <v>8</v>
          </cell>
          <cell r="CG609">
            <v>29</v>
          </cell>
          <cell r="CH609" t="b">
            <v>0</v>
          </cell>
          <cell r="CI609">
            <v>64.686840277776355</v>
          </cell>
          <cell r="CJ609" t="str">
            <v>31 +</v>
          </cell>
          <cell r="CK609" t="e">
            <v>#REF!</v>
          </cell>
          <cell r="CL609" t="e">
            <v>#REF!</v>
          </cell>
        </row>
        <row r="610">
          <cell r="B610">
            <v>54184</v>
          </cell>
          <cell r="C610" t="str">
            <v xml:space="preserve"> ESPINO-MACIAS,AZAEL</v>
          </cell>
          <cell r="D610">
            <v>10002.5</v>
          </cell>
          <cell r="E610">
            <v>10002.5</v>
          </cell>
          <cell r="F610">
            <v>42997</v>
          </cell>
          <cell r="G610">
            <v>44094</v>
          </cell>
          <cell r="H610" t="str">
            <v xml:space="preserve"> PURCHASE TRUCK</v>
          </cell>
          <cell r="I610" t="str">
            <v xml:space="preserve"> SA</v>
          </cell>
          <cell r="J610">
            <v>32</v>
          </cell>
          <cell r="K610" t="str">
            <v xml:space="preserve"> A</v>
          </cell>
          <cell r="L610" t="str">
            <v xml:space="preserve"> N</v>
          </cell>
          <cell r="M610">
            <v>0</v>
          </cell>
          <cell r="N610">
            <v>18954</v>
          </cell>
          <cell r="O610">
            <v>54184</v>
          </cell>
          <cell r="P610">
            <v>0</v>
          </cell>
          <cell r="Q610" t="str">
            <v xml:space="preserve"> MN</v>
          </cell>
          <cell r="R610">
            <v>43028</v>
          </cell>
          <cell r="S610">
            <v>306.61</v>
          </cell>
          <cell r="T610">
            <v>226.22</v>
          </cell>
          <cell r="U610" t="str">
            <v xml:space="preserve"> N</v>
          </cell>
          <cell r="V610">
            <v>3</v>
          </cell>
          <cell r="W610">
            <v>864291015</v>
          </cell>
          <cell r="X610" t="str">
            <v xml:space="preserve"> S</v>
          </cell>
          <cell r="Y610">
            <v>18954</v>
          </cell>
          <cell r="Z610">
            <v>54184</v>
          </cell>
          <cell r="AA610">
            <v>0</v>
          </cell>
          <cell r="AB610">
            <v>22</v>
          </cell>
          <cell r="AC610">
            <v>2</v>
          </cell>
          <cell r="AD610">
            <v>5</v>
          </cell>
          <cell r="AE610">
            <v>0</v>
          </cell>
          <cell r="AF610">
            <v>0</v>
          </cell>
          <cell r="AG610" t="str">
            <v xml:space="preserve"> ST</v>
          </cell>
          <cell r="AH610" t="str">
            <v xml:space="preserve"> 1991 FREIGHTLINER FD120 (VIN 1</v>
          </cell>
          <cell r="AI610" t="str">
            <v xml:space="preserve"> N</v>
          </cell>
          <cell r="AJ610">
            <v>6.5</v>
          </cell>
          <cell r="AK610">
            <v>3</v>
          </cell>
          <cell r="AL610">
            <v>18954</v>
          </cell>
          <cell r="AM610">
            <v>54184</v>
          </cell>
          <cell r="AN610" t="str">
            <v xml:space="preserve">  0/00/0000</v>
          </cell>
          <cell r="AO610">
            <v>1007.34</v>
          </cell>
          <cell r="AP610">
            <v>219.1</v>
          </cell>
          <cell r="AQ610">
            <v>0</v>
          </cell>
          <cell r="AR610">
            <v>306.61</v>
          </cell>
          <cell r="AS610">
            <v>306.61</v>
          </cell>
          <cell r="AT610">
            <v>306.61</v>
          </cell>
          <cell r="AU610">
            <v>0</v>
          </cell>
          <cell r="AV610">
            <v>3</v>
          </cell>
          <cell r="AW610">
            <v>2</v>
          </cell>
          <cell r="AX610">
            <v>1</v>
          </cell>
          <cell r="AY610">
            <v>18954</v>
          </cell>
          <cell r="AZ610">
            <v>54184</v>
          </cell>
          <cell r="BA610" t="str">
            <v xml:space="preserve"> ST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 t="str">
            <v>Substandard</v>
          </cell>
          <cell r="BH610" t="str">
            <v>Pass</v>
          </cell>
          <cell r="BI610" t="str">
            <v>***-**-1015</v>
          </cell>
          <cell r="BJ610">
            <v>10002.5</v>
          </cell>
          <cell r="BK610">
            <v>10228.719999999999</v>
          </cell>
          <cell r="BL610"/>
          <cell r="BM610"/>
          <cell r="BN610">
            <v>10228.719999999999</v>
          </cell>
          <cell r="BO610"/>
          <cell r="BP610"/>
          <cell r="BQ610">
            <v>8.9284320425175845E-6</v>
          </cell>
          <cell r="BR610">
            <v>10002.5</v>
          </cell>
          <cell r="BS610">
            <v>226.22</v>
          </cell>
          <cell r="BT610">
            <v>10228.719999999999</v>
          </cell>
          <cell r="BU610">
            <v>0</v>
          </cell>
          <cell r="BV610">
            <v>10228.719999999999</v>
          </cell>
          <cell r="BW610">
            <v>0</v>
          </cell>
          <cell r="BX610">
            <v>0</v>
          </cell>
          <cell r="BY610" t="str">
            <v>90-119</v>
          </cell>
          <cell r="BZ610">
            <v>1226.44</v>
          </cell>
          <cell r="CA610" t="e">
            <v>#REF!</v>
          </cell>
          <cell r="CB610" t="str">
            <v>Match</v>
          </cell>
          <cell r="CC610" t="b">
            <v>0</v>
          </cell>
          <cell r="CD610">
            <v>864291015</v>
          </cell>
          <cell r="CE610">
            <v>9</v>
          </cell>
          <cell r="CF610">
            <v>8</v>
          </cell>
          <cell r="CG610">
            <v>29</v>
          </cell>
          <cell r="CH610" t="b">
            <v>0</v>
          </cell>
          <cell r="CI610">
            <v>95.686840277776355</v>
          </cell>
          <cell r="CJ610" t="str">
            <v>31 +</v>
          </cell>
          <cell r="CK610" t="e">
            <v>#REF!</v>
          </cell>
          <cell r="CL610" t="e">
            <v>#REF!</v>
          </cell>
        </row>
        <row r="611">
          <cell r="B611">
            <v>54188</v>
          </cell>
          <cell r="C611" t="str">
            <v xml:space="preserve"> ESPINO-MACIAS,AZAEL</v>
          </cell>
          <cell r="D611">
            <v>17377.5</v>
          </cell>
          <cell r="E611">
            <v>17377.5</v>
          </cell>
          <cell r="F611">
            <v>42998</v>
          </cell>
          <cell r="G611">
            <v>44474</v>
          </cell>
          <cell r="H611" t="str">
            <v xml:space="preserve"> PURCHASE VEHICLE</v>
          </cell>
          <cell r="I611" t="str">
            <v xml:space="preserve"> SA</v>
          </cell>
          <cell r="J611">
            <v>34</v>
          </cell>
          <cell r="K611" t="str">
            <v xml:space="preserve"> A</v>
          </cell>
          <cell r="L611" t="str">
            <v xml:space="preserve"> N</v>
          </cell>
          <cell r="M611">
            <v>0</v>
          </cell>
          <cell r="N611">
            <v>18954</v>
          </cell>
          <cell r="O611">
            <v>54188</v>
          </cell>
          <cell r="P611">
            <v>0</v>
          </cell>
          <cell r="Q611" t="str">
            <v xml:space="preserve"> MN</v>
          </cell>
          <cell r="R611">
            <v>43044</v>
          </cell>
          <cell r="S611">
            <v>421.49</v>
          </cell>
          <cell r="T611">
            <v>449.9</v>
          </cell>
          <cell r="U611" t="str">
            <v xml:space="preserve"> N</v>
          </cell>
          <cell r="V611">
            <v>11</v>
          </cell>
          <cell r="W611">
            <v>864291015</v>
          </cell>
          <cell r="X611" t="str">
            <v xml:space="preserve"> S</v>
          </cell>
          <cell r="Y611">
            <v>18954</v>
          </cell>
          <cell r="Z611">
            <v>54188</v>
          </cell>
          <cell r="AA611">
            <v>0</v>
          </cell>
          <cell r="AB611">
            <v>22</v>
          </cell>
          <cell r="AC611">
            <v>5</v>
          </cell>
          <cell r="AD611">
            <v>12</v>
          </cell>
          <cell r="AE611">
            <v>0</v>
          </cell>
          <cell r="AF611">
            <v>0</v>
          </cell>
          <cell r="AG611" t="str">
            <v xml:space="preserve"> ST</v>
          </cell>
          <cell r="AH611" t="str">
            <v xml:space="preserve"> 2008 CHEVROLET AVALANCHE (VIN</v>
          </cell>
          <cell r="AI611" t="str">
            <v xml:space="preserve"> N</v>
          </cell>
          <cell r="AJ611">
            <v>7.5</v>
          </cell>
          <cell r="AK611">
            <v>3</v>
          </cell>
          <cell r="AL611">
            <v>18954</v>
          </cell>
          <cell r="AM611">
            <v>54188</v>
          </cell>
          <cell r="AN611" t="str">
            <v xml:space="preserve">  0/00/0000</v>
          </cell>
          <cell r="AO611">
            <v>882.41</v>
          </cell>
          <cell r="AP611">
            <v>382.06</v>
          </cell>
          <cell r="AQ611">
            <v>421.49</v>
          </cell>
          <cell r="AR611">
            <v>421.49</v>
          </cell>
          <cell r="AS611">
            <v>421.49</v>
          </cell>
          <cell r="AT611">
            <v>0</v>
          </cell>
          <cell r="AU611">
            <v>0</v>
          </cell>
          <cell r="AV611">
            <v>2</v>
          </cell>
          <cell r="AW611">
            <v>1</v>
          </cell>
          <cell r="AX611">
            <v>0</v>
          </cell>
          <cell r="AY611">
            <v>18954</v>
          </cell>
          <cell r="AZ611">
            <v>54188</v>
          </cell>
          <cell r="BA611" t="str">
            <v xml:space="preserve"> ST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 t="str">
            <v>Pass</v>
          </cell>
          <cell r="BH611" t="str">
            <v>Pass</v>
          </cell>
          <cell r="BI611" t="str">
            <v>***-**-1015</v>
          </cell>
          <cell r="BJ611">
            <v>17377.5</v>
          </cell>
          <cell r="BK611">
            <v>17827.400000000001</v>
          </cell>
          <cell r="BL611">
            <v>17827.400000000001</v>
          </cell>
          <cell r="BM611"/>
          <cell r="BN611"/>
          <cell r="BO611"/>
          <cell r="BP611"/>
          <cell r="BQ611">
            <v>1.7897890275759829E-5</v>
          </cell>
          <cell r="BR611">
            <v>17377.5</v>
          </cell>
          <cell r="BS611">
            <v>449.9</v>
          </cell>
          <cell r="BT611">
            <v>17827.400000000001</v>
          </cell>
          <cell r="BU611">
            <v>0</v>
          </cell>
          <cell r="BV611">
            <v>17827.400000000001</v>
          </cell>
          <cell r="BW611">
            <v>0</v>
          </cell>
          <cell r="BX611">
            <v>0</v>
          </cell>
          <cell r="BY611" t="str">
            <v>60-89</v>
          </cell>
          <cell r="BZ611">
            <v>1264.47</v>
          </cell>
          <cell r="CA611" t="e">
            <v>#REF!</v>
          </cell>
          <cell r="CB611" t="str">
            <v>Match</v>
          </cell>
          <cell r="CC611" t="b">
            <v>0</v>
          </cell>
          <cell r="CD611">
            <v>864291015</v>
          </cell>
          <cell r="CE611">
            <v>9</v>
          </cell>
          <cell r="CF611">
            <v>8</v>
          </cell>
          <cell r="CG611">
            <v>29</v>
          </cell>
          <cell r="CH611" t="b">
            <v>0</v>
          </cell>
          <cell r="CI611">
            <v>79.686840277776355</v>
          </cell>
          <cell r="CJ611" t="str">
            <v>31 +</v>
          </cell>
          <cell r="CK611" t="e">
            <v>#REF!</v>
          </cell>
          <cell r="CL611" t="e">
            <v>#REF!</v>
          </cell>
        </row>
        <row r="612">
          <cell r="B612">
            <v>54214</v>
          </cell>
          <cell r="C612" t="str">
            <v xml:space="preserve"> ESPINO-MACIAS,AZAEL</v>
          </cell>
          <cell r="D612">
            <v>10000</v>
          </cell>
          <cell r="E612">
            <v>10000</v>
          </cell>
          <cell r="F612">
            <v>43006</v>
          </cell>
          <cell r="G612">
            <v>44474</v>
          </cell>
          <cell r="H612" t="str">
            <v xml:space="preserve"> PURCHASE VEHICLE</v>
          </cell>
          <cell r="I612" t="str">
            <v xml:space="preserve"> SA</v>
          </cell>
          <cell r="J612">
            <v>32</v>
          </cell>
          <cell r="K612" t="str">
            <v xml:space="preserve"> A</v>
          </cell>
          <cell r="L612" t="str">
            <v xml:space="preserve"> N</v>
          </cell>
          <cell r="M612">
            <v>0</v>
          </cell>
          <cell r="N612">
            <v>18954</v>
          </cell>
          <cell r="O612">
            <v>54214</v>
          </cell>
          <cell r="P612">
            <v>0</v>
          </cell>
          <cell r="Q612" t="str">
            <v xml:space="preserve"> MN</v>
          </cell>
          <cell r="R612">
            <v>43044</v>
          </cell>
          <cell r="S612">
            <v>239.8</v>
          </cell>
          <cell r="T612">
            <v>226.3</v>
          </cell>
          <cell r="U612" t="str">
            <v xml:space="preserve"> N</v>
          </cell>
          <cell r="V612">
            <v>3</v>
          </cell>
          <cell r="W612">
            <v>864291015</v>
          </cell>
          <cell r="X612" t="str">
            <v xml:space="preserve"> S</v>
          </cell>
          <cell r="Y612">
            <v>18954</v>
          </cell>
          <cell r="Z612">
            <v>54214</v>
          </cell>
          <cell r="AA612">
            <v>0</v>
          </cell>
          <cell r="AB612">
            <v>22</v>
          </cell>
          <cell r="AC612">
            <v>2</v>
          </cell>
          <cell r="AD612">
            <v>5</v>
          </cell>
          <cell r="AE612">
            <v>0</v>
          </cell>
          <cell r="AF612">
            <v>0</v>
          </cell>
          <cell r="AG612" t="str">
            <v xml:space="preserve"> ST</v>
          </cell>
          <cell r="AH612" t="str">
            <v xml:space="preserve"> 2006 FORD  F150 (VIN 1FTRF12W6</v>
          </cell>
          <cell r="AI612" t="str">
            <v xml:space="preserve"> N</v>
          </cell>
          <cell r="AJ612">
            <v>7</v>
          </cell>
          <cell r="AK612">
            <v>3</v>
          </cell>
          <cell r="AL612">
            <v>18954</v>
          </cell>
          <cell r="AM612">
            <v>54214</v>
          </cell>
          <cell r="AN612" t="str">
            <v xml:space="preserve">  0/00/0000</v>
          </cell>
          <cell r="AO612">
            <v>529.53</v>
          </cell>
          <cell r="AP612">
            <v>189.87</v>
          </cell>
          <cell r="AQ612">
            <v>239.8</v>
          </cell>
          <cell r="AR612">
            <v>239.8</v>
          </cell>
          <cell r="AS612">
            <v>239.8</v>
          </cell>
          <cell r="AT612">
            <v>0</v>
          </cell>
          <cell r="AU612">
            <v>0</v>
          </cell>
          <cell r="AV612">
            <v>2</v>
          </cell>
          <cell r="AW612">
            <v>1</v>
          </cell>
          <cell r="AX612">
            <v>0</v>
          </cell>
          <cell r="AY612">
            <v>18954</v>
          </cell>
          <cell r="AZ612">
            <v>54214</v>
          </cell>
          <cell r="BA612" t="str">
            <v xml:space="preserve"> ST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 t="str">
            <v>Pass</v>
          </cell>
          <cell r="BH612" t="str">
            <v>Pass</v>
          </cell>
          <cell r="BI612" t="str">
            <v>***-**-1015</v>
          </cell>
          <cell r="BJ612">
            <v>10000</v>
          </cell>
          <cell r="BK612">
            <v>10226.299999999999</v>
          </cell>
          <cell r="BL612">
            <v>10226.299999999999</v>
          </cell>
          <cell r="BM612"/>
          <cell r="BN612"/>
          <cell r="BO612"/>
          <cell r="BP612"/>
          <cell r="BQ612">
            <v>9.612831299501755E-6</v>
          </cell>
          <cell r="BR612">
            <v>10000</v>
          </cell>
          <cell r="BS612">
            <v>226.3</v>
          </cell>
          <cell r="BT612">
            <v>10226.299999999999</v>
          </cell>
          <cell r="BU612">
            <v>0</v>
          </cell>
          <cell r="BV612">
            <v>10226.299999999999</v>
          </cell>
          <cell r="BW612">
            <v>0</v>
          </cell>
          <cell r="BX612">
            <v>0</v>
          </cell>
          <cell r="BY612" t="str">
            <v>60-89</v>
          </cell>
          <cell r="BZ612">
            <v>719.4</v>
          </cell>
          <cell r="CA612" t="e">
            <v>#REF!</v>
          </cell>
          <cell r="CB612" t="str">
            <v>Match</v>
          </cell>
          <cell r="CC612" t="b">
            <v>0</v>
          </cell>
          <cell r="CD612">
            <v>864291015</v>
          </cell>
          <cell r="CE612">
            <v>9</v>
          </cell>
          <cell r="CF612">
            <v>8</v>
          </cell>
          <cell r="CG612">
            <v>29</v>
          </cell>
          <cell r="CH612" t="b">
            <v>0</v>
          </cell>
          <cell r="CI612">
            <v>79.686840277776355</v>
          </cell>
          <cell r="CJ612" t="str">
            <v>31 +</v>
          </cell>
          <cell r="CK612" t="e">
            <v>#REF!</v>
          </cell>
          <cell r="CL612" t="e">
            <v>#REF!</v>
          </cell>
        </row>
        <row r="613">
          <cell r="B613">
            <v>50471</v>
          </cell>
          <cell r="C613" t="str">
            <v xml:space="preserve"> ESPARZA,SAMUEL M.</v>
          </cell>
          <cell r="D613">
            <v>8736.15</v>
          </cell>
          <cell r="E613">
            <v>2119.42</v>
          </cell>
          <cell r="F613">
            <v>41816</v>
          </cell>
          <cell r="G613">
            <v>42444</v>
          </cell>
          <cell r="H613" t="str">
            <v xml:space="preserve"> VEHICLE PURCHASE/REFINANCE</v>
          </cell>
          <cell r="I613" t="str">
            <v xml:space="preserve"> CO</v>
          </cell>
          <cell r="J613">
            <v>34</v>
          </cell>
          <cell r="K613" t="str">
            <v xml:space="preserve"> A</v>
          </cell>
          <cell r="L613" t="str">
            <v xml:space="preserve"> N</v>
          </cell>
          <cell r="M613">
            <v>0</v>
          </cell>
          <cell r="N613">
            <v>18955</v>
          </cell>
          <cell r="O613">
            <v>50471</v>
          </cell>
          <cell r="P613">
            <v>3719.42</v>
          </cell>
          <cell r="Q613" t="str">
            <v xml:space="preserve"> JD</v>
          </cell>
          <cell r="R613">
            <v>42353</v>
          </cell>
          <cell r="S613">
            <v>514.07000000000005</v>
          </cell>
          <cell r="T613">
            <v>0</v>
          </cell>
          <cell r="U613" t="str">
            <v xml:space="preserve"> N</v>
          </cell>
          <cell r="V613">
            <v>11</v>
          </cell>
          <cell r="W613">
            <v>510022151</v>
          </cell>
          <cell r="X613" t="str">
            <v xml:space="preserve"> S</v>
          </cell>
          <cell r="Y613">
            <v>18955</v>
          </cell>
          <cell r="Z613">
            <v>50471</v>
          </cell>
          <cell r="AA613">
            <v>0</v>
          </cell>
          <cell r="AB613">
            <v>3</v>
          </cell>
          <cell r="AC613">
            <v>5</v>
          </cell>
          <cell r="AD613">
            <v>12</v>
          </cell>
          <cell r="AE613">
            <v>0</v>
          </cell>
          <cell r="AF613">
            <v>0</v>
          </cell>
          <cell r="AG613" t="str">
            <v xml:space="preserve"> CO</v>
          </cell>
          <cell r="AH613" t="str">
            <v xml:space="preserve"> 05 FORD,01 CHEVY,01 HONDA</v>
          </cell>
          <cell r="AI613" t="str">
            <v xml:space="preserve"> N</v>
          </cell>
          <cell r="AJ613">
            <v>7.5</v>
          </cell>
          <cell r="AK613">
            <v>17</v>
          </cell>
          <cell r="AL613">
            <v>18955</v>
          </cell>
          <cell r="AM613">
            <v>50471</v>
          </cell>
          <cell r="AN613" t="str">
            <v xml:space="preserve">  0/00/0000</v>
          </cell>
          <cell r="AO613">
            <v>2119.42</v>
          </cell>
          <cell r="AP613">
            <v>255.62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2375.04</v>
          </cell>
          <cell r="AV613">
            <v>14</v>
          </cell>
          <cell r="AW613">
            <v>13</v>
          </cell>
          <cell r="AX613">
            <v>12</v>
          </cell>
          <cell r="AY613">
            <v>18955</v>
          </cell>
          <cell r="AZ613">
            <v>50471</v>
          </cell>
          <cell r="BA613" t="str">
            <v xml:space="preserve"> CO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 t="str">
            <v>Substandard</v>
          </cell>
          <cell r="BH613" t="str">
            <v>Pass</v>
          </cell>
          <cell r="BI613" t="str">
            <v>***-**-2151</v>
          </cell>
          <cell r="BJ613">
            <v>2119.42</v>
          </cell>
          <cell r="BK613">
            <v>0</v>
          </cell>
          <cell r="BL613"/>
          <cell r="BM613"/>
          <cell r="BN613">
            <v>0</v>
          </cell>
          <cell r="BO613"/>
          <cell r="BP613"/>
          <cell r="BQ613">
            <v>2.1828885977989294E-6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5838.84</v>
          </cell>
          <cell r="BY613" t="str">
            <v>120 +</v>
          </cell>
          <cell r="BZ613">
            <v>2375.04</v>
          </cell>
          <cell r="CA613" t="e">
            <v>#REF!</v>
          </cell>
          <cell r="CB613" t="str">
            <v>Match</v>
          </cell>
          <cell r="CC613" t="b">
            <v>0</v>
          </cell>
          <cell r="CD613">
            <v>510022151</v>
          </cell>
          <cell r="CE613">
            <v>9</v>
          </cell>
          <cell r="CF613">
            <v>5</v>
          </cell>
          <cell r="CG613">
            <v>2</v>
          </cell>
          <cell r="CH613" t="b">
            <v>0</v>
          </cell>
          <cell r="CI613">
            <v>770.68684027777635</v>
          </cell>
          <cell r="CJ613" t="str">
            <v>31 +</v>
          </cell>
          <cell r="CK613">
            <v>0</v>
          </cell>
          <cell r="CL613">
            <v>0</v>
          </cell>
        </row>
        <row r="614">
          <cell r="B614">
            <v>350022</v>
          </cell>
          <cell r="C614" t="str">
            <v xml:space="preserve"> ESPARZA,SAMUEL M.</v>
          </cell>
          <cell r="D614">
            <v>51000</v>
          </cell>
          <cell r="E614">
            <v>44131.96</v>
          </cell>
          <cell r="F614">
            <v>40185</v>
          </cell>
          <cell r="G614">
            <v>51167</v>
          </cell>
          <cell r="H614" t="str">
            <v xml:space="preserve"> PURCHASE HOME</v>
          </cell>
          <cell r="I614" t="str">
            <v xml:space="preserve"> PA</v>
          </cell>
          <cell r="J614">
            <v>19</v>
          </cell>
          <cell r="K614" t="str">
            <v xml:space="preserve"> A</v>
          </cell>
          <cell r="L614" t="str">
            <v xml:space="preserve"> N</v>
          </cell>
          <cell r="M614">
            <v>0</v>
          </cell>
          <cell r="N614">
            <v>18955</v>
          </cell>
          <cell r="O614">
            <v>350022</v>
          </cell>
          <cell r="P614">
            <v>0</v>
          </cell>
          <cell r="Q614" t="str">
            <v xml:space="preserve"> KM</v>
          </cell>
          <cell r="R614">
            <v>43101</v>
          </cell>
          <cell r="S614">
            <v>281.62</v>
          </cell>
          <cell r="T614">
            <v>312.51</v>
          </cell>
          <cell r="U614" t="str">
            <v xml:space="preserve"> N</v>
          </cell>
          <cell r="V614">
            <v>2</v>
          </cell>
          <cell r="W614">
            <v>510022151</v>
          </cell>
          <cell r="X614" t="str">
            <v xml:space="preserve"> S</v>
          </cell>
          <cell r="Y614">
            <v>18955</v>
          </cell>
          <cell r="Z614">
            <v>350022</v>
          </cell>
          <cell r="AA614">
            <v>0</v>
          </cell>
          <cell r="AB614">
            <v>3</v>
          </cell>
          <cell r="AC614">
            <v>6</v>
          </cell>
          <cell r="AD614">
            <v>3</v>
          </cell>
          <cell r="AE614">
            <v>350022</v>
          </cell>
          <cell r="AF614">
            <v>1</v>
          </cell>
          <cell r="AG614" t="str">
            <v xml:space="preserve"> ST</v>
          </cell>
          <cell r="AH614" t="str">
            <v xml:space="preserve"> 1209 COURT, SCOTT CITY</v>
          </cell>
          <cell r="AI614" t="str">
            <v xml:space="preserve"> N</v>
          </cell>
          <cell r="AJ614">
            <v>4.8099999999999996</v>
          </cell>
          <cell r="AK614">
            <v>40</v>
          </cell>
          <cell r="AL614">
            <v>18955</v>
          </cell>
          <cell r="AM614">
            <v>350022</v>
          </cell>
          <cell r="AN614" t="str">
            <v xml:space="preserve">  0/00/0000</v>
          </cell>
          <cell r="AO614">
            <v>88.55</v>
          </cell>
          <cell r="AP614">
            <v>176.89</v>
          </cell>
          <cell r="AQ614">
            <v>547.69000000000005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34</v>
          </cell>
          <cell r="AW614">
            <v>26</v>
          </cell>
          <cell r="AX614">
            <v>22</v>
          </cell>
          <cell r="AY614">
            <v>18955</v>
          </cell>
          <cell r="AZ614">
            <v>350022</v>
          </cell>
          <cell r="BA614" t="str">
            <v xml:space="preserve"> ST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str">
            <v>Pass</v>
          </cell>
          <cell r="BH614" t="str">
            <v>Pass</v>
          </cell>
          <cell r="BI614" t="str">
            <v>***-**-2151</v>
          </cell>
          <cell r="BJ614">
            <v>44131.96</v>
          </cell>
          <cell r="BK614">
            <v>44444.47</v>
          </cell>
          <cell r="BL614">
            <v>44444.47</v>
          </cell>
          <cell r="BM614"/>
          <cell r="BN614"/>
          <cell r="BO614"/>
          <cell r="BP614"/>
          <cell r="BQ614">
            <v>2.9150873508092692E-5</v>
          </cell>
          <cell r="BR614">
            <v>44131.96</v>
          </cell>
          <cell r="BS614">
            <v>312.51</v>
          </cell>
          <cell r="BT614">
            <v>44444.47</v>
          </cell>
          <cell r="BU614">
            <v>0</v>
          </cell>
          <cell r="BV614">
            <v>44444.47</v>
          </cell>
          <cell r="BW614">
            <v>0</v>
          </cell>
          <cell r="BX614">
            <v>0</v>
          </cell>
          <cell r="BY614" t="str">
            <v>1-29</v>
          </cell>
          <cell r="BZ614">
            <v>265.44</v>
          </cell>
          <cell r="CA614" t="e">
            <v>#REF!</v>
          </cell>
          <cell r="CB614" t="str">
            <v>Match</v>
          </cell>
          <cell r="CC614" t="b">
            <v>0</v>
          </cell>
          <cell r="CD614">
            <v>510022151</v>
          </cell>
          <cell r="CE614">
            <v>9</v>
          </cell>
          <cell r="CF614">
            <v>5</v>
          </cell>
          <cell r="CG614">
            <v>2</v>
          </cell>
          <cell r="CH614" t="b">
            <v>0</v>
          </cell>
          <cell r="CI614">
            <v>22.686840277776355</v>
          </cell>
          <cell r="CJ614"/>
          <cell r="CK614" t="e">
            <v>#REF!</v>
          </cell>
          <cell r="CL614" t="e">
            <v>#REF!</v>
          </cell>
        </row>
        <row r="615">
          <cell r="B615">
            <v>9350022</v>
          </cell>
          <cell r="C615" t="str">
            <v xml:space="preserve"> ESPARZA, SAMUEL</v>
          </cell>
          <cell r="D615">
            <v>51000</v>
          </cell>
          <cell r="E615">
            <v>-44131.96</v>
          </cell>
          <cell r="F615">
            <v>40185</v>
          </cell>
          <cell r="G615">
            <v>51167</v>
          </cell>
          <cell r="H615" t="str">
            <v xml:space="preserve"> FHLB PARTICIPATION</v>
          </cell>
          <cell r="I615" t="str">
            <v xml:space="preserve"> PT</v>
          </cell>
          <cell r="J615">
            <v>20</v>
          </cell>
          <cell r="K615" t="str">
            <v xml:space="preserve"> A</v>
          </cell>
          <cell r="L615" t="str">
            <v xml:space="preserve"> N</v>
          </cell>
          <cell r="M615">
            <v>0</v>
          </cell>
          <cell r="N615">
            <v>18955</v>
          </cell>
          <cell r="O615">
            <v>9350022</v>
          </cell>
          <cell r="P615">
            <v>0</v>
          </cell>
          <cell r="Q615" t="str">
            <v xml:space="preserve"> KM</v>
          </cell>
          <cell r="R615">
            <v>43101</v>
          </cell>
          <cell r="S615">
            <v>281.62</v>
          </cell>
          <cell r="T615">
            <v>-312.51</v>
          </cell>
          <cell r="U615" t="str">
            <v xml:space="preserve"> N</v>
          </cell>
          <cell r="V615">
            <v>2</v>
          </cell>
          <cell r="W615">
            <v>510022151</v>
          </cell>
          <cell r="X615" t="str">
            <v xml:space="preserve"> S</v>
          </cell>
          <cell r="Y615">
            <v>18955</v>
          </cell>
          <cell r="Z615">
            <v>9350022</v>
          </cell>
          <cell r="AA615">
            <v>0</v>
          </cell>
          <cell r="AB615">
            <v>3</v>
          </cell>
          <cell r="AC615">
            <v>6</v>
          </cell>
          <cell r="AD615">
            <v>3</v>
          </cell>
          <cell r="AE615">
            <v>350022</v>
          </cell>
          <cell r="AF615">
            <v>1</v>
          </cell>
          <cell r="AG615" t="str">
            <v xml:space="preserve"> ST</v>
          </cell>
          <cell r="AH615" t="str">
            <v xml:space="preserve"> 1209 COURT</v>
          </cell>
          <cell r="AI615" t="str">
            <v xml:space="preserve"> N</v>
          </cell>
          <cell r="AJ615">
            <v>4.8099999999999996</v>
          </cell>
          <cell r="AK615">
            <v>52</v>
          </cell>
          <cell r="AL615">
            <v>18955</v>
          </cell>
          <cell r="AM615">
            <v>9350022</v>
          </cell>
          <cell r="AN615" t="str">
            <v xml:space="preserve">  0/00/0000</v>
          </cell>
          <cell r="AO615">
            <v>-88.55</v>
          </cell>
          <cell r="AP615">
            <v>-176.89</v>
          </cell>
          <cell r="AQ615">
            <v>-547.69000000000005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34</v>
          </cell>
          <cell r="AW615">
            <v>26</v>
          </cell>
          <cell r="AX615">
            <v>22</v>
          </cell>
          <cell r="AY615">
            <v>18955</v>
          </cell>
          <cell r="AZ615">
            <v>9350022</v>
          </cell>
          <cell r="BA615" t="str">
            <v xml:space="preserve"> ST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 t="str">
            <v>Pass</v>
          </cell>
          <cell r="BH615" t="str">
            <v>Pass</v>
          </cell>
          <cell r="BI615" t="str">
            <v>***-**-2151</v>
          </cell>
          <cell r="BJ615">
            <v>-44131.96</v>
          </cell>
          <cell r="BK615">
            <v>-44444.47</v>
          </cell>
          <cell r="BL615">
            <v>-44444.47</v>
          </cell>
          <cell r="BM615"/>
          <cell r="BN615"/>
          <cell r="BO615"/>
          <cell r="BP615"/>
          <cell r="BQ615">
            <v>-2.9150873508092692E-5</v>
          </cell>
          <cell r="BR615">
            <v>-44131.96</v>
          </cell>
          <cell r="BS615">
            <v>-312.51</v>
          </cell>
          <cell r="BT615">
            <v>-44444.47</v>
          </cell>
          <cell r="BU615">
            <v>0</v>
          </cell>
          <cell r="BV615">
            <v>-44444.47</v>
          </cell>
          <cell r="BW615">
            <v>0</v>
          </cell>
          <cell r="BX615">
            <v>0</v>
          </cell>
          <cell r="BY615"/>
          <cell r="BZ615">
            <v>-265.44</v>
          </cell>
          <cell r="CA615" t="e">
            <v>#REF!</v>
          </cell>
          <cell r="CB615" t="str">
            <v>Match</v>
          </cell>
          <cell r="CC615" t="b">
            <v>0</v>
          </cell>
          <cell r="CD615">
            <v>510022151</v>
          </cell>
          <cell r="CE615">
            <v>9</v>
          </cell>
          <cell r="CF615">
            <v>5</v>
          </cell>
          <cell r="CG615">
            <v>2</v>
          </cell>
          <cell r="CH615" t="b">
            <v>0</v>
          </cell>
          <cell r="CI615">
            <v>22.686840277776355</v>
          </cell>
          <cell r="CJ615"/>
          <cell r="CK615" t="e">
            <v>#REF!</v>
          </cell>
          <cell r="CL615" t="e">
            <v>#REF!</v>
          </cell>
        </row>
        <row r="616">
          <cell r="B616">
            <v>53373</v>
          </cell>
          <cell r="C616" t="str">
            <v xml:space="preserve"> ESPINO-ROJAS,ISAIAS</v>
          </cell>
          <cell r="D616">
            <v>10025</v>
          </cell>
          <cell r="E616">
            <v>4846.03</v>
          </cell>
          <cell r="F616">
            <v>42669</v>
          </cell>
          <cell r="G616">
            <v>43503</v>
          </cell>
          <cell r="H616" t="str">
            <v xml:space="preserve"> HOME REMODEL</v>
          </cell>
          <cell r="I616" t="str">
            <v xml:space="preserve"> SA</v>
          </cell>
          <cell r="J616">
            <v>31</v>
          </cell>
          <cell r="K616" t="str">
            <v xml:space="preserve"> A</v>
          </cell>
          <cell r="L616" t="str">
            <v xml:space="preserve"> N</v>
          </cell>
          <cell r="M616">
            <v>0</v>
          </cell>
          <cell r="N616">
            <v>18956</v>
          </cell>
          <cell r="O616">
            <v>53373</v>
          </cell>
          <cell r="P616">
            <v>0</v>
          </cell>
          <cell r="Q616" t="str">
            <v xml:space="preserve"> MN</v>
          </cell>
          <cell r="R616">
            <v>43138</v>
          </cell>
          <cell r="S616">
            <v>387.71</v>
          </cell>
          <cell r="T616">
            <v>11.15</v>
          </cell>
          <cell r="U616" t="str">
            <v xml:space="preserve"> N</v>
          </cell>
          <cell r="V616">
            <v>11</v>
          </cell>
          <cell r="W616">
            <v>985746902</v>
          </cell>
          <cell r="X616" t="str">
            <v xml:space="preserve"> S</v>
          </cell>
          <cell r="Y616">
            <v>18956</v>
          </cell>
          <cell r="Z616">
            <v>53373</v>
          </cell>
          <cell r="AA616">
            <v>0</v>
          </cell>
          <cell r="AB616">
            <v>22</v>
          </cell>
          <cell r="AC616">
            <v>10</v>
          </cell>
          <cell r="AD616">
            <v>4</v>
          </cell>
          <cell r="AE616">
            <v>0</v>
          </cell>
          <cell r="AF616">
            <v>0</v>
          </cell>
          <cell r="AG616" t="str">
            <v xml:space="preserve"> ST</v>
          </cell>
          <cell r="AH616" t="str">
            <v xml:space="preserve"> 2004 NISSAN  FRONTIER</v>
          </cell>
          <cell r="AI616" t="str">
            <v xml:space="preserve"> N</v>
          </cell>
          <cell r="AJ616">
            <v>7</v>
          </cell>
          <cell r="AK616">
            <v>0</v>
          </cell>
          <cell r="AL616">
            <v>18956</v>
          </cell>
          <cell r="AM616">
            <v>53373</v>
          </cell>
          <cell r="AN616" t="str">
            <v xml:space="preserve">  0/00/0000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18956</v>
          </cell>
          <cell r="AZ616">
            <v>53373</v>
          </cell>
          <cell r="BA616" t="str">
            <v xml:space="preserve"> ST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 t="str">
            <v>Pass</v>
          </cell>
          <cell r="BH616" t="str">
            <v>Pass</v>
          </cell>
          <cell r="BI616" t="str">
            <v>***-**-6902</v>
          </cell>
          <cell r="BJ616">
            <v>4846.03</v>
          </cell>
          <cell r="BK616">
            <v>4857.1799999999994</v>
          </cell>
          <cell r="BL616">
            <v>4857.1799999999994</v>
          </cell>
          <cell r="BM616"/>
          <cell r="BN616"/>
          <cell r="BO616"/>
          <cell r="BP616"/>
          <cell r="BQ616">
            <v>4.6584068862324486E-6</v>
          </cell>
          <cell r="BR616">
            <v>4846.03</v>
          </cell>
          <cell r="BS616">
            <v>11.15</v>
          </cell>
          <cell r="BT616">
            <v>4857.1799999999994</v>
          </cell>
          <cell r="BU616">
            <v>0</v>
          </cell>
          <cell r="BV616">
            <v>4857.1799999999994</v>
          </cell>
          <cell r="BW616">
            <v>0</v>
          </cell>
          <cell r="BX616">
            <v>0</v>
          </cell>
          <cell r="BY616"/>
          <cell r="BZ616">
            <v>0</v>
          </cell>
          <cell r="CA616" t="e">
            <v>#REF!</v>
          </cell>
          <cell r="CB616" t="str">
            <v>Match</v>
          </cell>
          <cell r="CC616" t="b">
            <v>0</v>
          </cell>
          <cell r="CD616">
            <v>985746902</v>
          </cell>
          <cell r="CE616">
            <v>9</v>
          </cell>
          <cell r="CF616">
            <v>9</v>
          </cell>
          <cell r="CG616">
            <v>74</v>
          </cell>
          <cell r="CH616" t="str">
            <v>Z</v>
          </cell>
          <cell r="CI616">
            <v>-14.313159722223645</v>
          </cell>
          <cell r="CJ616"/>
          <cell r="CK616" t="e">
            <v>#REF!</v>
          </cell>
          <cell r="CL616" t="e">
            <v>#REF!</v>
          </cell>
        </row>
        <row r="617">
          <cell r="B617">
            <v>53488</v>
          </cell>
          <cell r="C617" t="str">
            <v xml:space="preserve"> ESPINO-ROJAS,ISAIAS</v>
          </cell>
          <cell r="D617">
            <v>10341.450000000001</v>
          </cell>
          <cell r="E617">
            <v>6510.38</v>
          </cell>
          <cell r="F617">
            <v>42718</v>
          </cell>
          <cell r="G617">
            <v>43728</v>
          </cell>
          <cell r="H617" t="str">
            <v xml:space="preserve"> PURCHASE VEHICLE</v>
          </cell>
          <cell r="I617" t="str">
            <v xml:space="preserve"> SA</v>
          </cell>
          <cell r="J617">
            <v>34</v>
          </cell>
          <cell r="K617" t="str">
            <v xml:space="preserve"> A</v>
          </cell>
          <cell r="L617" t="str">
            <v xml:space="preserve"> N</v>
          </cell>
          <cell r="M617">
            <v>0</v>
          </cell>
          <cell r="N617">
            <v>18956</v>
          </cell>
          <cell r="O617">
            <v>53488</v>
          </cell>
          <cell r="P617">
            <v>0</v>
          </cell>
          <cell r="Q617" t="str">
            <v xml:space="preserve"> MN</v>
          </cell>
          <cell r="R617">
            <v>43151</v>
          </cell>
          <cell r="S617">
            <v>345.8</v>
          </cell>
          <cell r="T617">
            <v>6.24</v>
          </cell>
          <cell r="U617" t="str">
            <v xml:space="preserve"> N</v>
          </cell>
          <cell r="V617">
            <v>11</v>
          </cell>
          <cell r="W617">
            <v>985746902</v>
          </cell>
          <cell r="X617" t="str">
            <v xml:space="preserve"> S</v>
          </cell>
          <cell r="Y617">
            <v>18956</v>
          </cell>
          <cell r="Z617">
            <v>53488</v>
          </cell>
          <cell r="AA617">
            <v>0</v>
          </cell>
          <cell r="AB617">
            <v>22</v>
          </cell>
          <cell r="AC617">
            <v>5</v>
          </cell>
          <cell r="AD617">
            <v>12</v>
          </cell>
          <cell r="AE617">
            <v>0</v>
          </cell>
          <cell r="AF617">
            <v>0</v>
          </cell>
          <cell r="AG617" t="str">
            <v xml:space="preserve"> ST</v>
          </cell>
          <cell r="AH617" t="str">
            <v xml:space="preserve"> 2009 GMC SIERRA 1500 SLT 4WD</v>
          </cell>
          <cell r="AI617" t="str">
            <v xml:space="preserve"> N</v>
          </cell>
          <cell r="AJ617">
            <v>7</v>
          </cell>
          <cell r="AK617">
            <v>0</v>
          </cell>
          <cell r="AL617">
            <v>18956</v>
          </cell>
          <cell r="AM617">
            <v>53488</v>
          </cell>
          <cell r="AN617" t="str">
            <v xml:space="preserve">  0/00/0000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18956</v>
          </cell>
          <cell r="AZ617">
            <v>53488</v>
          </cell>
          <cell r="BA617" t="str">
            <v xml:space="preserve"> ST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str">
            <v>Pass</v>
          </cell>
          <cell r="BH617" t="str">
            <v>Pass</v>
          </cell>
          <cell r="BI617" t="str">
            <v>***-**-6902</v>
          </cell>
          <cell r="BJ617">
            <v>6510.38</v>
          </cell>
          <cell r="BK617">
            <v>6516.62</v>
          </cell>
          <cell r="BL617">
            <v>6516.62</v>
          </cell>
          <cell r="BM617"/>
          <cell r="BN617"/>
          <cell r="BO617"/>
          <cell r="BP617"/>
          <cell r="BQ617">
            <v>6.2583184635650239E-6</v>
          </cell>
          <cell r="BR617">
            <v>6510.38</v>
          </cell>
          <cell r="BS617">
            <v>6.24</v>
          </cell>
          <cell r="BT617">
            <v>6516.62</v>
          </cell>
          <cell r="BU617">
            <v>0</v>
          </cell>
          <cell r="BV617">
            <v>6516.62</v>
          </cell>
          <cell r="BW617">
            <v>0</v>
          </cell>
          <cell r="BX617">
            <v>0</v>
          </cell>
          <cell r="BY617"/>
          <cell r="BZ617">
            <v>0</v>
          </cell>
          <cell r="CA617" t="e">
            <v>#REF!</v>
          </cell>
          <cell r="CB617" t="str">
            <v>Match</v>
          </cell>
          <cell r="CC617" t="b">
            <v>0</v>
          </cell>
          <cell r="CD617">
            <v>985746902</v>
          </cell>
          <cell r="CE617">
            <v>9</v>
          </cell>
          <cell r="CF617">
            <v>9</v>
          </cell>
          <cell r="CG617">
            <v>74</v>
          </cell>
          <cell r="CH617" t="str">
            <v>Z</v>
          </cell>
          <cell r="CI617">
            <v>-27.313159722223645</v>
          </cell>
          <cell r="CJ617"/>
          <cell r="CK617" t="e">
            <v>#REF!</v>
          </cell>
          <cell r="CL617" t="e">
            <v>#REF!</v>
          </cell>
        </row>
        <row r="618">
          <cell r="B618">
            <v>53856</v>
          </cell>
          <cell r="C618" t="str">
            <v xml:space="preserve"> ESPINO-ROJAS,ISAIAS</v>
          </cell>
          <cell r="D618">
            <v>35000</v>
          </cell>
          <cell r="E618">
            <v>1717.51</v>
          </cell>
          <cell r="F618">
            <v>42867</v>
          </cell>
          <cell r="G618">
            <v>43040</v>
          </cell>
          <cell r="H618" t="str">
            <v xml:space="preserve"> FEED CATTLE</v>
          </cell>
          <cell r="I618" t="str">
            <v xml:space="preserve"> SI</v>
          </cell>
          <cell r="J618">
            <v>91</v>
          </cell>
          <cell r="K618" t="str">
            <v xml:space="preserve"> A</v>
          </cell>
          <cell r="L618" t="str">
            <v xml:space="preserve"> N</v>
          </cell>
          <cell r="M618">
            <v>0</v>
          </cell>
          <cell r="N618">
            <v>18956</v>
          </cell>
          <cell r="O618">
            <v>53856</v>
          </cell>
          <cell r="P618">
            <v>0</v>
          </cell>
          <cell r="Q618" t="str">
            <v xml:space="preserve"> JD</v>
          </cell>
          <cell r="R618">
            <v>43040</v>
          </cell>
          <cell r="S618">
            <v>0</v>
          </cell>
          <cell r="T618">
            <v>1084.7</v>
          </cell>
          <cell r="U618" t="str">
            <v xml:space="preserve"> N</v>
          </cell>
          <cell r="V618">
            <v>4</v>
          </cell>
          <cell r="W618">
            <v>985746902</v>
          </cell>
          <cell r="X618" t="str">
            <v xml:space="preserve"> S</v>
          </cell>
          <cell r="Y618">
            <v>18956</v>
          </cell>
          <cell r="Z618">
            <v>53856</v>
          </cell>
          <cell r="AA618">
            <v>0</v>
          </cell>
          <cell r="AB618">
            <v>22</v>
          </cell>
          <cell r="AC618">
            <v>4</v>
          </cell>
          <cell r="AD618">
            <v>11</v>
          </cell>
          <cell r="AE618">
            <v>0</v>
          </cell>
          <cell r="AF618">
            <v>0</v>
          </cell>
          <cell r="AG618" t="str">
            <v xml:space="preserve"> ST</v>
          </cell>
          <cell r="AH618" t="str">
            <v xml:space="preserve"> ALL LIVESTOCK</v>
          </cell>
          <cell r="AI618" t="str">
            <v xml:space="preserve"> N</v>
          </cell>
          <cell r="AJ618">
            <v>6</v>
          </cell>
          <cell r="AK618">
            <v>1</v>
          </cell>
          <cell r="AL618">
            <v>18956</v>
          </cell>
          <cell r="AM618">
            <v>53856</v>
          </cell>
          <cell r="AN618" t="str">
            <v xml:space="preserve">  0/00/0000</v>
          </cell>
          <cell r="AO618">
            <v>1717.51</v>
          </cell>
          <cell r="AP618">
            <v>1084.7</v>
          </cell>
          <cell r="AQ618">
            <v>0</v>
          </cell>
          <cell r="AR618">
            <v>0</v>
          </cell>
          <cell r="AS618">
            <v>2802.21</v>
          </cell>
          <cell r="AT618">
            <v>0</v>
          </cell>
          <cell r="AU618">
            <v>0</v>
          </cell>
          <cell r="AV618">
            <v>1</v>
          </cell>
          <cell r="AW618">
            <v>1</v>
          </cell>
          <cell r="AX618">
            <v>0</v>
          </cell>
          <cell r="AY618">
            <v>18956</v>
          </cell>
          <cell r="AZ618">
            <v>53856</v>
          </cell>
          <cell r="BA618" t="str">
            <v xml:space="preserve"> ST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str">
            <v>Pass</v>
          </cell>
          <cell r="BH618" t="str">
            <v>Pass</v>
          </cell>
          <cell r="BI618" t="str">
            <v>***-**-6902</v>
          </cell>
          <cell r="BJ618">
            <v>1717.51</v>
          </cell>
          <cell r="BK618">
            <v>2802.21</v>
          </cell>
          <cell r="BL618">
            <v>2802.21</v>
          </cell>
          <cell r="BM618"/>
          <cell r="BN618"/>
          <cell r="BO618"/>
          <cell r="BP618"/>
          <cell r="BQ618">
            <v>1.4151543330177647E-6</v>
          </cell>
          <cell r="BR618">
            <v>1717.51</v>
          </cell>
          <cell r="BS618">
            <v>1084.7</v>
          </cell>
          <cell r="BT618">
            <v>2802.21</v>
          </cell>
          <cell r="BU618">
            <v>0</v>
          </cell>
          <cell r="BV618">
            <v>2802.21</v>
          </cell>
          <cell r="BW618">
            <v>0</v>
          </cell>
          <cell r="BX618">
            <v>0</v>
          </cell>
          <cell r="BY618" t="str">
            <v>60-89</v>
          </cell>
          <cell r="BZ618">
            <v>2802.21</v>
          </cell>
          <cell r="CA618" t="e">
            <v>#REF!</v>
          </cell>
          <cell r="CB618" t="str">
            <v>Match</v>
          </cell>
          <cell r="CC618" t="b">
            <v>0</v>
          </cell>
          <cell r="CD618">
            <v>985746902</v>
          </cell>
          <cell r="CE618">
            <v>9</v>
          </cell>
          <cell r="CF618">
            <v>9</v>
          </cell>
          <cell r="CG618">
            <v>74</v>
          </cell>
          <cell r="CH618" t="str">
            <v>Z</v>
          </cell>
          <cell r="CI618">
            <v>83.686840277776355</v>
          </cell>
          <cell r="CJ618" t="str">
            <v>31 +</v>
          </cell>
          <cell r="CK618" t="e">
            <v>#REF!</v>
          </cell>
          <cell r="CL618" t="e">
            <v>#REF!</v>
          </cell>
        </row>
        <row r="619">
          <cell r="B619">
            <v>54000</v>
          </cell>
          <cell r="C619" t="str">
            <v xml:space="preserve"> ESPINO-ROJAS,ISAIAS</v>
          </cell>
          <cell r="D619">
            <v>30086.37</v>
          </cell>
          <cell r="E619">
            <v>29755.43</v>
          </cell>
          <cell r="F619">
            <v>42923</v>
          </cell>
          <cell r="G619">
            <v>43160</v>
          </cell>
          <cell r="H619" t="str">
            <v xml:space="preserve"> PURCHASE CATTLE</v>
          </cell>
          <cell r="I619" t="str">
            <v xml:space="preserve"> SI</v>
          </cell>
          <cell r="J619">
            <v>91</v>
          </cell>
          <cell r="K619" t="str">
            <v xml:space="preserve"> A</v>
          </cell>
          <cell r="L619" t="str">
            <v xml:space="preserve"> N</v>
          </cell>
          <cell r="M619">
            <v>0</v>
          </cell>
          <cell r="N619">
            <v>18956</v>
          </cell>
          <cell r="O619">
            <v>54000</v>
          </cell>
          <cell r="P619">
            <v>0</v>
          </cell>
          <cell r="Q619" t="str">
            <v xml:space="preserve"> MN</v>
          </cell>
          <cell r="R619">
            <v>43160</v>
          </cell>
          <cell r="S619">
            <v>0</v>
          </cell>
          <cell r="T619">
            <v>983.36</v>
          </cell>
          <cell r="U619" t="str">
            <v xml:space="preserve"> N</v>
          </cell>
          <cell r="V619">
            <v>7</v>
          </cell>
          <cell r="W619">
            <v>985746902</v>
          </cell>
          <cell r="X619" t="str">
            <v xml:space="preserve"> S</v>
          </cell>
          <cell r="Y619">
            <v>18956</v>
          </cell>
          <cell r="Z619">
            <v>54000</v>
          </cell>
          <cell r="AA619">
            <v>0</v>
          </cell>
          <cell r="AB619">
            <v>22</v>
          </cell>
          <cell r="AC619">
            <v>3</v>
          </cell>
          <cell r="AD619">
            <v>11</v>
          </cell>
          <cell r="AE619">
            <v>0</v>
          </cell>
          <cell r="AF619">
            <v>0</v>
          </cell>
          <cell r="AG619" t="str">
            <v xml:space="preserve"> ST</v>
          </cell>
          <cell r="AH619" t="str">
            <v xml:space="preserve"> ALL LIVESTOCK (INCLUDING ALL I</v>
          </cell>
          <cell r="AI619" t="str">
            <v xml:space="preserve"> N</v>
          </cell>
          <cell r="AJ619">
            <v>6</v>
          </cell>
          <cell r="AK619">
            <v>0</v>
          </cell>
          <cell r="AL619">
            <v>18956</v>
          </cell>
          <cell r="AM619">
            <v>54000</v>
          </cell>
          <cell r="AN619" t="str">
            <v xml:space="preserve">  0/00/0000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18956</v>
          </cell>
          <cell r="AZ619">
            <v>54000</v>
          </cell>
          <cell r="BA619" t="str">
            <v xml:space="preserve"> ST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str">
            <v>Pass</v>
          </cell>
          <cell r="BH619" t="str">
            <v>Pass</v>
          </cell>
          <cell r="BI619" t="str">
            <v>***-**-6902</v>
          </cell>
          <cell r="BJ619">
            <v>29755.43</v>
          </cell>
          <cell r="BK619">
            <v>30738.79</v>
          </cell>
          <cell r="BL619">
            <v>30738.79</v>
          </cell>
          <cell r="BM619"/>
          <cell r="BN619"/>
          <cell r="BO619"/>
          <cell r="BP619"/>
          <cell r="BQ619">
            <v>2.4517193900068581E-5</v>
          </cell>
          <cell r="BR619">
            <v>29755.43</v>
          </cell>
          <cell r="BS619">
            <v>983.36</v>
          </cell>
          <cell r="BT619">
            <v>30738.79</v>
          </cell>
          <cell r="BU619">
            <v>0</v>
          </cell>
          <cell r="BV619">
            <v>30738.79</v>
          </cell>
          <cell r="BW619">
            <v>0</v>
          </cell>
          <cell r="BX619">
            <v>0</v>
          </cell>
          <cell r="BY619"/>
          <cell r="BZ619">
            <v>0</v>
          </cell>
          <cell r="CA619" t="e">
            <v>#REF!</v>
          </cell>
          <cell r="CB619" t="str">
            <v>Match</v>
          </cell>
          <cell r="CC619" t="b">
            <v>0</v>
          </cell>
          <cell r="CD619">
            <v>985746902</v>
          </cell>
          <cell r="CE619">
            <v>9</v>
          </cell>
          <cell r="CF619">
            <v>9</v>
          </cell>
          <cell r="CG619">
            <v>74</v>
          </cell>
          <cell r="CH619" t="str">
            <v>Z</v>
          </cell>
          <cell r="CI619">
            <v>-36.313159722223645</v>
          </cell>
          <cell r="CJ619"/>
          <cell r="CK619" t="e">
            <v>#REF!</v>
          </cell>
          <cell r="CL619" t="e">
            <v>#REF!</v>
          </cell>
        </row>
        <row r="620">
          <cell r="B620">
            <v>54050</v>
          </cell>
          <cell r="C620" t="str">
            <v xml:space="preserve"> ESPINO-ROJAS,ISAIAS</v>
          </cell>
          <cell r="D620">
            <v>8000</v>
          </cell>
          <cell r="E620">
            <v>8000</v>
          </cell>
          <cell r="F620">
            <v>42948</v>
          </cell>
          <cell r="G620">
            <v>43160</v>
          </cell>
          <cell r="H620" t="str">
            <v xml:space="preserve"> PURCHASE CATTLE</v>
          </cell>
          <cell r="I620" t="str">
            <v xml:space="preserve"> SI</v>
          </cell>
          <cell r="J620">
            <v>91</v>
          </cell>
          <cell r="K620" t="str">
            <v xml:space="preserve"> A</v>
          </cell>
          <cell r="L620" t="str">
            <v xml:space="preserve"> N</v>
          </cell>
          <cell r="M620">
            <v>0</v>
          </cell>
          <cell r="N620">
            <v>18956</v>
          </cell>
          <cell r="O620">
            <v>54050</v>
          </cell>
          <cell r="P620">
            <v>0</v>
          </cell>
          <cell r="Q620" t="str">
            <v xml:space="preserve"> MN</v>
          </cell>
          <cell r="R620">
            <v>43160</v>
          </cell>
          <cell r="S620">
            <v>0</v>
          </cell>
          <cell r="T620">
            <v>231.45</v>
          </cell>
          <cell r="U620" t="str">
            <v xml:space="preserve"> N</v>
          </cell>
          <cell r="V620">
            <v>7</v>
          </cell>
          <cell r="W620">
            <v>985746902</v>
          </cell>
          <cell r="X620" t="str">
            <v xml:space="preserve"> S</v>
          </cell>
          <cell r="Y620">
            <v>18956</v>
          </cell>
          <cell r="Z620">
            <v>54050</v>
          </cell>
          <cell r="AA620">
            <v>0</v>
          </cell>
          <cell r="AB620">
            <v>22</v>
          </cell>
          <cell r="AC620">
            <v>1</v>
          </cell>
          <cell r="AD620">
            <v>11</v>
          </cell>
          <cell r="AE620">
            <v>0</v>
          </cell>
          <cell r="AF620">
            <v>0</v>
          </cell>
          <cell r="AG620" t="str">
            <v xml:space="preserve"> ST</v>
          </cell>
          <cell r="AH620" t="str">
            <v xml:space="preserve"> ALL LIVESTOCK (INCLUDING ALL I</v>
          </cell>
          <cell r="AI620" t="str">
            <v xml:space="preserve"> N</v>
          </cell>
          <cell r="AJ620">
            <v>6</v>
          </cell>
          <cell r="AK620">
            <v>0</v>
          </cell>
          <cell r="AL620">
            <v>18956</v>
          </cell>
          <cell r="AM620">
            <v>54050</v>
          </cell>
          <cell r="AN620" t="str">
            <v xml:space="preserve">  0/00/0000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18956</v>
          </cell>
          <cell r="AZ620">
            <v>54050</v>
          </cell>
          <cell r="BA620" t="str">
            <v xml:space="preserve"> ST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 t="str">
            <v>Pass</v>
          </cell>
          <cell r="BH620" t="str">
            <v>Pass</v>
          </cell>
          <cell r="BI620" t="str">
            <v>***-**-6902</v>
          </cell>
          <cell r="BJ620">
            <v>8000</v>
          </cell>
          <cell r="BK620">
            <v>8231.4500000000007</v>
          </cell>
          <cell r="BL620">
            <v>8231.4500000000007</v>
          </cell>
          <cell r="BM620"/>
          <cell r="BN620"/>
          <cell r="BO620"/>
          <cell r="BP620"/>
          <cell r="BQ620">
            <v>6.5916557482297737E-6</v>
          </cell>
          <cell r="BR620">
            <v>8000</v>
          </cell>
          <cell r="BS620">
            <v>231.45</v>
          </cell>
          <cell r="BT620">
            <v>8231.4500000000007</v>
          </cell>
          <cell r="BU620">
            <v>0</v>
          </cell>
          <cell r="BV620">
            <v>8231.4500000000007</v>
          </cell>
          <cell r="BW620">
            <v>0</v>
          </cell>
          <cell r="BX620">
            <v>0</v>
          </cell>
          <cell r="BY620"/>
          <cell r="BZ620">
            <v>0</v>
          </cell>
          <cell r="CA620" t="e">
            <v>#REF!</v>
          </cell>
          <cell r="CB620" t="str">
            <v>Match</v>
          </cell>
          <cell r="CC620" t="b">
            <v>0</v>
          </cell>
          <cell r="CD620">
            <v>985746902</v>
          </cell>
          <cell r="CE620">
            <v>9</v>
          </cell>
          <cell r="CF620">
            <v>9</v>
          </cell>
          <cell r="CG620">
            <v>74</v>
          </cell>
          <cell r="CH620" t="str">
            <v>Z</v>
          </cell>
          <cell r="CI620">
            <v>-36.313159722223645</v>
          </cell>
          <cell r="CJ620"/>
          <cell r="CK620" t="e">
            <v>#REF!</v>
          </cell>
          <cell r="CL620" t="e">
            <v>#REF!</v>
          </cell>
        </row>
        <row r="621">
          <cell r="B621">
            <v>54056</v>
          </cell>
          <cell r="C621" t="str">
            <v xml:space="preserve"> ESPINO-ROJAS,ISAIAS</v>
          </cell>
          <cell r="D621">
            <v>32730.5</v>
          </cell>
          <cell r="E621">
            <v>30296.44</v>
          </cell>
          <cell r="F621">
            <v>42951</v>
          </cell>
          <cell r="G621">
            <v>44762</v>
          </cell>
          <cell r="H621" t="str">
            <v xml:space="preserve"> PURCHASE VEHICLE</v>
          </cell>
          <cell r="I621" t="str">
            <v xml:space="preserve"> SA</v>
          </cell>
          <cell r="J621">
            <v>34</v>
          </cell>
          <cell r="K621" t="str">
            <v xml:space="preserve"> A</v>
          </cell>
          <cell r="L621" t="str">
            <v xml:space="preserve"> N</v>
          </cell>
          <cell r="M621">
            <v>0</v>
          </cell>
          <cell r="N621">
            <v>18956</v>
          </cell>
          <cell r="O621">
            <v>54056</v>
          </cell>
          <cell r="P621">
            <v>0</v>
          </cell>
          <cell r="Q621" t="str">
            <v xml:space="preserve"> MN</v>
          </cell>
          <cell r="R621">
            <v>43120</v>
          </cell>
          <cell r="S621">
            <v>631.34</v>
          </cell>
          <cell r="T621">
            <v>169.33</v>
          </cell>
          <cell r="U621" t="str">
            <v xml:space="preserve"> N</v>
          </cell>
          <cell r="V621">
            <v>11</v>
          </cell>
          <cell r="W621">
            <v>985746902</v>
          </cell>
          <cell r="X621" t="str">
            <v xml:space="preserve"> S</v>
          </cell>
          <cell r="Y621">
            <v>18956</v>
          </cell>
          <cell r="Z621">
            <v>54056</v>
          </cell>
          <cell r="AA621">
            <v>0</v>
          </cell>
          <cell r="AB621">
            <v>22</v>
          </cell>
          <cell r="AC621">
            <v>5</v>
          </cell>
          <cell r="AD621">
            <v>12</v>
          </cell>
          <cell r="AE621">
            <v>0</v>
          </cell>
          <cell r="AF621">
            <v>0</v>
          </cell>
          <cell r="AG621" t="str">
            <v xml:space="preserve"> ST</v>
          </cell>
          <cell r="AH621" t="str">
            <v xml:space="preserve"> 2011 FORD F250 SD (VIN 1FT7W2B</v>
          </cell>
          <cell r="AI621" t="str">
            <v xml:space="preserve"> N</v>
          </cell>
          <cell r="AJ621">
            <v>6</v>
          </cell>
          <cell r="AK621">
            <v>0</v>
          </cell>
          <cell r="AL621">
            <v>18956</v>
          </cell>
          <cell r="AM621">
            <v>54056</v>
          </cell>
          <cell r="AN621" t="str">
            <v xml:space="preserve">  0/00/0000</v>
          </cell>
          <cell r="AO621">
            <v>481.93</v>
          </cell>
          <cell r="AP621">
            <v>149.41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18956</v>
          </cell>
          <cell r="AZ621">
            <v>54056</v>
          </cell>
          <cell r="BA621" t="str">
            <v xml:space="preserve"> ST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 t="str">
            <v>Pass</v>
          </cell>
          <cell r="BH621" t="str">
            <v>Pass</v>
          </cell>
          <cell r="BI621" t="str">
            <v>***-**-6902</v>
          </cell>
          <cell r="BJ621">
            <v>30296.44</v>
          </cell>
          <cell r="BK621">
            <v>30465.77</v>
          </cell>
          <cell r="BL621">
            <v>30465.77</v>
          </cell>
          <cell r="BM621"/>
          <cell r="BN621"/>
          <cell r="BO621"/>
          <cell r="BP621"/>
          <cell r="BQ621">
            <v>2.4962962859612305E-5</v>
          </cell>
          <cell r="BR621">
            <v>30296.44</v>
          </cell>
          <cell r="BS621">
            <v>169.33</v>
          </cell>
          <cell r="BT621">
            <v>30465.77</v>
          </cell>
          <cell r="BU621">
            <v>0</v>
          </cell>
          <cell r="BV621">
            <v>30465.77</v>
          </cell>
          <cell r="BW621">
            <v>0</v>
          </cell>
          <cell r="BX621">
            <v>0</v>
          </cell>
          <cell r="BY621"/>
          <cell r="BZ621">
            <v>631.34</v>
          </cell>
          <cell r="CA621" t="e">
            <v>#REF!</v>
          </cell>
          <cell r="CB621" t="str">
            <v>Match</v>
          </cell>
          <cell r="CC621" t="b">
            <v>0</v>
          </cell>
          <cell r="CD621">
            <v>985746902</v>
          </cell>
          <cell r="CE621">
            <v>9</v>
          </cell>
          <cell r="CF621">
            <v>9</v>
          </cell>
          <cell r="CG621">
            <v>74</v>
          </cell>
          <cell r="CH621" t="str">
            <v>Z</v>
          </cell>
          <cell r="CI621">
            <v>3.6868402777763549</v>
          </cell>
          <cell r="CJ621"/>
          <cell r="CK621" t="e">
            <v>#REF!</v>
          </cell>
          <cell r="CL621" t="e">
            <v>#REF!</v>
          </cell>
        </row>
        <row r="622">
          <cell r="B622">
            <v>54120</v>
          </cell>
          <cell r="C622" t="str">
            <v xml:space="preserve"> ESPINO-ROJAS,ISAIAS</v>
          </cell>
          <cell r="D622">
            <v>15000</v>
          </cell>
          <cell r="E622">
            <v>13935.04</v>
          </cell>
          <cell r="F622">
            <v>42972</v>
          </cell>
          <cell r="G622">
            <v>44793</v>
          </cell>
          <cell r="H622" t="str">
            <v xml:space="preserve"> PURCHASE EQUIPMENT</v>
          </cell>
          <cell r="I622" t="str">
            <v xml:space="preserve"> SA</v>
          </cell>
          <cell r="J622">
            <v>92</v>
          </cell>
          <cell r="K622" t="str">
            <v xml:space="preserve"> A</v>
          </cell>
          <cell r="L622" t="str">
            <v xml:space="preserve"> N</v>
          </cell>
          <cell r="M622">
            <v>0</v>
          </cell>
          <cell r="N622">
            <v>18956</v>
          </cell>
          <cell r="O622">
            <v>54120</v>
          </cell>
          <cell r="P622">
            <v>0</v>
          </cell>
          <cell r="Q622" t="str">
            <v xml:space="preserve"> MN</v>
          </cell>
          <cell r="R622">
            <v>43151</v>
          </cell>
          <cell r="S622">
            <v>296.77</v>
          </cell>
          <cell r="T622">
            <v>5.34</v>
          </cell>
          <cell r="U622" t="str">
            <v xml:space="preserve"> N</v>
          </cell>
          <cell r="V622">
            <v>3</v>
          </cell>
          <cell r="W622">
            <v>985746902</v>
          </cell>
          <cell r="X622" t="str">
            <v xml:space="preserve"> S</v>
          </cell>
          <cell r="Y622">
            <v>18956</v>
          </cell>
          <cell r="Z622">
            <v>54120</v>
          </cell>
          <cell r="AA622">
            <v>0</v>
          </cell>
          <cell r="AB622">
            <v>22</v>
          </cell>
          <cell r="AC622">
            <v>2</v>
          </cell>
          <cell r="AD622">
            <v>11</v>
          </cell>
          <cell r="AE622">
            <v>0</v>
          </cell>
          <cell r="AF622">
            <v>0</v>
          </cell>
          <cell r="AG622" t="str">
            <v xml:space="preserve"> ST</v>
          </cell>
          <cell r="AH622" t="str">
            <v xml:space="preserve"> 1996 TIEMPTE  DOUBLE HOPPER TR</v>
          </cell>
          <cell r="AI622" t="str">
            <v xml:space="preserve"> N</v>
          </cell>
          <cell r="AJ622">
            <v>7</v>
          </cell>
          <cell r="AK622">
            <v>0</v>
          </cell>
          <cell r="AL622">
            <v>18956</v>
          </cell>
          <cell r="AM622">
            <v>54120</v>
          </cell>
          <cell r="AN622" t="str">
            <v xml:space="preserve">  0/00/0000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18956</v>
          </cell>
          <cell r="AZ622">
            <v>54120</v>
          </cell>
          <cell r="BA622" t="str">
            <v xml:space="preserve"> ST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 t="str">
            <v>Pass</v>
          </cell>
          <cell r="BH622" t="str">
            <v>Pass</v>
          </cell>
          <cell r="BI622" t="str">
            <v>***-**-6902</v>
          </cell>
          <cell r="BJ622">
            <v>13935.04</v>
          </cell>
          <cell r="BK622">
            <v>13940.380000000001</v>
          </cell>
          <cell r="BL622">
            <v>13940.380000000001</v>
          </cell>
          <cell r="BM622"/>
          <cell r="BN622"/>
          <cell r="BO622"/>
          <cell r="BP622"/>
          <cell r="BQ622">
            <v>1.3395518867180895E-5</v>
          </cell>
          <cell r="BR622">
            <v>13935.04</v>
          </cell>
          <cell r="BS622">
            <v>5.34</v>
          </cell>
          <cell r="BT622">
            <v>13940.380000000001</v>
          </cell>
          <cell r="BU622">
            <v>0</v>
          </cell>
          <cell r="BV622">
            <v>13940.380000000001</v>
          </cell>
          <cell r="BW622">
            <v>0</v>
          </cell>
          <cell r="BX622">
            <v>0</v>
          </cell>
          <cell r="BY622"/>
          <cell r="BZ622">
            <v>0</v>
          </cell>
          <cell r="CA622" t="e">
            <v>#REF!</v>
          </cell>
          <cell r="CB622" t="str">
            <v>Match</v>
          </cell>
          <cell r="CC622" t="b">
            <v>0</v>
          </cell>
          <cell r="CD622">
            <v>985746902</v>
          </cell>
          <cell r="CE622">
            <v>9</v>
          </cell>
          <cell r="CF622">
            <v>9</v>
          </cell>
          <cell r="CG622">
            <v>74</v>
          </cell>
          <cell r="CH622" t="str">
            <v>Z</v>
          </cell>
          <cell r="CI622">
            <v>-27.313159722223645</v>
          </cell>
          <cell r="CJ622"/>
          <cell r="CK622" t="e">
            <v>#REF!</v>
          </cell>
          <cell r="CL622" t="e">
            <v>#REF!</v>
          </cell>
        </row>
        <row r="623">
          <cell r="B623">
            <v>54230</v>
          </cell>
          <cell r="C623" t="str">
            <v xml:space="preserve"> ESPINO-ROJAS,ISAIAS</v>
          </cell>
          <cell r="D623">
            <v>10027.5</v>
          </cell>
          <cell r="E623">
            <v>9328.32</v>
          </cell>
          <cell r="F623">
            <v>43013</v>
          </cell>
          <cell r="G623">
            <v>44172</v>
          </cell>
          <cell r="H623" t="str">
            <v xml:space="preserve"> PURCHASE VEHICLE</v>
          </cell>
          <cell r="I623" t="str">
            <v xml:space="preserve"> SA</v>
          </cell>
          <cell r="J623">
            <v>34</v>
          </cell>
          <cell r="K623" t="str">
            <v xml:space="preserve"> A</v>
          </cell>
          <cell r="L623" t="str">
            <v xml:space="preserve"> N</v>
          </cell>
          <cell r="M623">
            <v>0</v>
          </cell>
          <cell r="N623">
            <v>18956</v>
          </cell>
          <cell r="O623">
            <v>54230</v>
          </cell>
          <cell r="P623">
            <v>0</v>
          </cell>
          <cell r="Q623" t="str">
            <v xml:space="preserve"> MN</v>
          </cell>
          <cell r="R623">
            <v>43138</v>
          </cell>
          <cell r="S623">
            <v>295.10000000000002</v>
          </cell>
          <cell r="T623">
            <v>21.47</v>
          </cell>
          <cell r="U623" t="str">
            <v xml:space="preserve"> N</v>
          </cell>
          <cell r="V623">
            <v>11</v>
          </cell>
          <cell r="W623">
            <v>985746902</v>
          </cell>
          <cell r="X623" t="str">
            <v xml:space="preserve"> S</v>
          </cell>
          <cell r="Y623">
            <v>18956</v>
          </cell>
          <cell r="Z623">
            <v>54230</v>
          </cell>
          <cell r="AA623">
            <v>0</v>
          </cell>
          <cell r="AB623">
            <v>22</v>
          </cell>
          <cell r="AC623">
            <v>5</v>
          </cell>
          <cell r="AD623">
            <v>12</v>
          </cell>
          <cell r="AE623">
            <v>0</v>
          </cell>
          <cell r="AF623">
            <v>0</v>
          </cell>
          <cell r="AG623" t="str">
            <v xml:space="preserve"> ST</v>
          </cell>
          <cell r="AH623" t="str">
            <v xml:space="preserve"> 2016 JEEP WRANGLER (VIN 1C4BJW</v>
          </cell>
          <cell r="AI623" t="str">
            <v xml:space="preserve"> N</v>
          </cell>
          <cell r="AJ623">
            <v>7</v>
          </cell>
          <cell r="AK623">
            <v>0</v>
          </cell>
          <cell r="AL623">
            <v>18956</v>
          </cell>
          <cell r="AM623">
            <v>54230</v>
          </cell>
          <cell r="AN623" t="str">
            <v xml:space="preserve">  0/00/0000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18956</v>
          </cell>
          <cell r="AZ623">
            <v>54230</v>
          </cell>
          <cell r="BA623" t="str">
            <v xml:space="preserve"> ST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 t="str">
            <v>Pass</v>
          </cell>
          <cell r="BH623" t="str">
            <v>Pass</v>
          </cell>
          <cell r="BI623" t="str">
            <v>***-**-6902</v>
          </cell>
          <cell r="BJ623">
            <v>9328.32</v>
          </cell>
          <cell r="BK623">
            <v>9349.7899999999991</v>
          </cell>
          <cell r="BL623">
            <v>9349.7899999999991</v>
          </cell>
          <cell r="BM623"/>
          <cell r="BN623"/>
          <cell r="BO623"/>
          <cell r="BP623"/>
          <cell r="BQ623">
            <v>8.9671566467768206E-6</v>
          </cell>
          <cell r="BR623">
            <v>9328.32</v>
          </cell>
          <cell r="BS623">
            <v>21.47</v>
          </cell>
          <cell r="BT623">
            <v>9349.7899999999991</v>
          </cell>
          <cell r="BU623">
            <v>0</v>
          </cell>
          <cell r="BV623">
            <v>9349.7899999999991</v>
          </cell>
          <cell r="BW623">
            <v>0</v>
          </cell>
          <cell r="BX623">
            <v>0</v>
          </cell>
          <cell r="BY623"/>
          <cell r="BZ623">
            <v>0</v>
          </cell>
          <cell r="CA623" t="e">
            <v>#REF!</v>
          </cell>
          <cell r="CB623" t="str">
            <v>Match</v>
          </cell>
          <cell r="CC623" t="b">
            <v>0</v>
          </cell>
          <cell r="CD623">
            <v>985746902</v>
          </cell>
          <cell r="CE623">
            <v>9</v>
          </cell>
          <cell r="CF623">
            <v>9</v>
          </cell>
          <cell r="CG623">
            <v>74</v>
          </cell>
          <cell r="CH623" t="str">
            <v>Z</v>
          </cell>
          <cell r="CI623">
            <v>-14.313159722223645</v>
          </cell>
          <cell r="CJ623"/>
          <cell r="CK623" t="e">
            <v>#REF!</v>
          </cell>
          <cell r="CL623" t="e">
            <v>#REF!</v>
          </cell>
        </row>
        <row r="624">
          <cell r="B624">
            <v>54310</v>
          </cell>
          <cell r="C624" t="str">
            <v xml:space="preserve"> ESPINO-ROJAS,ISAIAS</v>
          </cell>
          <cell r="D624">
            <v>30005</v>
          </cell>
          <cell r="E624">
            <v>29169.33</v>
          </cell>
          <cell r="F624">
            <v>43056</v>
          </cell>
          <cell r="G624">
            <v>44885</v>
          </cell>
          <cell r="H624" t="str">
            <v xml:space="preserve"> PURCHASE EQUIPMENT</v>
          </cell>
          <cell r="I624" t="str">
            <v xml:space="preserve"> SA</v>
          </cell>
          <cell r="J624">
            <v>32</v>
          </cell>
          <cell r="K624" t="str">
            <v xml:space="preserve"> A</v>
          </cell>
          <cell r="L624" t="str">
            <v xml:space="preserve"> N</v>
          </cell>
          <cell r="M624">
            <v>0</v>
          </cell>
          <cell r="N624">
            <v>18956</v>
          </cell>
          <cell r="O624">
            <v>54310</v>
          </cell>
          <cell r="P624">
            <v>0</v>
          </cell>
          <cell r="Q624" t="str">
            <v xml:space="preserve"> MN</v>
          </cell>
          <cell r="R624">
            <v>43151</v>
          </cell>
          <cell r="S624">
            <v>580.35</v>
          </cell>
          <cell r="T624">
            <v>9.59</v>
          </cell>
          <cell r="U624" t="str">
            <v xml:space="preserve"> N</v>
          </cell>
          <cell r="V624">
            <v>3</v>
          </cell>
          <cell r="W624">
            <v>985746902</v>
          </cell>
          <cell r="X624" t="str">
            <v xml:space="preserve"> S</v>
          </cell>
          <cell r="Y624">
            <v>18956</v>
          </cell>
          <cell r="Z624">
            <v>54310</v>
          </cell>
          <cell r="AA624">
            <v>0</v>
          </cell>
          <cell r="AB624">
            <v>22</v>
          </cell>
          <cell r="AC624">
            <v>2</v>
          </cell>
          <cell r="AD624">
            <v>5</v>
          </cell>
          <cell r="AE624">
            <v>0</v>
          </cell>
          <cell r="AF624">
            <v>0</v>
          </cell>
          <cell r="AG624" t="str">
            <v xml:space="preserve"> ST</v>
          </cell>
          <cell r="AH624" t="str">
            <v xml:space="preserve"> 2013 INTERNATIONAL PROSTAR (VI</v>
          </cell>
          <cell r="AI624" t="str">
            <v xml:space="preserve"> N</v>
          </cell>
          <cell r="AJ624">
            <v>6</v>
          </cell>
          <cell r="AK624">
            <v>1</v>
          </cell>
          <cell r="AL624">
            <v>18956</v>
          </cell>
          <cell r="AM624">
            <v>54310</v>
          </cell>
          <cell r="AN624" t="str">
            <v xml:space="preserve">  0/00/0000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18956</v>
          </cell>
          <cell r="AZ624">
            <v>54310</v>
          </cell>
          <cell r="BA624" t="str">
            <v xml:space="preserve"> ST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 t="str">
            <v>Pass</v>
          </cell>
          <cell r="BH624" t="str">
            <v>Pass</v>
          </cell>
          <cell r="BI624" t="str">
            <v>***-**-6902</v>
          </cell>
          <cell r="BJ624">
            <v>29169.33</v>
          </cell>
          <cell r="BK624">
            <v>29178.920000000002</v>
          </cell>
          <cell r="BL624">
            <v>29178.920000000002</v>
          </cell>
          <cell r="BM624"/>
          <cell r="BN624"/>
          <cell r="BO624"/>
          <cell r="BP624"/>
          <cell r="BQ624">
            <v>2.4034272720813903E-5</v>
          </cell>
          <cell r="BR624">
            <v>29169.33</v>
          </cell>
          <cell r="BS624">
            <v>9.59</v>
          </cell>
          <cell r="BT624">
            <v>29178.920000000002</v>
          </cell>
          <cell r="BU624">
            <v>0</v>
          </cell>
          <cell r="BV624">
            <v>29178.920000000002</v>
          </cell>
          <cell r="BW624">
            <v>0</v>
          </cell>
          <cell r="BX624">
            <v>0</v>
          </cell>
          <cell r="BY624"/>
          <cell r="BZ624">
            <v>0</v>
          </cell>
          <cell r="CA624" t="e">
            <v>#REF!</v>
          </cell>
          <cell r="CB624" t="str">
            <v>Match</v>
          </cell>
          <cell r="CC624" t="b">
            <v>0</v>
          </cell>
          <cell r="CD624">
            <v>985746902</v>
          </cell>
          <cell r="CE624">
            <v>9</v>
          </cell>
          <cell r="CF624">
            <v>9</v>
          </cell>
          <cell r="CG624">
            <v>74</v>
          </cell>
          <cell r="CH624" t="str">
            <v>Z</v>
          </cell>
          <cell r="CI624">
            <v>-27.313159722223645</v>
          </cell>
          <cell r="CJ624"/>
          <cell r="CK624" t="e">
            <v>#REF!</v>
          </cell>
          <cell r="CL624" t="e">
            <v>#REF!</v>
          </cell>
        </row>
        <row r="625">
          <cell r="B625">
            <v>50803</v>
          </cell>
          <cell r="C625" t="str">
            <v xml:space="preserve"> ESPINO,OMAR I.</v>
          </cell>
          <cell r="D625">
            <v>17480</v>
          </cell>
          <cell r="E625">
            <v>6509.49</v>
          </cell>
          <cell r="F625">
            <v>41914</v>
          </cell>
          <cell r="G625">
            <v>43482</v>
          </cell>
          <cell r="H625" t="str">
            <v xml:space="preserve"> PURCHASE VEHICLE</v>
          </cell>
          <cell r="I625" t="str">
            <v xml:space="preserve"> SA</v>
          </cell>
          <cell r="J625">
            <v>34</v>
          </cell>
          <cell r="K625" t="str">
            <v xml:space="preserve"> A</v>
          </cell>
          <cell r="L625" t="str">
            <v xml:space="preserve"> N</v>
          </cell>
          <cell r="M625">
            <v>0</v>
          </cell>
          <cell r="N625">
            <v>18957</v>
          </cell>
          <cell r="O625">
            <v>50803</v>
          </cell>
          <cell r="P625">
            <v>0</v>
          </cell>
          <cell r="Q625" t="str">
            <v xml:space="preserve"> JD</v>
          </cell>
          <cell r="R625">
            <v>42995</v>
          </cell>
          <cell r="S625">
            <v>406.82</v>
          </cell>
          <cell r="T625">
            <v>17.12</v>
          </cell>
          <cell r="U625" t="str">
            <v xml:space="preserve"> N</v>
          </cell>
          <cell r="V625">
            <v>11</v>
          </cell>
          <cell r="W625">
            <v>949844092</v>
          </cell>
          <cell r="X625" t="str">
            <v xml:space="preserve"> S</v>
          </cell>
          <cell r="Y625">
            <v>18957</v>
          </cell>
          <cell r="Z625">
            <v>50803</v>
          </cell>
          <cell r="AA625">
            <v>0</v>
          </cell>
          <cell r="AB625">
            <v>22</v>
          </cell>
          <cell r="AC625">
            <v>5</v>
          </cell>
          <cell r="AD625">
            <v>12</v>
          </cell>
          <cell r="AE625">
            <v>0</v>
          </cell>
          <cell r="AF625">
            <v>0</v>
          </cell>
          <cell r="AG625" t="str">
            <v xml:space="preserve"> ST</v>
          </cell>
          <cell r="AH625" t="str">
            <v xml:space="preserve"> 2007 CADILLAC ESCALADE (VIN 1G</v>
          </cell>
          <cell r="AI625" t="str">
            <v xml:space="preserve"> N</v>
          </cell>
          <cell r="AJ625">
            <v>8</v>
          </cell>
          <cell r="AK625">
            <v>24</v>
          </cell>
          <cell r="AL625">
            <v>18957</v>
          </cell>
          <cell r="AM625">
            <v>50803</v>
          </cell>
          <cell r="AN625" t="str">
            <v xml:space="preserve">  0/00/0000</v>
          </cell>
          <cell r="AO625">
            <v>1724.98</v>
          </cell>
          <cell r="AP625">
            <v>7.14</v>
          </cell>
          <cell r="AQ625">
            <v>0</v>
          </cell>
          <cell r="AR625">
            <v>406.82</v>
          </cell>
          <cell r="AS625">
            <v>406.82</v>
          </cell>
          <cell r="AT625">
            <v>406.82</v>
          </cell>
          <cell r="AU625">
            <v>104.84</v>
          </cell>
          <cell r="AV625">
            <v>22</v>
          </cell>
          <cell r="AW625">
            <v>6</v>
          </cell>
          <cell r="AX625">
            <v>3</v>
          </cell>
          <cell r="AY625">
            <v>18957</v>
          </cell>
          <cell r="AZ625">
            <v>50803</v>
          </cell>
          <cell r="BA625" t="str">
            <v xml:space="preserve"> ST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 t="str">
            <v>Substandard</v>
          </cell>
          <cell r="BH625" t="str">
            <v>Pass</v>
          </cell>
          <cell r="BI625" t="str">
            <v>***-**-4092</v>
          </cell>
          <cell r="BJ625">
            <v>6509.49</v>
          </cell>
          <cell r="BK625">
            <v>6526.61</v>
          </cell>
          <cell r="BL625"/>
          <cell r="BM625"/>
          <cell r="BN625">
            <v>6526.61</v>
          </cell>
          <cell r="BO625"/>
          <cell r="BP625"/>
          <cell r="BQ625">
            <v>7.1513861960907047E-6</v>
          </cell>
          <cell r="BR625">
            <v>6509.49</v>
          </cell>
          <cell r="BS625">
            <v>17.12</v>
          </cell>
          <cell r="BT625">
            <v>6526.61</v>
          </cell>
          <cell r="BU625">
            <v>0</v>
          </cell>
          <cell r="BV625">
            <v>6526.61</v>
          </cell>
          <cell r="BW625">
            <v>0</v>
          </cell>
          <cell r="BX625">
            <v>0</v>
          </cell>
          <cell r="BY625" t="str">
            <v>120 +</v>
          </cell>
          <cell r="BZ625">
            <v>1732.1200000000001</v>
          </cell>
          <cell r="CA625" t="e">
            <v>#REF!</v>
          </cell>
          <cell r="CB625" t="str">
            <v>Match</v>
          </cell>
          <cell r="CC625" t="b">
            <v>0</v>
          </cell>
          <cell r="CD625">
            <v>949844092</v>
          </cell>
          <cell r="CE625">
            <v>9</v>
          </cell>
          <cell r="CF625">
            <v>9</v>
          </cell>
          <cell r="CG625">
            <v>84</v>
          </cell>
          <cell r="CH625" t="str">
            <v>Z</v>
          </cell>
          <cell r="CI625">
            <v>128.68684027777635</v>
          </cell>
          <cell r="CJ625" t="str">
            <v>31 +</v>
          </cell>
          <cell r="CK625" t="e">
            <v>#REF!</v>
          </cell>
          <cell r="CL625" t="e">
            <v>#REF!</v>
          </cell>
        </row>
        <row r="626">
          <cell r="B626">
            <v>54173</v>
          </cell>
          <cell r="C626" t="str">
            <v xml:space="preserve"> ESPINO,OMAR I.</v>
          </cell>
          <cell r="D626">
            <v>4525</v>
          </cell>
          <cell r="E626">
            <v>4136.47</v>
          </cell>
          <cell r="F626">
            <v>42993</v>
          </cell>
          <cell r="G626">
            <v>43725</v>
          </cell>
          <cell r="H626" t="str">
            <v xml:space="preserve"> PERSONAL</v>
          </cell>
          <cell r="I626" t="str">
            <v xml:space="preserve"> SA</v>
          </cell>
          <cell r="J626">
            <v>31</v>
          </cell>
          <cell r="K626" t="str">
            <v xml:space="preserve"> A</v>
          </cell>
          <cell r="L626" t="str">
            <v xml:space="preserve"> N</v>
          </cell>
          <cell r="M626">
            <v>0</v>
          </cell>
          <cell r="N626">
            <v>18957</v>
          </cell>
          <cell r="O626">
            <v>54173</v>
          </cell>
          <cell r="P626">
            <v>0</v>
          </cell>
          <cell r="Q626" t="str">
            <v xml:space="preserve"> MN</v>
          </cell>
          <cell r="R626">
            <v>43086</v>
          </cell>
          <cell r="S626">
            <v>204.72</v>
          </cell>
          <cell r="T626">
            <v>10.88</v>
          </cell>
          <cell r="U626" t="str">
            <v xml:space="preserve"> N</v>
          </cell>
          <cell r="V626">
            <v>11</v>
          </cell>
          <cell r="W626">
            <v>949844092</v>
          </cell>
          <cell r="X626" t="str">
            <v xml:space="preserve"> S</v>
          </cell>
          <cell r="Y626">
            <v>18957</v>
          </cell>
          <cell r="Z626">
            <v>54173</v>
          </cell>
          <cell r="AA626">
            <v>0</v>
          </cell>
          <cell r="AB626">
            <v>22</v>
          </cell>
          <cell r="AC626">
            <v>10</v>
          </cell>
          <cell r="AD626">
            <v>4</v>
          </cell>
          <cell r="AE626">
            <v>0</v>
          </cell>
          <cell r="AF626">
            <v>0</v>
          </cell>
          <cell r="AG626" t="str">
            <v xml:space="preserve"> ST</v>
          </cell>
          <cell r="AH626" t="str">
            <v xml:space="preserve"> 2005 FORD F-150 (VIN 1FTPX1458</v>
          </cell>
          <cell r="AI626" t="str">
            <v xml:space="preserve"> N</v>
          </cell>
          <cell r="AJ626">
            <v>8</v>
          </cell>
          <cell r="AK626">
            <v>3</v>
          </cell>
          <cell r="AL626">
            <v>18957</v>
          </cell>
          <cell r="AM626">
            <v>54173</v>
          </cell>
          <cell r="AN626" t="str">
            <v xml:space="preserve">  0/00/0000</v>
          </cell>
          <cell r="AO626">
            <v>309.62</v>
          </cell>
          <cell r="AP626">
            <v>4.54</v>
          </cell>
          <cell r="AQ626">
            <v>0</v>
          </cell>
          <cell r="AR626">
            <v>109.44</v>
          </cell>
          <cell r="AS626">
            <v>0</v>
          </cell>
          <cell r="AT626">
            <v>0</v>
          </cell>
          <cell r="AU626">
            <v>0</v>
          </cell>
          <cell r="AV626">
            <v>2</v>
          </cell>
          <cell r="AW626">
            <v>0</v>
          </cell>
          <cell r="AX626">
            <v>0</v>
          </cell>
          <cell r="AY626">
            <v>18957</v>
          </cell>
          <cell r="AZ626">
            <v>54173</v>
          </cell>
          <cell r="BA626" t="str">
            <v xml:space="preserve"> ST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 t="str">
            <v>Pass</v>
          </cell>
          <cell r="BH626" t="str">
            <v>Pass</v>
          </cell>
          <cell r="BI626" t="str">
            <v>***-**-4092</v>
          </cell>
          <cell r="BJ626">
            <v>4136.47</v>
          </cell>
          <cell r="BK626">
            <v>4147.3500000000004</v>
          </cell>
          <cell r="BL626">
            <v>4147.3500000000004</v>
          </cell>
          <cell r="BM626"/>
          <cell r="BN626"/>
          <cell r="BO626"/>
          <cell r="BP626"/>
          <cell r="BQ626">
            <v>4.5443643754800027E-6</v>
          </cell>
          <cell r="BR626">
            <v>4136.47</v>
          </cell>
          <cell r="BS626">
            <v>10.88</v>
          </cell>
          <cell r="BT626">
            <v>4147.3500000000004</v>
          </cell>
          <cell r="BU626">
            <v>0</v>
          </cell>
          <cell r="BV626">
            <v>4147.3500000000004</v>
          </cell>
          <cell r="BW626">
            <v>0</v>
          </cell>
          <cell r="BX626">
            <v>0</v>
          </cell>
          <cell r="BY626" t="str">
            <v>30-59</v>
          </cell>
          <cell r="BZ626">
            <v>314.16000000000003</v>
          </cell>
          <cell r="CA626" t="e">
            <v>#REF!</v>
          </cell>
          <cell r="CB626" t="str">
            <v>Match</v>
          </cell>
          <cell r="CC626" t="b">
            <v>0</v>
          </cell>
          <cell r="CD626">
            <v>949844092</v>
          </cell>
          <cell r="CE626">
            <v>9</v>
          </cell>
          <cell r="CF626">
            <v>9</v>
          </cell>
          <cell r="CG626">
            <v>84</v>
          </cell>
          <cell r="CH626" t="str">
            <v>Z</v>
          </cell>
          <cell r="CI626">
            <v>37.686840277776355</v>
          </cell>
          <cell r="CJ626" t="str">
            <v>31 +</v>
          </cell>
          <cell r="CK626" t="e">
            <v>#REF!</v>
          </cell>
          <cell r="CL626" t="e">
            <v>#REF!</v>
          </cell>
        </row>
        <row r="627">
          <cell r="B627">
            <v>53606</v>
          </cell>
          <cell r="C627" t="str">
            <v xml:space="preserve"> ESPINO,RASIEL</v>
          </cell>
          <cell r="D627">
            <v>10036.5</v>
          </cell>
          <cell r="E627">
            <v>5462.39</v>
          </cell>
          <cell r="F627">
            <v>42769</v>
          </cell>
          <cell r="G627">
            <v>43605</v>
          </cell>
          <cell r="H627" t="str">
            <v xml:space="preserve"> HOME REPAIRS</v>
          </cell>
          <cell r="I627" t="str">
            <v xml:space="preserve"> SA</v>
          </cell>
          <cell r="J627">
            <v>31</v>
          </cell>
          <cell r="K627" t="str">
            <v xml:space="preserve"> A</v>
          </cell>
          <cell r="L627" t="str">
            <v xml:space="preserve"> N</v>
          </cell>
          <cell r="M627">
            <v>0</v>
          </cell>
          <cell r="N627">
            <v>18958</v>
          </cell>
          <cell r="O627">
            <v>53606</v>
          </cell>
          <cell r="P627">
            <v>0</v>
          </cell>
          <cell r="Q627" t="str">
            <v xml:space="preserve"> MN</v>
          </cell>
          <cell r="R627">
            <v>43120</v>
          </cell>
          <cell r="S627">
            <v>404.04</v>
          </cell>
          <cell r="T627">
            <v>35.61</v>
          </cell>
          <cell r="U627" t="str">
            <v xml:space="preserve"> N</v>
          </cell>
          <cell r="V627">
            <v>11</v>
          </cell>
          <cell r="W627">
            <v>638804639</v>
          </cell>
          <cell r="X627" t="str">
            <v xml:space="preserve"> S</v>
          </cell>
          <cell r="Y627">
            <v>18958</v>
          </cell>
          <cell r="Z627">
            <v>53606</v>
          </cell>
          <cell r="AA627">
            <v>0</v>
          </cell>
          <cell r="AB627">
            <v>22</v>
          </cell>
          <cell r="AC627">
            <v>10</v>
          </cell>
          <cell r="AD627">
            <v>4</v>
          </cell>
          <cell r="AE627">
            <v>0</v>
          </cell>
          <cell r="AF627">
            <v>0</v>
          </cell>
          <cell r="AG627" t="str">
            <v xml:space="preserve"> ST</v>
          </cell>
          <cell r="AH627" t="str">
            <v xml:space="preserve"> 2008 CHEVROLET SILVERADO LT 4W</v>
          </cell>
          <cell r="AI627" t="str">
            <v xml:space="preserve"> N</v>
          </cell>
          <cell r="AJ627">
            <v>7</v>
          </cell>
          <cell r="AK627">
            <v>1</v>
          </cell>
          <cell r="AL627">
            <v>18958</v>
          </cell>
          <cell r="AM627">
            <v>53606</v>
          </cell>
          <cell r="AN627" t="str">
            <v xml:space="preserve">  0/00/0000</v>
          </cell>
          <cell r="AO627">
            <v>372.62</v>
          </cell>
          <cell r="AP627">
            <v>31.42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18958</v>
          </cell>
          <cell r="AZ627">
            <v>53606</v>
          </cell>
          <cell r="BA627" t="str">
            <v xml:space="preserve"> ST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 t="str">
            <v>Pass</v>
          </cell>
          <cell r="BH627" t="str">
            <v>Pass</v>
          </cell>
          <cell r="BI627" t="str">
            <v>***-**-4639</v>
          </cell>
          <cell r="BJ627">
            <v>5462.39</v>
          </cell>
          <cell r="BK627">
            <v>5498</v>
          </cell>
          <cell r="BL627">
            <v>5498</v>
          </cell>
          <cell r="BM627"/>
          <cell r="BN627"/>
          <cell r="BO627"/>
          <cell r="BP627"/>
          <cell r="BQ627">
            <v>5.2509033562085394E-6</v>
          </cell>
          <cell r="BR627">
            <v>5462.39</v>
          </cell>
          <cell r="BS627">
            <v>35.61</v>
          </cell>
          <cell r="BT627">
            <v>5498</v>
          </cell>
          <cell r="BU627">
            <v>0</v>
          </cell>
          <cell r="BV627">
            <v>5498</v>
          </cell>
          <cell r="BW627">
            <v>0</v>
          </cell>
          <cell r="BX627">
            <v>0</v>
          </cell>
          <cell r="BY627"/>
          <cell r="BZ627">
            <v>404.04</v>
          </cell>
          <cell r="CA627" t="e">
            <v>#REF!</v>
          </cell>
          <cell r="CB627" t="str">
            <v>Match</v>
          </cell>
          <cell r="CC627" t="b">
            <v>0</v>
          </cell>
          <cell r="CD627">
            <v>638804639</v>
          </cell>
          <cell r="CE627">
            <v>9</v>
          </cell>
          <cell r="CF627">
            <v>6</v>
          </cell>
          <cell r="CG627">
            <v>80</v>
          </cell>
          <cell r="CH627" t="b">
            <v>0</v>
          </cell>
          <cell r="CI627">
            <v>3.6868402777763549</v>
          </cell>
          <cell r="CJ627"/>
          <cell r="CK627" t="e">
            <v>#REF!</v>
          </cell>
          <cell r="CL627" t="e">
            <v>#REF!</v>
          </cell>
        </row>
        <row r="628">
          <cell r="B628">
            <v>54261</v>
          </cell>
          <cell r="C628" t="str">
            <v xml:space="preserve"> ESPINO,RASIEL</v>
          </cell>
          <cell r="D628">
            <v>21585.93</v>
          </cell>
          <cell r="E628">
            <v>21076.47</v>
          </cell>
          <cell r="F628">
            <v>43032</v>
          </cell>
          <cell r="G628">
            <v>44872</v>
          </cell>
          <cell r="H628" t="str">
            <v xml:space="preserve"> TRUCK REPAIRS</v>
          </cell>
          <cell r="I628" t="str">
            <v xml:space="preserve"> SA</v>
          </cell>
          <cell r="J628">
            <v>32</v>
          </cell>
          <cell r="K628" t="str">
            <v xml:space="preserve"> A</v>
          </cell>
          <cell r="L628" t="str">
            <v xml:space="preserve"> N</v>
          </cell>
          <cell r="M628">
            <v>0</v>
          </cell>
          <cell r="N628">
            <v>18958</v>
          </cell>
          <cell r="O628">
            <v>54261</v>
          </cell>
          <cell r="P628">
            <v>0</v>
          </cell>
          <cell r="Q628" t="str">
            <v xml:space="preserve"> MN</v>
          </cell>
          <cell r="R628">
            <v>43138</v>
          </cell>
          <cell r="S628">
            <v>428.56</v>
          </cell>
          <cell r="T628">
            <v>32.340000000000003</v>
          </cell>
          <cell r="U628" t="str">
            <v xml:space="preserve"> N</v>
          </cell>
          <cell r="V628">
            <v>3</v>
          </cell>
          <cell r="W628">
            <v>638804639</v>
          </cell>
          <cell r="X628" t="str">
            <v xml:space="preserve"> S</v>
          </cell>
          <cell r="Y628">
            <v>18958</v>
          </cell>
          <cell r="Z628">
            <v>54261</v>
          </cell>
          <cell r="AA628">
            <v>0</v>
          </cell>
          <cell r="AB628">
            <v>22</v>
          </cell>
          <cell r="AC628">
            <v>2</v>
          </cell>
          <cell r="AD628">
            <v>5</v>
          </cell>
          <cell r="AE628">
            <v>0</v>
          </cell>
          <cell r="AF628">
            <v>0</v>
          </cell>
          <cell r="AG628" t="str">
            <v xml:space="preserve"> ST</v>
          </cell>
          <cell r="AH628" t="str">
            <v xml:space="preserve"> 2009 PETERBILT 386 (VIN 1XPHDU</v>
          </cell>
          <cell r="AI628" t="str">
            <v xml:space="preserve"> N</v>
          </cell>
          <cell r="AJ628">
            <v>7</v>
          </cell>
          <cell r="AK628">
            <v>1</v>
          </cell>
          <cell r="AL628">
            <v>18958</v>
          </cell>
          <cell r="AM628">
            <v>54261</v>
          </cell>
          <cell r="AN628" t="str">
            <v xml:space="preserve">  0/00/0000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1</v>
          </cell>
          <cell r="AW628">
            <v>0</v>
          </cell>
          <cell r="AX628">
            <v>0</v>
          </cell>
          <cell r="AY628">
            <v>18958</v>
          </cell>
          <cell r="AZ628">
            <v>54261</v>
          </cell>
          <cell r="BA628" t="str">
            <v xml:space="preserve"> ST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 t="str">
            <v>Pass</v>
          </cell>
          <cell r="BH628" t="str">
            <v>Pass</v>
          </cell>
          <cell r="BI628" t="str">
            <v>***-**-4639</v>
          </cell>
          <cell r="BJ628">
            <v>21076.47</v>
          </cell>
          <cell r="BK628">
            <v>21108.81</v>
          </cell>
          <cell r="BL628">
            <v>21108.81</v>
          </cell>
          <cell r="BM628"/>
          <cell r="BN628"/>
          <cell r="BO628"/>
          <cell r="BP628"/>
          <cell r="BQ628">
            <v>2.0260455049900978E-5</v>
          </cell>
          <cell r="BR628">
            <v>21076.47</v>
          </cell>
          <cell r="BS628">
            <v>32.340000000000003</v>
          </cell>
          <cell r="BT628">
            <v>21108.81</v>
          </cell>
          <cell r="BU628">
            <v>0</v>
          </cell>
          <cell r="BV628">
            <v>21108.81</v>
          </cell>
          <cell r="BW628">
            <v>0</v>
          </cell>
          <cell r="BX628">
            <v>0</v>
          </cell>
          <cell r="BY628"/>
          <cell r="BZ628">
            <v>0</v>
          </cell>
          <cell r="CA628" t="e">
            <v>#REF!</v>
          </cell>
          <cell r="CB628" t="str">
            <v>Match</v>
          </cell>
          <cell r="CC628" t="b">
            <v>0</v>
          </cell>
          <cell r="CD628">
            <v>638804639</v>
          </cell>
          <cell r="CE628">
            <v>9</v>
          </cell>
          <cell r="CF628">
            <v>6</v>
          </cell>
          <cell r="CG628">
            <v>80</v>
          </cell>
          <cell r="CH628" t="b">
            <v>0</v>
          </cell>
          <cell r="CI628">
            <v>-14.313159722223645</v>
          </cell>
          <cell r="CJ628"/>
          <cell r="CK628" t="e">
            <v>#REF!</v>
          </cell>
          <cell r="CL628" t="e">
            <v>#REF!</v>
          </cell>
        </row>
        <row r="629">
          <cell r="B629">
            <v>54262</v>
          </cell>
          <cell r="C629" t="str">
            <v xml:space="preserve"> ESPINO,RASIEL</v>
          </cell>
          <cell r="D629">
            <v>82000</v>
          </cell>
          <cell r="E629">
            <v>82000</v>
          </cell>
          <cell r="F629">
            <v>43032</v>
          </cell>
          <cell r="G629">
            <v>43266</v>
          </cell>
          <cell r="H629" t="str">
            <v xml:space="preserve"> PURCHASE CATTLE</v>
          </cell>
          <cell r="I629" t="str">
            <v xml:space="preserve"> SI</v>
          </cell>
          <cell r="J629">
            <v>61</v>
          </cell>
          <cell r="K629" t="str">
            <v xml:space="preserve"> A</v>
          </cell>
          <cell r="L629" t="str">
            <v xml:space="preserve"> N</v>
          </cell>
          <cell r="M629">
            <v>0</v>
          </cell>
          <cell r="N629">
            <v>18958</v>
          </cell>
          <cell r="O629">
            <v>54262</v>
          </cell>
          <cell r="P629">
            <v>0</v>
          </cell>
          <cell r="Q629" t="str">
            <v xml:space="preserve"> MN</v>
          </cell>
          <cell r="R629">
            <v>43266</v>
          </cell>
          <cell r="S629">
            <v>0</v>
          </cell>
          <cell r="T629">
            <v>1446.79</v>
          </cell>
          <cell r="U629" t="str">
            <v xml:space="preserve"> N</v>
          </cell>
          <cell r="V629">
            <v>4</v>
          </cell>
          <cell r="W629">
            <v>638804639</v>
          </cell>
          <cell r="X629" t="str">
            <v xml:space="preserve"> S</v>
          </cell>
          <cell r="Y629">
            <v>18958</v>
          </cell>
          <cell r="Z629">
            <v>54262</v>
          </cell>
          <cell r="AA629">
            <v>0</v>
          </cell>
          <cell r="AB629">
            <v>22</v>
          </cell>
          <cell r="AC629">
            <v>3</v>
          </cell>
          <cell r="AD629">
            <v>5</v>
          </cell>
          <cell r="AE629">
            <v>0</v>
          </cell>
          <cell r="AF629">
            <v>0</v>
          </cell>
          <cell r="AG629" t="str">
            <v xml:space="preserve"> ST</v>
          </cell>
          <cell r="AH629" t="str">
            <v xml:space="preserve"> ALL FARM PRODUCTS AND LIVESTOC</v>
          </cell>
          <cell r="AI629" t="str">
            <v xml:space="preserve"> N</v>
          </cell>
          <cell r="AJ629">
            <v>7</v>
          </cell>
          <cell r="AK629">
            <v>0</v>
          </cell>
          <cell r="AL629">
            <v>18958</v>
          </cell>
          <cell r="AM629">
            <v>54262</v>
          </cell>
          <cell r="AN629" t="str">
            <v xml:space="preserve">  0/00/0000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18958</v>
          </cell>
          <cell r="AZ629">
            <v>54262</v>
          </cell>
          <cell r="BA629" t="str">
            <v xml:space="preserve"> ST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 t="str">
            <v>Pass</v>
          </cell>
          <cell r="BH629" t="str">
            <v>Pass</v>
          </cell>
          <cell r="BI629" t="str">
            <v>***-**-4639</v>
          </cell>
          <cell r="BJ629">
            <v>82000</v>
          </cell>
          <cell r="BK629">
            <v>83446.789999999994</v>
          </cell>
          <cell r="BL629">
            <v>83446.789999999994</v>
          </cell>
          <cell r="BM629"/>
          <cell r="BN629"/>
          <cell r="BO629"/>
          <cell r="BP629"/>
          <cell r="BQ629">
            <v>7.8825216655914392E-5</v>
          </cell>
          <cell r="BR629">
            <v>82000</v>
          </cell>
          <cell r="BS629">
            <v>1446.79</v>
          </cell>
          <cell r="BT629">
            <v>83446.789999999994</v>
          </cell>
          <cell r="BU629">
            <v>0</v>
          </cell>
          <cell r="BV629">
            <v>83446.789999999994</v>
          </cell>
          <cell r="BW629">
            <v>0</v>
          </cell>
          <cell r="BX629">
            <v>0</v>
          </cell>
          <cell r="BY629"/>
          <cell r="BZ629">
            <v>0</v>
          </cell>
          <cell r="CA629" t="e">
            <v>#REF!</v>
          </cell>
          <cell r="CB629" t="str">
            <v>Match</v>
          </cell>
          <cell r="CC629" t="b">
            <v>0</v>
          </cell>
          <cell r="CD629">
            <v>638804639</v>
          </cell>
          <cell r="CE629">
            <v>9</v>
          </cell>
          <cell r="CF629">
            <v>6</v>
          </cell>
          <cell r="CG629">
            <v>80</v>
          </cell>
          <cell r="CH629" t="b">
            <v>0</v>
          </cell>
          <cell r="CI629">
            <v>-142.31315972222365</v>
          </cell>
          <cell r="CJ629"/>
          <cell r="CK629" t="e">
            <v>#REF!</v>
          </cell>
          <cell r="CL629" t="e">
            <v>#REF!</v>
          </cell>
        </row>
        <row r="630">
          <cell r="B630">
            <v>54319</v>
          </cell>
          <cell r="C630" t="str">
            <v xml:space="preserve"> ESPINO,NOELYA J.</v>
          </cell>
          <cell r="D630">
            <v>2025</v>
          </cell>
          <cell r="E630">
            <v>1876.94</v>
          </cell>
          <cell r="F630">
            <v>43060</v>
          </cell>
          <cell r="G630">
            <v>43789</v>
          </cell>
          <cell r="H630" t="str">
            <v xml:space="preserve"> PERSONAL</v>
          </cell>
          <cell r="I630" t="str">
            <v xml:space="preserve"> SA</v>
          </cell>
          <cell r="J630">
            <v>31</v>
          </cell>
          <cell r="K630" t="str">
            <v xml:space="preserve"> A</v>
          </cell>
          <cell r="L630" t="str">
            <v xml:space="preserve"> N</v>
          </cell>
          <cell r="M630">
            <v>0</v>
          </cell>
          <cell r="N630">
            <v>18959</v>
          </cell>
          <cell r="O630">
            <v>54319</v>
          </cell>
          <cell r="P630">
            <v>0</v>
          </cell>
          <cell r="Q630" t="str">
            <v xml:space="preserve"> MN</v>
          </cell>
          <cell r="R630">
            <v>43151</v>
          </cell>
          <cell r="S630">
            <v>98.12</v>
          </cell>
          <cell r="T630">
            <v>3.86</v>
          </cell>
          <cell r="U630" t="str">
            <v xml:space="preserve"> N</v>
          </cell>
          <cell r="V630">
            <v>1</v>
          </cell>
          <cell r="W630">
            <v>633708349</v>
          </cell>
          <cell r="X630" t="str">
            <v xml:space="preserve"> S</v>
          </cell>
          <cell r="Y630">
            <v>18959</v>
          </cell>
          <cell r="Z630">
            <v>54319</v>
          </cell>
          <cell r="AA630">
            <v>0</v>
          </cell>
          <cell r="AB630">
            <v>22</v>
          </cell>
          <cell r="AC630">
            <v>10</v>
          </cell>
          <cell r="AD630">
            <v>4</v>
          </cell>
          <cell r="AE630">
            <v>0</v>
          </cell>
          <cell r="AF630">
            <v>0</v>
          </cell>
          <cell r="AG630" t="str">
            <v xml:space="preserve"> ST</v>
          </cell>
          <cell r="AH630" t="str">
            <v xml:space="preserve"> UNSECURED</v>
          </cell>
          <cell r="AI630" t="str">
            <v xml:space="preserve"> N</v>
          </cell>
          <cell r="AJ630">
            <v>15</v>
          </cell>
          <cell r="AK630">
            <v>0</v>
          </cell>
          <cell r="AL630">
            <v>18959</v>
          </cell>
          <cell r="AM630">
            <v>54319</v>
          </cell>
          <cell r="AN630" t="str">
            <v xml:space="preserve">  0/00/0000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18959</v>
          </cell>
          <cell r="AZ630">
            <v>54319</v>
          </cell>
          <cell r="BA630" t="str">
            <v xml:space="preserve"> ST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 t="str">
            <v>Pass</v>
          </cell>
          <cell r="BH630" t="str">
            <v>Pass</v>
          </cell>
          <cell r="BI630" t="str">
            <v>***-**-8349</v>
          </cell>
          <cell r="BJ630">
            <v>1876.94</v>
          </cell>
          <cell r="BK630">
            <v>1880.8</v>
          </cell>
          <cell r="BL630">
            <v>1880.8</v>
          </cell>
          <cell r="BM630"/>
          <cell r="BN630"/>
          <cell r="BO630"/>
          <cell r="BP630"/>
          <cell r="BQ630">
            <v>3.8662944812757477E-6</v>
          </cell>
          <cell r="BR630">
            <v>1876.94</v>
          </cell>
          <cell r="BS630">
            <v>3.86</v>
          </cell>
          <cell r="BT630">
            <v>1880.8</v>
          </cell>
          <cell r="BU630">
            <v>0</v>
          </cell>
          <cell r="BV630">
            <v>1880.8</v>
          </cell>
          <cell r="BW630">
            <v>0</v>
          </cell>
          <cell r="BX630">
            <v>0</v>
          </cell>
          <cell r="BY630"/>
          <cell r="BZ630">
            <v>0</v>
          </cell>
          <cell r="CA630" t="e">
            <v>#REF!</v>
          </cell>
          <cell r="CB630" t="str">
            <v>Match</v>
          </cell>
          <cell r="CC630" t="b">
            <v>0</v>
          </cell>
          <cell r="CD630">
            <v>633708349</v>
          </cell>
          <cell r="CE630">
            <v>9</v>
          </cell>
          <cell r="CF630">
            <v>6</v>
          </cell>
          <cell r="CG630">
            <v>70</v>
          </cell>
          <cell r="CH630" t="b">
            <v>0</v>
          </cell>
          <cell r="CI630">
            <v>-27.313159722223645</v>
          </cell>
          <cell r="CJ630"/>
          <cell r="CK630" t="e">
            <v>#REF!</v>
          </cell>
          <cell r="CL630" t="e">
            <v>#REF!</v>
          </cell>
        </row>
        <row r="631">
          <cell r="B631">
            <v>53154</v>
          </cell>
          <cell r="C631" t="str">
            <v xml:space="preserve"> ESPINOZA,JOSE A.</v>
          </cell>
          <cell r="D631">
            <v>27000</v>
          </cell>
          <cell r="E631">
            <v>24757.32</v>
          </cell>
          <cell r="F631">
            <v>42593</v>
          </cell>
          <cell r="G631">
            <v>48075</v>
          </cell>
          <cell r="H631" t="str">
            <v xml:space="preserve"> REFINANCE HOME</v>
          </cell>
          <cell r="I631" t="str">
            <v xml:space="preserve"> SA</v>
          </cell>
          <cell r="J631">
            <v>13</v>
          </cell>
          <cell r="K631" t="str">
            <v xml:space="preserve"> A</v>
          </cell>
          <cell r="L631" t="str">
            <v xml:space="preserve"> N</v>
          </cell>
          <cell r="M631">
            <v>0</v>
          </cell>
          <cell r="N631">
            <v>18960</v>
          </cell>
          <cell r="O631">
            <v>53154</v>
          </cell>
          <cell r="P631">
            <v>0</v>
          </cell>
          <cell r="Q631" t="str">
            <v xml:space="preserve"> BR</v>
          </cell>
          <cell r="R631">
            <v>43146</v>
          </cell>
          <cell r="S631">
            <v>199.75</v>
          </cell>
          <cell r="T631">
            <v>5.43</v>
          </cell>
          <cell r="U631" t="str">
            <v xml:space="preserve"> N</v>
          </cell>
          <cell r="V631">
            <v>2</v>
          </cell>
          <cell r="W631">
            <v>509212777</v>
          </cell>
          <cell r="X631" t="str">
            <v xml:space="preserve"> S</v>
          </cell>
          <cell r="Y631">
            <v>18960</v>
          </cell>
          <cell r="Z631">
            <v>53154</v>
          </cell>
          <cell r="AA631">
            <v>0</v>
          </cell>
          <cell r="AB631">
            <v>21</v>
          </cell>
          <cell r="AC631">
            <v>6</v>
          </cell>
          <cell r="AD631">
            <v>1</v>
          </cell>
          <cell r="AE631">
            <v>0</v>
          </cell>
          <cell r="AF631">
            <v>0</v>
          </cell>
          <cell r="AG631" t="str">
            <v xml:space="preserve"> ST</v>
          </cell>
          <cell r="AH631" t="str">
            <v xml:space="preserve"> 208 N 6TH ST, LEOTI, KS</v>
          </cell>
          <cell r="AI631" t="str">
            <v xml:space="preserve"> N</v>
          </cell>
          <cell r="AJ631">
            <v>4</v>
          </cell>
          <cell r="AK631">
            <v>0</v>
          </cell>
          <cell r="AL631">
            <v>18960</v>
          </cell>
          <cell r="AM631">
            <v>53154</v>
          </cell>
          <cell r="AN631" t="str">
            <v xml:space="preserve">  0/00/0000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18960</v>
          </cell>
          <cell r="AZ631">
            <v>53154</v>
          </cell>
          <cell r="BA631" t="str">
            <v xml:space="preserve"> ST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 t="str">
            <v>Pass</v>
          </cell>
          <cell r="BH631" t="str">
            <v>Pass</v>
          </cell>
          <cell r="BI631" t="str">
            <v>***-**-2777</v>
          </cell>
          <cell r="BJ631">
            <v>24757.32</v>
          </cell>
          <cell r="BK631">
            <v>24762.75</v>
          </cell>
          <cell r="BL631">
            <v>24762.75</v>
          </cell>
          <cell r="BM631"/>
          <cell r="BN631"/>
          <cell r="BO631"/>
          <cell r="BP631"/>
          <cell r="BQ631">
            <v>1.3599310890730329E-5</v>
          </cell>
          <cell r="BR631">
            <v>24757.32</v>
          </cell>
          <cell r="BS631">
            <v>5.43</v>
          </cell>
          <cell r="BT631">
            <v>24762.75</v>
          </cell>
          <cell r="BU631">
            <v>0</v>
          </cell>
          <cell r="BV631">
            <v>24762.75</v>
          </cell>
          <cell r="BW631">
            <v>0</v>
          </cell>
          <cell r="BX631">
            <v>0</v>
          </cell>
          <cell r="BY631"/>
          <cell r="BZ631">
            <v>0</v>
          </cell>
          <cell r="CA631" t="e">
            <v>#REF!</v>
          </cell>
          <cell r="CB631" t="str">
            <v>Match</v>
          </cell>
          <cell r="CC631" t="b">
            <v>0</v>
          </cell>
          <cell r="CD631">
            <v>509212777</v>
          </cell>
          <cell r="CE631">
            <v>9</v>
          </cell>
          <cell r="CF631">
            <v>5</v>
          </cell>
          <cell r="CG631">
            <v>21</v>
          </cell>
          <cell r="CH631" t="b">
            <v>0</v>
          </cell>
          <cell r="CI631">
            <v>-22.313159722223645</v>
          </cell>
          <cell r="CJ631"/>
          <cell r="CK631" t="e">
            <v>#REF!</v>
          </cell>
          <cell r="CL631" t="e">
            <v>#REF!</v>
          </cell>
        </row>
        <row r="632">
          <cell r="B632">
            <v>54323</v>
          </cell>
          <cell r="C632" t="str">
            <v xml:space="preserve"> ESPINOZA,JOSE A.</v>
          </cell>
          <cell r="D632">
            <v>15764.03</v>
          </cell>
          <cell r="E632">
            <v>15359.9</v>
          </cell>
          <cell r="F632">
            <v>43061</v>
          </cell>
          <cell r="G632">
            <v>44160</v>
          </cell>
          <cell r="H632" t="str">
            <v xml:space="preserve"> REFINANCE DEBT</v>
          </cell>
          <cell r="I632" t="str">
            <v xml:space="preserve"> SA</v>
          </cell>
          <cell r="J632">
            <v>31</v>
          </cell>
          <cell r="K632" t="str">
            <v xml:space="preserve"> A</v>
          </cell>
          <cell r="L632" t="str">
            <v xml:space="preserve"> N</v>
          </cell>
          <cell r="M632">
            <v>0</v>
          </cell>
          <cell r="N632">
            <v>18960</v>
          </cell>
          <cell r="O632">
            <v>54323</v>
          </cell>
          <cell r="P632">
            <v>0</v>
          </cell>
          <cell r="Q632" t="str">
            <v xml:space="preserve"> MN</v>
          </cell>
          <cell r="R632">
            <v>43125</v>
          </cell>
          <cell r="S632">
            <v>479.78</v>
          </cell>
          <cell r="T632">
            <v>65.650000000000006</v>
          </cell>
          <cell r="U632" t="str">
            <v xml:space="preserve"> N</v>
          </cell>
          <cell r="V632">
            <v>11</v>
          </cell>
          <cell r="W632">
            <v>509212777</v>
          </cell>
          <cell r="X632" t="str">
            <v xml:space="preserve"> S</v>
          </cell>
          <cell r="Y632">
            <v>18960</v>
          </cell>
          <cell r="Z632">
            <v>54323</v>
          </cell>
          <cell r="AA632">
            <v>0</v>
          </cell>
          <cell r="AB632">
            <v>21</v>
          </cell>
          <cell r="AC632">
            <v>10</v>
          </cell>
          <cell r="AD632">
            <v>4</v>
          </cell>
          <cell r="AE632">
            <v>0</v>
          </cell>
          <cell r="AF632">
            <v>0</v>
          </cell>
          <cell r="AG632" t="str">
            <v xml:space="preserve"> ST</v>
          </cell>
          <cell r="AH632" t="str">
            <v xml:space="preserve"> 2006 INFINITI QX (VIN 5N3AA08C</v>
          </cell>
          <cell r="AI632" t="str">
            <v xml:space="preserve"> N</v>
          </cell>
          <cell r="AJ632">
            <v>6</v>
          </cell>
          <cell r="AK632">
            <v>0</v>
          </cell>
          <cell r="AL632">
            <v>18960</v>
          </cell>
          <cell r="AM632">
            <v>54323</v>
          </cell>
          <cell r="AN632" t="str">
            <v xml:space="preserve">  0/00/0000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18960</v>
          </cell>
          <cell r="AZ632">
            <v>54323</v>
          </cell>
          <cell r="BA632" t="str">
            <v xml:space="preserve"> ST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 t="str">
            <v>Pass</v>
          </cell>
          <cell r="BH632" t="str">
            <v>Pass</v>
          </cell>
          <cell r="BI632" t="str">
            <v>***-**-2777</v>
          </cell>
          <cell r="BJ632">
            <v>15359.9</v>
          </cell>
          <cell r="BK632">
            <v>15425.55</v>
          </cell>
          <cell r="BL632">
            <v>15425.55</v>
          </cell>
          <cell r="BM632"/>
          <cell r="BN632"/>
          <cell r="BO632"/>
          <cell r="BP632"/>
          <cell r="BQ632">
            <v>1.2655896640904313E-5</v>
          </cell>
          <cell r="BR632">
            <v>15359.9</v>
          </cell>
          <cell r="BS632">
            <v>65.650000000000006</v>
          </cell>
          <cell r="BT632">
            <v>15425.55</v>
          </cell>
          <cell r="BU632">
            <v>0</v>
          </cell>
          <cell r="BV632">
            <v>15425.55</v>
          </cell>
          <cell r="BW632">
            <v>0</v>
          </cell>
          <cell r="BX632">
            <v>0</v>
          </cell>
          <cell r="BY632"/>
          <cell r="BZ632">
            <v>0</v>
          </cell>
          <cell r="CA632" t="e">
            <v>#REF!</v>
          </cell>
          <cell r="CB632" t="str">
            <v>Match</v>
          </cell>
          <cell r="CC632" t="b">
            <v>0</v>
          </cell>
          <cell r="CD632">
            <v>509212777</v>
          </cell>
          <cell r="CE632">
            <v>9</v>
          </cell>
          <cell r="CF632">
            <v>5</v>
          </cell>
          <cell r="CG632">
            <v>21</v>
          </cell>
          <cell r="CH632" t="b">
            <v>0</v>
          </cell>
          <cell r="CI632">
            <v>-1.3131597222236451</v>
          </cell>
          <cell r="CJ632"/>
          <cell r="CK632" t="e">
            <v>#REF!</v>
          </cell>
          <cell r="CL632" t="e">
            <v>#REF!</v>
          </cell>
        </row>
        <row r="633">
          <cell r="B633">
            <v>54458</v>
          </cell>
          <cell r="C633" t="str">
            <v xml:space="preserve"> ESQUIVEL,NICOLAS</v>
          </cell>
          <cell r="D633">
            <v>23898.5</v>
          </cell>
          <cell r="E633">
            <v>23898.5</v>
          </cell>
          <cell r="F633">
            <v>43119</v>
          </cell>
          <cell r="G633">
            <v>44943</v>
          </cell>
          <cell r="H633" t="str">
            <v xml:space="preserve"> PURCHASE VEHICLE</v>
          </cell>
          <cell r="I633" t="str">
            <v xml:space="preserve"> SA</v>
          </cell>
          <cell r="J633">
            <v>34</v>
          </cell>
          <cell r="K633" t="str">
            <v xml:space="preserve"> A</v>
          </cell>
          <cell r="L633" t="str">
            <v xml:space="preserve"> N</v>
          </cell>
          <cell r="M633">
            <v>0</v>
          </cell>
          <cell r="N633">
            <v>18961</v>
          </cell>
          <cell r="O633">
            <v>54458</v>
          </cell>
          <cell r="P633">
            <v>0</v>
          </cell>
          <cell r="Q633" t="str">
            <v xml:space="preserve"> MN</v>
          </cell>
          <cell r="R633">
            <v>43148</v>
          </cell>
          <cell r="S633">
            <v>473.02</v>
          </cell>
          <cell r="T633">
            <v>22.91</v>
          </cell>
          <cell r="U633" t="str">
            <v xml:space="preserve"> N</v>
          </cell>
          <cell r="V633">
            <v>11</v>
          </cell>
          <cell r="W633">
            <v>940904879</v>
          </cell>
          <cell r="X633" t="str">
            <v xml:space="preserve"> S</v>
          </cell>
          <cell r="Y633">
            <v>18961</v>
          </cell>
          <cell r="Z633">
            <v>54458</v>
          </cell>
          <cell r="AA633">
            <v>0</v>
          </cell>
          <cell r="AB633">
            <v>25</v>
          </cell>
          <cell r="AC633">
            <v>5</v>
          </cell>
          <cell r="AD633">
            <v>12</v>
          </cell>
          <cell r="AE633">
            <v>0</v>
          </cell>
          <cell r="AF633">
            <v>0</v>
          </cell>
          <cell r="AG633" t="str">
            <v xml:space="preserve"> ST</v>
          </cell>
          <cell r="AH633" t="str">
            <v xml:space="preserve"> 2013 DODGE  DURANGO (VIN 1C4SD</v>
          </cell>
          <cell r="AI633" t="str">
            <v xml:space="preserve"> N</v>
          </cell>
          <cell r="AJ633">
            <v>7</v>
          </cell>
          <cell r="AK633">
            <v>0</v>
          </cell>
          <cell r="AL633">
            <v>18961</v>
          </cell>
          <cell r="AM633">
            <v>54458</v>
          </cell>
          <cell r="AN633" t="str">
            <v xml:space="preserve">  0/00/0000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18961</v>
          </cell>
          <cell r="AZ633">
            <v>54458</v>
          </cell>
          <cell r="BA633" t="str">
            <v xml:space="preserve"> ST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 t="str">
            <v>Pass</v>
          </cell>
          <cell r="BH633" t="str">
            <v>Pass</v>
          </cell>
          <cell r="BI633" t="str">
            <v>***-**-4879</v>
          </cell>
          <cell r="BJ633">
            <v>23898.5</v>
          </cell>
          <cell r="BK633">
            <v>23921.41</v>
          </cell>
          <cell r="BL633">
            <v>23921.41</v>
          </cell>
          <cell r="BM633"/>
          <cell r="BN633"/>
          <cell r="BO633"/>
          <cell r="BP633"/>
          <cell r="BQ633">
            <v>2.2973224881114268E-5</v>
          </cell>
          <cell r="BR633">
            <v>23898.5</v>
          </cell>
          <cell r="BS633">
            <v>22.91</v>
          </cell>
          <cell r="BT633">
            <v>23921.41</v>
          </cell>
          <cell r="BU633">
            <v>0</v>
          </cell>
          <cell r="BV633">
            <v>23921.41</v>
          </cell>
          <cell r="BW633">
            <v>0</v>
          </cell>
          <cell r="BX633">
            <v>0</v>
          </cell>
          <cell r="BY633"/>
          <cell r="BZ633">
            <v>0</v>
          </cell>
          <cell r="CA633" t="e">
            <v>#REF!</v>
          </cell>
          <cell r="CB633" t="str">
            <v>Match</v>
          </cell>
          <cell r="CC633" t="b">
            <v>0</v>
          </cell>
          <cell r="CD633">
            <v>940904879</v>
          </cell>
          <cell r="CE633">
            <v>9</v>
          </cell>
          <cell r="CF633">
            <v>9</v>
          </cell>
          <cell r="CG633">
            <v>90</v>
          </cell>
          <cell r="CH633" t="b">
            <v>0</v>
          </cell>
          <cell r="CI633">
            <v>-24.313159722223645</v>
          </cell>
          <cell r="CJ633"/>
          <cell r="CK633" t="e">
            <v>#REF!</v>
          </cell>
          <cell r="CL633" t="e">
            <v>#REF!</v>
          </cell>
        </row>
        <row r="634">
          <cell r="B634">
            <v>53801</v>
          </cell>
          <cell r="C634" t="str">
            <v xml:space="preserve"> ESTRELLA,JAIR DEJESU</v>
          </cell>
          <cell r="D634">
            <v>43892.5</v>
          </cell>
          <cell r="E634">
            <v>39482.89</v>
          </cell>
          <cell r="F634">
            <v>42852</v>
          </cell>
          <cell r="G634">
            <v>44681</v>
          </cell>
          <cell r="H634" t="str">
            <v xml:space="preserve"> PURCHASE VEHICLE</v>
          </cell>
          <cell r="I634" t="str">
            <v xml:space="preserve"> SA</v>
          </cell>
          <cell r="J634">
            <v>34</v>
          </cell>
          <cell r="K634" t="str">
            <v xml:space="preserve"> A</v>
          </cell>
          <cell r="L634" t="str">
            <v xml:space="preserve"> N</v>
          </cell>
          <cell r="M634">
            <v>0</v>
          </cell>
          <cell r="N634">
            <v>18962</v>
          </cell>
          <cell r="O634">
            <v>53801</v>
          </cell>
          <cell r="P634">
            <v>0</v>
          </cell>
          <cell r="Q634" t="str">
            <v xml:space="preserve"> MN</v>
          </cell>
          <cell r="R634">
            <v>43099</v>
          </cell>
          <cell r="S634">
            <v>849.08</v>
          </cell>
          <cell r="T634">
            <v>305.04000000000002</v>
          </cell>
          <cell r="U634" t="str">
            <v xml:space="preserve"> N</v>
          </cell>
          <cell r="V634">
            <v>11</v>
          </cell>
          <cell r="W634">
            <v>513130317</v>
          </cell>
          <cell r="X634" t="str">
            <v xml:space="preserve"> S</v>
          </cell>
          <cell r="Y634">
            <v>18962</v>
          </cell>
          <cell r="Z634">
            <v>53801</v>
          </cell>
          <cell r="AA634">
            <v>0</v>
          </cell>
          <cell r="AB634">
            <v>24</v>
          </cell>
          <cell r="AC634">
            <v>5</v>
          </cell>
          <cell r="AD634">
            <v>12</v>
          </cell>
          <cell r="AE634">
            <v>0</v>
          </cell>
          <cell r="AF634">
            <v>0</v>
          </cell>
          <cell r="AG634" t="str">
            <v xml:space="preserve"> ST</v>
          </cell>
          <cell r="AH634" t="str">
            <v xml:space="preserve"> 2016 GMC SIERRA 1500 SLT CREW</v>
          </cell>
          <cell r="AI634" t="str">
            <v xml:space="preserve"> N</v>
          </cell>
          <cell r="AJ634">
            <v>6</v>
          </cell>
          <cell r="AK634">
            <v>4</v>
          </cell>
          <cell r="AL634">
            <v>18962</v>
          </cell>
          <cell r="AM634">
            <v>53801</v>
          </cell>
          <cell r="AN634" t="str">
            <v xml:space="preserve">  0/00/0000</v>
          </cell>
          <cell r="AO634">
            <v>674.85</v>
          </cell>
          <cell r="AP634">
            <v>142.79</v>
          </cell>
          <cell r="AQ634">
            <v>817.64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3</v>
          </cell>
          <cell r="AW634">
            <v>0</v>
          </cell>
          <cell r="AX634">
            <v>0</v>
          </cell>
          <cell r="AY634">
            <v>18962</v>
          </cell>
          <cell r="AZ634">
            <v>53801</v>
          </cell>
          <cell r="BA634" t="str">
            <v xml:space="preserve"> ST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 t="str">
            <v>Pass</v>
          </cell>
          <cell r="BH634" t="str">
            <v>Pass</v>
          </cell>
          <cell r="BI634" t="str">
            <v>***-**-0317</v>
          </cell>
          <cell r="BJ634">
            <v>39482.89</v>
          </cell>
          <cell r="BK634">
            <v>39787.93</v>
          </cell>
          <cell r="BL634">
            <v>39787.93</v>
          </cell>
          <cell r="BM634"/>
          <cell r="BN634"/>
          <cell r="BO634"/>
          <cell r="BP634"/>
          <cell r="BQ634">
            <v>3.2532202353152978E-5</v>
          </cell>
          <cell r="BR634">
            <v>39482.89</v>
          </cell>
          <cell r="BS634">
            <v>305.04000000000002</v>
          </cell>
          <cell r="BT634">
            <v>39787.93</v>
          </cell>
          <cell r="BU634">
            <v>0</v>
          </cell>
          <cell r="BV634">
            <v>39787.93</v>
          </cell>
          <cell r="BW634">
            <v>0</v>
          </cell>
          <cell r="BX634">
            <v>0</v>
          </cell>
          <cell r="BY634" t="str">
            <v>1-29</v>
          </cell>
          <cell r="BZ634">
            <v>817.64</v>
          </cell>
          <cell r="CA634" t="e">
            <v>#REF!</v>
          </cell>
          <cell r="CB634" t="str">
            <v>Match</v>
          </cell>
          <cell r="CC634" t="b">
            <v>0</v>
          </cell>
          <cell r="CD634">
            <v>513130317</v>
          </cell>
          <cell r="CE634">
            <v>9</v>
          </cell>
          <cell r="CF634">
            <v>5</v>
          </cell>
          <cell r="CG634">
            <v>13</v>
          </cell>
          <cell r="CH634" t="b">
            <v>0</v>
          </cell>
          <cell r="CI634">
            <v>24.686840277776355</v>
          </cell>
          <cell r="CJ634"/>
          <cell r="CK634" t="e">
            <v>#REF!</v>
          </cell>
          <cell r="CL634" t="e">
            <v>#REF!</v>
          </cell>
        </row>
        <row r="635">
          <cell r="B635">
            <v>53425</v>
          </cell>
          <cell r="C635" t="str">
            <v xml:space="preserve"> ESTRELLA,RAFAEL</v>
          </cell>
          <cell r="D635">
            <v>15027.5</v>
          </cell>
          <cell r="E635">
            <v>10042.959999999999</v>
          </cell>
          <cell r="F635">
            <v>42692</v>
          </cell>
          <cell r="G635">
            <v>43789</v>
          </cell>
          <cell r="H635" t="str">
            <v xml:space="preserve"> PURCHASE VEHICLE</v>
          </cell>
          <cell r="I635" t="str">
            <v xml:space="preserve"> SA</v>
          </cell>
          <cell r="J635">
            <v>34</v>
          </cell>
          <cell r="K635" t="str">
            <v xml:space="preserve"> A</v>
          </cell>
          <cell r="L635" t="str">
            <v xml:space="preserve"> N</v>
          </cell>
          <cell r="M635">
            <v>0</v>
          </cell>
          <cell r="N635">
            <v>18963</v>
          </cell>
          <cell r="O635">
            <v>53425</v>
          </cell>
          <cell r="P635">
            <v>0</v>
          </cell>
          <cell r="Q635" t="str">
            <v xml:space="preserve"> TW</v>
          </cell>
          <cell r="R635">
            <v>43120</v>
          </cell>
          <cell r="S635">
            <v>467.58</v>
          </cell>
          <cell r="T635">
            <v>26.83</v>
          </cell>
          <cell r="U635" t="str">
            <v xml:space="preserve"> N</v>
          </cell>
          <cell r="V635">
            <v>11</v>
          </cell>
          <cell r="W635">
            <v>512178127</v>
          </cell>
          <cell r="X635" t="str">
            <v xml:space="preserve"> S</v>
          </cell>
          <cell r="Y635">
            <v>18963</v>
          </cell>
          <cell r="Z635">
            <v>53425</v>
          </cell>
          <cell r="AA635">
            <v>0</v>
          </cell>
          <cell r="AB635">
            <v>14</v>
          </cell>
          <cell r="AC635">
            <v>5</v>
          </cell>
          <cell r="AD635">
            <v>12</v>
          </cell>
          <cell r="AE635">
            <v>0</v>
          </cell>
          <cell r="AF635">
            <v>0</v>
          </cell>
          <cell r="AG635" t="str">
            <v xml:space="preserve"> ST</v>
          </cell>
          <cell r="AH635" t="str">
            <v xml:space="preserve"> 2006 DODGE (VIN 128037)</v>
          </cell>
          <cell r="AI635" t="str">
            <v xml:space="preserve"> N</v>
          </cell>
          <cell r="AJ635">
            <v>7.5</v>
          </cell>
          <cell r="AK635">
            <v>3</v>
          </cell>
          <cell r="AL635">
            <v>18963</v>
          </cell>
          <cell r="AM635">
            <v>53425</v>
          </cell>
          <cell r="AN635" t="str">
            <v xml:space="preserve">  0/00/0000</v>
          </cell>
          <cell r="AO635">
            <v>449</v>
          </cell>
          <cell r="AP635">
            <v>18.579999999999998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18963</v>
          </cell>
          <cell r="AZ635">
            <v>53425</v>
          </cell>
          <cell r="BA635" t="str">
            <v xml:space="preserve"> ST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 t="str">
            <v>Pass</v>
          </cell>
          <cell r="BH635" t="str">
            <v>Pass</v>
          </cell>
          <cell r="BI635" t="str">
            <v>***-**-8127</v>
          </cell>
          <cell r="BJ635">
            <v>10042.959999999999</v>
          </cell>
          <cell r="BK635">
            <v>10069.789999999999</v>
          </cell>
          <cell r="BL635">
            <v>10069.789999999999</v>
          </cell>
          <cell r="BM635"/>
          <cell r="BN635"/>
          <cell r="BO635"/>
          <cell r="BP635"/>
          <cell r="BQ635">
            <v>1.0343708595819012E-5</v>
          </cell>
          <cell r="BR635">
            <v>10042.959999999999</v>
          </cell>
          <cell r="BS635">
            <v>26.83</v>
          </cell>
          <cell r="BT635">
            <v>10069.789999999999</v>
          </cell>
          <cell r="BU635">
            <v>0</v>
          </cell>
          <cell r="BV635">
            <v>10069.789999999999</v>
          </cell>
          <cell r="BW635">
            <v>0</v>
          </cell>
          <cell r="BX635">
            <v>0</v>
          </cell>
          <cell r="BY635"/>
          <cell r="BZ635">
            <v>467.58</v>
          </cell>
          <cell r="CA635" t="e">
            <v>#REF!</v>
          </cell>
          <cell r="CB635" t="str">
            <v>Match</v>
          </cell>
          <cell r="CC635" t="b">
            <v>0</v>
          </cell>
          <cell r="CD635">
            <v>512178127</v>
          </cell>
          <cell r="CE635">
            <v>9</v>
          </cell>
          <cell r="CF635">
            <v>5</v>
          </cell>
          <cell r="CG635">
            <v>17</v>
          </cell>
          <cell r="CH635" t="b">
            <v>0</v>
          </cell>
          <cell r="CI635">
            <v>3.6868402777763549</v>
          </cell>
          <cell r="CJ635"/>
          <cell r="CK635" t="e">
            <v>#REF!</v>
          </cell>
          <cell r="CL635" t="e">
            <v>#REF!</v>
          </cell>
        </row>
        <row r="636">
          <cell r="B636">
            <v>51575</v>
          </cell>
          <cell r="C636" t="str">
            <v xml:space="preserve"> ESTRELLA,LETICIA</v>
          </cell>
          <cell r="D636">
            <v>34949.78</v>
          </cell>
          <cell r="E636">
            <v>17586.330000000002</v>
          </cell>
          <cell r="F636">
            <v>42118</v>
          </cell>
          <cell r="G636">
            <v>43966</v>
          </cell>
          <cell r="H636" t="str">
            <v xml:space="preserve"> PURCHASE VEHICLE</v>
          </cell>
          <cell r="I636" t="str">
            <v xml:space="preserve"> SA</v>
          </cell>
          <cell r="J636">
            <v>34</v>
          </cell>
          <cell r="K636" t="str">
            <v xml:space="preserve"> A</v>
          </cell>
          <cell r="L636" t="str">
            <v xml:space="preserve"> N</v>
          </cell>
          <cell r="M636">
            <v>0</v>
          </cell>
          <cell r="N636">
            <v>18964</v>
          </cell>
          <cell r="O636">
            <v>51575</v>
          </cell>
          <cell r="P636">
            <v>0</v>
          </cell>
          <cell r="Q636" t="str">
            <v xml:space="preserve"> LF</v>
          </cell>
          <cell r="R636">
            <v>43146</v>
          </cell>
          <cell r="S636">
            <v>678.19</v>
          </cell>
          <cell r="T636">
            <v>75.16</v>
          </cell>
          <cell r="U636" t="str">
            <v xml:space="preserve"> N</v>
          </cell>
          <cell r="V636">
            <v>11</v>
          </cell>
          <cell r="W636">
            <v>515923306</v>
          </cell>
          <cell r="X636" t="str">
            <v xml:space="preserve"> S</v>
          </cell>
          <cell r="Y636">
            <v>18964</v>
          </cell>
          <cell r="Z636">
            <v>51575</v>
          </cell>
          <cell r="AA636">
            <v>0</v>
          </cell>
          <cell r="AB636">
            <v>14</v>
          </cell>
          <cell r="AC636">
            <v>5</v>
          </cell>
          <cell r="AD636">
            <v>12</v>
          </cell>
          <cell r="AE636">
            <v>0</v>
          </cell>
          <cell r="AF636">
            <v>0</v>
          </cell>
          <cell r="AG636" t="str">
            <v xml:space="preserve"> ST</v>
          </cell>
          <cell r="AH636" t="str">
            <v xml:space="preserve"> 15 WRANGLER, 06 LINCOLN P/U</v>
          </cell>
          <cell r="AI636" t="str">
            <v xml:space="preserve"> N</v>
          </cell>
          <cell r="AJ636">
            <v>6</v>
          </cell>
          <cell r="AK636">
            <v>2</v>
          </cell>
          <cell r="AL636">
            <v>18964</v>
          </cell>
          <cell r="AM636">
            <v>51575</v>
          </cell>
          <cell r="AN636" t="str">
            <v xml:space="preserve">  0/00/0000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18964</v>
          </cell>
          <cell r="AZ636">
            <v>51575</v>
          </cell>
          <cell r="BA636" t="str">
            <v xml:space="preserve"> ST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 t="str">
            <v>Pass</v>
          </cell>
          <cell r="BH636" t="str">
            <v>Pass</v>
          </cell>
          <cell r="BI636" t="str">
            <v>***-**-3306</v>
          </cell>
          <cell r="BJ636">
            <v>17586.330000000002</v>
          </cell>
          <cell r="BK636">
            <v>17661.490000000002</v>
          </cell>
          <cell r="BL636">
            <v>17661.490000000002</v>
          </cell>
          <cell r="BM636"/>
          <cell r="BN636"/>
          <cell r="BO636"/>
          <cell r="BP636"/>
          <cell r="BQ636">
            <v>1.4490379154345717E-5</v>
          </cell>
          <cell r="BR636">
            <v>17586.330000000002</v>
          </cell>
          <cell r="BS636">
            <v>75.16</v>
          </cell>
          <cell r="BT636">
            <v>17661.490000000002</v>
          </cell>
          <cell r="BU636">
            <v>0</v>
          </cell>
          <cell r="BV636">
            <v>17661.490000000002</v>
          </cell>
          <cell r="BW636">
            <v>0</v>
          </cell>
          <cell r="BX636">
            <v>0</v>
          </cell>
          <cell r="BY636"/>
          <cell r="BZ636">
            <v>0</v>
          </cell>
          <cell r="CA636" t="e">
            <v>#REF!</v>
          </cell>
          <cell r="CB636" t="str">
            <v>Match</v>
          </cell>
          <cell r="CC636" t="b">
            <v>0</v>
          </cell>
          <cell r="CD636">
            <v>515923306</v>
          </cell>
          <cell r="CE636">
            <v>9</v>
          </cell>
          <cell r="CF636">
            <v>5</v>
          </cell>
          <cell r="CG636">
            <v>92</v>
          </cell>
          <cell r="CH636" t="b">
            <v>0</v>
          </cell>
          <cell r="CI636">
            <v>-22.313159722223645</v>
          </cell>
          <cell r="CJ636"/>
          <cell r="CK636" t="e">
            <v>#REF!</v>
          </cell>
          <cell r="CL636" t="e">
            <v>#REF!</v>
          </cell>
        </row>
        <row r="637">
          <cell r="B637">
            <v>53890</v>
          </cell>
          <cell r="C637" t="str">
            <v xml:space="preserve"> ESTRELLA,LETICIA</v>
          </cell>
          <cell r="D637">
            <v>4124.4799999999996</v>
          </cell>
          <cell r="E637">
            <v>2598.98</v>
          </cell>
          <cell r="F637">
            <v>42881</v>
          </cell>
          <cell r="G637">
            <v>43429</v>
          </cell>
          <cell r="H637" t="str">
            <v xml:space="preserve"> DEBT CONSOLIDATION</v>
          </cell>
          <cell r="I637" t="str">
            <v xml:space="preserve"> SA</v>
          </cell>
          <cell r="J637">
            <v>31</v>
          </cell>
          <cell r="K637" t="str">
            <v xml:space="preserve"> A</v>
          </cell>
          <cell r="L637" t="str">
            <v xml:space="preserve"> N</v>
          </cell>
          <cell r="M637">
            <v>0</v>
          </cell>
          <cell r="N637">
            <v>18964</v>
          </cell>
          <cell r="O637">
            <v>53890</v>
          </cell>
          <cell r="P637">
            <v>0</v>
          </cell>
          <cell r="Q637" t="str">
            <v xml:space="preserve"> LF</v>
          </cell>
          <cell r="R637">
            <v>43125</v>
          </cell>
          <cell r="S637">
            <v>247.41</v>
          </cell>
          <cell r="T637">
            <v>8.42</v>
          </cell>
          <cell r="U637" t="str">
            <v xml:space="preserve"> N</v>
          </cell>
          <cell r="V637">
            <v>11</v>
          </cell>
          <cell r="W637">
            <v>515923306</v>
          </cell>
          <cell r="X637" t="str">
            <v xml:space="preserve"> S</v>
          </cell>
          <cell r="Y637">
            <v>18964</v>
          </cell>
          <cell r="Z637">
            <v>53890</v>
          </cell>
          <cell r="AA637">
            <v>0</v>
          </cell>
          <cell r="AB637">
            <v>14</v>
          </cell>
          <cell r="AC637">
            <v>10</v>
          </cell>
          <cell r="AD637">
            <v>4</v>
          </cell>
          <cell r="AE637">
            <v>0</v>
          </cell>
          <cell r="AF637">
            <v>0</v>
          </cell>
          <cell r="AG637" t="str">
            <v xml:space="preserve"> ST</v>
          </cell>
          <cell r="AH637" t="str">
            <v xml:space="preserve"> 2015 JEEP  WRANGLER</v>
          </cell>
          <cell r="AI637" t="str">
            <v xml:space="preserve"> N</v>
          </cell>
          <cell r="AJ637">
            <v>9.85</v>
          </cell>
          <cell r="AK637">
            <v>1</v>
          </cell>
          <cell r="AL637">
            <v>18964</v>
          </cell>
          <cell r="AM637">
            <v>53890</v>
          </cell>
          <cell r="AN637" t="str">
            <v xml:space="preserve">  0/00/0000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18964</v>
          </cell>
          <cell r="AZ637">
            <v>53890</v>
          </cell>
          <cell r="BA637" t="str">
            <v xml:space="preserve"> ST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 t="str">
            <v>Pass</v>
          </cell>
          <cell r="BH637" t="str">
            <v>Pass</v>
          </cell>
          <cell r="BI637" t="str">
            <v>***-**-3306</v>
          </cell>
          <cell r="BJ637">
            <v>2598.98</v>
          </cell>
          <cell r="BK637">
            <v>2607.4</v>
          </cell>
          <cell r="BL637">
            <v>2607.4</v>
          </cell>
          <cell r="BM637"/>
          <cell r="BN637"/>
          <cell r="BO637"/>
          <cell r="BP637"/>
          <cell r="BQ637">
            <v>3.5155432780596257E-6</v>
          </cell>
          <cell r="BR637">
            <v>2598.98</v>
          </cell>
          <cell r="BS637">
            <v>8.42</v>
          </cell>
          <cell r="BT637">
            <v>2607.4</v>
          </cell>
          <cell r="BU637">
            <v>0</v>
          </cell>
          <cell r="BV637">
            <v>2607.4</v>
          </cell>
          <cell r="BW637">
            <v>0</v>
          </cell>
          <cell r="BX637">
            <v>0</v>
          </cell>
          <cell r="BY637"/>
          <cell r="BZ637">
            <v>0</v>
          </cell>
          <cell r="CA637" t="e">
            <v>#REF!</v>
          </cell>
          <cell r="CB637" t="str">
            <v>Match</v>
          </cell>
          <cell r="CC637" t="b">
            <v>0</v>
          </cell>
          <cell r="CD637">
            <v>515923306</v>
          </cell>
          <cell r="CE637">
            <v>9</v>
          </cell>
          <cell r="CF637">
            <v>5</v>
          </cell>
          <cell r="CG637">
            <v>92</v>
          </cell>
          <cell r="CH637" t="b">
            <v>0</v>
          </cell>
          <cell r="CI637">
            <v>-1.3131597222236451</v>
          </cell>
          <cell r="CJ637"/>
          <cell r="CK637" t="e">
            <v>#REF!</v>
          </cell>
          <cell r="CL637" t="e">
            <v>#REF!</v>
          </cell>
        </row>
        <row r="638">
          <cell r="B638">
            <v>52555</v>
          </cell>
          <cell r="C638" t="str">
            <v xml:space="preserve"> EPLER,LYNN R.</v>
          </cell>
          <cell r="D638">
            <v>20000</v>
          </cell>
          <cell r="E638">
            <v>16423.71</v>
          </cell>
          <cell r="F638">
            <v>42396</v>
          </cell>
          <cell r="G638">
            <v>44576</v>
          </cell>
          <cell r="H638" t="str">
            <v xml:space="preserve"> MACHINERY AMORTIZATION</v>
          </cell>
          <cell r="I638" t="str">
            <v xml:space="preserve"> SA</v>
          </cell>
          <cell r="J638">
            <v>92</v>
          </cell>
          <cell r="K638" t="str">
            <v xml:space="preserve"> A</v>
          </cell>
          <cell r="L638" t="str">
            <v xml:space="preserve"> N</v>
          </cell>
          <cell r="M638">
            <v>0</v>
          </cell>
          <cell r="N638">
            <v>18965</v>
          </cell>
          <cell r="O638">
            <v>52555</v>
          </cell>
          <cell r="P638">
            <v>0</v>
          </cell>
          <cell r="Q638" t="str">
            <v xml:space="preserve"> JD</v>
          </cell>
          <cell r="R638">
            <v>43480</v>
          </cell>
          <cell r="S638">
            <v>4676.29</v>
          </cell>
          <cell r="T638">
            <v>34.64</v>
          </cell>
          <cell r="U638" t="str">
            <v xml:space="preserve"> N</v>
          </cell>
          <cell r="V638">
            <v>3</v>
          </cell>
          <cell r="W638">
            <v>510504028</v>
          </cell>
          <cell r="X638" t="str">
            <v xml:space="preserve"> S</v>
          </cell>
          <cell r="Y638">
            <v>18965</v>
          </cell>
          <cell r="Z638">
            <v>52555</v>
          </cell>
          <cell r="AA638">
            <v>0</v>
          </cell>
          <cell r="AB638">
            <v>4</v>
          </cell>
          <cell r="AC638">
            <v>2</v>
          </cell>
          <cell r="AD638">
            <v>11</v>
          </cell>
          <cell r="AE638">
            <v>0</v>
          </cell>
          <cell r="AF638">
            <v>0</v>
          </cell>
          <cell r="AG638" t="str">
            <v xml:space="preserve"> ST</v>
          </cell>
          <cell r="AH638" t="str">
            <v xml:space="preserve"> ALL EQUIPMENT</v>
          </cell>
          <cell r="AI638" t="str">
            <v xml:space="preserve"> N</v>
          </cell>
          <cell r="AJ638">
            <v>5.5</v>
          </cell>
          <cell r="AK638">
            <v>0</v>
          </cell>
          <cell r="AL638">
            <v>18965</v>
          </cell>
          <cell r="AM638">
            <v>52555</v>
          </cell>
          <cell r="AN638" t="str">
            <v xml:space="preserve">  0/00/0000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18965</v>
          </cell>
          <cell r="AZ638">
            <v>52555</v>
          </cell>
          <cell r="BA638" t="str">
            <v xml:space="preserve"> ST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 t="str">
            <v>Pass</v>
          </cell>
          <cell r="BH638" t="str">
            <v>Pass</v>
          </cell>
          <cell r="BI638" t="str">
            <v>***-**-4028</v>
          </cell>
          <cell r="BJ638">
            <v>16423.71</v>
          </cell>
          <cell r="BK638">
            <v>16458.349999999999</v>
          </cell>
          <cell r="BL638">
            <v>16458.349999999999</v>
          </cell>
          <cell r="BM638"/>
          <cell r="BN638"/>
          <cell r="BO638"/>
          <cell r="BP638"/>
          <cell r="BQ638">
            <v>1.2404727778295281E-5</v>
          </cell>
          <cell r="BR638">
            <v>16423.71</v>
          </cell>
          <cell r="BS638">
            <v>34.64</v>
          </cell>
          <cell r="BT638">
            <v>16458.349999999999</v>
          </cell>
          <cell r="BU638">
            <v>0</v>
          </cell>
          <cell r="BV638">
            <v>16458.349999999999</v>
          </cell>
          <cell r="BW638">
            <v>0</v>
          </cell>
          <cell r="BX638">
            <v>0</v>
          </cell>
          <cell r="BY638"/>
          <cell r="BZ638">
            <v>0</v>
          </cell>
          <cell r="CA638" t="e">
            <v>#REF!</v>
          </cell>
          <cell r="CB638" t="str">
            <v>Match</v>
          </cell>
          <cell r="CC638" t="b">
            <v>0</v>
          </cell>
          <cell r="CD638">
            <v>510504028</v>
          </cell>
          <cell r="CE638">
            <v>9</v>
          </cell>
          <cell r="CF638">
            <v>5</v>
          </cell>
          <cell r="CG638">
            <v>50</v>
          </cell>
          <cell r="CH638" t="b">
            <v>0</v>
          </cell>
          <cell r="CI638">
            <v>-356.31315972222365</v>
          </cell>
          <cell r="CJ638"/>
          <cell r="CK638" t="e">
            <v>#REF!</v>
          </cell>
          <cell r="CL638" t="e">
            <v>#REF!</v>
          </cell>
        </row>
        <row r="639">
          <cell r="B639">
            <v>53584</v>
          </cell>
          <cell r="C639" t="str">
            <v xml:space="preserve"> EPLER,LYNN R.</v>
          </cell>
          <cell r="D639">
            <v>70000</v>
          </cell>
          <cell r="E639">
            <v>68643.240000000005</v>
          </cell>
          <cell r="F639">
            <v>42760</v>
          </cell>
          <cell r="G639">
            <v>43115</v>
          </cell>
          <cell r="H639" t="str">
            <v xml:space="preserve"> OPERATING RENEWAL</v>
          </cell>
          <cell r="I639" t="str">
            <v xml:space="preserve"> SI</v>
          </cell>
          <cell r="J639">
            <v>91</v>
          </cell>
          <cell r="K639" t="str">
            <v xml:space="preserve"> A</v>
          </cell>
          <cell r="L639" t="str">
            <v xml:space="preserve"> O</v>
          </cell>
          <cell r="M639">
            <v>70000</v>
          </cell>
          <cell r="N639">
            <v>18965</v>
          </cell>
          <cell r="O639">
            <v>53584</v>
          </cell>
          <cell r="P639">
            <v>0</v>
          </cell>
          <cell r="Q639" t="str">
            <v xml:space="preserve"> JD</v>
          </cell>
          <cell r="R639">
            <v>43115</v>
          </cell>
          <cell r="S639">
            <v>0</v>
          </cell>
          <cell r="T639">
            <v>171.14</v>
          </cell>
          <cell r="U639" t="str">
            <v xml:space="preserve"> N</v>
          </cell>
          <cell r="V639">
            <v>7</v>
          </cell>
          <cell r="W639">
            <v>510504028</v>
          </cell>
          <cell r="X639" t="str">
            <v xml:space="preserve"> S</v>
          </cell>
          <cell r="Y639">
            <v>18965</v>
          </cell>
          <cell r="Z639">
            <v>53584</v>
          </cell>
          <cell r="AA639">
            <v>0</v>
          </cell>
          <cell r="AB639">
            <v>4</v>
          </cell>
          <cell r="AC639">
            <v>4</v>
          </cell>
          <cell r="AD639">
            <v>11</v>
          </cell>
          <cell r="AE639">
            <v>0</v>
          </cell>
          <cell r="AF639">
            <v>0</v>
          </cell>
          <cell r="AG639" t="str">
            <v xml:space="preserve"> ST</v>
          </cell>
          <cell r="AH639" t="str">
            <v xml:space="preserve"> ALL AC EQ GICR FP FE AND REM</v>
          </cell>
          <cell r="AI639" t="str">
            <v xml:space="preserve"> N</v>
          </cell>
          <cell r="AJ639">
            <v>6.5</v>
          </cell>
          <cell r="AK639">
            <v>0</v>
          </cell>
          <cell r="AL639">
            <v>18965</v>
          </cell>
          <cell r="AM639">
            <v>53584</v>
          </cell>
          <cell r="AN639" t="str">
            <v xml:space="preserve">  0/00/0000</v>
          </cell>
          <cell r="AO639">
            <v>68643.240000000005</v>
          </cell>
          <cell r="AP639">
            <v>171.14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18965</v>
          </cell>
          <cell r="AZ639">
            <v>53584</v>
          </cell>
          <cell r="BA639" t="str">
            <v xml:space="preserve"> ST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 t="str">
            <v>Pass</v>
          </cell>
          <cell r="BH639" t="str">
            <v>Pass</v>
          </cell>
          <cell r="BI639" t="str">
            <v>***-**-4028</v>
          </cell>
          <cell r="BJ639">
            <v>70000</v>
          </cell>
          <cell r="BK639">
            <v>68814.38</v>
          </cell>
          <cell r="BL639">
            <v>68814.38</v>
          </cell>
          <cell r="BM639"/>
          <cell r="BN639"/>
          <cell r="BO639"/>
          <cell r="BP639"/>
          <cell r="BQ639">
            <v>6.1272332268755294E-5</v>
          </cell>
          <cell r="BR639">
            <v>68643.240000000005</v>
          </cell>
          <cell r="BS639">
            <v>171.14</v>
          </cell>
          <cell r="BT639">
            <v>68814.38</v>
          </cell>
          <cell r="BU639">
            <v>0</v>
          </cell>
          <cell r="BV639">
            <v>68814.38</v>
          </cell>
          <cell r="BW639">
            <v>0</v>
          </cell>
          <cell r="BX639">
            <v>0</v>
          </cell>
          <cell r="BY639"/>
          <cell r="BZ639">
            <v>68814.38</v>
          </cell>
          <cell r="CA639" t="e">
            <v>#REF!</v>
          </cell>
          <cell r="CB639" t="str">
            <v>Match</v>
          </cell>
          <cell r="CC639" t="b">
            <v>0</v>
          </cell>
          <cell r="CD639">
            <v>510504028</v>
          </cell>
          <cell r="CE639">
            <v>9</v>
          </cell>
          <cell r="CF639">
            <v>5</v>
          </cell>
          <cell r="CG639">
            <v>50</v>
          </cell>
          <cell r="CH639" t="b">
            <v>0</v>
          </cell>
          <cell r="CI639">
            <v>8.6868402777763549</v>
          </cell>
          <cell r="CJ639"/>
          <cell r="CK639" t="e">
            <v>#REF!</v>
          </cell>
          <cell r="CL639" t="e">
            <v>#REF!</v>
          </cell>
        </row>
        <row r="640">
          <cell r="B640">
            <v>53847</v>
          </cell>
          <cell r="C640" t="str">
            <v xml:space="preserve"> ESCALONA,MARIO G.</v>
          </cell>
          <cell r="D640">
            <v>21036.75</v>
          </cell>
          <cell r="E640">
            <v>17775.939999999999</v>
          </cell>
          <cell r="F640">
            <v>42874</v>
          </cell>
          <cell r="G640">
            <v>44022</v>
          </cell>
          <cell r="H640" t="str">
            <v xml:space="preserve"> REFINANCE VEHICLES</v>
          </cell>
          <cell r="I640" t="str">
            <v xml:space="preserve"> SA</v>
          </cell>
          <cell r="J640">
            <v>31</v>
          </cell>
          <cell r="K640" t="str">
            <v xml:space="preserve"> A</v>
          </cell>
          <cell r="L640" t="str">
            <v xml:space="preserve"> N</v>
          </cell>
          <cell r="M640">
            <v>0</v>
          </cell>
          <cell r="N640">
            <v>18966</v>
          </cell>
          <cell r="O640">
            <v>53847</v>
          </cell>
          <cell r="P640">
            <v>0</v>
          </cell>
          <cell r="Q640" t="str">
            <v xml:space="preserve"> LF</v>
          </cell>
          <cell r="R640">
            <v>43141</v>
          </cell>
          <cell r="S640">
            <v>0</v>
          </cell>
          <cell r="T640">
            <v>228.28</v>
          </cell>
          <cell r="U640" t="str">
            <v xml:space="preserve"> N</v>
          </cell>
          <cell r="V640">
            <v>11</v>
          </cell>
          <cell r="W640">
            <v>511173830</v>
          </cell>
          <cell r="X640" t="str">
            <v xml:space="preserve"> S</v>
          </cell>
          <cell r="Y640">
            <v>18966</v>
          </cell>
          <cell r="Z640">
            <v>53847</v>
          </cell>
          <cell r="AA640">
            <v>1</v>
          </cell>
          <cell r="AB640">
            <v>1</v>
          </cell>
          <cell r="AC640">
            <v>10</v>
          </cell>
          <cell r="AD640">
            <v>4</v>
          </cell>
          <cell r="AE640">
            <v>0</v>
          </cell>
          <cell r="AF640">
            <v>0</v>
          </cell>
          <cell r="AG640" t="str">
            <v xml:space="preserve"> ST</v>
          </cell>
          <cell r="AH640" t="str">
            <v xml:space="preserve"> 2007 GMC SIERRA 1500</v>
          </cell>
          <cell r="AI640" t="str">
            <v xml:space="preserve"> N</v>
          </cell>
          <cell r="AJ640">
            <v>6.25</v>
          </cell>
          <cell r="AK640">
            <v>0</v>
          </cell>
          <cell r="AL640">
            <v>18966</v>
          </cell>
          <cell r="AM640">
            <v>53847</v>
          </cell>
          <cell r="AN640" t="str">
            <v xml:space="preserve"> 12/13/2017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18966</v>
          </cell>
          <cell r="AZ640">
            <v>53847</v>
          </cell>
          <cell r="BA640" t="str">
            <v xml:space="preserve"> ST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 t="str">
            <v>Pass</v>
          </cell>
          <cell r="BH640" t="str">
            <v>Pass</v>
          </cell>
          <cell r="BI640" t="str">
            <v>***-**-3830</v>
          </cell>
          <cell r="BJ640">
            <v>17775.939999999999</v>
          </cell>
          <cell r="BK640">
            <v>18004.219999999998</v>
          </cell>
          <cell r="BL640">
            <v>18004.219999999998</v>
          </cell>
          <cell r="BM640"/>
          <cell r="BN640"/>
          <cell r="BO640"/>
          <cell r="BP640"/>
          <cell r="BQ640">
            <v>1.5256885036612964E-5</v>
          </cell>
          <cell r="BR640">
            <v>17775.939999999999</v>
          </cell>
          <cell r="BS640">
            <v>228.28</v>
          </cell>
          <cell r="BT640">
            <v>18004.219999999998</v>
          </cell>
          <cell r="BU640">
            <v>0</v>
          </cell>
          <cell r="BV640">
            <v>18004.219999999998</v>
          </cell>
          <cell r="BW640">
            <v>0</v>
          </cell>
          <cell r="BX640">
            <v>0</v>
          </cell>
          <cell r="BY640"/>
          <cell r="BZ640">
            <v>0</v>
          </cell>
          <cell r="CA640" t="e">
            <v>#REF!</v>
          </cell>
          <cell r="CB640" t="str">
            <v>Match</v>
          </cell>
          <cell r="CC640" t="b">
            <v>0</v>
          </cell>
          <cell r="CD640">
            <v>511173830</v>
          </cell>
          <cell r="CE640">
            <v>9</v>
          </cell>
          <cell r="CF640">
            <v>5</v>
          </cell>
          <cell r="CG640">
            <v>17</v>
          </cell>
          <cell r="CH640" t="b">
            <v>0</v>
          </cell>
          <cell r="CI640">
            <v>-17.313159722223645</v>
          </cell>
          <cell r="CJ640"/>
          <cell r="CK640" t="e">
            <v>#REF!</v>
          </cell>
          <cell r="CL640" t="e">
            <v>#REF!</v>
          </cell>
        </row>
        <row r="641">
          <cell r="B641">
            <v>310171</v>
          </cell>
          <cell r="C641" t="str">
            <v xml:space="preserve"> EVANS,LEO GEORGE</v>
          </cell>
          <cell r="D641">
            <v>50775</v>
          </cell>
          <cell r="E641">
            <v>43662.06</v>
          </cell>
          <cell r="F641">
            <v>40452</v>
          </cell>
          <cell r="G641">
            <v>51410</v>
          </cell>
          <cell r="H641" t="str">
            <v xml:space="preserve"> RATE/TERM REFINANCE</v>
          </cell>
          <cell r="I641" t="str">
            <v xml:space="preserve"> PA</v>
          </cell>
          <cell r="J641">
            <v>19</v>
          </cell>
          <cell r="K641" t="str">
            <v xml:space="preserve"> A</v>
          </cell>
          <cell r="L641" t="str">
            <v xml:space="preserve"> N</v>
          </cell>
          <cell r="M641">
            <v>0</v>
          </cell>
          <cell r="N641">
            <v>18967</v>
          </cell>
          <cell r="O641">
            <v>310171</v>
          </cell>
          <cell r="P641">
            <v>0</v>
          </cell>
          <cell r="Q641" t="str">
            <v xml:space="preserve"> KM</v>
          </cell>
          <cell r="R641">
            <v>43132</v>
          </cell>
          <cell r="S641">
            <v>249.78</v>
          </cell>
          <cell r="T641">
            <v>111.61</v>
          </cell>
          <cell r="U641" t="str">
            <v xml:space="preserve"> N</v>
          </cell>
          <cell r="V641">
            <v>2</v>
          </cell>
          <cell r="W641">
            <v>524346698</v>
          </cell>
          <cell r="X641" t="str">
            <v xml:space="preserve"> S</v>
          </cell>
          <cell r="Y641">
            <v>18967</v>
          </cell>
          <cell r="Z641">
            <v>310171</v>
          </cell>
          <cell r="AA641">
            <v>0</v>
          </cell>
          <cell r="AB641">
            <v>3</v>
          </cell>
          <cell r="AC641">
            <v>6</v>
          </cell>
          <cell r="AD641">
            <v>3</v>
          </cell>
          <cell r="AE641">
            <v>310171</v>
          </cell>
          <cell r="AF641">
            <v>1</v>
          </cell>
          <cell r="AG641" t="str">
            <v xml:space="preserve"> ST</v>
          </cell>
          <cell r="AH641" t="str">
            <v xml:space="preserve">  </v>
          </cell>
          <cell r="AI641" t="str">
            <v xml:space="preserve"> N</v>
          </cell>
          <cell r="AJ641">
            <v>4</v>
          </cell>
          <cell r="AK641">
            <v>1</v>
          </cell>
          <cell r="AL641">
            <v>18967</v>
          </cell>
          <cell r="AM641">
            <v>310171</v>
          </cell>
          <cell r="AN641" t="str">
            <v xml:space="preserve">  0/00/0000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18967</v>
          </cell>
          <cell r="AZ641">
            <v>310171</v>
          </cell>
          <cell r="BA641" t="str">
            <v xml:space="preserve"> ST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 t="str">
            <v>Pass</v>
          </cell>
          <cell r="BH641" t="str">
            <v>Pass</v>
          </cell>
          <cell r="BI641" t="str">
            <v>***-**-6698</v>
          </cell>
          <cell r="BJ641">
            <v>43662.06</v>
          </cell>
          <cell r="BK641">
            <v>43773.67</v>
          </cell>
          <cell r="BL641">
            <v>43773.67</v>
          </cell>
          <cell r="BM641"/>
          <cell r="BN641"/>
          <cell r="BO641"/>
          <cell r="BP641"/>
          <cell r="BQ641">
            <v>2.3983772398212773E-5</v>
          </cell>
          <cell r="BR641">
            <v>43662.06</v>
          </cell>
          <cell r="BS641">
            <v>111.61</v>
          </cell>
          <cell r="BT641">
            <v>43773.67</v>
          </cell>
          <cell r="BU641">
            <v>0</v>
          </cell>
          <cell r="BV641">
            <v>43773.67</v>
          </cell>
          <cell r="BW641">
            <v>0</v>
          </cell>
          <cell r="BX641">
            <v>0</v>
          </cell>
          <cell r="BY641"/>
          <cell r="BZ641">
            <v>0</v>
          </cell>
          <cell r="CA641" t="e">
            <v>#REF!</v>
          </cell>
          <cell r="CB641" t="str">
            <v>Match</v>
          </cell>
          <cell r="CC641" t="b">
            <v>0</v>
          </cell>
          <cell r="CD641">
            <v>524346698</v>
          </cell>
          <cell r="CE641">
            <v>9</v>
          </cell>
          <cell r="CF641">
            <v>5</v>
          </cell>
          <cell r="CG641">
            <v>34</v>
          </cell>
          <cell r="CH641" t="b">
            <v>0</v>
          </cell>
          <cell r="CI641">
            <v>-8.3131597222236451</v>
          </cell>
          <cell r="CJ641"/>
          <cell r="CK641" t="e">
            <v>#REF!</v>
          </cell>
          <cell r="CL641" t="e">
            <v>#REF!</v>
          </cell>
        </row>
        <row r="642">
          <cell r="B642">
            <v>9310171</v>
          </cell>
          <cell r="C642" t="str">
            <v xml:space="preserve"> EVANS,LEO G</v>
          </cell>
          <cell r="D642">
            <v>0</v>
          </cell>
          <cell r="E642">
            <v>-43662.06</v>
          </cell>
          <cell r="F642">
            <v>40452</v>
          </cell>
          <cell r="G642">
            <v>51410</v>
          </cell>
          <cell r="H642" t="str">
            <v xml:space="preserve"> FHLB PARTICIPATION</v>
          </cell>
          <cell r="I642" t="str">
            <v xml:space="preserve"> PT</v>
          </cell>
          <cell r="J642">
            <v>20</v>
          </cell>
          <cell r="K642" t="str">
            <v xml:space="preserve"> A</v>
          </cell>
          <cell r="L642" t="str">
            <v xml:space="preserve"> N</v>
          </cell>
          <cell r="M642">
            <v>0</v>
          </cell>
          <cell r="N642">
            <v>18967</v>
          </cell>
          <cell r="O642">
            <v>9310171</v>
          </cell>
          <cell r="P642">
            <v>0</v>
          </cell>
          <cell r="Q642" t="str">
            <v xml:space="preserve"> AF</v>
          </cell>
          <cell r="R642">
            <v>43132</v>
          </cell>
          <cell r="S642">
            <v>249.78</v>
          </cell>
          <cell r="T642">
            <v>-111.61</v>
          </cell>
          <cell r="U642" t="str">
            <v xml:space="preserve"> N</v>
          </cell>
          <cell r="V642">
            <v>2</v>
          </cell>
          <cell r="W642">
            <v>524346698</v>
          </cell>
          <cell r="X642" t="str">
            <v xml:space="preserve"> S</v>
          </cell>
          <cell r="Y642">
            <v>18967</v>
          </cell>
          <cell r="Z642">
            <v>9310171</v>
          </cell>
          <cell r="AA642">
            <v>0</v>
          </cell>
          <cell r="AB642">
            <v>3</v>
          </cell>
          <cell r="AC642">
            <v>6</v>
          </cell>
          <cell r="AD642">
            <v>3</v>
          </cell>
          <cell r="AE642">
            <v>310171</v>
          </cell>
          <cell r="AF642">
            <v>1</v>
          </cell>
          <cell r="AG642" t="str">
            <v xml:space="preserve"> ST</v>
          </cell>
          <cell r="AH642" t="str">
            <v xml:space="preserve"> 1307 CHURCH</v>
          </cell>
          <cell r="AI642" t="str">
            <v xml:space="preserve"> N</v>
          </cell>
          <cell r="AJ642">
            <v>4</v>
          </cell>
          <cell r="AK642">
            <v>12</v>
          </cell>
          <cell r="AL642">
            <v>18967</v>
          </cell>
          <cell r="AM642">
            <v>9310171</v>
          </cell>
          <cell r="AN642" t="str">
            <v xml:space="preserve">  0/00/0000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18967</v>
          </cell>
          <cell r="AZ642">
            <v>9310171</v>
          </cell>
          <cell r="BA642" t="str">
            <v xml:space="preserve"> ST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 t="str">
            <v>Pass</v>
          </cell>
          <cell r="BH642" t="str">
            <v>Pass</v>
          </cell>
          <cell r="BI642" t="str">
            <v>***-**-6698</v>
          </cell>
          <cell r="BJ642">
            <v>-43662.06</v>
          </cell>
          <cell r="BK642">
            <v>-43773.67</v>
          </cell>
          <cell r="BL642">
            <v>-43773.67</v>
          </cell>
          <cell r="BM642"/>
          <cell r="BN642"/>
          <cell r="BO642"/>
          <cell r="BP642"/>
          <cell r="BQ642">
            <v>-2.3983772398212773E-5</v>
          </cell>
          <cell r="BR642">
            <v>-43662.06</v>
          </cell>
          <cell r="BS642">
            <v>-111.61</v>
          </cell>
          <cell r="BT642">
            <v>-43773.67</v>
          </cell>
          <cell r="BU642">
            <v>0</v>
          </cell>
          <cell r="BV642">
            <v>-43773.67</v>
          </cell>
          <cell r="BW642">
            <v>0</v>
          </cell>
          <cell r="BX642">
            <v>0</v>
          </cell>
          <cell r="BY642"/>
          <cell r="BZ642">
            <v>0</v>
          </cell>
          <cell r="CA642" t="e">
            <v>#REF!</v>
          </cell>
          <cell r="CB642" t="str">
            <v>Match</v>
          </cell>
          <cell r="CC642" t="b">
            <v>0</v>
          </cell>
          <cell r="CD642">
            <v>524346698</v>
          </cell>
          <cell r="CE642">
            <v>9</v>
          </cell>
          <cell r="CF642">
            <v>5</v>
          </cell>
          <cell r="CG642">
            <v>34</v>
          </cell>
          <cell r="CH642" t="b">
            <v>0</v>
          </cell>
          <cell r="CI642">
            <v>-8.3131597222236451</v>
          </cell>
          <cell r="CJ642"/>
          <cell r="CK642" t="e">
            <v>#REF!</v>
          </cell>
          <cell r="CL642" t="e">
            <v>#REF!</v>
          </cell>
        </row>
        <row r="643">
          <cell r="B643">
            <v>49603</v>
          </cell>
          <cell r="C643" t="str">
            <v xml:space="preserve"> EVANS,CHARLES K.</v>
          </cell>
          <cell r="D643">
            <v>16517.5</v>
          </cell>
          <cell r="E643">
            <v>2830.43</v>
          </cell>
          <cell r="F643">
            <v>41551</v>
          </cell>
          <cell r="G643">
            <v>43377</v>
          </cell>
          <cell r="H643" t="str">
            <v xml:space="preserve"> PURCHASE VEHICLE</v>
          </cell>
          <cell r="I643" t="str">
            <v xml:space="preserve"> SA</v>
          </cell>
          <cell r="J643">
            <v>34</v>
          </cell>
          <cell r="K643" t="str">
            <v xml:space="preserve"> A</v>
          </cell>
          <cell r="L643" t="str">
            <v xml:space="preserve"> N</v>
          </cell>
          <cell r="M643">
            <v>0</v>
          </cell>
          <cell r="N643">
            <v>18968</v>
          </cell>
          <cell r="O643">
            <v>49603</v>
          </cell>
          <cell r="P643">
            <v>0</v>
          </cell>
          <cell r="Q643" t="str">
            <v xml:space="preserve"> KM</v>
          </cell>
          <cell r="R643">
            <v>43135</v>
          </cell>
          <cell r="S643">
            <v>323.20999999999998</v>
          </cell>
          <cell r="T643">
            <v>10.08</v>
          </cell>
          <cell r="U643" t="str">
            <v xml:space="preserve"> N</v>
          </cell>
          <cell r="V643">
            <v>11</v>
          </cell>
          <cell r="W643">
            <v>512362890</v>
          </cell>
          <cell r="X643" t="str">
            <v xml:space="preserve"> S</v>
          </cell>
          <cell r="Y643">
            <v>18968</v>
          </cell>
          <cell r="Z643">
            <v>49603</v>
          </cell>
          <cell r="AA643">
            <v>0</v>
          </cell>
          <cell r="AB643">
            <v>3</v>
          </cell>
          <cell r="AC643">
            <v>5</v>
          </cell>
          <cell r="AD643">
            <v>12</v>
          </cell>
          <cell r="AE643">
            <v>0</v>
          </cell>
          <cell r="AF643">
            <v>0</v>
          </cell>
          <cell r="AG643" t="str">
            <v xml:space="preserve"> ST</v>
          </cell>
          <cell r="AH643" t="str">
            <v xml:space="preserve"> 2010 GMC C2500 EXTENDED CAB (V</v>
          </cell>
          <cell r="AI643" t="str">
            <v xml:space="preserve"> N</v>
          </cell>
          <cell r="AJ643">
            <v>6.5</v>
          </cell>
          <cell r="AK643">
            <v>0</v>
          </cell>
          <cell r="AL643">
            <v>18968</v>
          </cell>
          <cell r="AM643">
            <v>49603</v>
          </cell>
          <cell r="AN643" t="str">
            <v xml:space="preserve">  0/00/0000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18968</v>
          </cell>
          <cell r="AZ643">
            <v>49603</v>
          </cell>
          <cell r="BA643" t="str">
            <v xml:space="preserve"> ST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 t="str">
            <v>Pass</v>
          </cell>
          <cell r="BH643" t="str">
            <v>Pass</v>
          </cell>
          <cell r="BI643" t="str">
            <v>***-**-2890</v>
          </cell>
          <cell r="BJ643">
            <v>2830.43</v>
          </cell>
          <cell r="BK643">
            <v>2840.5099999999998</v>
          </cell>
          <cell r="BL643">
            <v>2840.5099999999998</v>
          </cell>
          <cell r="BM643"/>
          <cell r="BN643"/>
          <cell r="BO643"/>
          <cell r="BP643"/>
          <cell r="BQ643">
            <v>2.5264985659688122E-6</v>
          </cell>
          <cell r="BR643">
            <v>2830.43</v>
          </cell>
          <cell r="BS643">
            <v>10.08</v>
          </cell>
          <cell r="BT643">
            <v>2840.5099999999998</v>
          </cell>
          <cell r="BU643">
            <v>0</v>
          </cell>
          <cell r="BV643">
            <v>2840.5099999999998</v>
          </cell>
          <cell r="BW643">
            <v>0</v>
          </cell>
          <cell r="BX643">
            <v>0</v>
          </cell>
          <cell r="BY643"/>
          <cell r="BZ643">
            <v>0</v>
          </cell>
          <cell r="CA643" t="e">
            <v>#REF!</v>
          </cell>
          <cell r="CB643" t="str">
            <v>Match</v>
          </cell>
          <cell r="CC643" t="b">
            <v>0</v>
          </cell>
          <cell r="CD643">
            <v>512362890</v>
          </cell>
          <cell r="CE643">
            <v>9</v>
          </cell>
          <cell r="CF643">
            <v>5</v>
          </cell>
          <cell r="CG643">
            <v>36</v>
          </cell>
          <cell r="CH643" t="b">
            <v>0</v>
          </cell>
          <cell r="CI643">
            <v>-11.313159722223645</v>
          </cell>
          <cell r="CJ643"/>
          <cell r="CK643" t="e">
            <v>#REF!</v>
          </cell>
          <cell r="CL643" t="e">
            <v>#REF!</v>
          </cell>
        </row>
        <row r="644">
          <cell r="B644">
            <v>51091</v>
          </cell>
          <cell r="C644" t="str">
            <v xml:space="preserve"> EVANS,CHARLES K.</v>
          </cell>
          <cell r="D644">
            <v>23017.5</v>
          </cell>
          <cell r="E644">
            <v>12172.82</v>
          </cell>
          <cell r="F644">
            <v>41988</v>
          </cell>
          <cell r="G644">
            <v>44180</v>
          </cell>
          <cell r="H644" t="str">
            <v xml:space="preserve"> PURCHASE TRAVEL TRAILER</v>
          </cell>
          <cell r="I644" t="str">
            <v xml:space="preserve"> SA</v>
          </cell>
          <cell r="J644">
            <v>31</v>
          </cell>
          <cell r="K644" t="str">
            <v xml:space="preserve"> A</v>
          </cell>
          <cell r="L644" t="str">
            <v xml:space="preserve"> N</v>
          </cell>
          <cell r="M644">
            <v>0</v>
          </cell>
          <cell r="N644">
            <v>18968</v>
          </cell>
          <cell r="O644">
            <v>51091</v>
          </cell>
          <cell r="P644">
            <v>0</v>
          </cell>
          <cell r="Q644" t="str">
            <v xml:space="preserve"> LF</v>
          </cell>
          <cell r="R644">
            <v>43146</v>
          </cell>
          <cell r="S644">
            <v>378.8</v>
          </cell>
          <cell r="T644">
            <v>23.01</v>
          </cell>
          <cell r="U644" t="str">
            <v xml:space="preserve"> N</v>
          </cell>
          <cell r="V644">
            <v>11</v>
          </cell>
          <cell r="W644">
            <v>512362890</v>
          </cell>
          <cell r="X644" t="str">
            <v xml:space="preserve"> S</v>
          </cell>
          <cell r="Y644">
            <v>18968</v>
          </cell>
          <cell r="Z644">
            <v>51091</v>
          </cell>
          <cell r="AA644">
            <v>0</v>
          </cell>
          <cell r="AB644">
            <v>3</v>
          </cell>
          <cell r="AC644">
            <v>11</v>
          </cell>
          <cell r="AD644">
            <v>4</v>
          </cell>
          <cell r="AE644">
            <v>0</v>
          </cell>
          <cell r="AF644">
            <v>0</v>
          </cell>
          <cell r="AG644" t="str">
            <v xml:space="preserve"> ST</v>
          </cell>
          <cell r="AH644" t="str">
            <v xml:space="preserve"> 2012 VANTAGE 32 TRAVEL TRAILER</v>
          </cell>
          <cell r="AI644" t="str">
            <v xml:space="preserve"> N</v>
          </cell>
          <cell r="AJ644">
            <v>5.75</v>
          </cell>
          <cell r="AK644">
            <v>0</v>
          </cell>
          <cell r="AL644">
            <v>18968</v>
          </cell>
          <cell r="AM644">
            <v>51091</v>
          </cell>
          <cell r="AN644" t="str">
            <v xml:space="preserve">  0/00/0000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18968</v>
          </cell>
          <cell r="AZ644">
            <v>51091</v>
          </cell>
          <cell r="BA644" t="str">
            <v xml:space="preserve"> ST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 t="str">
            <v>Pass</v>
          </cell>
          <cell r="BH644" t="str">
            <v>Pass</v>
          </cell>
          <cell r="BI644" t="str">
            <v>***-**-2890</v>
          </cell>
          <cell r="BJ644">
            <v>12172.82</v>
          </cell>
          <cell r="BK644">
            <v>12195.83</v>
          </cell>
          <cell r="BL644">
            <v>12195.83</v>
          </cell>
          <cell r="BM644"/>
          <cell r="BN644"/>
          <cell r="BO644"/>
          <cell r="BP644"/>
          <cell r="BQ644">
            <v>9.6119682045772198E-6</v>
          </cell>
          <cell r="BR644">
            <v>12172.82</v>
          </cell>
          <cell r="BS644">
            <v>23.01</v>
          </cell>
          <cell r="BT644">
            <v>12195.83</v>
          </cell>
          <cell r="BU644">
            <v>0</v>
          </cell>
          <cell r="BV644">
            <v>12195.83</v>
          </cell>
          <cell r="BW644">
            <v>0</v>
          </cell>
          <cell r="BX644">
            <v>0</v>
          </cell>
          <cell r="BY644"/>
          <cell r="BZ644">
            <v>0</v>
          </cell>
          <cell r="CA644" t="e">
            <v>#REF!</v>
          </cell>
          <cell r="CB644" t="str">
            <v>Match</v>
          </cell>
          <cell r="CC644" t="b">
            <v>0</v>
          </cell>
          <cell r="CD644">
            <v>512362890</v>
          </cell>
          <cell r="CE644">
            <v>9</v>
          </cell>
          <cell r="CF644">
            <v>5</v>
          </cell>
          <cell r="CG644">
            <v>36</v>
          </cell>
          <cell r="CH644" t="b">
            <v>0</v>
          </cell>
          <cell r="CI644">
            <v>-22.313159722223645</v>
          </cell>
          <cell r="CJ644"/>
          <cell r="CK644" t="e">
            <v>#REF!</v>
          </cell>
          <cell r="CL644" t="e">
            <v>#REF!</v>
          </cell>
        </row>
        <row r="645">
          <cell r="B645">
            <v>310402</v>
          </cell>
          <cell r="C645" t="str">
            <v xml:space="preserve"> EVANS,CHARLES K.</v>
          </cell>
          <cell r="D645">
            <v>56500</v>
          </cell>
          <cell r="E645">
            <v>52142.87</v>
          </cell>
          <cell r="F645">
            <v>42577</v>
          </cell>
          <cell r="G645">
            <v>48061</v>
          </cell>
          <cell r="H645" t="str">
            <v xml:space="preserve"> REFINANCE HOME</v>
          </cell>
          <cell r="I645" t="str">
            <v xml:space="preserve"> PA</v>
          </cell>
          <cell r="J645">
            <v>19</v>
          </cell>
          <cell r="K645" t="str">
            <v xml:space="preserve"> A</v>
          </cell>
          <cell r="L645" t="str">
            <v xml:space="preserve"> N</v>
          </cell>
          <cell r="M645">
            <v>0</v>
          </cell>
          <cell r="N645">
            <v>18968</v>
          </cell>
          <cell r="O645">
            <v>310402</v>
          </cell>
          <cell r="P645">
            <v>0</v>
          </cell>
          <cell r="Q645" t="str">
            <v xml:space="preserve"> BR</v>
          </cell>
          <cell r="R645">
            <v>43132</v>
          </cell>
          <cell r="S645">
            <v>386.79</v>
          </cell>
          <cell r="T645">
            <v>87.47</v>
          </cell>
          <cell r="U645" t="str">
            <v xml:space="preserve"> N</v>
          </cell>
          <cell r="V645">
            <v>2</v>
          </cell>
          <cell r="W645">
            <v>512362890</v>
          </cell>
          <cell r="X645" t="str">
            <v xml:space="preserve"> S</v>
          </cell>
          <cell r="Y645">
            <v>18968</v>
          </cell>
          <cell r="Z645">
            <v>310402</v>
          </cell>
          <cell r="AA645">
            <v>0</v>
          </cell>
          <cell r="AB645">
            <v>3</v>
          </cell>
          <cell r="AC645">
            <v>6</v>
          </cell>
          <cell r="AD645">
            <v>3</v>
          </cell>
          <cell r="AE645">
            <v>310402</v>
          </cell>
          <cell r="AF645">
            <v>1</v>
          </cell>
          <cell r="AG645" t="str">
            <v xml:space="preserve"> ST</v>
          </cell>
          <cell r="AH645" t="str">
            <v xml:space="preserve"> 1001 CHURCH</v>
          </cell>
          <cell r="AI645" t="str">
            <v xml:space="preserve"> N</v>
          </cell>
          <cell r="AJ645">
            <v>2.625</v>
          </cell>
          <cell r="AK645">
            <v>0</v>
          </cell>
          <cell r="AL645">
            <v>18968</v>
          </cell>
          <cell r="AM645">
            <v>310402</v>
          </cell>
          <cell r="AN645" t="str">
            <v xml:space="preserve">  0/00/0000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18968</v>
          </cell>
          <cell r="AZ645">
            <v>310402</v>
          </cell>
          <cell r="BA645" t="str">
            <v xml:space="preserve"> ST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 t="str">
            <v>Pass</v>
          </cell>
          <cell r="BH645" t="str">
            <v>Pass</v>
          </cell>
          <cell r="BI645" t="str">
            <v>***-**-2890</v>
          </cell>
          <cell r="BJ645">
            <v>52142.87</v>
          </cell>
          <cell r="BK645">
            <v>52230.340000000004</v>
          </cell>
          <cell r="BL645">
            <v>52230.340000000004</v>
          </cell>
          <cell r="BM645"/>
          <cell r="BN645"/>
          <cell r="BO645"/>
          <cell r="BP645"/>
          <cell r="BQ645">
            <v>1.8796522979319414E-5</v>
          </cell>
          <cell r="BR645">
            <v>52142.87</v>
          </cell>
          <cell r="BS645">
            <v>87.47</v>
          </cell>
          <cell r="BT645">
            <v>52230.340000000004</v>
          </cell>
          <cell r="BU645">
            <v>0</v>
          </cell>
          <cell r="BV645">
            <v>52230.340000000004</v>
          </cell>
          <cell r="BW645">
            <v>0</v>
          </cell>
          <cell r="BX645">
            <v>0</v>
          </cell>
          <cell r="BY645"/>
          <cell r="BZ645">
            <v>0</v>
          </cell>
          <cell r="CA645" t="e">
            <v>#REF!</v>
          </cell>
          <cell r="CB645" t="str">
            <v>Match</v>
          </cell>
          <cell r="CC645" t="b">
            <v>0</v>
          </cell>
          <cell r="CD645">
            <v>512362890</v>
          </cell>
          <cell r="CE645">
            <v>9</v>
          </cell>
          <cell r="CF645">
            <v>5</v>
          </cell>
          <cell r="CG645">
            <v>36</v>
          </cell>
          <cell r="CH645" t="b">
            <v>0</v>
          </cell>
          <cell r="CI645">
            <v>-8.3131597222236451</v>
          </cell>
          <cell r="CJ645"/>
          <cell r="CK645" t="e">
            <v>#REF!</v>
          </cell>
          <cell r="CL645" t="e">
            <v>#REF!</v>
          </cell>
        </row>
        <row r="646">
          <cell r="B646">
            <v>9310402</v>
          </cell>
          <cell r="C646" t="str">
            <v xml:space="preserve"> EVANS,CHARLES</v>
          </cell>
          <cell r="D646">
            <v>-56500</v>
          </cell>
          <cell r="E646">
            <v>-52142.87</v>
          </cell>
          <cell r="F646">
            <v>42577</v>
          </cell>
          <cell r="G646">
            <v>48061</v>
          </cell>
          <cell r="H646" t="str">
            <v xml:space="preserve"> MPF LOAN SOLD</v>
          </cell>
          <cell r="I646" t="str">
            <v xml:space="preserve"> PT</v>
          </cell>
          <cell r="J646">
            <v>20</v>
          </cell>
          <cell r="K646" t="str">
            <v xml:space="preserve"> A</v>
          </cell>
          <cell r="L646" t="str">
            <v xml:space="preserve"> N</v>
          </cell>
          <cell r="M646">
            <v>0</v>
          </cell>
          <cell r="N646">
            <v>18968</v>
          </cell>
          <cell r="O646">
            <v>9310402</v>
          </cell>
          <cell r="P646">
            <v>0</v>
          </cell>
          <cell r="Q646" t="str">
            <v xml:space="preserve"> BR</v>
          </cell>
          <cell r="R646">
            <v>43132</v>
          </cell>
          <cell r="S646">
            <v>386.79</v>
          </cell>
          <cell r="T646">
            <v>-87.47</v>
          </cell>
          <cell r="U646" t="str">
            <v xml:space="preserve"> N</v>
          </cell>
          <cell r="V646">
            <v>2</v>
          </cell>
          <cell r="W646">
            <v>512362890</v>
          </cell>
          <cell r="X646" t="str">
            <v xml:space="preserve"> S</v>
          </cell>
          <cell r="Y646">
            <v>18968</v>
          </cell>
          <cell r="Z646">
            <v>9310402</v>
          </cell>
          <cell r="AA646">
            <v>0</v>
          </cell>
          <cell r="AB646">
            <v>3</v>
          </cell>
          <cell r="AC646">
            <v>6</v>
          </cell>
          <cell r="AD646">
            <v>3</v>
          </cell>
          <cell r="AE646">
            <v>310402</v>
          </cell>
          <cell r="AF646">
            <v>1</v>
          </cell>
          <cell r="AG646" t="str">
            <v xml:space="preserve"> ST</v>
          </cell>
          <cell r="AH646" t="str">
            <v xml:space="preserve"> 1001 CHURCH</v>
          </cell>
          <cell r="AI646" t="str">
            <v xml:space="preserve">  </v>
          </cell>
          <cell r="AJ646">
            <v>2.625</v>
          </cell>
          <cell r="AK646">
            <v>0</v>
          </cell>
          <cell r="AL646">
            <v>18968</v>
          </cell>
          <cell r="AM646">
            <v>9310402</v>
          </cell>
          <cell r="AN646" t="str">
            <v xml:space="preserve">  0/00/0000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18968</v>
          </cell>
          <cell r="AZ646">
            <v>9310402</v>
          </cell>
          <cell r="BA646" t="str">
            <v xml:space="preserve"> ST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 t="str">
            <v>Pass</v>
          </cell>
          <cell r="BH646" t="str">
            <v>Pass</v>
          </cell>
          <cell r="BI646" t="str">
            <v>***-**-2890</v>
          </cell>
          <cell r="BJ646">
            <v>-52142.87</v>
          </cell>
          <cell r="BK646">
            <v>-52230.340000000004</v>
          </cell>
          <cell r="BL646">
            <v>-52230.340000000004</v>
          </cell>
          <cell r="BM646"/>
          <cell r="BN646"/>
          <cell r="BO646"/>
          <cell r="BP646"/>
          <cell r="BQ646">
            <v>-1.8796522979319414E-5</v>
          </cell>
          <cell r="BR646">
            <v>-52142.87</v>
          </cell>
          <cell r="BS646">
            <v>-87.47</v>
          </cell>
          <cell r="BT646">
            <v>-52230.340000000004</v>
          </cell>
          <cell r="BU646">
            <v>0</v>
          </cell>
          <cell r="BV646">
            <v>-52230.340000000004</v>
          </cell>
          <cell r="BW646">
            <v>0</v>
          </cell>
          <cell r="BX646">
            <v>0</v>
          </cell>
          <cell r="BY646"/>
          <cell r="BZ646">
            <v>0</v>
          </cell>
          <cell r="CA646" t="e">
            <v>#REF!</v>
          </cell>
          <cell r="CB646" t="str">
            <v>Match</v>
          </cell>
          <cell r="CC646" t="b">
            <v>0</v>
          </cell>
          <cell r="CD646">
            <v>512362890</v>
          </cell>
          <cell r="CE646">
            <v>9</v>
          </cell>
          <cell r="CF646">
            <v>5</v>
          </cell>
          <cell r="CG646">
            <v>36</v>
          </cell>
          <cell r="CH646" t="b">
            <v>0</v>
          </cell>
          <cell r="CI646">
            <v>-8.3131597222236451</v>
          </cell>
          <cell r="CJ646"/>
          <cell r="CK646" t="e">
            <v>#REF!</v>
          </cell>
          <cell r="CL646" t="e">
            <v>#REF!</v>
          </cell>
        </row>
        <row r="647">
          <cell r="B647">
            <v>53254</v>
          </cell>
          <cell r="C647" t="str">
            <v xml:space="preserve"> EUBANKS,TAD STEPHAN</v>
          </cell>
          <cell r="D647">
            <v>7680.36</v>
          </cell>
          <cell r="E647">
            <v>5792.57</v>
          </cell>
          <cell r="F647">
            <v>42621</v>
          </cell>
          <cell r="G647">
            <v>44382</v>
          </cell>
          <cell r="H647" t="str">
            <v xml:space="preserve"> HOME REPAIRS</v>
          </cell>
          <cell r="I647" t="str">
            <v xml:space="preserve"> SA</v>
          </cell>
          <cell r="J647">
            <v>31</v>
          </cell>
          <cell r="K647" t="str">
            <v xml:space="preserve"> A</v>
          </cell>
          <cell r="L647" t="str">
            <v xml:space="preserve"> N</v>
          </cell>
          <cell r="M647">
            <v>0</v>
          </cell>
          <cell r="N647">
            <v>18975</v>
          </cell>
          <cell r="O647">
            <v>53254</v>
          </cell>
          <cell r="P647">
            <v>0</v>
          </cell>
          <cell r="Q647" t="str">
            <v xml:space="preserve"> MN</v>
          </cell>
          <cell r="R647">
            <v>43136</v>
          </cell>
          <cell r="S647">
            <v>154.6</v>
          </cell>
          <cell r="T647">
            <v>19.600000000000001</v>
          </cell>
          <cell r="U647" t="str">
            <v xml:space="preserve"> N</v>
          </cell>
          <cell r="V647">
            <v>11</v>
          </cell>
          <cell r="W647">
            <v>513060321</v>
          </cell>
          <cell r="X647" t="str">
            <v xml:space="preserve"> S</v>
          </cell>
          <cell r="Y647">
            <v>18975</v>
          </cell>
          <cell r="Z647">
            <v>53254</v>
          </cell>
          <cell r="AA647">
            <v>0</v>
          </cell>
          <cell r="AB647">
            <v>1</v>
          </cell>
          <cell r="AC647">
            <v>9</v>
          </cell>
          <cell r="AD647">
            <v>4</v>
          </cell>
          <cell r="AE647">
            <v>0</v>
          </cell>
          <cell r="AF647">
            <v>0</v>
          </cell>
          <cell r="AG647" t="str">
            <v xml:space="preserve"> ST</v>
          </cell>
          <cell r="AH647" t="str">
            <v xml:space="preserve"> 2000 CHEVROLET SILVERADO</v>
          </cell>
          <cell r="AI647" t="str">
            <v xml:space="preserve"> N</v>
          </cell>
          <cell r="AJ647">
            <v>6.5</v>
          </cell>
          <cell r="AK647">
            <v>0</v>
          </cell>
          <cell r="AL647">
            <v>18975</v>
          </cell>
          <cell r="AM647">
            <v>53254</v>
          </cell>
          <cell r="AN647" t="str">
            <v xml:space="preserve">  0/00/0000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18975</v>
          </cell>
          <cell r="AZ647">
            <v>53254</v>
          </cell>
          <cell r="BA647" t="str">
            <v xml:space="preserve"> ST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 t="str">
            <v>Pass</v>
          </cell>
          <cell r="BH647" t="str">
            <v>Pass</v>
          </cell>
          <cell r="BI647" t="str">
            <v>***-**-0321</v>
          </cell>
          <cell r="BJ647">
            <v>5792.57</v>
          </cell>
          <cell r="BK647">
            <v>5812.17</v>
          </cell>
          <cell r="BL647">
            <v>5812.17</v>
          </cell>
          <cell r="BM647"/>
          <cell r="BN647"/>
          <cell r="BO647"/>
          <cell r="BP647"/>
          <cell r="BQ647">
            <v>5.1705641186229527E-6</v>
          </cell>
          <cell r="BR647">
            <v>5792.57</v>
          </cell>
          <cell r="BS647">
            <v>19.600000000000001</v>
          </cell>
          <cell r="BT647">
            <v>5812.17</v>
          </cell>
          <cell r="BU647">
            <v>0</v>
          </cell>
          <cell r="BV647">
            <v>5812.17</v>
          </cell>
          <cell r="BW647">
            <v>0</v>
          </cell>
          <cell r="BX647">
            <v>0</v>
          </cell>
          <cell r="BY647"/>
          <cell r="BZ647">
            <v>0</v>
          </cell>
          <cell r="CA647" t="e">
            <v>#REF!</v>
          </cell>
          <cell r="CB647" t="str">
            <v>Match</v>
          </cell>
          <cell r="CC647" t="b">
            <v>0</v>
          </cell>
          <cell r="CD647">
            <v>513060321</v>
          </cell>
          <cell r="CE647">
            <v>9</v>
          </cell>
          <cell r="CF647">
            <v>5</v>
          </cell>
          <cell r="CG647">
            <v>6</v>
          </cell>
          <cell r="CH647" t="b">
            <v>0</v>
          </cell>
          <cell r="CI647">
            <v>-12.313159722223645</v>
          </cell>
          <cell r="CJ647"/>
          <cell r="CK647" t="e">
            <v>#REF!</v>
          </cell>
          <cell r="CL647" t="e">
            <v>#REF!</v>
          </cell>
        </row>
        <row r="648">
          <cell r="B648">
            <v>93374</v>
          </cell>
          <cell r="C648" t="str">
            <v xml:space="preserve"> EVERETT,BRIAN</v>
          </cell>
          <cell r="D648">
            <v>25500</v>
          </cell>
          <cell r="E648">
            <v>22070.77</v>
          </cell>
          <cell r="F648">
            <v>36651</v>
          </cell>
          <cell r="G648">
            <v>40299</v>
          </cell>
          <cell r="H648" t="str">
            <v xml:space="preserve"> PURCHASE REAL ESTATE</v>
          </cell>
          <cell r="I648" t="str">
            <v xml:space="preserve"> CO</v>
          </cell>
          <cell r="J648">
            <v>13</v>
          </cell>
          <cell r="K648" t="str">
            <v xml:space="preserve"> A</v>
          </cell>
          <cell r="L648" t="str">
            <v xml:space="preserve"> N</v>
          </cell>
          <cell r="M648">
            <v>0</v>
          </cell>
          <cell r="N648">
            <v>19100</v>
          </cell>
          <cell r="O648">
            <v>93374</v>
          </cell>
          <cell r="P648">
            <v>0</v>
          </cell>
          <cell r="Q648" t="str">
            <v xml:space="preserve"> KM</v>
          </cell>
          <cell r="R648">
            <v>37500</v>
          </cell>
          <cell r="S648">
            <v>333.25</v>
          </cell>
          <cell r="T648">
            <v>0</v>
          </cell>
          <cell r="U648" t="str">
            <v xml:space="preserve"> N</v>
          </cell>
          <cell r="V648">
            <v>2</v>
          </cell>
          <cell r="W648">
            <v>515649867</v>
          </cell>
          <cell r="X648" t="str">
            <v xml:space="preserve"> S</v>
          </cell>
          <cell r="Y648">
            <v>19100</v>
          </cell>
          <cell r="Z648">
            <v>93374</v>
          </cell>
          <cell r="AA648">
            <v>0</v>
          </cell>
          <cell r="AB648">
            <v>3</v>
          </cell>
          <cell r="AC648">
            <v>6</v>
          </cell>
          <cell r="AD648">
            <v>1</v>
          </cell>
          <cell r="AE648">
            <v>0</v>
          </cell>
          <cell r="AF648">
            <v>0</v>
          </cell>
          <cell r="AG648" t="str">
            <v xml:space="preserve"> ST</v>
          </cell>
          <cell r="AH648" t="str">
            <v xml:space="preserve"> MORTGAGE DATED 5-5-00</v>
          </cell>
          <cell r="AI648" t="str">
            <v xml:space="preserve"> N</v>
          </cell>
          <cell r="AJ648">
            <v>9.75</v>
          </cell>
          <cell r="AK648">
            <v>1</v>
          </cell>
          <cell r="AL648">
            <v>19100</v>
          </cell>
          <cell r="AM648">
            <v>93374</v>
          </cell>
          <cell r="AN648" t="str">
            <v xml:space="preserve">  0/00/0000</v>
          </cell>
          <cell r="AO648">
            <v>22070.77</v>
          </cell>
          <cell r="AP648">
            <v>32963.65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55034.42</v>
          </cell>
          <cell r="AV648">
            <v>98</v>
          </cell>
          <cell r="AW648">
            <v>96</v>
          </cell>
          <cell r="AX648">
            <v>96</v>
          </cell>
          <cell r="AY648">
            <v>19100</v>
          </cell>
          <cell r="AZ648">
            <v>93374</v>
          </cell>
          <cell r="BA648" t="str">
            <v xml:space="preserve"> ST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 t="str">
            <v>Substandard</v>
          </cell>
          <cell r="BH648" t="str">
            <v>Pass</v>
          </cell>
          <cell r="BI648" t="str">
            <v>***-**-9867</v>
          </cell>
          <cell r="BJ648">
            <v>22070.77</v>
          </cell>
          <cell r="BK648">
            <v>0</v>
          </cell>
          <cell r="BL648"/>
          <cell r="BM648"/>
          <cell r="BN648">
            <v>0</v>
          </cell>
          <cell r="BO648"/>
          <cell r="BP648"/>
          <cell r="BQ648">
            <v>2.9551217706228816E-5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22070.77</v>
          </cell>
          <cell r="BY648" t="str">
            <v>120 +</v>
          </cell>
          <cell r="BZ648">
            <v>55034.42</v>
          </cell>
          <cell r="CA648" t="e">
            <v>#REF!</v>
          </cell>
          <cell r="CB648" t="str">
            <v>Match</v>
          </cell>
          <cell r="CC648" t="b">
            <v>0</v>
          </cell>
          <cell r="CD648">
            <v>515649867</v>
          </cell>
          <cell r="CE648">
            <v>9</v>
          </cell>
          <cell r="CF648">
            <v>5</v>
          </cell>
          <cell r="CG648">
            <v>64</v>
          </cell>
          <cell r="CH648" t="b">
            <v>0</v>
          </cell>
          <cell r="CI648">
            <v>5623.6868402777764</v>
          </cell>
          <cell r="CJ648" t="str">
            <v>31 +</v>
          </cell>
          <cell r="CK648">
            <v>0</v>
          </cell>
          <cell r="CL648">
            <v>0</v>
          </cell>
        </row>
        <row r="649">
          <cell r="B649">
            <v>94850</v>
          </cell>
          <cell r="C649" t="str">
            <v xml:space="preserve"> EVERETT,BRIAN</v>
          </cell>
          <cell r="D649">
            <v>15150</v>
          </cell>
          <cell r="E649">
            <v>2259.7600000000002</v>
          </cell>
          <cell r="F649">
            <v>37012</v>
          </cell>
          <cell r="G649">
            <v>39569</v>
          </cell>
          <cell r="H649" t="str">
            <v xml:space="preserve"> REAMORTIZE RENTAL</v>
          </cell>
          <cell r="I649" t="str">
            <v xml:space="preserve"> CO</v>
          </cell>
          <cell r="J649">
            <v>13</v>
          </cell>
          <cell r="K649" t="str">
            <v xml:space="preserve"> A</v>
          </cell>
          <cell r="L649" t="str">
            <v xml:space="preserve"> N</v>
          </cell>
          <cell r="M649">
            <v>0</v>
          </cell>
          <cell r="N649">
            <v>19100</v>
          </cell>
          <cell r="O649">
            <v>94850</v>
          </cell>
          <cell r="P649">
            <v>0</v>
          </cell>
          <cell r="Q649" t="str">
            <v xml:space="preserve"> GT</v>
          </cell>
          <cell r="R649">
            <v>38930</v>
          </cell>
          <cell r="S649">
            <v>249.41</v>
          </cell>
          <cell r="T649">
            <v>0</v>
          </cell>
          <cell r="U649" t="str">
            <v xml:space="preserve"> N</v>
          </cell>
          <cell r="V649">
            <v>2</v>
          </cell>
          <cell r="W649">
            <v>515649867</v>
          </cell>
          <cell r="X649" t="str">
            <v xml:space="preserve"> S</v>
          </cell>
          <cell r="Y649">
            <v>19100</v>
          </cell>
          <cell r="Z649">
            <v>94850</v>
          </cell>
          <cell r="AA649">
            <v>0</v>
          </cell>
          <cell r="AB649">
            <v>3</v>
          </cell>
          <cell r="AC649">
            <v>6</v>
          </cell>
          <cell r="AD649">
            <v>1</v>
          </cell>
          <cell r="AE649">
            <v>0</v>
          </cell>
          <cell r="AF649">
            <v>0</v>
          </cell>
          <cell r="AG649" t="str">
            <v xml:space="preserve"> ST</v>
          </cell>
          <cell r="AH649" t="str">
            <v xml:space="preserve"> REAL ESTATE MORTGAGE</v>
          </cell>
          <cell r="AI649" t="str">
            <v xml:space="preserve"> N</v>
          </cell>
          <cell r="AJ649">
            <v>9.7200000000000006</v>
          </cell>
          <cell r="AK649">
            <v>52</v>
          </cell>
          <cell r="AL649">
            <v>19100</v>
          </cell>
          <cell r="AM649">
            <v>94850</v>
          </cell>
          <cell r="AN649" t="str">
            <v xml:space="preserve">  0/00/0000</v>
          </cell>
          <cell r="AO649">
            <v>2259.7600000000002</v>
          </cell>
          <cell r="AP649">
            <v>4697.82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6957.58</v>
          </cell>
          <cell r="AV649">
            <v>49</v>
          </cell>
          <cell r="AW649">
            <v>48</v>
          </cell>
          <cell r="AX649">
            <v>46</v>
          </cell>
          <cell r="AY649">
            <v>19100</v>
          </cell>
          <cell r="AZ649">
            <v>94850</v>
          </cell>
          <cell r="BA649" t="str">
            <v xml:space="preserve"> ST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 t="str">
            <v>Substandard</v>
          </cell>
          <cell r="BH649" t="str">
            <v>Pass</v>
          </cell>
          <cell r="BI649" t="str">
            <v>***-**-9867</v>
          </cell>
          <cell r="BJ649">
            <v>2259.7600000000002</v>
          </cell>
          <cell r="BK649">
            <v>0</v>
          </cell>
          <cell r="BL649"/>
          <cell r="BM649"/>
          <cell r="BN649">
            <v>0</v>
          </cell>
          <cell r="BO649"/>
          <cell r="BP649"/>
          <cell r="BQ649">
            <v>3.0163508987079925E-6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2259.7600000000002</v>
          </cell>
          <cell r="BY649" t="str">
            <v>120 +</v>
          </cell>
          <cell r="BZ649">
            <v>6957.58</v>
          </cell>
          <cell r="CA649" t="e">
            <v>#REF!</v>
          </cell>
          <cell r="CB649" t="str">
            <v>Match</v>
          </cell>
          <cell r="CC649" t="b">
            <v>0</v>
          </cell>
          <cell r="CD649">
            <v>515649867</v>
          </cell>
          <cell r="CE649">
            <v>9</v>
          </cell>
          <cell r="CF649">
            <v>5</v>
          </cell>
          <cell r="CG649">
            <v>64</v>
          </cell>
          <cell r="CH649" t="b">
            <v>0</v>
          </cell>
          <cell r="CI649">
            <v>4193.6868402777764</v>
          </cell>
          <cell r="CJ649" t="str">
            <v>31 +</v>
          </cell>
          <cell r="CK649">
            <v>0</v>
          </cell>
          <cell r="CL649">
            <v>0</v>
          </cell>
        </row>
        <row r="650">
          <cell r="B650">
            <v>95557</v>
          </cell>
          <cell r="C650" t="str">
            <v xml:space="preserve"> EVERETT,BRIAN</v>
          </cell>
          <cell r="D650">
            <v>33429.57</v>
          </cell>
          <cell r="E650">
            <v>2707.05</v>
          </cell>
          <cell r="F650">
            <v>37228</v>
          </cell>
          <cell r="G650">
            <v>37593</v>
          </cell>
          <cell r="H650" t="str">
            <v xml:space="preserve"> DJ INVESTMENT (AMORTIZE)</v>
          </cell>
          <cell r="I650" t="str">
            <v xml:space="preserve"> CO</v>
          </cell>
          <cell r="J650">
            <v>32</v>
          </cell>
          <cell r="K650" t="str">
            <v xml:space="preserve"> A</v>
          </cell>
          <cell r="L650" t="str">
            <v xml:space="preserve"> N</v>
          </cell>
          <cell r="M650">
            <v>0</v>
          </cell>
          <cell r="N650">
            <v>19100</v>
          </cell>
          <cell r="O650">
            <v>95557</v>
          </cell>
          <cell r="P650">
            <v>0</v>
          </cell>
          <cell r="Q650" t="str">
            <v xml:space="preserve"> GT</v>
          </cell>
          <cell r="R650">
            <v>37593</v>
          </cell>
          <cell r="S650">
            <v>0</v>
          </cell>
          <cell r="T650">
            <v>0</v>
          </cell>
          <cell r="U650" t="str">
            <v xml:space="preserve"> N</v>
          </cell>
          <cell r="V650" t="str">
            <v xml:space="preserve">  </v>
          </cell>
          <cell r="W650">
            <v>515649867</v>
          </cell>
          <cell r="X650" t="str">
            <v xml:space="preserve"> S</v>
          </cell>
          <cell r="Y650">
            <v>19100</v>
          </cell>
          <cell r="Z650">
            <v>95557</v>
          </cell>
          <cell r="AA650">
            <v>0</v>
          </cell>
          <cell r="AB650">
            <v>3</v>
          </cell>
          <cell r="AC650" t="str">
            <v xml:space="preserve">  </v>
          </cell>
          <cell r="AD650">
            <v>5</v>
          </cell>
          <cell r="AE650">
            <v>0</v>
          </cell>
          <cell r="AF650">
            <v>0</v>
          </cell>
          <cell r="AG650" t="str">
            <v xml:space="preserve"> ST</v>
          </cell>
          <cell r="AH650" t="str">
            <v xml:space="preserve"> INVEN/ACCTS/GI/FURN/FIX/EQUIP/</v>
          </cell>
          <cell r="AI650" t="str">
            <v xml:space="preserve"> N</v>
          </cell>
          <cell r="AJ650">
            <v>7.22</v>
          </cell>
          <cell r="AK650">
            <v>8</v>
          </cell>
          <cell r="AL650">
            <v>19100</v>
          </cell>
          <cell r="AM650">
            <v>95557</v>
          </cell>
          <cell r="AN650" t="str">
            <v xml:space="preserve">  0/00/0000</v>
          </cell>
          <cell r="AO650">
            <v>2707.05</v>
          </cell>
          <cell r="AP650">
            <v>5440.6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8147.65</v>
          </cell>
          <cell r="AV650">
            <v>7</v>
          </cell>
          <cell r="AW650">
            <v>8</v>
          </cell>
          <cell r="AX650">
            <v>7</v>
          </cell>
          <cell r="AY650">
            <v>19100</v>
          </cell>
          <cell r="AZ650">
            <v>95557</v>
          </cell>
          <cell r="BA650" t="str">
            <v xml:space="preserve"> ST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 t="str">
            <v>Substandard</v>
          </cell>
          <cell r="BH650" t="str">
            <v>Pass</v>
          </cell>
          <cell r="BI650" t="str">
            <v>***-**-9867</v>
          </cell>
          <cell r="BJ650">
            <v>2707.05</v>
          </cell>
          <cell r="BK650">
            <v>0</v>
          </cell>
          <cell r="BL650"/>
          <cell r="BM650"/>
          <cell r="BN650">
            <v>0</v>
          </cell>
          <cell r="BO650"/>
          <cell r="BP650"/>
          <cell r="BQ650">
            <v>2.6840262296923307E-6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2707.05</v>
          </cell>
          <cell r="BY650" t="str">
            <v>120 +</v>
          </cell>
          <cell r="BZ650">
            <v>8147.6500000000005</v>
          </cell>
          <cell r="CA650" t="e">
            <v>#REF!</v>
          </cell>
          <cell r="CB650" t="str">
            <v>Match</v>
          </cell>
          <cell r="CC650" t="b">
            <v>0</v>
          </cell>
          <cell r="CD650">
            <v>515649867</v>
          </cell>
          <cell r="CE650">
            <v>9</v>
          </cell>
          <cell r="CF650">
            <v>5</v>
          </cell>
          <cell r="CG650">
            <v>64</v>
          </cell>
          <cell r="CH650" t="b">
            <v>0</v>
          </cell>
          <cell r="CI650">
            <v>5530.6868402777764</v>
          </cell>
          <cell r="CJ650" t="str">
            <v>31 +</v>
          </cell>
          <cell r="CK650">
            <v>0</v>
          </cell>
          <cell r="CL650">
            <v>0</v>
          </cell>
        </row>
        <row r="651">
          <cell r="B651">
            <v>96078</v>
          </cell>
          <cell r="C651" t="str">
            <v xml:space="preserve"> EVERETT,BRIAN</v>
          </cell>
          <cell r="D651">
            <v>4060.68</v>
          </cell>
          <cell r="E651">
            <v>0</v>
          </cell>
          <cell r="F651">
            <v>37376</v>
          </cell>
          <cell r="G651">
            <v>38092</v>
          </cell>
          <cell r="H651" t="str">
            <v xml:space="preserve"> PICKUP REPAIRS/PURCHASE RENEWA</v>
          </cell>
          <cell r="I651" t="str">
            <v xml:space="preserve"> CO</v>
          </cell>
          <cell r="J651">
            <v>34</v>
          </cell>
          <cell r="K651" t="str">
            <v xml:space="preserve"> A</v>
          </cell>
          <cell r="L651" t="str">
            <v xml:space="preserve"> N</v>
          </cell>
          <cell r="M651">
            <v>0</v>
          </cell>
          <cell r="N651">
            <v>19100</v>
          </cell>
          <cell r="O651">
            <v>96078</v>
          </cell>
          <cell r="P651">
            <v>0</v>
          </cell>
          <cell r="Q651" t="str">
            <v xml:space="preserve"> CP</v>
          </cell>
          <cell r="R651">
            <v>38061</v>
          </cell>
          <cell r="S651">
            <v>187.09</v>
          </cell>
          <cell r="T651">
            <v>0</v>
          </cell>
          <cell r="U651" t="str">
            <v xml:space="preserve"> N</v>
          </cell>
          <cell r="V651">
            <v>11</v>
          </cell>
          <cell r="W651">
            <v>515649867</v>
          </cell>
          <cell r="X651" t="str">
            <v xml:space="preserve"> S</v>
          </cell>
          <cell r="Y651">
            <v>19100</v>
          </cell>
          <cell r="Z651">
            <v>96078</v>
          </cell>
          <cell r="AA651">
            <v>0</v>
          </cell>
          <cell r="AB651">
            <v>3</v>
          </cell>
          <cell r="AC651">
            <v>5</v>
          </cell>
          <cell r="AD651">
            <v>12</v>
          </cell>
          <cell r="AE651">
            <v>0</v>
          </cell>
          <cell r="AF651">
            <v>0</v>
          </cell>
          <cell r="AG651" t="str">
            <v xml:space="preserve"> ST</v>
          </cell>
          <cell r="AH651" t="str">
            <v xml:space="preserve"> 1992 GMC PICKUP</v>
          </cell>
          <cell r="AI651" t="str">
            <v xml:space="preserve"> N</v>
          </cell>
          <cell r="AJ651">
            <v>10.25</v>
          </cell>
          <cell r="AK651">
            <v>24</v>
          </cell>
          <cell r="AL651">
            <v>19100</v>
          </cell>
          <cell r="AM651">
            <v>96078</v>
          </cell>
          <cell r="AN651" t="str">
            <v xml:space="preserve">  0/00/0000</v>
          </cell>
          <cell r="AO651">
            <v>0</v>
          </cell>
          <cell r="AP651">
            <v>495.48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495.48</v>
          </cell>
          <cell r="AV651">
            <v>22</v>
          </cell>
          <cell r="AW651">
            <v>18</v>
          </cell>
          <cell r="AX651">
            <v>17</v>
          </cell>
          <cell r="AY651">
            <v>19100</v>
          </cell>
          <cell r="AZ651">
            <v>96078</v>
          </cell>
          <cell r="BA651" t="str">
            <v xml:space="preserve"> ST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 t="str">
            <v>Substandard</v>
          </cell>
          <cell r="BH651" t="str">
            <v>Pass</v>
          </cell>
          <cell r="BI651" t="str">
            <v>***-**-9867</v>
          </cell>
          <cell r="BJ651">
            <v>0</v>
          </cell>
          <cell r="BK651">
            <v>0</v>
          </cell>
          <cell r="BL651"/>
          <cell r="BM651"/>
          <cell r="BN651">
            <v>0</v>
          </cell>
          <cell r="BO651"/>
          <cell r="BP651"/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 t="str">
            <v>120 +</v>
          </cell>
          <cell r="BZ651">
            <v>495.48</v>
          </cell>
          <cell r="CA651" t="e">
            <v>#REF!</v>
          </cell>
          <cell r="CB651" t="str">
            <v>Match</v>
          </cell>
          <cell r="CC651" t="b">
            <v>0</v>
          </cell>
          <cell r="CD651">
            <v>515649867</v>
          </cell>
          <cell r="CE651">
            <v>9</v>
          </cell>
          <cell r="CF651">
            <v>5</v>
          </cell>
          <cell r="CG651">
            <v>64</v>
          </cell>
          <cell r="CH651" t="b">
            <v>0</v>
          </cell>
          <cell r="CI651">
            <v>5062.6868402777764</v>
          </cell>
          <cell r="CJ651" t="str">
            <v>31 +</v>
          </cell>
          <cell r="CK651">
            <v>0</v>
          </cell>
          <cell r="CL651">
            <v>0</v>
          </cell>
        </row>
        <row r="652">
          <cell r="B652">
            <v>42592</v>
          </cell>
          <cell r="C652" t="str">
            <v xml:space="preserve"> FAIRCHILD,KEN</v>
          </cell>
          <cell r="D652">
            <v>1680.85</v>
          </cell>
          <cell r="E652">
            <v>866.53</v>
          </cell>
          <cell r="F652">
            <v>39539</v>
          </cell>
          <cell r="G652">
            <v>40091</v>
          </cell>
          <cell r="H652" t="str">
            <v xml:space="preserve"> VEHICLE REPAIR RENEWAL</v>
          </cell>
          <cell r="I652" t="str">
            <v xml:space="preserve"> CO</v>
          </cell>
          <cell r="J652">
            <v>31</v>
          </cell>
          <cell r="K652" t="str">
            <v xml:space="preserve"> A</v>
          </cell>
          <cell r="L652" t="str">
            <v xml:space="preserve"> N</v>
          </cell>
          <cell r="M652">
            <v>0</v>
          </cell>
          <cell r="N652">
            <v>19140</v>
          </cell>
          <cell r="O652">
            <v>42592</v>
          </cell>
          <cell r="P652">
            <v>0</v>
          </cell>
          <cell r="Q652" t="str">
            <v xml:space="preserve"> CP</v>
          </cell>
          <cell r="R652">
            <v>39877</v>
          </cell>
          <cell r="S652">
            <v>101.86</v>
          </cell>
          <cell r="T652">
            <v>0</v>
          </cell>
          <cell r="U652" t="str">
            <v xml:space="preserve"> N</v>
          </cell>
          <cell r="V652">
            <v>11</v>
          </cell>
          <cell r="W652">
            <v>512408132</v>
          </cell>
          <cell r="X652" t="str">
            <v xml:space="preserve"> S</v>
          </cell>
          <cell r="Y652">
            <v>19140</v>
          </cell>
          <cell r="Z652">
            <v>42592</v>
          </cell>
          <cell r="AA652">
            <v>0</v>
          </cell>
          <cell r="AB652">
            <v>25</v>
          </cell>
          <cell r="AC652">
            <v>10</v>
          </cell>
          <cell r="AD652">
            <v>4</v>
          </cell>
          <cell r="AE652">
            <v>0</v>
          </cell>
          <cell r="AF652">
            <v>0</v>
          </cell>
          <cell r="AG652" t="str">
            <v xml:space="preserve"> ST</v>
          </cell>
          <cell r="AH652" t="str">
            <v xml:space="preserve"> 1996 BUICK, 1981 FORD</v>
          </cell>
          <cell r="AI652" t="str">
            <v xml:space="preserve"> N</v>
          </cell>
          <cell r="AJ652">
            <v>11</v>
          </cell>
          <cell r="AK652">
            <v>16</v>
          </cell>
          <cell r="AL652">
            <v>19140</v>
          </cell>
          <cell r="AM652">
            <v>42592</v>
          </cell>
          <cell r="AN652" t="str">
            <v xml:space="preserve">  0/00/0000</v>
          </cell>
          <cell r="AO652">
            <v>866.53</v>
          </cell>
          <cell r="AP652">
            <v>845.97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1712.5</v>
          </cell>
          <cell r="AV652">
            <v>15</v>
          </cell>
          <cell r="AW652">
            <v>14</v>
          </cell>
          <cell r="AX652">
            <v>12</v>
          </cell>
          <cell r="AY652">
            <v>19140</v>
          </cell>
          <cell r="AZ652">
            <v>42592</v>
          </cell>
          <cell r="BA652" t="str">
            <v xml:space="preserve"> ST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 t="str">
            <v>Substandard</v>
          </cell>
          <cell r="BH652" t="str">
            <v>Pass</v>
          </cell>
          <cell r="BI652" t="str">
            <v>***-**-8132</v>
          </cell>
          <cell r="BJ652">
            <v>866.53</v>
          </cell>
          <cell r="BK652">
            <v>0</v>
          </cell>
          <cell r="BL652"/>
          <cell r="BM652"/>
          <cell r="BN652">
            <v>0</v>
          </cell>
          <cell r="BO652"/>
          <cell r="BP652"/>
          <cell r="BQ652">
            <v>1.3089696252218541E-6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866.53</v>
          </cell>
          <cell r="BY652" t="str">
            <v>120 +</v>
          </cell>
          <cell r="BZ652">
            <v>1712.5</v>
          </cell>
          <cell r="CA652" t="e">
            <v>#REF!</v>
          </cell>
          <cell r="CB652" t="str">
            <v>Match</v>
          </cell>
          <cell r="CC652" t="b">
            <v>0</v>
          </cell>
          <cell r="CD652">
            <v>512408132</v>
          </cell>
          <cell r="CE652">
            <v>9</v>
          </cell>
          <cell r="CF652">
            <v>5</v>
          </cell>
          <cell r="CG652">
            <v>40</v>
          </cell>
          <cell r="CH652" t="b">
            <v>0</v>
          </cell>
          <cell r="CI652">
            <v>3246.6868402777764</v>
          </cell>
          <cell r="CJ652" t="str">
            <v>31 +</v>
          </cell>
          <cell r="CK652">
            <v>0</v>
          </cell>
          <cell r="CL652">
            <v>0</v>
          </cell>
        </row>
        <row r="653">
          <cell r="B653">
            <v>43075</v>
          </cell>
          <cell r="C653" t="str">
            <v xml:space="preserve"> FAIRCHILD,KEN</v>
          </cell>
          <cell r="D653">
            <v>245</v>
          </cell>
          <cell r="E653">
            <v>243.78</v>
          </cell>
          <cell r="F653">
            <v>39685</v>
          </cell>
          <cell r="G653">
            <v>40183</v>
          </cell>
          <cell r="H653" t="str">
            <v xml:space="preserve"> PERSONAL</v>
          </cell>
          <cell r="I653" t="str">
            <v xml:space="preserve"> CO</v>
          </cell>
          <cell r="J653">
            <v>72</v>
          </cell>
          <cell r="K653" t="str">
            <v xml:space="preserve"> A</v>
          </cell>
          <cell r="L653" t="str">
            <v xml:space="preserve"> N</v>
          </cell>
          <cell r="M653">
            <v>0</v>
          </cell>
          <cell r="N653">
            <v>19140</v>
          </cell>
          <cell r="O653">
            <v>43075</v>
          </cell>
          <cell r="P653">
            <v>0</v>
          </cell>
          <cell r="Q653" t="str">
            <v xml:space="preserve"> CP</v>
          </cell>
          <cell r="R653">
            <v>40183</v>
          </cell>
          <cell r="S653">
            <v>0</v>
          </cell>
          <cell r="T653">
            <v>0</v>
          </cell>
          <cell r="U653" t="str">
            <v xml:space="preserve"> N</v>
          </cell>
          <cell r="V653">
            <v>11</v>
          </cell>
          <cell r="W653">
            <v>512408132</v>
          </cell>
          <cell r="X653" t="str">
            <v xml:space="preserve"> S</v>
          </cell>
          <cell r="Y653">
            <v>19140</v>
          </cell>
          <cell r="Z653">
            <v>43075</v>
          </cell>
          <cell r="AA653">
            <v>0</v>
          </cell>
          <cell r="AB653">
            <v>25</v>
          </cell>
          <cell r="AC653">
            <v>10</v>
          </cell>
          <cell r="AD653">
            <v>8</v>
          </cell>
          <cell r="AE653">
            <v>0</v>
          </cell>
          <cell r="AF653">
            <v>0</v>
          </cell>
          <cell r="AG653" t="str">
            <v xml:space="preserve"> ST</v>
          </cell>
          <cell r="AH653" t="str">
            <v xml:space="preserve"> 1996 BUICK</v>
          </cell>
          <cell r="AI653" t="str">
            <v xml:space="preserve"> N</v>
          </cell>
          <cell r="AJ653">
            <v>11</v>
          </cell>
          <cell r="AK653">
            <v>2</v>
          </cell>
          <cell r="AL653">
            <v>19140</v>
          </cell>
          <cell r="AM653">
            <v>43075</v>
          </cell>
          <cell r="AN653" t="str">
            <v xml:space="preserve">  0/00/0000</v>
          </cell>
          <cell r="AO653">
            <v>243.78</v>
          </cell>
          <cell r="AP653">
            <v>252.89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496.67</v>
          </cell>
          <cell r="AV653">
            <v>2</v>
          </cell>
          <cell r="AW653">
            <v>2</v>
          </cell>
          <cell r="AX653">
            <v>2</v>
          </cell>
          <cell r="AY653">
            <v>19140</v>
          </cell>
          <cell r="AZ653">
            <v>43075</v>
          </cell>
          <cell r="BA653" t="str">
            <v xml:space="preserve"> ST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 t="str">
            <v>Substandard</v>
          </cell>
          <cell r="BH653" t="str">
            <v>Pass</v>
          </cell>
          <cell r="BI653" t="str">
            <v>***-**-8132</v>
          </cell>
          <cell r="BJ653">
            <v>243.78</v>
          </cell>
          <cell r="BK653">
            <v>0</v>
          </cell>
          <cell r="BL653"/>
          <cell r="BM653"/>
          <cell r="BN653">
            <v>0</v>
          </cell>
          <cell r="BO653"/>
          <cell r="BP653"/>
          <cell r="BQ653">
            <v>3.6825108794454158E-7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243.78</v>
          </cell>
          <cell r="BY653" t="str">
            <v>120 +</v>
          </cell>
          <cell r="BZ653">
            <v>496.66999999999996</v>
          </cell>
          <cell r="CA653" t="e">
            <v>#REF!</v>
          </cell>
          <cell r="CB653" t="str">
            <v>Match</v>
          </cell>
          <cell r="CC653" t="b">
            <v>0</v>
          </cell>
          <cell r="CD653">
            <v>512408132</v>
          </cell>
          <cell r="CE653">
            <v>9</v>
          </cell>
          <cell r="CF653">
            <v>5</v>
          </cell>
          <cell r="CG653">
            <v>40</v>
          </cell>
          <cell r="CH653" t="b">
            <v>0</v>
          </cell>
          <cell r="CI653">
            <v>2940.6868402777764</v>
          </cell>
          <cell r="CJ653" t="str">
            <v>31 +</v>
          </cell>
          <cell r="CK653">
            <v>0</v>
          </cell>
          <cell r="CL653">
            <v>0</v>
          </cell>
        </row>
        <row r="654">
          <cell r="B654">
            <v>53657</v>
          </cell>
          <cell r="C654" t="str">
            <v xml:space="preserve"> FAIRLEIGH COR</v>
          </cell>
          <cell r="D654">
            <v>2000000</v>
          </cell>
          <cell r="E654">
            <v>1654592</v>
          </cell>
          <cell r="F654">
            <v>42797</v>
          </cell>
          <cell r="G654">
            <v>43164</v>
          </cell>
          <cell r="H654" t="str">
            <v xml:space="preserve"> SSB PARTICIPATION</v>
          </cell>
          <cell r="I654" t="str">
            <v xml:space="preserve"> PI</v>
          </cell>
          <cell r="J654">
            <v>94</v>
          </cell>
          <cell r="K654" t="str">
            <v xml:space="preserve"> A</v>
          </cell>
          <cell r="L654" t="str">
            <v xml:space="preserve"> O</v>
          </cell>
          <cell r="M654">
            <v>2000000</v>
          </cell>
          <cell r="N654">
            <v>19150</v>
          </cell>
          <cell r="O654">
            <v>53657</v>
          </cell>
          <cell r="P654">
            <v>0</v>
          </cell>
          <cell r="Q654" t="str">
            <v xml:space="preserve"> JB</v>
          </cell>
          <cell r="R654">
            <v>43164</v>
          </cell>
          <cell r="S654">
            <v>0</v>
          </cell>
          <cell r="T654">
            <v>8145.67</v>
          </cell>
          <cell r="U654" t="str">
            <v xml:space="preserve"> N</v>
          </cell>
          <cell r="V654">
            <v>4</v>
          </cell>
          <cell r="W654">
            <v>480775063</v>
          </cell>
          <cell r="X654" t="str">
            <v xml:space="preserve"> F</v>
          </cell>
          <cell r="Y654">
            <v>19150</v>
          </cell>
          <cell r="Z654">
            <v>53657</v>
          </cell>
          <cell r="AA654">
            <v>0</v>
          </cell>
          <cell r="AB654">
            <v>14</v>
          </cell>
          <cell r="AC654">
            <v>4</v>
          </cell>
          <cell r="AD654">
            <v>11</v>
          </cell>
          <cell r="AE654">
            <v>53657</v>
          </cell>
          <cell r="AF654">
            <v>1</v>
          </cell>
          <cell r="AG654" t="str">
            <v xml:space="preserve"> ST</v>
          </cell>
          <cell r="AH654" t="str">
            <v xml:space="preserve"> SSB PARTICIPATION</v>
          </cell>
          <cell r="AI654" t="str">
            <v xml:space="preserve">  </v>
          </cell>
          <cell r="AJ654">
            <v>4.0678000000000001</v>
          </cell>
          <cell r="AK654">
            <v>0</v>
          </cell>
          <cell r="AL654">
            <v>19150</v>
          </cell>
          <cell r="AM654">
            <v>53657</v>
          </cell>
          <cell r="AN654" t="str">
            <v xml:space="preserve">  0/00/0000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19150</v>
          </cell>
          <cell r="AZ654">
            <v>53657</v>
          </cell>
          <cell r="BA654" t="str">
            <v xml:space="preserve"> ST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 t="str">
            <v>Special Mention</v>
          </cell>
          <cell r="BH654" t="str">
            <v>Special Mention</v>
          </cell>
          <cell r="BI654" t="str">
            <v>**-***5063</v>
          </cell>
          <cell r="BJ654">
            <v>2000000</v>
          </cell>
          <cell r="BK654">
            <v>1662737.67</v>
          </cell>
          <cell r="BL654"/>
          <cell r="BM654">
            <v>1662737.67</v>
          </cell>
          <cell r="BN654"/>
          <cell r="BO654"/>
          <cell r="BP654"/>
          <cell r="BQ654">
            <v>9.2428050479031532E-4</v>
          </cell>
          <cell r="BR654">
            <v>1654592</v>
          </cell>
          <cell r="BS654">
            <v>8145.67</v>
          </cell>
          <cell r="BT654">
            <v>1662737.67</v>
          </cell>
          <cell r="BU654">
            <v>345408</v>
          </cell>
          <cell r="BV654">
            <v>2008145.67</v>
          </cell>
          <cell r="BW654">
            <v>0</v>
          </cell>
          <cell r="BX654">
            <v>0</v>
          </cell>
          <cell r="BY654"/>
          <cell r="BZ654">
            <v>0</v>
          </cell>
          <cell r="CA654" t="e">
            <v>#REF!</v>
          </cell>
          <cell r="CB654" t="str">
            <v>Match</v>
          </cell>
          <cell r="CC654" t="b">
            <v>0</v>
          </cell>
          <cell r="CD654">
            <v>480775063</v>
          </cell>
          <cell r="CE654">
            <v>9</v>
          </cell>
          <cell r="CF654">
            <v>4</v>
          </cell>
          <cell r="CG654">
            <v>77</v>
          </cell>
          <cell r="CH654" t="b">
            <v>0</v>
          </cell>
          <cell r="CI654">
            <v>-40.313159722223645</v>
          </cell>
          <cell r="CJ654"/>
          <cell r="CK654" t="e">
            <v>#REF!</v>
          </cell>
          <cell r="CL654" t="e">
            <v>#REF!</v>
          </cell>
        </row>
        <row r="655">
          <cell r="B655">
            <v>50159</v>
          </cell>
          <cell r="C655" t="str">
            <v xml:space="preserve"> FAIRLEIGH,JEAN ANN</v>
          </cell>
          <cell r="D655">
            <v>24069.25</v>
          </cell>
          <cell r="E655">
            <v>6535.59</v>
          </cell>
          <cell r="F655">
            <v>41737</v>
          </cell>
          <cell r="G655">
            <v>43565</v>
          </cell>
          <cell r="H655" t="str">
            <v xml:space="preserve"> PURCHASE VEHICLE</v>
          </cell>
          <cell r="I655" t="str">
            <v xml:space="preserve"> SA</v>
          </cell>
          <cell r="J655">
            <v>34</v>
          </cell>
          <cell r="K655" t="str">
            <v xml:space="preserve"> A</v>
          </cell>
          <cell r="L655" t="str">
            <v xml:space="preserve"> N</v>
          </cell>
          <cell r="M655">
            <v>0</v>
          </cell>
          <cell r="N655">
            <v>19155</v>
          </cell>
          <cell r="O655">
            <v>50159</v>
          </cell>
          <cell r="P655">
            <v>0</v>
          </cell>
          <cell r="Q655" t="str">
            <v xml:space="preserve"> LF</v>
          </cell>
          <cell r="R655">
            <v>43141</v>
          </cell>
          <cell r="S655">
            <v>448.89</v>
          </cell>
          <cell r="T655">
            <v>11.28</v>
          </cell>
          <cell r="U655" t="str">
            <v xml:space="preserve"> N</v>
          </cell>
          <cell r="V655">
            <v>11</v>
          </cell>
          <cell r="W655">
            <v>513849738</v>
          </cell>
          <cell r="X655" t="str">
            <v xml:space="preserve"> S</v>
          </cell>
          <cell r="Y655">
            <v>19155</v>
          </cell>
          <cell r="Z655">
            <v>50159</v>
          </cell>
          <cell r="AA655">
            <v>0</v>
          </cell>
          <cell r="AB655">
            <v>2</v>
          </cell>
          <cell r="AC655">
            <v>5</v>
          </cell>
          <cell r="AD655">
            <v>12</v>
          </cell>
          <cell r="AE655">
            <v>0</v>
          </cell>
          <cell r="AF655">
            <v>0</v>
          </cell>
          <cell r="AG655" t="str">
            <v xml:space="preserve"> ST</v>
          </cell>
          <cell r="AH655" t="str">
            <v xml:space="preserve"> 2013 CHRYSLER 300C AWD (VIN 2C</v>
          </cell>
          <cell r="AI655" t="str">
            <v xml:space="preserve"> N</v>
          </cell>
          <cell r="AJ655">
            <v>4.5</v>
          </cell>
          <cell r="AK655">
            <v>0</v>
          </cell>
          <cell r="AL655">
            <v>19155</v>
          </cell>
          <cell r="AM655">
            <v>50159</v>
          </cell>
          <cell r="AN655" t="str">
            <v xml:space="preserve">  0/00/0000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19155</v>
          </cell>
          <cell r="AZ655">
            <v>50159</v>
          </cell>
          <cell r="BA655" t="str">
            <v xml:space="preserve"> ST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 t="str">
            <v>Pass</v>
          </cell>
          <cell r="BH655" t="str">
            <v>Pass</v>
          </cell>
          <cell r="BI655" t="str">
            <v>***-**-9738</v>
          </cell>
          <cell r="BJ655">
            <v>6535.59</v>
          </cell>
          <cell r="BK655">
            <v>6546.87</v>
          </cell>
          <cell r="BL655">
            <v>6546.87</v>
          </cell>
          <cell r="BM655"/>
          <cell r="BN655"/>
          <cell r="BO655"/>
          <cell r="BP655"/>
          <cell r="BQ655">
            <v>4.0387836929599711E-6</v>
          </cell>
          <cell r="BR655">
            <v>6535.59</v>
          </cell>
          <cell r="BS655">
            <v>11.28</v>
          </cell>
          <cell r="BT655">
            <v>6546.87</v>
          </cell>
          <cell r="BU655">
            <v>0</v>
          </cell>
          <cell r="BV655">
            <v>6546.87</v>
          </cell>
          <cell r="BW655">
            <v>0</v>
          </cell>
          <cell r="BX655">
            <v>0</v>
          </cell>
          <cell r="BY655"/>
          <cell r="BZ655">
            <v>0</v>
          </cell>
          <cell r="CA655" t="e">
            <v>#REF!</v>
          </cell>
          <cell r="CB655" t="str">
            <v>Match</v>
          </cell>
          <cell r="CC655" t="b">
            <v>0</v>
          </cell>
          <cell r="CD655">
            <v>513849738</v>
          </cell>
          <cell r="CE655">
            <v>9</v>
          </cell>
          <cell r="CF655">
            <v>5</v>
          </cell>
          <cell r="CG655">
            <v>84</v>
          </cell>
          <cell r="CH655" t="b">
            <v>0</v>
          </cell>
          <cell r="CI655">
            <v>-17.313159722223645</v>
          </cell>
          <cell r="CJ655"/>
          <cell r="CK655" t="e">
            <v>#REF!</v>
          </cell>
          <cell r="CL655" t="e">
            <v>#REF!</v>
          </cell>
        </row>
        <row r="656">
          <cell r="B656">
            <v>52694</v>
          </cell>
          <cell r="C656" t="str">
            <v xml:space="preserve"> FAUROT,BRENT</v>
          </cell>
          <cell r="D656">
            <v>120000</v>
          </cell>
          <cell r="E656">
            <v>91805.64</v>
          </cell>
          <cell r="F656">
            <v>42454</v>
          </cell>
          <cell r="G656">
            <v>45003</v>
          </cell>
          <cell r="H656" t="str">
            <v xml:space="preserve"> REAL ESTATE AMORTIZATION</v>
          </cell>
          <cell r="I656" t="str">
            <v xml:space="preserve"> SA</v>
          </cell>
          <cell r="J656">
            <v>15</v>
          </cell>
          <cell r="K656" t="str">
            <v xml:space="preserve"> A</v>
          </cell>
          <cell r="L656" t="str">
            <v xml:space="preserve"> N</v>
          </cell>
          <cell r="M656">
            <v>0</v>
          </cell>
          <cell r="N656">
            <v>19180</v>
          </cell>
          <cell r="O656">
            <v>52694</v>
          </cell>
          <cell r="P656">
            <v>0</v>
          </cell>
          <cell r="Q656" t="str">
            <v xml:space="preserve"> JB</v>
          </cell>
          <cell r="R656">
            <v>43149</v>
          </cell>
          <cell r="S656">
            <v>1681.01</v>
          </cell>
          <cell r="T656">
            <v>71.680000000000007</v>
          </cell>
          <cell r="U656" t="str">
            <v xml:space="preserve"> N</v>
          </cell>
          <cell r="V656">
            <v>2</v>
          </cell>
          <cell r="W656">
            <v>513927843</v>
          </cell>
          <cell r="X656" t="str">
            <v xml:space="preserve"> S</v>
          </cell>
          <cell r="Y656">
            <v>19180</v>
          </cell>
          <cell r="Z656">
            <v>52694</v>
          </cell>
          <cell r="AA656">
            <v>0</v>
          </cell>
          <cell r="AB656">
            <v>4</v>
          </cell>
          <cell r="AC656">
            <v>6</v>
          </cell>
          <cell r="AD656">
            <v>2</v>
          </cell>
          <cell r="AE656">
            <v>0</v>
          </cell>
          <cell r="AF656">
            <v>0</v>
          </cell>
          <cell r="AG656" t="str">
            <v xml:space="preserve"> ST</v>
          </cell>
          <cell r="AH656" t="str">
            <v xml:space="preserve"> REM</v>
          </cell>
          <cell r="AI656" t="str">
            <v xml:space="preserve"> N</v>
          </cell>
          <cell r="AJ656">
            <v>4.75</v>
          </cell>
          <cell r="AK656">
            <v>0</v>
          </cell>
          <cell r="AL656">
            <v>19180</v>
          </cell>
          <cell r="AM656">
            <v>52694</v>
          </cell>
          <cell r="AN656" t="str">
            <v xml:space="preserve">  0/00/0000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19180</v>
          </cell>
          <cell r="AZ656">
            <v>52694</v>
          </cell>
          <cell r="BA656" t="str">
            <v xml:space="preserve"> ST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 t="str">
            <v>Pass</v>
          </cell>
          <cell r="BH656" t="str">
            <v>Pass</v>
          </cell>
          <cell r="BI656" t="str">
            <v>***-**-7843</v>
          </cell>
          <cell r="BJ656">
            <v>91805.64</v>
          </cell>
          <cell r="BK656">
            <v>91877.319999999992</v>
          </cell>
          <cell r="BL656">
            <v>91877.319999999992</v>
          </cell>
          <cell r="BM656"/>
          <cell r="BN656"/>
          <cell r="BO656"/>
          <cell r="BP656"/>
          <cell r="BQ656">
            <v>5.9884751655689335E-5</v>
          </cell>
          <cell r="BR656">
            <v>91805.64</v>
          </cell>
          <cell r="BS656">
            <v>71.680000000000007</v>
          </cell>
          <cell r="BT656">
            <v>91877.319999999992</v>
          </cell>
          <cell r="BU656">
            <v>0</v>
          </cell>
          <cell r="BV656">
            <v>91877.319999999992</v>
          </cell>
          <cell r="BW656">
            <v>0</v>
          </cell>
          <cell r="BX656">
            <v>0</v>
          </cell>
          <cell r="BY656"/>
          <cell r="BZ656">
            <v>0</v>
          </cell>
          <cell r="CA656" t="e">
            <v>#REF!</v>
          </cell>
          <cell r="CB656" t="str">
            <v>Match</v>
          </cell>
          <cell r="CC656" t="b">
            <v>0</v>
          </cell>
          <cell r="CD656">
            <v>513927843</v>
          </cell>
          <cell r="CE656">
            <v>9</v>
          </cell>
          <cell r="CF656">
            <v>5</v>
          </cell>
          <cell r="CG656">
            <v>92</v>
          </cell>
          <cell r="CH656" t="b">
            <v>0</v>
          </cell>
          <cell r="CI656">
            <v>-25.313159722223645</v>
          </cell>
          <cell r="CJ656"/>
          <cell r="CK656" t="e">
            <v>#REF!</v>
          </cell>
          <cell r="CL656" t="e">
            <v>#REF!</v>
          </cell>
        </row>
        <row r="657">
          <cell r="B657">
            <v>1181</v>
          </cell>
          <cell r="C657" t="str">
            <v xml:space="preserve"> FAUROT HEATIN</v>
          </cell>
          <cell r="D657">
            <v>39256</v>
          </cell>
          <cell r="E657">
            <v>6759.25</v>
          </cell>
          <cell r="F657">
            <v>41820</v>
          </cell>
          <cell r="G657">
            <v>43266</v>
          </cell>
          <cell r="H657" t="str">
            <v xml:space="preserve"> PURCHASE VEHICLE</v>
          </cell>
          <cell r="I657" t="str">
            <v xml:space="preserve"> SA</v>
          </cell>
          <cell r="J657">
            <v>81</v>
          </cell>
          <cell r="K657" t="str">
            <v xml:space="preserve"> A</v>
          </cell>
          <cell r="L657" t="str">
            <v xml:space="preserve"> N</v>
          </cell>
          <cell r="M657">
            <v>0</v>
          </cell>
          <cell r="N657">
            <v>19218</v>
          </cell>
          <cell r="O657">
            <v>1181</v>
          </cell>
          <cell r="P657">
            <v>0</v>
          </cell>
          <cell r="Q657" t="str">
            <v xml:space="preserve"> JB</v>
          </cell>
          <cell r="R657">
            <v>43205</v>
          </cell>
          <cell r="S657">
            <v>791.01</v>
          </cell>
          <cell r="T657">
            <v>8.67</v>
          </cell>
          <cell r="U657" t="str">
            <v xml:space="preserve"> N</v>
          </cell>
          <cell r="V657">
            <v>81</v>
          </cell>
          <cell r="W657">
            <v>274713157</v>
          </cell>
          <cell r="X657" t="str">
            <v xml:space="preserve"> F</v>
          </cell>
          <cell r="Y657">
            <v>19218</v>
          </cell>
          <cell r="Z657">
            <v>1181</v>
          </cell>
          <cell r="AA657">
            <v>0</v>
          </cell>
          <cell r="AB657">
            <v>12</v>
          </cell>
          <cell r="AC657">
            <v>81</v>
          </cell>
          <cell r="AD657">
            <v>9</v>
          </cell>
          <cell r="AE657">
            <v>0</v>
          </cell>
          <cell r="AF657">
            <v>0</v>
          </cell>
          <cell r="AG657" t="str">
            <v xml:space="preserve"> ST</v>
          </cell>
          <cell r="AH657" t="str">
            <v xml:space="preserve"> 2014 GMC 3500 SAVANA VAN</v>
          </cell>
          <cell r="AI657" t="str">
            <v xml:space="preserve">  </v>
          </cell>
          <cell r="AJ657">
            <v>3.9</v>
          </cell>
          <cell r="AK657">
            <v>0</v>
          </cell>
          <cell r="AL657">
            <v>19218</v>
          </cell>
          <cell r="AM657">
            <v>1181</v>
          </cell>
          <cell r="AN657" t="str">
            <v xml:space="preserve">  0/00/0000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19218</v>
          </cell>
          <cell r="AZ657">
            <v>1181</v>
          </cell>
          <cell r="BA657" t="str">
            <v xml:space="preserve"> ST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 t="str">
            <v>Substandard</v>
          </cell>
          <cell r="BH657" t="str">
            <v>Substandard</v>
          </cell>
          <cell r="BI657" t="str">
            <v>**-***3157</v>
          </cell>
          <cell r="BJ657">
            <v>6759.25</v>
          </cell>
          <cell r="BK657">
            <v>6767.92</v>
          </cell>
          <cell r="BL657"/>
          <cell r="BM657"/>
          <cell r="BN657">
            <v>6767.92</v>
          </cell>
          <cell r="BO657"/>
          <cell r="BP657"/>
          <cell r="BQ657">
            <v>3.6200652406930457E-6</v>
          </cell>
          <cell r="BR657">
            <v>6759.25</v>
          </cell>
          <cell r="BS657">
            <v>8.67</v>
          </cell>
          <cell r="BT657">
            <v>6767.92</v>
          </cell>
          <cell r="BU657">
            <v>0</v>
          </cell>
          <cell r="BV657">
            <v>6767.92</v>
          </cell>
          <cell r="BW657">
            <v>0</v>
          </cell>
          <cell r="BX657">
            <v>0</v>
          </cell>
          <cell r="BY657"/>
          <cell r="BZ657">
            <v>0</v>
          </cell>
          <cell r="CA657" t="e">
            <v>#REF!</v>
          </cell>
          <cell r="CB657" t="str">
            <v>Match</v>
          </cell>
          <cell r="CC657" t="b">
            <v>0</v>
          </cell>
          <cell r="CD657">
            <v>274713157</v>
          </cell>
          <cell r="CE657">
            <v>9</v>
          </cell>
          <cell r="CF657">
            <v>2</v>
          </cell>
          <cell r="CG657">
            <v>71</v>
          </cell>
          <cell r="CH657" t="b">
            <v>0</v>
          </cell>
          <cell r="CI657">
            <v>-81.313159722223645</v>
          </cell>
          <cell r="CJ657"/>
          <cell r="CK657" t="e">
            <v>#REF!</v>
          </cell>
          <cell r="CL657" t="e">
            <v>#REF!</v>
          </cell>
        </row>
        <row r="658">
          <cell r="B658">
            <v>52695</v>
          </cell>
          <cell r="C658" t="str">
            <v xml:space="preserve"> FAUROT HEATING &amp; COO</v>
          </cell>
          <cell r="D658">
            <v>33376.370000000003</v>
          </cell>
          <cell r="E658">
            <v>20963.599999999999</v>
          </cell>
          <cell r="F658">
            <v>42454</v>
          </cell>
          <cell r="G658">
            <v>44280</v>
          </cell>
          <cell r="H658" t="str">
            <v xml:space="preserve"> REFINANCE ECO-DEVO</v>
          </cell>
          <cell r="I658" t="str">
            <v xml:space="preserve"> SA</v>
          </cell>
          <cell r="J658">
            <v>32</v>
          </cell>
          <cell r="K658" t="str">
            <v xml:space="preserve"> A</v>
          </cell>
          <cell r="L658" t="str">
            <v xml:space="preserve"> N</v>
          </cell>
          <cell r="M658">
            <v>0</v>
          </cell>
          <cell r="N658">
            <v>19218</v>
          </cell>
          <cell r="O658">
            <v>52695</v>
          </cell>
          <cell r="P658">
            <v>0</v>
          </cell>
          <cell r="Q658" t="str">
            <v xml:space="preserve"> JB</v>
          </cell>
          <cell r="R658">
            <v>43184</v>
          </cell>
          <cell r="S658">
            <v>626.14</v>
          </cell>
          <cell r="T658">
            <v>90.02</v>
          </cell>
          <cell r="U658" t="str">
            <v xml:space="preserve"> N</v>
          </cell>
          <cell r="V658">
            <v>7</v>
          </cell>
          <cell r="W658">
            <v>274713157</v>
          </cell>
          <cell r="X658" t="str">
            <v xml:space="preserve"> F</v>
          </cell>
          <cell r="Y658">
            <v>19218</v>
          </cell>
          <cell r="Z658">
            <v>52695</v>
          </cell>
          <cell r="AA658">
            <v>0</v>
          </cell>
          <cell r="AB658">
            <v>1</v>
          </cell>
          <cell r="AC658">
            <v>4</v>
          </cell>
          <cell r="AD658">
            <v>5</v>
          </cell>
          <cell r="AE658">
            <v>0</v>
          </cell>
          <cell r="AF658">
            <v>0</v>
          </cell>
          <cell r="AG658" t="str">
            <v xml:space="preserve"> ST</v>
          </cell>
          <cell r="AH658" t="str">
            <v xml:space="preserve"> AC EQ GI FX</v>
          </cell>
          <cell r="AI658" t="str">
            <v xml:space="preserve"> N</v>
          </cell>
          <cell r="AJ658">
            <v>4.75</v>
          </cell>
          <cell r="AK658">
            <v>0</v>
          </cell>
          <cell r="AL658">
            <v>19218</v>
          </cell>
          <cell r="AM658">
            <v>52695</v>
          </cell>
          <cell r="AN658" t="str">
            <v xml:space="preserve">  0/00/0000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19218</v>
          </cell>
          <cell r="AZ658">
            <v>52695</v>
          </cell>
          <cell r="BA658" t="str">
            <v xml:space="preserve"> ST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 t="str">
            <v>Substandard</v>
          </cell>
          <cell r="BH658" t="str">
            <v>Substandard</v>
          </cell>
          <cell r="BI658" t="str">
            <v>**-***3157</v>
          </cell>
          <cell r="BJ658">
            <v>20963.599999999999</v>
          </cell>
          <cell r="BK658">
            <v>21053.62</v>
          </cell>
          <cell r="BL658"/>
          <cell r="BM658"/>
          <cell r="BN658">
            <v>21053.62</v>
          </cell>
          <cell r="BO658"/>
          <cell r="BP658"/>
          <cell r="BQ658">
            <v>1.3674540908480229E-5</v>
          </cell>
          <cell r="BR658">
            <v>20963.599999999999</v>
          </cell>
          <cell r="BS658">
            <v>90.02</v>
          </cell>
          <cell r="BT658">
            <v>21053.62</v>
          </cell>
          <cell r="BU658">
            <v>0</v>
          </cell>
          <cell r="BV658">
            <v>21053.62</v>
          </cell>
          <cell r="BW658">
            <v>0</v>
          </cell>
          <cell r="BX658">
            <v>0</v>
          </cell>
          <cell r="BY658"/>
          <cell r="BZ658">
            <v>0</v>
          </cell>
          <cell r="CA658" t="e">
            <v>#REF!</v>
          </cell>
          <cell r="CB658" t="str">
            <v>Match</v>
          </cell>
          <cell r="CC658" t="b">
            <v>0</v>
          </cell>
          <cell r="CD658">
            <v>274713157</v>
          </cell>
          <cell r="CE658">
            <v>9</v>
          </cell>
          <cell r="CF658">
            <v>2</v>
          </cell>
          <cell r="CG658">
            <v>71</v>
          </cell>
          <cell r="CH658" t="b">
            <v>0</v>
          </cell>
          <cell r="CI658">
            <v>-60.313159722223645</v>
          </cell>
          <cell r="CJ658"/>
          <cell r="CK658" t="e">
            <v>#REF!</v>
          </cell>
          <cell r="CL658" t="e">
            <v>#REF!</v>
          </cell>
        </row>
        <row r="659">
          <cell r="B659">
            <v>53741</v>
          </cell>
          <cell r="C659" t="str">
            <v xml:space="preserve"> FAUROT HEATING &amp; COO</v>
          </cell>
          <cell r="D659">
            <v>150026</v>
          </cell>
          <cell r="E659">
            <v>146444.5</v>
          </cell>
          <cell r="F659">
            <v>42832</v>
          </cell>
          <cell r="G659">
            <v>50137</v>
          </cell>
          <cell r="H659" t="str">
            <v xml:space="preserve"> AM GOODWILL</v>
          </cell>
          <cell r="I659" t="str">
            <v xml:space="preserve"> SB</v>
          </cell>
          <cell r="J659">
            <v>32</v>
          </cell>
          <cell r="K659" t="str">
            <v xml:space="preserve"> A</v>
          </cell>
          <cell r="L659" t="str">
            <v xml:space="preserve"> N</v>
          </cell>
          <cell r="M659">
            <v>0</v>
          </cell>
          <cell r="N659">
            <v>19218</v>
          </cell>
          <cell r="O659">
            <v>53741</v>
          </cell>
          <cell r="P659">
            <v>0</v>
          </cell>
          <cell r="Q659" t="str">
            <v xml:space="preserve"> JB</v>
          </cell>
          <cell r="R659">
            <v>43138</v>
          </cell>
          <cell r="S659">
            <v>1118.99</v>
          </cell>
          <cell r="T659">
            <v>495.5</v>
          </cell>
          <cell r="U659" t="str">
            <v xml:space="preserve"> N</v>
          </cell>
          <cell r="V659">
            <v>7</v>
          </cell>
          <cell r="W659">
            <v>274713157</v>
          </cell>
          <cell r="X659" t="str">
            <v xml:space="preserve"> F</v>
          </cell>
          <cell r="Y659">
            <v>19218</v>
          </cell>
          <cell r="Z659">
            <v>53741</v>
          </cell>
          <cell r="AA659">
            <v>0</v>
          </cell>
          <cell r="AB659">
            <v>1</v>
          </cell>
          <cell r="AC659">
            <v>4</v>
          </cell>
          <cell r="AD659">
            <v>5</v>
          </cell>
          <cell r="AE659">
            <v>0</v>
          </cell>
          <cell r="AF659">
            <v>0</v>
          </cell>
          <cell r="AG659" t="str">
            <v xml:space="preserve"> ST</v>
          </cell>
          <cell r="AH659" t="str">
            <v xml:space="preserve"> ALL IN CP AC EQ AND GI 2013</v>
          </cell>
          <cell r="AI659" t="str">
            <v xml:space="preserve"> N</v>
          </cell>
          <cell r="AJ659">
            <v>6.5</v>
          </cell>
          <cell r="AK659">
            <v>0</v>
          </cell>
          <cell r="AL659">
            <v>19218</v>
          </cell>
          <cell r="AM659">
            <v>53741</v>
          </cell>
          <cell r="AN659" t="str">
            <v xml:space="preserve">  0/00/0000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19218</v>
          </cell>
          <cell r="AZ659">
            <v>53741</v>
          </cell>
          <cell r="BA659" t="str">
            <v xml:space="preserve"> ST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 t="str">
            <v>Substandard</v>
          </cell>
          <cell r="BH659" t="str">
            <v>Substandard</v>
          </cell>
          <cell r="BI659" t="str">
            <v>**-***3157</v>
          </cell>
          <cell r="BJ659">
            <v>146444.5</v>
          </cell>
          <cell r="BK659">
            <v>146940</v>
          </cell>
          <cell r="BL659"/>
          <cell r="BM659"/>
          <cell r="BN659">
            <v>146940</v>
          </cell>
          <cell r="BO659"/>
          <cell r="BP659"/>
          <cell r="BQ659">
            <v>1.3071929680084641E-4</v>
          </cell>
          <cell r="BR659">
            <v>146444.5</v>
          </cell>
          <cell r="BS659">
            <v>495.5</v>
          </cell>
          <cell r="BT659">
            <v>146940</v>
          </cell>
          <cell r="BU659">
            <v>0</v>
          </cell>
          <cell r="BV659">
            <v>146940</v>
          </cell>
          <cell r="BW659">
            <v>0</v>
          </cell>
          <cell r="BX659">
            <v>0</v>
          </cell>
          <cell r="BY659"/>
          <cell r="BZ659">
            <v>0</v>
          </cell>
          <cell r="CA659" t="e">
            <v>#REF!</v>
          </cell>
          <cell r="CB659" t="str">
            <v>Match</v>
          </cell>
          <cell r="CC659" t="b">
            <v>0</v>
          </cell>
          <cell r="CD659">
            <v>274713157</v>
          </cell>
          <cell r="CE659">
            <v>9</v>
          </cell>
          <cell r="CF659">
            <v>2</v>
          </cell>
          <cell r="CG659">
            <v>71</v>
          </cell>
          <cell r="CH659" t="b">
            <v>0</v>
          </cell>
          <cell r="CI659">
            <v>-14.313159722223645</v>
          </cell>
          <cell r="CJ659"/>
          <cell r="CK659" t="e">
            <v>#REF!</v>
          </cell>
          <cell r="CL659" t="e">
            <v>#REF!</v>
          </cell>
        </row>
        <row r="660">
          <cell r="B660">
            <v>54455</v>
          </cell>
          <cell r="C660" t="str">
            <v xml:space="preserve"> FAUROT HEATING &amp; COO</v>
          </cell>
          <cell r="D660">
            <v>150000</v>
          </cell>
          <cell r="E660">
            <v>141050</v>
          </cell>
          <cell r="F660">
            <v>43118</v>
          </cell>
          <cell r="G660">
            <v>43480</v>
          </cell>
          <cell r="H660" t="str">
            <v xml:space="preserve"> OPERATING LOC</v>
          </cell>
          <cell r="I660" t="str">
            <v xml:space="preserve"> SI</v>
          </cell>
          <cell r="J660">
            <v>61</v>
          </cell>
          <cell r="K660" t="str">
            <v xml:space="preserve"> A</v>
          </cell>
          <cell r="L660" t="str">
            <v xml:space="preserve"> O</v>
          </cell>
          <cell r="M660">
            <v>150000</v>
          </cell>
          <cell r="N660">
            <v>19218</v>
          </cell>
          <cell r="O660">
            <v>54455</v>
          </cell>
          <cell r="P660">
            <v>0</v>
          </cell>
          <cell r="Q660" t="str">
            <v xml:space="preserve"> MN</v>
          </cell>
          <cell r="R660">
            <v>43480</v>
          </cell>
          <cell r="S660">
            <v>0</v>
          </cell>
          <cell r="T660">
            <v>426.49</v>
          </cell>
          <cell r="U660" t="str">
            <v xml:space="preserve"> N</v>
          </cell>
          <cell r="V660">
            <v>7</v>
          </cell>
          <cell r="W660">
            <v>274713157</v>
          </cell>
          <cell r="X660" t="str">
            <v xml:space="preserve"> F</v>
          </cell>
          <cell r="Y660">
            <v>19218</v>
          </cell>
          <cell r="Z660">
            <v>54455</v>
          </cell>
          <cell r="AA660">
            <v>0</v>
          </cell>
          <cell r="AB660">
            <v>1</v>
          </cell>
          <cell r="AC660">
            <v>4</v>
          </cell>
          <cell r="AD660">
            <v>5</v>
          </cell>
          <cell r="AE660">
            <v>0</v>
          </cell>
          <cell r="AF660">
            <v>0</v>
          </cell>
          <cell r="AG660" t="str">
            <v xml:space="preserve"> ST</v>
          </cell>
          <cell r="AH660" t="str">
            <v xml:space="preserve"> ALL IN CP EQ GI AND REM</v>
          </cell>
          <cell r="AI660" t="str">
            <v xml:space="preserve"> N</v>
          </cell>
          <cell r="AJ660">
            <v>6</v>
          </cell>
          <cell r="AK660">
            <v>0</v>
          </cell>
          <cell r="AL660">
            <v>19218</v>
          </cell>
          <cell r="AM660">
            <v>54455</v>
          </cell>
          <cell r="AN660" t="str">
            <v xml:space="preserve">  0/00/0000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19218</v>
          </cell>
          <cell r="AZ660">
            <v>54455</v>
          </cell>
          <cell r="BA660" t="str">
            <v xml:space="preserve"> ST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 t="str">
            <v>Substandard</v>
          </cell>
          <cell r="BH660" t="str">
            <v>Substandard</v>
          </cell>
          <cell r="BI660" t="str">
            <v>**-***3157</v>
          </cell>
          <cell r="BJ660">
            <v>150000</v>
          </cell>
          <cell r="BK660">
            <v>141476.49</v>
          </cell>
          <cell r="BL660"/>
          <cell r="BM660"/>
          <cell r="BN660">
            <v>141476.49</v>
          </cell>
          <cell r="BO660"/>
          <cell r="BP660"/>
          <cell r="BQ660">
            <v>1.162191304109762E-4</v>
          </cell>
          <cell r="BR660">
            <v>141050</v>
          </cell>
          <cell r="BS660">
            <v>426.49</v>
          </cell>
          <cell r="BT660">
            <v>141476.49</v>
          </cell>
          <cell r="BU660">
            <v>8950</v>
          </cell>
          <cell r="BV660">
            <v>150426.49</v>
          </cell>
          <cell r="BW660">
            <v>0</v>
          </cell>
          <cell r="BX660">
            <v>0</v>
          </cell>
          <cell r="BY660"/>
          <cell r="BZ660">
            <v>0</v>
          </cell>
          <cell r="CA660" t="e">
            <v>#REF!</v>
          </cell>
          <cell r="CB660" t="str">
            <v>Match</v>
          </cell>
          <cell r="CC660" t="b">
            <v>0</v>
          </cell>
          <cell r="CD660">
            <v>274713157</v>
          </cell>
          <cell r="CE660">
            <v>9</v>
          </cell>
          <cell r="CF660">
            <v>2</v>
          </cell>
          <cell r="CG660">
            <v>71</v>
          </cell>
          <cell r="CH660" t="b">
            <v>0</v>
          </cell>
          <cell r="CI660">
            <v>-356.31315972222365</v>
          </cell>
          <cell r="CJ660"/>
          <cell r="CK660" t="e">
            <v>#REF!</v>
          </cell>
          <cell r="CL660" t="e">
            <v>#REF!</v>
          </cell>
        </row>
        <row r="661">
          <cell r="B661">
            <v>52759</v>
          </cell>
          <cell r="C661" t="str">
            <v xml:space="preserve"> FERNANDEZ-PEREZ,RICA</v>
          </cell>
          <cell r="D661">
            <v>12917.5</v>
          </cell>
          <cell r="E661">
            <v>7580.76</v>
          </cell>
          <cell r="F661">
            <v>42472</v>
          </cell>
          <cell r="G661">
            <v>43942</v>
          </cell>
          <cell r="H661" t="str">
            <v xml:space="preserve"> PURCHASE VEHICLE</v>
          </cell>
          <cell r="I661" t="str">
            <v xml:space="preserve"> SA</v>
          </cell>
          <cell r="J661">
            <v>34</v>
          </cell>
          <cell r="K661" t="str">
            <v xml:space="preserve"> A</v>
          </cell>
          <cell r="L661" t="str">
            <v xml:space="preserve"> N</v>
          </cell>
          <cell r="M661">
            <v>0</v>
          </cell>
          <cell r="N661">
            <v>19481</v>
          </cell>
          <cell r="O661">
            <v>52759</v>
          </cell>
          <cell r="P661">
            <v>0</v>
          </cell>
          <cell r="Q661" t="str">
            <v xml:space="preserve"> JD</v>
          </cell>
          <cell r="R661">
            <v>43152</v>
          </cell>
          <cell r="S661">
            <v>297.57</v>
          </cell>
          <cell r="T661">
            <v>8.23</v>
          </cell>
          <cell r="U661" t="str">
            <v xml:space="preserve"> N</v>
          </cell>
          <cell r="V661">
            <v>11</v>
          </cell>
          <cell r="W661">
            <v>515294057</v>
          </cell>
          <cell r="X661" t="str">
            <v xml:space="preserve"> S</v>
          </cell>
          <cell r="Y661">
            <v>19481</v>
          </cell>
          <cell r="Z661">
            <v>52759</v>
          </cell>
          <cell r="AA661">
            <v>0</v>
          </cell>
          <cell r="AB661">
            <v>1</v>
          </cell>
          <cell r="AC661">
            <v>5</v>
          </cell>
          <cell r="AD661">
            <v>12</v>
          </cell>
          <cell r="AE661">
            <v>0</v>
          </cell>
          <cell r="AF661">
            <v>0</v>
          </cell>
          <cell r="AG661" t="str">
            <v xml:space="preserve"> ST</v>
          </cell>
          <cell r="AH661" t="str">
            <v xml:space="preserve"> 2007 GMC SIERRA</v>
          </cell>
          <cell r="AI661" t="str">
            <v xml:space="preserve"> N</v>
          </cell>
          <cell r="AJ661">
            <v>4.95</v>
          </cell>
          <cell r="AK661">
            <v>0</v>
          </cell>
          <cell r="AL661">
            <v>19481</v>
          </cell>
          <cell r="AM661">
            <v>52759</v>
          </cell>
          <cell r="AN661" t="str">
            <v xml:space="preserve">  0/00/0000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19481</v>
          </cell>
          <cell r="AZ661">
            <v>52759</v>
          </cell>
          <cell r="BA661" t="str">
            <v xml:space="preserve"> ST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 t="str">
            <v>Pass</v>
          </cell>
          <cell r="BH661" t="str">
            <v>Pass</v>
          </cell>
          <cell r="BI661" t="str">
            <v>***-**-4057</v>
          </cell>
          <cell r="BJ661">
            <v>7580.76</v>
          </cell>
          <cell r="BK661">
            <v>7588.99</v>
          </cell>
          <cell r="BL661">
            <v>7588.99</v>
          </cell>
          <cell r="BM661"/>
          <cell r="BN661"/>
          <cell r="BO661"/>
          <cell r="BP661"/>
          <cell r="BQ661">
            <v>5.1531315237136294E-6</v>
          </cell>
          <cell r="BR661">
            <v>7580.76</v>
          </cell>
          <cell r="BS661">
            <v>8.23</v>
          </cell>
          <cell r="BT661">
            <v>7588.99</v>
          </cell>
          <cell r="BU661">
            <v>0</v>
          </cell>
          <cell r="BV661">
            <v>7588.99</v>
          </cell>
          <cell r="BW661">
            <v>0</v>
          </cell>
          <cell r="BX661">
            <v>0</v>
          </cell>
          <cell r="BY661"/>
          <cell r="BZ661">
            <v>0</v>
          </cell>
          <cell r="CA661" t="e">
            <v>#REF!</v>
          </cell>
          <cell r="CB661" t="str">
            <v>Match</v>
          </cell>
          <cell r="CC661" t="b">
            <v>0</v>
          </cell>
          <cell r="CD661">
            <v>515294057</v>
          </cell>
          <cell r="CE661">
            <v>9</v>
          </cell>
          <cell r="CF661">
            <v>5</v>
          </cell>
          <cell r="CG661">
            <v>29</v>
          </cell>
          <cell r="CH661" t="b">
            <v>0</v>
          </cell>
          <cell r="CI661">
            <v>-28.313159722223645</v>
          </cell>
          <cell r="CJ661"/>
          <cell r="CK661" t="e">
            <v>#REF!</v>
          </cell>
          <cell r="CL661" t="e">
            <v>#REF!</v>
          </cell>
        </row>
        <row r="662">
          <cell r="B662">
            <v>350050</v>
          </cell>
          <cell r="C662" t="str">
            <v xml:space="preserve"> FERNANDEZ, RIC</v>
          </cell>
          <cell r="D662">
            <v>87755.1</v>
          </cell>
          <cell r="E662">
            <v>77594.77</v>
          </cell>
          <cell r="F662">
            <v>40977</v>
          </cell>
          <cell r="G662">
            <v>51957</v>
          </cell>
          <cell r="H662" t="str">
            <v xml:space="preserve"> PURCHASE HOME</v>
          </cell>
          <cell r="I662" t="str">
            <v xml:space="preserve"> PA</v>
          </cell>
          <cell r="J662">
            <v>19</v>
          </cell>
          <cell r="K662" t="str">
            <v xml:space="preserve"> A</v>
          </cell>
          <cell r="L662" t="str">
            <v xml:space="preserve"> N</v>
          </cell>
          <cell r="M662">
            <v>0</v>
          </cell>
          <cell r="N662">
            <v>19481</v>
          </cell>
          <cell r="O662">
            <v>350050</v>
          </cell>
          <cell r="P662">
            <v>0</v>
          </cell>
          <cell r="Q662" t="str">
            <v xml:space="preserve"> KM</v>
          </cell>
          <cell r="R662">
            <v>43132</v>
          </cell>
          <cell r="S662">
            <v>406.41</v>
          </cell>
          <cell r="T662">
            <v>164.07</v>
          </cell>
          <cell r="U662" t="str">
            <v xml:space="preserve"> N</v>
          </cell>
          <cell r="V662">
            <v>2</v>
          </cell>
          <cell r="W662">
            <v>515294057</v>
          </cell>
          <cell r="X662" t="str">
            <v xml:space="preserve"> S</v>
          </cell>
          <cell r="Y662">
            <v>19481</v>
          </cell>
          <cell r="Z662">
            <v>350050</v>
          </cell>
          <cell r="AA662">
            <v>0</v>
          </cell>
          <cell r="AB662">
            <v>1</v>
          </cell>
          <cell r="AC662">
            <v>6</v>
          </cell>
          <cell r="AD662">
            <v>3</v>
          </cell>
          <cell r="AE662">
            <v>350050</v>
          </cell>
          <cell r="AF662">
            <v>1</v>
          </cell>
          <cell r="AG662" t="str">
            <v xml:space="preserve"> ST</v>
          </cell>
          <cell r="AH662" t="str">
            <v xml:space="preserve"> 311 S  COLLEGE, SCOTT CITY,KS</v>
          </cell>
          <cell r="AI662" t="str">
            <v xml:space="preserve"> N</v>
          </cell>
          <cell r="AJ662">
            <v>3.31</v>
          </cell>
          <cell r="AK662">
            <v>0</v>
          </cell>
          <cell r="AL662">
            <v>19481</v>
          </cell>
          <cell r="AM662">
            <v>350050</v>
          </cell>
          <cell r="AN662" t="str">
            <v xml:space="preserve">  0/00/0000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19481</v>
          </cell>
          <cell r="AZ662">
            <v>350050</v>
          </cell>
          <cell r="BA662" t="str">
            <v xml:space="preserve"> ST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 t="str">
            <v>Pass</v>
          </cell>
          <cell r="BH662" t="str">
            <v>Pass</v>
          </cell>
          <cell r="BI662" t="str">
            <v>***-**-4057</v>
          </cell>
          <cell r="BJ662">
            <v>77594.77</v>
          </cell>
          <cell r="BK662">
            <v>77758.840000000011</v>
          </cell>
          <cell r="BL662">
            <v>77758.840000000011</v>
          </cell>
          <cell r="BM662"/>
          <cell r="BN662"/>
          <cell r="BO662"/>
          <cell r="BP662"/>
          <cell r="BQ662">
            <v>3.5270671223690676E-5</v>
          </cell>
          <cell r="BR662">
            <v>77594.77</v>
          </cell>
          <cell r="BS662">
            <v>164.07</v>
          </cell>
          <cell r="BT662">
            <v>77758.840000000011</v>
          </cell>
          <cell r="BU662">
            <v>0</v>
          </cell>
          <cell r="BV662">
            <v>77758.840000000011</v>
          </cell>
          <cell r="BW662">
            <v>0</v>
          </cell>
          <cell r="BX662">
            <v>0</v>
          </cell>
          <cell r="BY662"/>
          <cell r="BZ662">
            <v>0</v>
          </cell>
          <cell r="CA662" t="e">
            <v>#REF!</v>
          </cell>
          <cell r="CB662" t="str">
            <v>Match</v>
          </cell>
          <cell r="CC662" t="b">
            <v>0</v>
          </cell>
          <cell r="CD662">
            <v>515294057</v>
          </cell>
          <cell r="CE662">
            <v>9</v>
          </cell>
          <cell r="CF662">
            <v>5</v>
          </cell>
          <cell r="CG662">
            <v>29</v>
          </cell>
          <cell r="CH662" t="b">
            <v>0</v>
          </cell>
          <cell r="CI662">
            <v>-8.3131597222236451</v>
          </cell>
          <cell r="CJ662"/>
          <cell r="CK662" t="e">
            <v>#REF!</v>
          </cell>
          <cell r="CL662" t="e">
            <v>#REF!</v>
          </cell>
        </row>
        <row r="663">
          <cell r="B663">
            <v>9350050</v>
          </cell>
          <cell r="C663" t="str">
            <v xml:space="preserve"> FERNANDEZ, RIC</v>
          </cell>
          <cell r="D663">
            <v>-87755.1</v>
          </cell>
          <cell r="E663">
            <v>-77594.77</v>
          </cell>
          <cell r="F663">
            <v>40977</v>
          </cell>
          <cell r="G663">
            <v>51957</v>
          </cell>
          <cell r="H663" t="str">
            <v xml:space="preserve"> FHLB SOLD LOAN</v>
          </cell>
          <cell r="I663" t="str">
            <v xml:space="preserve"> PT</v>
          </cell>
          <cell r="J663">
            <v>20</v>
          </cell>
          <cell r="K663" t="str">
            <v xml:space="preserve"> A</v>
          </cell>
          <cell r="L663" t="str">
            <v xml:space="preserve"> N</v>
          </cell>
          <cell r="M663">
            <v>0</v>
          </cell>
          <cell r="N663">
            <v>19481</v>
          </cell>
          <cell r="O663">
            <v>9350050</v>
          </cell>
          <cell r="P663">
            <v>0</v>
          </cell>
          <cell r="Q663" t="str">
            <v xml:space="preserve"> KM</v>
          </cell>
          <cell r="R663">
            <v>43132</v>
          </cell>
          <cell r="S663">
            <v>406.41</v>
          </cell>
          <cell r="T663">
            <v>-164.07</v>
          </cell>
          <cell r="U663" t="str">
            <v xml:space="preserve"> N</v>
          </cell>
          <cell r="V663">
            <v>2</v>
          </cell>
          <cell r="W663">
            <v>515294057</v>
          </cell>
          <cell r="X663" t="str">
            <v xml:space="preserve"> S</v>
          </cell>
          <cell r="Y663">
            <v>19481</v>
          </cell>
          <cell r="Z663">
            <v>9350050</v>
          </cell>
          <cell r="AA663">
            <v>0</v>
          </cell>
          <cell r="AB663">
            <v>1</v>
          </cell>
          <cell r="AC663">
            <v>6</v>
          </cell>
          <cell r="AD663">
            <v>3</v>
          </cell>
          <cell r="AE663">
            <v>350050</v>
          </cell>
          <cell r="AF663">
            <v>1</v>
          </cell>
          <cell r="AG663" t="str">
            <v xml:space="preserve"> ST</v>
          </cell>
          <cell r="AH663" t="str">
            <v xml:space="preserve"> 311 S COLLEGE, SCOTT CITY</v>
          </cell>
          <cell r="AI663" t="str">
            <v xml:space="preserve"> N</v>
          </cell>
          <cell r="AJ663">
            <v>3.31</v>
          </cell>
          <cell r="AK663">
            <v>0</v>
          </cell>
          <cell r="AL663">
            <v>19481</v>
          </cell>
          <cell r="AM663">
            <v>9350050</v>
          </cell>
          <cell r="AN663" t="str">
            <v xml:space="preserve">  0/00/0000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19481</v>
          </cell>
          <cell r="AZ663">
            <v>9350050</v>
          </cell>
          <cell r="BA663" t="str">
            <v xml:space="preserve"> ST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 t="str">
            <v>Pass</v>
          </cell>
          <cell r="BH663" t="str">
            <v>Pass</v>
          </cell>
          <cell r="BI663" t="str">
            <v>***-**-4057</v>
          </cell>
          <cell r="BJ663">
            <v>-77594.77</v>
          </cell>
          <cell r="BK663">
            <v>-77758.840000000011</v>
          </cell>
          <cell r="BL663">
            <v>-77758.840000000011</v>
          </cell>
          <cell r="BM663"/>
          <cell r="BN663"/>
          <cell r="BO663"/>
          <cell r="BP663"/>
          <cell r="BQ663">
            <v>-3.5270671223690676E-5</v>
          </cell>
          <cell r="BR663">
            <v>-77594.77</v>
          </cell>
          <cell r="BS663">
            <v>-164.07</v>
          </cell>
          <cell r="BT663">
            <v>-77758.840000000011</v>
          </cell>
          <cell r="BU663">
            <v>0</v>
          </cell>
          <cell r="BV663">
            <v>-77758.840000000011</v>
          </cell>
          <cell r="BW663">
            <v>0</v>
          </cell>
          <cell r="BX663">
            <v>0</v>
          </cell>
          <cell r="BY663"/>
          <cell r="BZ663">
            <v>0</v>
          </cell>
          <cell r="CA663" t="e">
            <v>#REF!</v>
          </cell>
          <cell r="CB663" t="str">
            <v>Match</v>
          </cell>
          <cell r="CC663" t="b">
            <v>0</v>
          </cell>
          <cell r="CD663">
            <v>515294057</v>
          </cell>
          <cell r="CE663">
            <v>9</v>
          </cell>
          <cell r="CF663">
            <v>5</v>
          </cell>
          <cell r="CG663">
            <v>29</v>
          </cell>
          <cell r="CH663" t="b">
            <v>0</v>
          </cell>
          <cell r="CI663">
            <v>-8.3131597222236451</v>
          </cell>
          <cell r="CJ663"/>
          <cell r="CK663" t="e">
            <v>#REF!</v>
          </cell>
          <cell r="CL663" t="e">
            <v>#REF!</v>
          </cell>
        </row>
        <row r="664">
          <cell r="B664">
            <v>350092</v>
          </cell>
          <cell r="C664" t="str">
            <v xml:space="preserve"> FISHER,TREVOR L</v>
          </cell>
          <cell r="D664">
            <v>82653.06</v>
          </cell>
          <cell r="E664">
            <v>77575.66</v>
          </cell>
          <cell r="F664">
            <v>41891</v>
          </cell>
          <cell r="G664">
            <v>52871</v>
          </cell>
          <cell r="H664" t="str">
            <v xml:space="preserve"> PURCHASE HOME</v>
          </cell>
          <cell r="I664" t="str">
            <v xml:space="preserve"> PA</v>
          </cell>
          <cell r="J664">
            <v>19</v>
          </cell>
          <cell r="K664" t="str">
            <v xml:space="preserve"> A</v>
          </cell>
          <cell r="L664" t="str">
            <v xml:space="preserve"> N</v>
          </cell>
          <cell r="M664">
            <v>0</v>
          </cell>
          <cell r="N664">
            <v>19525</v>
          </cell>
          <cell r="O664">
            <v>350092</v>
          </cell>
          <cell r="P664">
            <v>0</v>
          </cell>
          <cell r="Q664" t="str">
            <v xml:space="preserve"> AT</v>
          </cell>
          <cell r="R664">
            <v>43132</v>
          </cell>
          <cell r="S664">
            <v>388.67</v>
          </cell>
          <cell r="T664">
            <v>170.24</v>
          </cell>
          <cell r="U664" t="str">
            <v xml:space="preserve"> N</v>
          </cell>
          <cell r="V664">
            <v>2</v>
          </cell>
          <cell r="W664">
            <v>509043078</v>
          </cell>
          <cell r="X664" t="str">
            <v xml:space="preserve"> S</v>
          </cell>
          <cell r="Y664">
            <v>19525</v>
          </cell>
          <cell r="Z664">
            <v>350092</v>
          </cell>
          <cell r="AA664">
            <v>0</v>
          </cell>
          <cell r="AB664">
            <v>1</v>
          </cell>
          <cell r="AC664">
            <v>6</v>
          </cell>
          <cell r="AD664">
            <v>3</v>
          </cell>
          <cell r="AE664">
            <v>350092</v>
          </cell>
          <cell r="AF664">
            <v>1</v>
          </cell>
          <cell r="AG664" t="str">
            <v xml:space="preserve"> ST</v>
          </cell>
          <cell r="AH664" t="str">
            <v xml:space="preserve"> 312 JACKSON, SCOTT CITY</v>
          </cell>
          <cell r="AI664" t="str">
            <v xml:space="preserve"> N</v>
          </cell>
          <cell r="AJ664">
            <v>3.4350000000000001</v>
          </cell>
          <cell r="AK664">
            <v>2</v>
          </cell>
          <cell r="AL664">
            <v>19525</v>
          </cell>
          <cell r="AM664">
            <v>350092</v>
          </cell>
          <cell r="AN664" t="str">
            <v xml:space="preserve">  0/00/0000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19525</v>
          </cell>
          <cell r="AZ664">
            <v>350092</v>
          </cell>
          <cell r="BA664" t="str">
            <v xml:space="preserve"> ST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 t="str">
            <v>Pass</v>
          </cell>
          <cell r="BH664" t="str">
            <v>Pass</v>
          </cell>
          <cell r="BI664" t="str">
            <v>***-**-3078</v>
          </cell>
          <cell r="BJ664">
            <v>77575.66</v>
          </cell>
          <cell r="BK664">
            <v>77745.900000000009</v>
          </cell>
          <cell r="BL664">
            <v>77745.900000000009</v>
          </cell>
          <cell r="BM664"/>
          <cell r="BN664"/>
          <cell r="BO664"/>
          <cell r="BP664"/>
          <cell r="BQ664">
            <v>3.6593630731885483E-5</v>
          </cell>
          <cell r="BR664">
            <v>77575.66</v>
          </cell>
          <cell r="BS664">
            <v>170.24</v>
          </cell>
          <cell r="BT664">
            <v>77745.900000000009</v>
          </cell>
          <cell r="BU664">
            <v>0</v>
          </cell>
          <cell r="BV664">
            <v>77745.900000000009</v>
          </cell>
          <cell r="BW664">
            <v>0</v>
          </cell>
          <cell r="BX664">
            <v>0</v>
          </cell>
          <cell r="BY664"/>
          <cell r="BZ664">
            <v>0</v>
          </cell>
          <cell r="CA664" t="e">
            <v>#REF!</v>
          </cell>
          <cell r="CB664" t="str">
            <v>Match</v>
          </cell>
          <cell r="CC664" t="b">
            <v>0</v>
          </cell>
          <cell r="CD664">
            <v>509043078</v>
          </cell>
          <cell r="CE664">
            <v>9</v>
          </cell>
          <cell r="CF664">
            <v>5</v>
          </cell>
          <cell r="CG664">
            <v>4</v>
          </cell>
          <cell r="CH664" t="b">
            <v>0</v>
          </cell>
          <cell r="CI664">
            <v>-8.3131597222236451</v>
          </cell>
          <cell r="CJ664"/>
          <cell r="CK664" t="e">
            <v>#REF!</v>
          </cell>
          <cell r="CL664" t="e">
            <v>#REF!</v>
          </cell>
        </row>
        <row r="665">
          <cell r="B665">
            <v>9350092</v>
          </cell>
          <cell r="C665" t="str">
            <v xml:space="preserve"> FISHER,TREVOR</v>
          </cell>
          <cell r="D665">
            <v>-82653.06</v>
          </cell>
          <cell r="E665">
            <v>-77575.66</v>
          </cell>
          <cell r="F665">
            <v>41891</v>
          </cell>
          <cell r="G665">
            <v>52871</v>
          </cell>
          <cell r="H665" t="str">
            <v xml:space="preserve"> FHLB SOLD LOAN</v>
          </cell>
          <cell r="I665" t="str">
            <v xml:space="preserve"> PT</v>
          </cell>
          <cell r="J665">
            <v>20</v>
          </cell>
          <cell r="K665" t="str">
            <v xml:space="preserve"> A</v>
          </cell>
          <cell r="L665" t="str">
            <v xml:space="preserve"> N</v>
          </cell>
          <cell r="M665">
            <v>0</v>
          </cell>
          <cell r="N665">
            <v>19525</v>
          </cell>
          <cell r="O665">
            <v>9350092</v>
          </cell>
          <cell r="P665">
            <v>0</v>
          </cell>
          <cell r="Q665" t="str">
            <v xml:space="preserve"> AT</v>
          </cell>
          <cell r="R665">
            <v>43132</v>
          </cell>
          <cell r="S665">
            <v>388.67</v>
          </cell>
          <cell r="T665">
            <v>-170.24</v>
          </cell>
          <cell r="U665" t="str">
            <v xml:space="preserve"> N</v>
          </cell>
          <cell r="V665">
            <v>2</v>
          </cell>
          <cell r="W665">
            <v>509043078</v>
          </cell>
          <cell r="X665" t="str">
            <v xml:space="preserve"> S</v>
          </cell>
          <cell r="Y665">
            <v>19525</v>
          </cell>
          <cell r="Z665">
            <v>9350092</v>
          </cell>
          <cell r="AA665">
            <v>0</v>
          </cell>
          <cell r="AB665">
            <v>1</v>
          </cell>
          <cell r="AC665">
            <v>6</v>
          </cell>
          <cell r="AD665">
            <v>3</v>
          </cell>
          <cell r="AE665">
            <v>350092</v>
          </cell>
          <cell r="AF665">
            <v>1</v>
          </cell>
          <cell r="AG665" t="str">
            <v xml:space="preserve"> ST</v>
          </cell>
          <cell r="AH665" t="str">
            <v xml:space="preserve"> 312 JACKSON, SCOTT CITY</v>
          </cell>
          <cell r="AI665" t="str">
            <v xml:space="preserve"> N</v>
          </cell>
          <cell r="AJ665">
            <v>3.4350000000000001</v>
          </cell>
          <cell r="AK665">
            <v>21</v>
          </cell>
          <cell r="AL665">
            <v>19525</v>
          </cell>
          <cell r="AM665">
            <v>9350092</v>
          </cell>
          <cell r="AN665" t="str">
            <v xml:space="preserve">  0/00/0000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19525</v>
          </cell>
          <cell r="AZ665">
            <v>9350092</v>
          </cell>
          <cell r="BA665" t="str">
            <v xml:space="preserve"> ST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 t="str">
            <v>Pass</v>
          </cell>
          <cell r="BH665" t="str">
            <v>Pass</v>
          </cell>
          <cell r="BI665" t="str">
            <v>***-**-3078</v>
          </cell>
          <cell r="BJ665">
            <v>-77575.66</v>
          </cell>
          <cell r="BK665">
            <v>-77745.900000000009</v>
          </cell>
          <cell r="BL665">
            <v>-77745.900000000009</v>
          </cell>
          <cell r="BM665"/>
          <cell r="BN665"/>
          <cell r="BO665"/>
          <cell r="BP665"/>
          <cell r="BQ665">
            <v>-3.6593630731885483E-5</v>
          </cell>
          <cell r="BR665">
            <v>-77575.66</v>
          </cell>
          <cell r="BS665">
            <v>-170.24</v>
          </cell>
          <cell r="BT665">
            <v>-77745.900000000009</v>
          </cell>
          <cell r="BU665">
            <v>0</v>
          </cell>
          <cell r="BV665">
            <v>-77745.900000000009</v>
          </cell>
          <cell r="BW665">
            <v>0</v>
          </cell>
          <cell r="BX665">
            <v>0</v>
          </cell>
          <cell r="BY665"/>
          <cell r="BZ665">
            <v>0</v>
          </cell>
          <cell r="CA665" t="e">
            <v>#REF!</v>
          </cell>
          <cell r="CB665" t="str">
            <v>Match</v>
          </cell>
          <cell r="CC665" t="b">
            <v>0</v>
          </cell>
          <cell r="CD665">
            <v>509043078</v>
          </cell>
          <cell r="CE665">
            <v>9</v>
          </cell>
          <cell r="CF665">
            <v>5</v>
          </cell>
          <cell r="CG665">
            <v>4</v>
          </cell>
          <cell r="CH665" t="b">
            <v>0</v>
          </cell>
          <cell r="CI665">
            <v>-8.3131597222236451</v>
          </cell>
          <cell r="CJ665"/>
          <cell r="CK665" t="e">
            <v>#REF!</v>
          </cell>
          <cell r="CL665" t="e">
            <v>#REF!</v>
          </cell>
        </row>
        <row r="666">
          <cell r="B666">
            <v>53141</v>
          </cell>
          <cell r="C666" t="str">
            <v xml:space="preserve"> FLOWER,DAVID J.</v>
          </cell>
          <cell r="D666">
            <v>2500</v>
          </cell>
          <cell r="E666">
            <v>2500</v>
          </cell>
          <cell r="F666">
            <v>42580</v>
          </cell>
          <cell r="G666">
            <v>43070</v>
          </cell>
          <cell r="H666" t="str">
            <v xml:space="preserve"> PURCHASE CALVES</v>
          </cell>
          <cell r="I666" t="str">
            <v xml:space="preserve"> SI</v>
          </cell>
          <cell r="J666">
            <v>91</v>
          </cell>
          <cell r="K666" t="str">
            <v xml:space="preserve"> A</v>
          </cell>
          <cell r="L666" t="str">
            <v xml:space="preserve"> N</v>
          </cell>
          <cell r="M666">
            <v>0</v>
          </cell>
          <cell r="N666">
            <v>19690</v>
          </cell>
          <cell r="O666">
            <v>53141</v>
          </cell>
          <cell r="P666">
            <v>0</v>
          </cell>
          <cell r="Q666" t="str">
            <v xml:space="preserve"> LF</v>
          </cell>
          <cell r="R666">
            <v>43070</v>
          </cell>
          <cell r="S666">
            <v>0</v>
          </cell>
          <cell r="T666">
            <v>223.58</v>
          </cell>
          <cell r="U666" t="str">
            <v xml:space="preserve"> N</v>
          </cell>
          <cell r="V666">
            <v>7</v>
          </cell>
          <cell r="W666">
            <v>515706338</v>
          </cell>
          <cell r="X666" t="str">
            <v xml:space="preserve"> S</v>
          </cell>
          <cell r="Y666">
            <v>19690</v>
          </cell>
          <cell r="Z666">
            <v>53141</v>
          </cell>
          <cell r="AA666">
            <v>1</v>
          </cell>
          <cell r="AB666">
            <v>14</v>
          </cell>
          <cell r="AC666">
            <v>3</v>
          </cell>
          <cell r="AD666">
            <v>11</v>
          </cell>
          <cell r="AE666">
            <v>0</v>
          </cell>
          <cell r="AF666">
            <v>0</v>
          </cell>
          <cell r="AG666" t="str">
            <v xml:space="preserve"> ST</v>
          </cell>
          <cell r="AH666" t="str">
            <v xml:space="preserve"> ALL IN, AC, GI, AND LIVESTOCK</v>
          </cell>
          <cell r="AI666" t="str">
            <v xml:space="preserve"> N</v>
          </cell>
          <cell r="AJ666">
            <v>6</v>
          </cell>
          <cell r="AK666">
            <v>2</v>
          </cell>
          <cell r="AL666">
            <v>19690</v>
          </cell>
          <cell r="AM666">
            <v>53141</v>
          </cell>
          <cell r="AN666" t="str">
            <v xml:space="preserve">  5/17/2017</v>
          </cell>
          <cell r="AO666">
            <v>2500</v>
          </cell>
          <cell r="AP666">
            <v>223.58</v>
          </cell>
          <cell r="AQ666">
            <v>0</v>
          </cell>
          <cell r="AR666">
            <v>2723.58</v>
          </cell>
          <cell r="AS666">
            <v>0</v>
          </cell>
          <cell r="AT666">
            <v>0</v>
          </cell>
          <cell r="AU666">
            <v>0</v>
          </cell>
          <cell r="AV666">
            <v>2</v>
          </cell>
          <cell r="AW666">
            <v>1</v>
          </cell>
          <cell r="AX666">
            <v>1</v>
          </cell>
          <cell r="AY666">
            <v>19690</v>
          </cell>
          <cell r="AZ666">
            <v>53141</v>
          </cell>
          <cell r="BA666" t="str">
            <v xml:space="preserve"> ST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 t="str">
            <v>Pass</v>
          </cell>
          <cell r="BH666" t="str">
            <v>Pass</v>
          </cell>
          <cell r="BI666" t="str">
            <v>***-**-6338</v>
          </cell>
          <cell r="BJ666">
            <v>2500</v>
          </cell>
          <cell r="BK666">
            <v>2723.58</v>
          </cell>
          <cell r="BL666">
            <v>2723.58</v>
          </cell>
          <cell r="BM666"/>
          <cell r="BN666"/>
          <cell r="BO666"/>
          <cell r="BP666"/>
          <cell r="BQ666">
            <v>2.0598924213218042E-6</v>
          </cell>
          <cell r="BR666">
            <v>2500</v>
          </cell>
          <cell r="BS666">
            <v>223.58</v>
          </cell>
          <cell r="BT666">
            <v>2723.58</v>
          </cell>
          <cell r="BU666">
            <v>0</v>
          </cell>
          <cell r="BV666">
            <v>2723.58</v>
          </cell>
          <cell r="BW666">
            <v>0</v>
          </cell>
          <cell r="BX666">
            <v>0</v>
          </cell>
          <cell r="BY666" t="str">
            <v>30-59</v>
          </cell>
          <cell r="BZ666">
            <v>2723.58</v>
          </cell>
          <cell r="CA666" t="e">
            <v>#REF!</v>
          </cell>
          <cell r="CB666" t="str">
            <v>Match</v>
          </cell>
          <cell r="CC666" t="b">
            <v>0</v>
          </cell>
          <cell r="CD666">
            <v>515706338</v>
          </cell>
          <cell r="CE666">
            <v>9</v>
          </cell>
          <cell r="CF666">
            <v>5</v>
          </cell>
          <cell r="CG666">
            <v>70</v>
          </cell>
          <cell r="CH666" t="b">
            <v>0</v>
          </cell>
          <cell r="CI666">
            <v>53.686840277776355</v>
          </cell>
          <cell r="CJ666" t="str">
            <v>31 +</v>
          </cell>
          <cell r="CK666" t="e">
            <v>#REF!</v>
          </cell>
          <cell r="CL666" t="e">
            <v>#REF!</v>
          </cell>
        </row>
        <row r="667">
          <cell r="B667">
            <v>53340</v>
          </cell>
          <cell r="C667" t="str">
            <v xml:space="preserve"> FLOWER,DAVID J.</v>
          </cell>
          <cell r="D667">
            <v>20812.62</v>
          </cell>
          <cell r="E667">
            <v>15159.87</v>
          </cell>
          <cell r="F667">
            <v>42655</v>
          </cell>
          <cell r="G667">
            <v>44129</v>
          </cell>
          <cell r="H667" t="str">
            <v xml:space="preserve"> REFINANCE DEBT</v>
          </cell>
          <cell r="I667" t="str">
            <v xml:space="preserve"> SA</v>
          </cell>
          <cell r="J667">
            <v>34</v>
          </cell>
          <cell r="K667" t="str">
            <v xml:space="preserve"> A</v>
          </cell>
          <cell r="L667" t="str">
            <v xml:space="preserve"> N</v>
          </cell>
          <cell r="M667">
            <v>0</v>
          </cell>
          <cell r="N667">
            <v>19690</v>
          </cell>
          <cell r="O667">
            <v>53340</v>
          </cell>
          <cell r="P667">
            <v>0</v>
          </cell>
          <cell r="Q667" t="str">
            <v xml:space="preserve"> MN</v>
          </cell>
          <cell r="R667">
            <v>43125</v>
          </cell>
          <cell r="S667">
            <v>499.63</v>
          </cell>
          <cell r="T667">
            <v>75.59</v>
          </cell>
          <cell r="U667" t="str">
            <v xml:space="preserve"> N</v>
          </cell>
          <cell r="V667">
            <v>11</v>
          </cell>
          <cell r="W667">
            <v>515706338</v>
          </cell>
          <cell r="X667" t="str">
            <v xml:space="preserve"> S</v>
          </cell>
          <cell r="Y667">
            <v>19690</v>
          </cell>
          <cell r="Z667">
            <v>53340</v>
          </cell>
          <cell r="AA667">
            <v>0</v>
          </cell>
          <cell r="AB667">
            <v>14</v>
          </cell>
          <cell r="AC667">
            <v>5</v>
          </cell>
          <cell r="AD667">
            <v>12</v>
          </cell>
          <cell r="AE667">
            <v>0</v>
          </cell>
          <cell r="AF667">
            <v>0</v>
          </cell>
          <cell r="AG667" t="str">
            <v xml:space="preserve"> ST</v>
          </cell>
          <cell r="AH667" t="str">
            <v xml:space="preserve"> 1999 FEATHERLIGHT</v>
          </cell>
          <cell r="AI667" t="str">
            <v xml:space="preserve"> N</v>
          </cell>
          <cell r="AJ667">
            <v>7</v>
          </cell>
          <cell r="AK667">
            <v>0</v>
          </cell>
          <cell r="AL667">
            <v>19690</v>
          </cell>
          <cell r="AM667">
            <v>53340</v>
          </cell>
          <cell r="AN667" t="str">
            <v xml:space="preserve">  0/00/0000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19690</v>
          </cell>
          <cell r="AZ667">
            <v>53340</v>
          </cell>
          <cell r="BA667" t="str">
            <v xml:space="preserve"> ST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 t="str">
            <v>Pass</v>
          </cell>
          <cell r="BH667" t="str">
            <v>Pass</v>
          </cell>
          <cell r="BI667" t="str">
            <v>***-**-6338</v>
          </cell>
          <cell r="BJ667">
            <v>15159.87</v>
          </cell>
          <cell r="BK667">
            <v>15235.460000000001</v>
          </cell>
          <cell r="BL667">
            <v>15235.460000000001</v>
          </cell>
          <cell r="BM667"/>
          <cell r="BN667"/>
          <cell r="BO667"/>
          <cell r="BP667"/>
          <cell r="BQ667">
            <v>1.4572927283237766E-5</v>
          </cell>
          <cell r="BR667">
            <v>15159.87</v>
          </cell>
          <cell r="BS667">
            <v>75.59</v>
          </cell>
          <cell r="BT667">
            <v>15235.460000000001</v>
          </cell>
          <cell r="BU667">
            <v>0</v>
          </cell>
          <cell r="BV667">
            <v>15235.460000000001</v>
          </cell>
          <cell r="BW667">
            <v>0</v>
          </cell>
          <cell r="BX667">
            <v>0</v>
          </cell>
          <cell r="BY667"/>
          <cell r="BZ667">
            <v>0</v>
          </cell>
          <cell r="CA667" t="e">
            <v>#REF!</v>
          </cell>
          <cell r="CB667" t="str">
            <v>Match</v>
          </cell>
          <cell r="CC667" t="b">
            <v>0</v>
          </cell>
          <cell r="CD667">
            <v>515706338</v>
          </cell>
          <cell r="CE667">
            <v>9</v>
          </cell>
          <cell r="CF667">
            <v>5</v>
          </cell>
          <cell r="CG667">
            <v>70</v>
          </cell>
          <cell r="CH667" t="b">
            <v>0</v>
          </cell>
          <cell r="CI667">
            <v>-1.3131597222236451</v>
          </cell>
          <cell r="CJ667"/>
          <cell r="CK667" t="e">
            <v>#REF!</v>
          </cell>
          <cell r="CL667" t="e">
            <v>#REF!</v>
          </cell>
        </row>
        <row r="668">
          <cell r="B668">
            <v>53496</v>
          </cell>
          <cell r="C668" t="str">
            <v xml:space="preserve"> FLOWER,DAVID J.</v>
          </cell>
          <cell r="D668">
            <v>26726.67</v>
          </cell>
          <cell r="E668">
            <v>19132.46</v>
          </cell>
          <cell r="F668">
            <v>42720</v>
          </cell>
          <cell r="G668">
            <v>44037</v>
          </cell>
          <cell r="H668" t="str">
            <v xml:space="preserve"> REPAIR TRANSMISSION</v>
          </cell>
          <cell r="I668" t="str">
            <v xml:space="preserve"> SA</v>
          </cell>
          <cell r="J668">
            <v>31</v>
          </cell>
          <cell r="K668" t="str">
            <v xml:space="preserve"> A</v>
          </cell>
          <cell r="L668" t="str">
            <v xml:space="preserve"> N</v>
          </cell>
          <cell r="M668">
            <v>0</v>
          </cell>
          <cell r="N668">
            <v>19690</v>
          </cell>
          <cell r="O668">
            <v>53496</v>
          </cell>
          <cell r="P668">
            <v>0</v>
          </cell>
          <cell r="Q668" t="str">
            <v xml:space="preserve"> MN</v>
          </cell>
          <cell r="R668">
            <v>43125</v>
          </cell>
          <cell r="S668">
            <v>675.81</v>
          </cell>
          <cell r="T668">
            <v>81.78</v>
          </cell>
          <cell r="U668" t="str">
            <v xml:space="preserve"> N</v>
          </cell>
          <cell r="V668">
            <v>11</v>
          </cell>
          <cell r="W668">
            <v>515706338</v>
          </cell>
          <cell r="X668" t="str">
            <v xml:space="preserve"> S</v>
          </cell>
          <cell r="Y668">
            <v>19690</v>
          </cell>
          <cell r="Z668">
            <v>53496</v>
          </cell>
          <cell r="AA668">
            <v>0</v>
          </cell>
          <cell r="AB668">
            <v>14</v>
          </cell>
          <cell r="AC668">
            <v>10</v>
          </cell>
          <cell r="AD668">
            <v>4</v>
          </cell>
          <cell r="AE668">
            <v>0</v>
          </cell>
          <cell r="AF668">
            <v>0</v>
          </cell>
          <cell r="AG668" t="str">
            <v xml:space="preserve"> ST</v>
          </cell>
          <cell r="AH668" t="str">
            <v xml:space="preserve"> 2008 CHEVROLET SILVERADO 3500</v>
          </cell>
          <cell r="AI668" t="str">
            <v xml:space="preserve"> N</v>
          </cell>
          <cell r="AJ668">
            <v>6</v>
          </cell>
          <cell r="AK668">
            <v>1</v>
          </cell>
          <cell r="AL668">
            <v>19690</v>
          </cell>
          <cell r="AM668">
            <v>53496</v>
          </cell>
          <cell r="AN668" t="str">
            <v xml:space="preserve">  0/00/0000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1</v>
          </cell>
          <cell r="AW668">
            <v>0</v>
          </cell>
          <cell r="AX668">
            <v>0</v>
          </cell>
          <cell r="AY668">
            <v>19690</v>
          </cell>
          <cell r="AZ668">
            <v>53496</v>
          </cell>
          <cell r="BA668" t="str">
            <v xml:space="preserve"> ST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 t="str">
            <v>Pass</v>
          </cell>
          <cell r="BH668" t="str">
            <v>Pass</v>
          </cell>
          <cell r="BI668" t="str">
            <v>***-**-6338</v>
          </cell>
          <cell r="BJ668">
            <v>19132.46</v>
          </cell>
          <cell r="BK668">
            <v>19214.239999999998</v>
          </cell>
          <cell r="BL668">
            <v>19214.239999999998</v>
          </cell>
          <cell r="BM668"/>
          <cell r="BN668"/>
          <cell r="BO668"/>
          <cell r="BP668"/>
          <cell r="BQ668">
            <v>1.5764323742097028E-5</v>
          </cell>
          <cell r="BR668">
            <v>19132.46</v>
          </cell>
          <cell r="BS668">
            <v>81.78</v>
          </cell>
          <cell r="BT668">
            <v>19214.239999999998</v>
          </cell>
          <cell r="BU668">
            <v>0</v>
          </cell>
          <cell r="BV668">
            <v>19214.239999999998</v>
          </cell>
          <cell r="BW668">
            <v>0</v>
          </cell>
          <cell r="BX668">
            <v>0</v>
          </cell>
          <cell r="BY668"/>
          <cell r="BZ668">
            <v>0</v>
          </cell>
          <cell r="CA668" t="e">
            <v>#REF!</v>
          </cell>
          <cell r="CB668" t="str">
            <v>Match</v>
          </cell>
          <cell r="CC668" t="b">
            <v>0</v>
          </cell>
          <cell r="CD668">
            <v>515706338</v>
          </cell>
          <cell r="CE668">
            <v>9</v>
          </cell>
          <cell r="CF668">
            <v>5</v>
          </cell>
          <cell r="CG668">
            <v>70</v>
          </cell>
          <cell r="CH668" t="b">
            <v>0</v>
          </cell>
          <cell r="CI668">
            <v>-1.3131597222236451</v>
          </cell>
          <cell r="CJ668"/>
          <cell r="CK668" t="e">
            <v>#REF!</v>
          </cell>
          <cell r="CL668" t="e">
            <v>#REF!</v>
          </cell>
        </row>
        <row r="669">
          <cell r="B669">
            <v>54232</v>
          </cell>
          <cell r="C669" t="str">
            <v xml:space="preserve"> FLOWER,DAVID J.</v>
          </cell>
          <cell r="D669">
            <v>19853.830000000002</v>
          </cell>
          <cell r="E669">
            <v>18939.28</v>
          </cell>
          <cell r="F669">
            <v>43014</v>
          </cell>
          <cell r="G669">
            <v>44829</v>
          </cell>
          <cell r="H669" t="str">
            <v xml:space="preserve"> REFINANCE LOAN</v>
          </cell>
          <cell r="I669" t="str">
            <v xml:space="preserve"> SA</v>
          </cell>
          <cell r="J669">
            <v>34</v>
          </cell>
          <cell r="K669" t="str">
            <v xml:space="preserve"> A</v>
          </cell>
          <cell r="L669" t="str">
            <v xml:space="preserve"> N</v>
          </cell>
          <cell r="M669">
            <v>0</v>
          </cell>
          <cell r="N669">
            <v>19690</v>
          </cell>
          <cell r="O669">
            <v>54232</v>
          </cell>
          <cell r="P669">
            <v>0</v>
          </cell>
          <cell r="Q669" t="str">
            <v xml:space="preserve"> MN</v>
          </cell>
          <cell r="R669">
            <v>43125</v>
          </cell>
          <cell r="S669">
            <v>383.14</v>
          </cell>
          <cell r="T669">
            <v>80.94</v>
          </cell>
          <cell r="U669" t="str">
            <v xml:space="preserve"> N</v>
          </cell>
          <cell r="V669">
            <v>11</v>
          </cell>
          <cell r="W669">
            <v>515706338</v>
          </cell>
          <cell r="X669" t="str">
            <v xml:space="preserve"> S</v>
          </cell>
          <cell r="Y669">
            <v>19690</v>
          </cell>
          <cell r="Z669">
            <v>54232</v>
          </cell>
          <cell r="AA669">
            <v>0</v>
          </cell>
          <cell r="AB669">
            <v>14</v>
          </cell>
          <cell r="AC669">
            <v>5</v>
          </cell>
          <cell r="AD669">
            <v>12</v>
          </cell>
          <cell r="AE669">
            <v>0</v>
          </cell>
          <cell r="AF669">
            <v>0</v>
          </cell>
          <cell r="AG669" t="str">
            <v xml:space="preserve"> ST</v>
          </cell>
          <cell r="AH669" t="str">
            <v xml:space="preserve"> 1997 FORD F800 (VIN 1FDXF80E1V</v>
          </cell>
          <cell r="AI669" t="str">
            <v xml:space="preserve"> N</v>
          </cell>
          <cell r="AJ669">
            <v>6</v>
          </cell>
          <cell r="AK669">
            <v>0</v>
          </cell>
          <cell r="AL669">
            <v>19690</v>
          </cell>
          <cell r="AM669">
            <v>54232</v>
          </cell>
          <cell r="AN669" t="str">
            <v xml:space="preserve">  0/00/0000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19690</v>
          </cell>
          <cell r="AZ669">
            <v>54232</v>
          </cell>
          <cell r="BA669" t="str">
            <v xml:space="preserve"> ST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 t="str">
            <v>Pass</v>
          </cell>
          <cell r="BH669" t="str">
            <v>Pass</v>
          </cell>
          <cell r="BI669" t="str">
            <v>***-**-6338</v>
          </cell>
          <cell r="BJ669">
            <v>18939.28</v>
          </cell>
          <cell r="BK669">
            <v>19020.219999999998</v>
          </cell>
          <cell r="BL669">
            <v>19020.219999999998</v>
          </cell>
          <cell r="BM669"/>
          <cell r="BN669"/>
          <cell r="BO669"/>
          <cell r="BP669"/>
          <cell r="BQ669">
            <v>1.5605151734916648E-5</v>
          </cell>
          <cell r="BR669">
            <v>18939.28</v>
          </cell>
          <cell r="BS669">
            <v>80.94</v>
          </cell>
          <cell r="BT669">
            <v>19020.219999999998</v>
          </cell>
          <cell r="BU669">
            <v>0</v>
          </cell>
          <cell r="BV669">
            <v>19020.219999999998</v>
          </cell>
          <cell r="BW669">
            <v>0</v>
          </cell>
          <cell r="BX669">
            <v>0</v>
          </cell>
          <cell r="BY669"/>
          <cell r="BZ669">
            <v>0</v>
          </cell>
          <cell r="CA669" t="e">
            <v>#REF!</v>
          </cell>
          <cell r="CB669" t="str">
            <v>Match</v>
          </cell>
          <cell r="CC669" t="b">
            <v>0</v>
          </cell>
          <cell r="CD669">
            <v>515706338</v>
          </cell>
          <cell r="CE669">
            <v>9</v>
          </cell>
          <cell r="CF669">
            <v>5</v>
          </cell>
          <cell r="CG669">
            <v>70</v>
          </cell>
          <cell r="CH669" t="b">
            <v>0</v>
          </cell>
          <cell r="CI669">
            <v>-1.3131597222236451</v>
          </cell>
          <cell r="CJ669"/>
          <cell r="CK669" t="e">
            <v>#REF!</v>
          </cell>
          <cell r="CL669" t="e">
            <v>#REF!</v>
          </cell>
        </row>
        <row r="670">
          <cell r="B670">
            <v>54190</v>
          </cell>
          <cell r="C670" t="str">
            <v xml:space="preserve"> FLOWER,JAMIE N.</v>
          </cell>
          <cell r="D670">
            <v>5224.95</v>
          </cell>
          <cell r="E670">
            <v>4178.59</v>
          </cell>
          <cell r="F670">
            <v>43000</v>
          </cell>
          <cell r="G670">
            <v>43738</v>
          </cell>
          <cell r="H670" t="str">
            <v xml:space="preserve"> REFINANCE VEHICLE</v>
          </cell>
          <cell r="I670" t="str">
            <v xml:space="preserve"> SA</v>
          </cell>
          <cell r="J670">
            <v>34</v>
          </cell>
          <cell r="K670" t="str">
            <v xml:space="preserve"> A</v>
          </cell>
          <cell r="L670" t="str">
            <v xml:space="preserve"> N</v>
          </cell>
          <cell r="M670">
            <v>0</v>
          </cell>
          <cell r="N670">
            <v>19693</v>
          </cell>
          <cell r="O670">
            <v>54190</v>
          </cell>
          <cell r="P670">
            <v>0</v>
          </cell>
          <cell r="Q670" t="str">
            <v xml:space="preserve"> MN</v>
          </cell>
          <cell r="R670">
            <v>43131</v>
          </cell>
          <cell r="S670">
            <v>233.12</v>
          </cell>
          <cell r="T670">
            <v>14.14</v>
          </cell>
          <cell r="U670" t="str">
            <v xml:space="preserve"> N</v>
          </cell>
          <cell r="V670">
            <v>11</v>
          </cell>
          <cell r="W670">
            <v>628361724</v>
          </cell>
          <cell r="X670" t="str">
            <v xml:space="preserve"> S</v>
          </cell>
          <cell r="Y670">
            <v>19693</v>
          </cell>
          <cell r="Z670">
            <v>54190</v>
          </cell>
          <cell r="AA670">
            <v>0</v>
          </cell>
          <cell r="AB670">
            <v>14</v>
          </cell>
          <cell r="AC670">
            <v>5</v>
          </cell>
          <cell r="AD670">
            <v>12</v>
          </cell>
          <cell r="AE670">
            <v>0</v>
          </cell>
          <cell r="AF670">
            <v>0</v>
          </cell>
          <cell r="AG670" t="str">
            <v xml:space="preserve"> ST</v>
          </cell>
          <cell r="AH670" t="str">
            <v xml:space="preserve"> 2007 FORD  EDGE (VIN 2FMDK39C1</v>
          </cell>
          <cell r="AI670" t="str">
            <v xml:space="preserve"> N</v>
          </cell>
          <cell r="AJ670">
            <v>6.5</v>
          </cell>
          <cell r="AK670">
            <v>1</v>
          </cell>
          <cell r="AL670">
            <v>19693</v>
          </cell>
          <cell r="AM670">
            <v>54190</v>
          </cell>
          <cell r="AN670" t="str">
            <v xml:space="preserve">  0/00/0000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1</v>
          </cell>
          <cell r="AX670">
            <v>0</v>
          </cell>
          <cell r="AY670">
            <v>19693</v>
          </cell>
          <cell r="AZ670">
            <v>54190</v>
          </cell>
          <cell r="BA670" t="str">
            <v xml:space="preserve"> ST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 t="str">
            <v>Pass</v>
          </cell>
          <cell r="BH670" t="str">
            <v>Pass</v>
          </cell>
          <cell r="BI670" t="str">
            <v>***-**-1724</v>
          </cell>
          <cell r="BJ670">
            <v>4178.59</v>
          </cell>
          <cell r="BK670">
            <v>4192.7300000000005</v>
          </cell>
          <cell r="BL670">
            <v>4192.7300000000005</v>
          </cell>
          <cell r="BM670"/>
          <cell r="BN670"/>
          <cell r="BO670"/>
          <cell r="BP670"/>
          <cell r="BQ670">
            <v>3.7298932115514677E-6</v>
          </cell>
          <cell r="BR670">
            <v>4178.59</v>
          </cell>
          <cell r="BS670">
            <v>14.14</v>
          </cell>
          <cell r="BT670">
            <v>4192.7300000000005</v>
          </cell>
          <cell r="BU670">
            <v>0</v>
          </cell>
          <cell r="BV670">
            <v>4192.7300000000005</v>
          </cell>
          <cell r="BW670">
            <v>0</v>
          </cell>
          <cell r="BX670">
            <v>0</v>
          </cell>
          <cell r="BY670"/>
          <cell r="BZ670">
            <v>0</v>
          </cell>
          <cell r="CA670" t="e">
            <v>#REF!</v>
          </cell>
          <cell r="CB670" t="str">
            <v>Match</v>
          </cell>
          <cell r="CC670" t="b">
            <v>0</v>
          </cell>
          <cell r="CD670">
            <v>628361724</v>
          </cell>
          <cell r="CE670">
            <v>9</v>
          </cell>
          <cell r="CF670">
            <v>6</v>
          </cell>
          <cell r="CG670">
            <v>36</v>
          </cell>
          <cell r="CH670" t="b">
            <v>0</v>
          </cell>
          <cell r="CI670">
            <v>-7.3131597222236451</v>
          </cell>
          <cell r="CJ670"/>
          <cell r="CK670" t="e">
            <v>#REF!</v>
          </cell>
          <cell r="CL670" t="e">
            <v>#REF!</v>
          </cell>
        </row>
        <row r="671">
          <cell r="B671">
            <v>52162</v>
          </cell>
          <cell r="C671" t="str">
            <v xml:space="preserve"> FORD,SUMMER G.</v>
          </cell>
          <cell r="D671">
            <v>25330</v>
          </cell>
          <cell r="E671">
            <v>15711.35</v>
          </cell>
          <cell r="F671">
            <v>42279</v>
          </cell>
          <cell r="G671">
            <v>43936</v>
          </cell>
          <cell r="H671" t="str">
            <v xml:space="preserve"> DEBT CONSOLIDATION</v>
          </cell>
          <cell r="I671" t="str">
            <v xml:space="preserve"> SA</v>
          </cell>
          <cell r="J671">
            <v>31</v>
          </cell>
          <cell r="K671" t="str">
            <v xml:space="preserve"> A</v>
          </cell>
          <cell r="L671" t="str">
            <v xml:space="preserve"> N</v>
          </cell>
          <cell r="M671">
            <v>0</v>
          </cell>
          <cell r="N671">
            <v>19779</v>
          </cell>
          <cell r="O671">
            <v>52162</v>
          </cell>
          <cell r="P671">
            <v>0</v>
          </cell>
          <cell r="Q671" t="str">
            <v xml:space="preserve"> JD</v>
          </cell>
          <cell r="R671">
            <v>43146</v>
          </cell>
          <cell r="S671">
            <v>662.03</v>
          </cell>
          <cell r="T671">
            <v>67.150000000000006</v>
          </cell>
          <cell r="U671" t="str">
            <v xml:space="preserve"> N</v>
          </cell>
          <cell r="V671">
            <v>11</v>
          </cell>
          <cell r="W671">
            <v>415415950</v>
          </cell>
          <cell r="X671" t="str">
            <v xml:space="preserve"> S</v>
          </cell>
          <cell r="Y671">
            <v>19779</v>
          </cell>
          <cell r="Z671">
            <v>52162</v>
          </cell>
          <cell r="AA671">
            <v>1</v>
          </cell>
          <cell r="AB671">
            <v>4</v>
          </cell>
          <cell r="AC671">
            <v>10</v>
          </cell>
          <cell r="AD671">
            <v>4</v>
          </cell>
          <cell r="AE671">
            <v>0</v>
          </cell>
          <cell r="AF671">
            <v>0</v>
          </cell>
          <cell r="AG671" t="str">
            <v xml:space="preserve"> ST</v>
          </cell>
          <cell r="AH671" t="str">
            <v xml:space="preserve"> 2010 CHEVROLET MALIBU</v>
          </cell>
          <cell r="AI671" t="str">
            <v xml:space="preserve"> N</v>
          </cell>
          <cell r="AJ671">
            <v>13</v>
          </cell>
          <cell r="AK671">
            <v>11</v>
          </cell>
          <cell r="AL671">
            <v>19779</v>
          </cell>
          <cell r="AM671">
            <v>52162</v>
          </cell>
          <cell r="AN671" t="str">
            <v xml:space="preserve">  7/18/2017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11</v>
          </cell>
          <cell r="AW671">
            <v>8</v>
          </cell>
          <cell r="AX671">
            <v>3</v>
          </cell>
          <cell r="AY671">
            <v>19779</v>
          </cell>
          <cell r="AZ671">
            <v>52162</v>
          </cell>
          <cell r="BA671" t="str">
            <v xml:space="preserve"> ST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 t="str">
            <v>Pass</v>
          </cell>
          <cell r="BH671" t="str">
            <v>Pass</v>
          </cell>
          <cell r="BI671" t="str">
            <v>***-**-5950</v>
          </cell>
          <cell r="BJ671">
            <v>15711.35</v>
          </cell>
          <cell r="BK671">
            <v>15778.5</v>
          </cell>
          <cell r="BL671">
            <v>15778.5</v>
          </cell>
          <cell r="BM671"/>
          <cell r="BN671"/>
          <cell r="BO671"/>
          <cell r="BP671"/>
          <cell r="BQ671">
            <v>2.8048532021236422E-5</v>
          </cell>
          <cell r="BR671">
            <v>15711.35</v>
          </cell>
          <cell r="BS671">
            <v>67.150000000000006</v>
          </cell>
          <cell r="BT671">
            <v>15778.5</v>
          </cell>
          <cell r="BU671">
            <v>0</v>
          </cell>
          <cell r="BV671">
            <v>15778.5</v>
          </cell>
          <cell r="BW671">
            <v>0</v>
          </cell>
          <cell r="BX671">
            <v>0</v>
          </cell>
          <cell r="BY671"/>
          <cell r="BZ671">
            <v>0</v>
          </cell>
          <cell r="CA671" t="e">
            <v>#REF!</v>
          </cell>
          <cell r="CB671" t="str">
            <v>Match</v>
          </cell>
          <cell r="CC671" t="b">
            <v>0</v>
          </cell>
          <cell r="CD671">
            <v>415415950</v>
          </cell>
          <cell r="CE671">
            <v>9</v>
          </cell>
          <cell r="CF671">
            <v>4</v>
          </cell>
          <cell r="CG671">
            <v>41</v>
          </cell>
          <cell r="CH671" t="b">
            <v>0</v>
          </cell>
          <cell r="CI671">
            <v>-22.313159722223645</v>
          </cell>
          <cell r="CJ671"/>
          <cell r="CK671" t="e">
            <v>#REF!</v>
          </cell>
          <cell r="CL671" t="e">
            <v>#REF!</v>
          </cell>
        </row>
        <row r="672">
          <cell r="B672">
            <v>53048</v>
          </cell>
          <cell r="C672" t="str">
            <v xml:space="preserve"> 4 R RENTALS, LLC</v>
          </cell>
          <cell r="D672">
            <v>36873.839999999997</v>
          </cell>
          <cell r="E672">
            <v>33216.85</v>
          </cell>
          <cell r="F672">
            <v>42549</v>
          </cell>
          <cell r="G672">
            <v>46788</v>
          </cell>
          <cell r="H672" t="str">
            <v xml:space="preserve"> PURCHASE RENTAL</v>
          </cell>
          <cell r="I672" t="str">
            <v xml:space="preserve"> SA</v>
          </cell>
          <cell r="J672">
            <v>13</v>
          </cell>
          <cell r="K672" t="str">
            <v xml:space="preserve"> A</v>
          </cell>
          <cell r="L672" t="str">
            <v xml:space="preserve"> N</v>
          </cell>
          <cell r="M672">
            <v>0</v>
          </cell>
          <cell r="N672">
            <v>19786</v>
          </cell>
          <cell r="O672">
            <v>53048</v>
          </cell>
          <cell r="P672">
            <v>0</v>
          </cell>
          <cell r="Q672" t="str">
            <v xml:space="preserve"> JD</v>
          </cell>
          <cell r="R672">
            <v>43136</v>
          </cell>
          <cell r="S672">
            <v>350.38</v>
          </cell>
          <cell r="T672">
            <v>100.1</v>
          </cell>
          <cell r="U672" t="str">
            <v xml:space="preserve"> N</v>
          </cell>
          <cell r="V672">
            <v>2</v>
          </cell>
          <cell r="W672">
            <v>461433571</v>
          </cell>
          <cell r="X672" t="str">
            <v xml:space="preserve"> F</v>
          </cell>
          <cell r="Y672">
            <v>19786</v>
          </cell>
          <cell r="Z672">
            <v>53048</v>
          </cell>
          <cell r="AA672">
            <v>0</v>
          </cell>
          <cell r="AB672">
            <v>4</v>
          </cell>
          <cell r="AC672">
            <v>6</v>
          </cell>
          <cell r="AD672">
            <v>1</v>
          </cell>
          <cell r="AE672">
            <v>0</v>
          </cell>
          <cell r="AF672">
            <v>0</v>
          </cell>
          <cell r="AG672" t="str">
            <v xml:space="preserve"> ST</v>
          </cell>
          <cell r="AH672" t="str">
            <v xml:space="preserve"> REAL PROPERTY AT 706 TERRACE</v>
          </cell>
          <cell r="AI672" t="str">
            <v xml:space="preserve"> N</v>
          </cell>
          <cell r="AJ672">
            <v>5</v>
          </cell>
          <cell r="AK672">
            <v>0</v>
          </cell>
          <cell r="AL672">
            <v>19786</v>
          </cell>
          <cell r="AM672">
            <v>53048</v>
          </cell>
          <cell r="AN672" t="str">
            <v xml:space="preserve">  0/00/0000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19786</v>
          </cell>
          <cell r="AZ672">
            <v>53048</v>
          </cell>
          <cell r="BA672" t="str">
            <v xml:space="preserve"> ST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 t="str">
            <v>Pass</v>
          </cell>
          <cell r="BH672" t="str">
            <v>Pass</v>
          </cell>
          <cell r="BI672" t="str">
            <v>**-***3571</v>
          </cell>
          <cell r="BJ672">
            <v>33216.85</v>
          </cell>
          <cell r="BK672">
            <v>33316.949999999997</v>
          </cell>
          <cell r="BL672">
            <v>33316.949999999997</v>
          </cell>
          <cell r="BM672"/>
          <cell r="BN672"/>
          <cell r="BO672"/>
          <cell r="BP672"/>
          <cell r="BQ672">
            <v>2.2807712525061058E-5</v>
          </cell>
          <cell r="BR672">
            <v>33216.85</v>
          </cell>
          <cell r="BS672">
            <v>100.1</v>
          </cell>
          <cell r="BT672">
            <v>33316.949999999997</v>
          </cell>
          <cell r="BU672">
            <v>0</v>
          </cell>
          <cell r="BV672">
            <v>33316.949999999997</v>
          </cell>
          <cell r="BW672">
            <v>0</v>
          </cell>
          <cell r="BX672">
            <v>0</v>
          </cell>
          <cell r="BY672"/>
          <cell r="BZ672">
            <v>0</v>
          </cell>
          <cell r="CA672" t="e">
            <v>#REF!</v>
          </cell>
          <cell r="CB672" t="str">
            <v>Match</v>
          </cell>
          <cell r="CC672" t="b">
            <v>0</v>
          </cell>
          <cell r="CD672">
            <v>461433571</v>
          </cell>
          <cell r="CE672">
            <v>9</v>
          </cell>
          <cell r="CF672">
            <v>4</v>
          </cell>
          <cell r="CG672">
            <v>43</v>
          </cell>
          <cell r="CH672" t="b">
            <v>0</v>
          </cell>
          <cell r="CI672">
            <v>-12.313159722223645</v>
          </cell>
          <cell r="CJ672"/>
          <cell r="CK672" t="e">
            <v>#REF!</v>
          </cell>
          <cell r="CL672" t="e">
            <v>#REF!</v>
          </cell>
        </row>
        <row r="673">
          <cell r="B673">
            <v>1191</v>
          </cell>
          <cell r="C673" t="str">
            <v xml:space="preserve"> FIRST UNITED</v>
          </cell>
          <cell r="D673">
            <v>10245</v>
          </cell>
          <cell r="E673">
            <v>7773.96</v>
          </cell>
          <cell r="F673">
            <v>42601</v>
          </cell>
          <cell r="G673">
            <v>44414</v>
          </cell>
          <cell r="H673" t="str">
            <v xml:space="preserve"> FIRST UNITED METHODIST LEASE</v>
          </cell>
          <cell r="I673" t="str">
            <v xml:space="preserve"> SA</v>
          </cell>
          <cell r="J673">
            <v>81</v>
          </cell>
          <cell r="K673" t="str">
            <v xml:space="preserve"> A</v>
          </cell>
          <cell r="L673" t="str">
            <v xml:space="preserve"> N</v>
          </cell>
          <cell r="M673">
            <v>0</v>
          </cell>
          <cell r="N673">
            <v>19787</v>
          </cell>
          <cell r="O673">
            <v>1191</v>
          </cell>
          <cell r="P673">
            <v>0</v>
          </cell>
          <cell r="Q673" t="str">
            <v xml:space="preserve"> MN</v>
          </cell>
          <cell r="R673">
            <v>43132</v>
          </cell>
          <cell r="S673">
            <v>194.84</v>
          </cell>
          <cell r="T673">
            <v>26.45</v>
          </cell>
          <cell r="U673" t="str">
            <v xml:space="preserve"> N</v>
          </cell>
          <cell r="V673">
            <v>82</v>
          </cell>
          <cell r="W673">
            <v>480817286</v>
          </cell>
          <cell r="X673" t="str">
            <v xml:space="preserve"> F</v>
          </cell>
          <cell r="Y673">
            <v>19787</v>
          </cell>
          <cell r="Z673">
            <v>1191</v>
          </cell>
          <cell r="AA673">
            <v>0</v>
          </cell>
          <cell r="AB673">
            <v>1</v>
          </cell>
          <cell r="AC673">
            <v>81</v>
          </cell>
          <cell r="AD673">
            <v>9</v>
          </cell>
          <cell r="AE673">
            <v>0</v>
          </cell>
          <cell r="AF673">
            <v>0</v>
          </cell>
          <cell r="AG673" t="str">
            <v xml:space="preserve"> ST</v>
          </cell>
          <cell r="AH673" t="str">
            <v xml:space="preserve"> SHARP MX3070N COPIER</v>
          </cell>
          <cell r="AI673" t="str">
            <v xml:space="preserve">  </v>
          </cell>
          <cell r="AJ673">
            <v>5.4</v>
          </cell>
          <cell r="AK673">
            <v>2</v>
          </cell>
          <cell r="AL673">
            <v>19787</v>
          </cell>
          <cell r="AM673">
            <v>1191</v>
          </cell>
          <cell r="AN673" t="str">
            <v xml:space="preserve">  0/00/0000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19787</v>
          </cell>
          <cell r="AZ673">
            <v>1191</v>
          </cell>
          <cell r="BA673" t="str">
            <v xml:space="preserve"> ST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 t="str">
            <v>Pass</v>
          </cell>
          <cell r="BH673" t="str">
            <v>Pass</v>
          </cell>
          <cell r="BI673" t="str">
            <v>**-***7286</v>
          </cell>
          <cell r="BJ673">
            <v>7773.96</v>
          </cell>
          <cell r="BK673">
            <v>7800.41</v>
          </cell>
          <cell r="BL673">
            <v>7800.41</v>
          </cell>
          <cell r="BM673"/>
          <cell r="BN673"/>
          <cell r="BO673"/>
          <cell r="BP673"/>
          <cell r="BQ673">
            <v>5.7648676635571882E-6</v>
          </cell>
          <cell r="BR673">
            <v>7773.96</v>
          </cell>
          <cell r="BS673">
            <v>26.45</v>
          </cell>
          <cell r="BT673">
            <v>7800.41</v>
          </cell>
          <cell r="BU673">
            <v>0</v>
          </cell>
          <cell r="BV673">
            <v>7800.41</v>
          </cell>
          <cell r="BW673">
            <v>0</v>
          </cell>
          <cell r="BX673">
            <v>0</v>
          </cell>
          <cell r="BY673"/>
          <cell r="BZ673">
            <v>0</v>
          </cell>
          <cell r="CA673" t="e">
            <v>#REF!</v>
          </cell>
          <cell r="CB673" t="str">
            <v>Match</v>
          </cell>
          <cell r="CC673" t="b">
            <v>0</v>
          </cell>
          <cell r="CD673">
            <v>480817286</v>
          </cell>
          <cell r="CE673">
            <v>9</v>
          </cell>
          <cell r="CF673">
            <v>4</v>
          </cell>
          <cell r="CG673">
            <v>81</v>
          </cell>
          <cell r="CH673" t="b">
            <v>0</v>
          </cell>
          <cell r="CI673">
            <v>-8.3131597222236451</v>
          </cell>
          <cell r="CJ673"/>
          <cell r="CK673" t="e">
            <v>#REF!</v>
          </cell>
          <cell r="CL673" t="e">
            <v>#REF!</v>
          </cell>
        </row>
        <row r="674">
          <cell r="B674">
            <v>350079</v>
          </cell>
          <cell r="C674" t="str">
            <v xml:space="preserve"> FOX,MATTHEW</v>
          </cell>
          <cell r="D674">
            <v>71428.56</v>
          </cell>
          <cell r="E674">
            <v>65449.46</v>
          </cell>
          <cell r="F674">
            <v>41613</v>
          </cell>
          <cell r="G674">
            <v>52597</v>
          </cell>
          <cell r="H674" t="str">
            <v xml:space="preserve"> PURCHASE HOME</v>
          </cell>
          <cell r="I674" t="str">
            <v xml:space="preserve"> PA</v>
          </cell>
          <cell r="J674">
            <v>19</v>
          </cell>
          <cell r="K674" t="str">
            <v xml:space="preserve"> A</v>
          </cell>
          <cell r="L674" t="str">
            <v xml:space="preserve"> N</v>
          </cell>
          <cell r="M674">
            <v>0</v>
          </cell>
          <cell r="N674">
            <v>19860</v>
          </cell>
          <cell r="O674">
            <v>350079</v>
          </cell>
          <cell r="P674">
            <v>0</v>
          </cell>
          <cell r="Q674" t="str">
            <v xml:space="preserve"> KM</v>
          </cell>
          <cell r="R674">
            <v>43160</v>
          </cell>
          <cell r="S674">
            <v>351.39</v>
          </cell>
          <cell r="T674">
            <v>0</v>
          </cell>
          <cell r="U674" t="str">
            <v xml:space="preserve"> N</v>
          </cell>
          <cell r="V674">
            <v>2</v>
          </cell>
          <cell r="W674">
            <v>510922171</v>
          </cell>
          <cell r="X674" t="str">
            <v xml:space="preserve"> S</v>
          </cell>
          <cell r="Y674">
            <v>19860</v>
          </cell>
          <cell r="Z674">
            <v>350079</v>
          </cell>
          <cell r="AA674">
            <v>0</v>
          </cell>
          <cell r="AB674">
            <v>1</v>
          </cell>
          <cell r="AC674">
            <v>6</v>
          </cell>
          <cell r="AD674">
            <v>3</v>
          </cell>
          <cell r="AE674">
            <v>350079</v>
          </cell>
          <cell r="AF674">
            <v>1</v>
          </cell>
          <cell r="AG674" t="str">
            <v xml:space="preserve"> ST</v>
          </cell>
          <cell r="AH674" t="str">
            <v xml:space="preserve"> 204 DOWNING ROAD</v>
          </cell>
          <cell r="AI674" t="str">
            <v xml:space="preserve"> N</v>
          </cell>
          <cell r="AJ674">
            <v>3.81</v>
          </cell>
          <cell r="AK674">
            <v>0</v>
          </cell>
          <cell r="AL674">
            <v>19860</v>
          </cell>
          <cell r="AM674">
            <v>350079</v>
          </cell>
          <cell r="AN674" t="str">
            <v xml:space="preserve">  0/00/0000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19860</v>
          </cell>
          <cell r="AZ674">
            <v>350079</v>
          </cell>
          <cell r="BA674" t="str">
            <v xml:space="preserve"> ST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 t="str">
            <v>Pass</v>
          </cell>
          <cell r="BH674" t="str">
            <v>Pass</v>
          </cell>
          <cell r="BI674" t="str">
            <v>***-**-2171</v>
          </cell>
          <cell r="BJ674">
            <v>65449.46</v>
          </cell>
          <cell r="BK674">
            <v>65449.46</v>
          </cell>
          <cell r="BL674">
            <v>65449.46</v>
          </cell>
          <cell r="BM674"/>
          <cell r="BN674"/>
          <cell r="BO674"/>
          <cell r="BP674"/>
          <cell r="BQ674">
            <v>3.4243987044935569E-5</v>
          </cell>
          <cell r="BR674">
            <v>65449.46</v>
          </cell>
          <cell r="BS674">
            <v>0</v>
          </cell>
          <cell r="BT674">
            <v>65449.46</v>
          </cell>
          <cell r="BU674">
            <v>0</v>
          </cell>
          <cell r="BV674">
            <v>65449.46</v>
          </cell>
          <cell r="BW674">
            <v>0</v>
          </cell>
          <cell r="BX674">
            <v>0</v>
          </cell>
          <cell r="BY674"/>
          <cell r="BZ674">
            <v>0</v>
          </cell>
          <cell r="CA674" t="e">
            <v>#REF!</v>
          </cell>
          <cell r="CB674" t="str">
            <v>Match</v>
          </cell>
          <cell r="CC674" t="b">
            <v>0</v>
          </cell>
          <cell r="CD674">
            <v>510922171</v>
          </cell>
          <cell r="CE674">
            <v>9</v>
          </cell>
          <cell r="CF674">
            <v>5</v>
          </cell>
          <cell r="CG674">
            <v>92</v>
          </cell>
          <cell r="CH674" t="b">
            <v>0</v>
          </cell>
          <cell r="CI674">
            <v>-36.313159722223645</v>
          </cell>
          <cell r="CJ674"/>
          <cell r="CK674" t="e">
            <v>#REF!</v>
          </cell>
          <cell r="CL674" t="e">
            <v>#REF!</v>
          </cell>
        </row>
        <row r="675">
          <cell r="B675">
            <v>9350079</v>
          </cell>
          <cell r="C675" t="str">
            <v xml:space="preserve"> FOX,MATTHEW</v>
          </cell>
          <cell r="D675">
            <v>-71428.56</v>
          </cell>
          <cell r="E675">
            <v>-65449.46</v>
          </cell>
          <cell r="F675">
            <v>41613</v>
          </cell>
          <cell r="G675">
            <v>52597</v>
          </cell>
          <cell r="H675" t="str">
            <v xml:space="preserve"> FHLB SOLD LOAN</v>
          </cell>
          <cell r="I675" t="str">
            <v xml:space="preserve"> PT</v>
          </cell>
          <cell r="J675">
            <v>20</v>
          </cell>
          <cell r="K675" t="str">
            <v xml:space="preserve"> A</v>
          </cell>
          <cell r="L675" t="str">
            <v xml:space="preserve"> N</v>
          </cell>
          <cell r="M675">
            <v>0</v>
          </cell>
          <cell r="N675">
            <v>19860</v>
          </cell>
          <cell r="O675">
            <v>9350079</v>
          </cell>
          <cell r="P675">
            <v>0</v>
          </cell>
          <cell r="Q675" t="str">
            <v xml:space="preserve"> KM</v>
          </cell>
          <cell r="R675">
            <v>43160</v>
          </cell>
          <cell r="S675">
            <v>351.39</v>
          </cell>
          <cell r="T675">
            <v>0</v>
          </cell>
          <cell r="U675" t="str">
            <v xml:space="preserve"> N</v>
          </cell>
          <cell r="V675">
            <v>2</v>
          </cell>
          <cell r="W675">
            <v>510922171</v>
          </cell>
          <cell r="X675" t="str">
            <v xml:space="preserve"> S</v>
          </cell>
          <cell r="Y675">
            <v>19860</v>
          </cell>
          <cell r="Z675">
            <v>9350079</v>
          </cell>
          <cell r="AA675">
            <v>0</v>
          </cell>
          <cell r="AB675">
            <v>1</v>
          </cell>
          <cell r="AC675">
            <v>6</v>
          </cell>
          <cell r="AD675">
            <v>3</v>
          </cell>
          <cell r="AE675">
            <v>350079</v>
          </cell>
          <cell r="AF675">
            <v>1</v>
          </cell>
          <cell r="AG675" t="str">
            <v xml:space="preserve"> ST</v>
          </cell>
          <cell r="AH675" t="str">
            <v xml:space="preserve"> 204 DOWNING ROAD</v>
          </cell>
          <cell r="AI675" t="str">
            <v xml:space="preserve"> N</v>
          </cell>
          <cell r="AJ675">
            <v>3.81</v>
          </cell>
          <cell r="AK675">
            <v>0</v>
          </cell>
          <cell r="AL675">
            <v>19860</v>
          </cell>
          <cell r="AM675">
            <v>9350079</v>
          </cell>
          <cell r="AN675" t="str">
            <v xml:space="preserve">  0/00/0000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19860</v>
          </cell>
          <cell r="AZ675">
            <v>9350079</v>
          </cell>
          <cell r="BA675" t="str">
            <v xml:space="preserve"> ST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 t="str">
            <v>Pass</v>
          </cell>
          <cell r="BH675" t="str">
            <v>Pass</v>
          </cell>
          <cell r="BI675" t="str">
            <v>***-**-2171</v>
          </cell>
          <cell r="BJ675">
            <v>-65449.46</v>
          </cell>
          <cell r="BK675">
            <v>-65449.46</v>
          </cell>
          <cell r="BL675">
            <v>-65449.46</v>
          </cell>
          <cell r="BM675"/>
          <cell r="BN675"/>
          <cell r="BO675"/>
          <cell r="BP675"/>
          <cell r="BQ675">
            <v>-3.4243987044935569E-5</v>
          </cell>
          <cell r="BR675">
            <v>-65449.46</v>
          </cell>
          <cell r="BS675">
            <v>0</v>
          </cell>
          <cell r="BT675">
            <v>-65449.46</v>
          </cell>
          <cell r="BU675">
            <v>0</v>
          </cell>
          <cell r="BV675">
            <v>-65449.46</v>
          </cell>
          <cell r="BW675">
            <v>0</v>
          </cell>
          <cell r="BX675">
            <v>0</v>
          </cell>
          <cell r="BY675"/>
          <cell r="BZ675">
            <v>0</v>
          </cell>
          <cell r="CA675" t="e">
            <v>#REF!</v>
          </cell>
          <cell r="CB675" t="str">
            <v>Match</v>
          </cell>
          <cell r="CC675" t="b">
            <v>0</v>
          </cell>
          <cell r="CD675">
            <v>510922171</v>
          </cell>
          <cell r="CE675">
            <v>9</v>
          </cell>
          <cell r="CF675">
            <v>5</v>
          </cell>
          <cell r="CG675">
            <v>92</v>
          </cell>
          <cell r="CH675" t="b">
            <v>0</v>
          </cell>
          <cell r="CI675">
            <v>-36.313159722223645</v>
          </cell>
          <cell r="CJ675"/>
          <cell r="CK675" t="e">
            <v>#REF!</v>
          </cell>
          <cell r="CL675" t="e">
            <v>#REF!</v>
          </cell>
        </row>
        <row r="676">
          <cell r="B676">
            <v>53106</v>
          </cell>
          <cell r="C676" t="str">
            <v xml:space="preserve"> FRANK,LANDON</v>
          </cell>
          <cell r="D676">
            <v>20000</v>
          </cell>
          <cell r="E676">
            <v>20000</v>
          </cell>
          <cell r="F676">
            <v>42570</v>
          </cell>
          <cell r="G676">
            <v>43294</v>
          </cell>
          <cell r="H676" t="str">
            <v xml:space="preserve"> OPERATING RENEWAL</v>
          </cell>
          <cell r="I676" t="str">
            <v xml:space="preserve"> SI</v>
          </cell>
          <cell r="J676">
            <v>91</v>
          </cell>
          <cell r="K676" t="str">
            <v xml:space="preserve"> A</v>
          </cell>
          <cell r="L676" t="str">
            <v xml:space="preserve"> O</v>
          </cell>
          <cell r="M676">
            <v>20000</v>
          </cell>
          <cell r="N676">
            <v>19895</v>
          </cell>
          <cell r="O676">
            <v>53106</v>
          </cell>
          <cell r="P676">
            <v>0</v>
          </cell>
          <cell r="Q676" t="str">
            <v xml:space="preserve"> JB</v>
          </cell>
          <cell r="R676">
            <v>43294</v>
          </cell>
          <cell r="S676">
            <v>0</v>
          </cell>
          <cell r="T676">
            <v>277.42</v>
          </cell>
          <cell r="U676" t="str">
            <v xml:space="preserve"> N</v>
          </cell>
          <cell r="V676">
            <v>8</v>
          </cell>
          <cell r="W676">
            <v>513965270</v>
          </cell>
          <cell r="X676" t="str">
            <v xml:space="preserve"> S</v>
          </cell>
          <cell r="Y676">
            <v>19895</v>
          </cell>
          <cell r="Z676">
            <v>53106</v>
          </cell>
          <cell r="AA676">
            <v>0</v>
          </cell>
          <cell r="AB676">
            <v>4</v>
          </cell>
          <cell r="AC676">
            <v>4</v>
          </cell>
          <cell r="AD676">
            <v>11</v>
          </cell>
          <cell r="AE676">
            <v>0</v>
          </cell>
          <cell r="AF676">
            <v>0</v>
          </cell>
          <cell r="AG676" t="str">
            <v xml:space="preserve"> ST</v>
          </cell>
          <cell r="AH676" t="str">
            <v xml:space="preserve"> CD ACCOUNT NUMBER 11908</v>
          </cell>
          <cell r="AI676" t="str">
            <v xml:space="preserve"> N</v>
          </cell>
          <cell r="AJ676">
            <v>2.75</v>
          </cell>
          <cell r="AK676">
            <v>0</v>
          </cell>
          <cell r="AL676">
            <v>19895</v>
          </cell>
          <cell r="AM676">
            <v>53106</v>
          </cell>
          <cell r="AN676" t="str">
            <v xml:space="preserve">  0/00/0000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19895</v>
          </cell>
          <cell r="AZ676">
            <v>53106</v>
          </cell>
          <cell r="BA676" t="str">
            <v xml:space="preserve"> ST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 t="str">
            <v>Pass</v>
          </cell>
          <cell r="BH676" t="str">
            <v>Pass</v>
          </cell>
          <cell r="BI676" t="str">
            <v>***-**-5270</v>
          </cell>
          <cell r="BJ676">
            <v>20000</v>
          </cell>
          <cell r="BK676">
            <v>20277.419999999998</v>
          </cell>
          <cell r="BL676">
            <v>20277.419999999998</v>
          </cell>
          <cell r="BM676"/>
          <cell r="BN676"/>
          <cell r="BO676"/>
          <cell r="BP676"/>
          <cell r="BQ676">
            <v>7.5529388781799495E-6</v>
          </cell>
          <cell r="BR676">
            <v>20000</v>
          </cell>
          <cell r="BS676">
            <v>277.42</v>
          </cell>
          <cell r="BT676">
            <v>20277.419999999998</v>
          </cell>
          <cell r="BU676">
            <v>0</v>
          </cell>
          <cell r="BV676">
            <v>20277.419999999998</v>
          </cell>
          <cell r="BW676">
            <v>0</v>
          </cell>
          <cell r="BX676">
            <v>0</v>
          </cell>
          <cell r="BY676"/>
          <cell r="BZ676">
            <v>0</v>
          </cell>
          <cell r="CA676" t="e">
            <v>#REF!</v>
          </cell>
          <cell r="CB676" t="str">
            <v>Match</v>
          </cell>
          <cell r="CC676" t="b">
            <v>0</v>
          </cell>
          <cell r="CD676">
            <v>513965270</v>
          </cell>
          <cell r="CE676">
            <v>9</v>
          </cell>
          <cell r="CF676">
            <v>5</v>
          </cell>
          <cell r="CG676">
            <v>96</v>
          </cell>
          <cell r="CH676" t="b">
            <v>0</v>
          </cell>
          <cell r="CI676">
            <v>-170.31315972222365</v>
          </cell>
          <cell r="CJ676"/>
          <cell r="CK676" t="e">
            <v>#REF!</v>
          </cell>
          <cell r="CL676" t="e">
            <v>#REF!</v>
          </cell>
        </row>
        <row r="677">
          <cell r="B677">
            <v>53692</v>
          </cell>
          <cell r="C677" t="str">
            <v xml:space="preserve"> FRANK,LANDON J.</v>
          </cell>
          <cell r="D677">
            <v>7025</v>
          </cell>
          <cell r="E677">
            <v>5188.7700000000004</v>
          </cell>
          <cell r="F677">
            <v>42814</v>
          </cell>
          <cell r="G677">
            <v>43910</v>
          </cell>
          <cell r="H677" t="str">
            <v xml:space="preserve"> PURCHASE RAZOR</v>
          </cell>
          <cell r="I677" t="str">
            <v xml:space="preserve"> SA</v>
          </cell>
          <cell r="J677">
            <v>31</v>
          </cell>
          <cell r="K677" t="str">
            <v xml:space="preserve"> A</v>
          </cell>
          <cell r="L677" t="str">
            <v xml:space="preserve"> N</v>
          </cell>
          <cell r="M677">
            <v>0</v>
          </cell>
          <cell r="N677">
            <v>19895</v>
          </cell>
          <cell r="O677">
            <v>53692</v>
          </cell>
          <cell r="P677">
            <v>0</v>
          </cell>
          <cell r="Q677" t="str">
            <v xml:space="preserve"> JB</v>
          </cell>
          <cell r="R677">
            <v>43151</v>
          </cell>
          <cell r="S677">
            <v>212.16</v>
          </cell>
          <cell r="T677">
            <v>3.91</v>
          </cell>
          <cell r="U677" t="str">
            <v xml:space="preserve"> N</v>
          </cell>
          <cell r="V677">
            <v>11</v>
          </cell>
          <cell r="W677">
            <v>513965270</v>
          </cell>
          <cell r="X677" t="str">
            <v xml:space="preserve"> S</v>
          </cell>
          <cell r="Y677">
            <v>19895</v>
          </cell>
          <cell r="Z677">
            <v>53692</v>
          </cell>
          <cell r="AA677">
            <v>0</v>
          </cell>
          <cell r="AB677">
            <v>4</v>
          </cell>
          <cell r="AC677">
            <v>10</v>
          </cell>
          <cell r="AD677">
            <v>4</v>
          </cell>
          <cell r="AE677">
            <v>0</v>
          </cell>
          <cell r="AF677">
            <v>0</v>
          </cell>
          <cell r="AG677" t="str">
            <v xml:space="preserve"> ST</v>
          </cell>
          <cell r="AH677" t="str">
            <v xml:space="preserve"> 2014 POLARIS RAZOR 570 EPS (SE</v>
          </cell>
          <cell r="AI677" t="str">
            <v xml:space="preserve"> N</v>
          </cell>
          <cell r="AJ677">
            <v>5.5</v>
          </cell>
          <cell r="AK677">
            <v>0</v>
          </cell>
          <cell r="AL677">
            <v>19895</v>
          </cell>
          <cell r="AM677">
            <v>53692</v>
          </cell>
          <cell r="AN677" t="str">
            <v xml:space="preserve">  0/00/0000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19895</v>
          </cell>
          <cell r="AZ677">
            <v>53692</v>
          </cell>
          <cell r="BA677" t="str">
            <v xml:space="preserve"> ST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 t="str">
            <v>Pass</v>
          </cell>
          <cell r="BH677" t="str">
            <v>Pass</v>
          </cell>
          <cell r="BI677" t="str">
            <v>***-**-5270</v>
          </cell>
          <cell r="BJ677">
            <v>5188.7700000000004</v>
          </cell>
          <cell r="BK677">
            <v>5192.68</v>
          </cell>
          <cell r="BL677">
            <v>5192.68</v>
          </cell>
          <cell r="BM677"/>
          <cell r="BN677"/>
          <cell r="BO677"/>
          <cell r="BP677"/>
          <cell r="BQ677">
            <v>3.9190462662933783E-6</v>
          </cell>
          <cell r="BR677">
            <v>5188.7700000000004</v>
          </cell>
          <cell r="BS677">
            <v>3.91</v>
          </cell>
          <cell r="BT677">
            <v>5192.68</v>
          </cell>
          <cell r="BU677">
            <v>0</v>
          </cell>
          <cell r="BV677">
            <v>5192.68</v>
          </cell>
          <cell r="BW677">
            <v>0</v>
          </cell>
          <cell r="BX677">
            <v>0</v>
          </cell>
          <cell r="BY677"/>
          <cell r="BZ677">
            <v>0</v>
          </cell>
          <cell r="CA677" t="e">
            <v>#REF!</v>
          </cell>
          <cell r="CB677" t="str">
            <v>Match</v>
          </cell>
          <cell r="CC677" t="b">
            <v>0</v>
          </cell>
          <cell r="CD677">
            <v>513965270</v>
          </cell>
          <cell r="CE677">
            <v>9</v>
          </cell>
          <cell r="CF677">
            <v>5</v>
          </cell>
          <cell r="CG677">
            <v>96</v>
          </cell>
          <cell r="CH677" t="b">
            <v>0</v>
          </cell>
          <cell r="CI677">
            <v>-27.313159722223645</v>
          </cell>
          <cell r="CJ677"/>
          <cell r="CK677" t="e">
            <v>#REF!</v>
          </cell>
          <cell r="CL677" t="e">
            <v>#REF!</v>
          </cell>
        </row>
        <row r="678">
          <cell r="B678">
            <v>53991</v>
          </cell>
          <cell r="C678" t="str">
            <v xml:space="preserve"> FRANK,LANDON</v>
          </cell>
          <cell r="D678">
            <v>70000</v>
          </cell>
          <cell r="E678">
            <v>36500</v>
          </cell>
          <cell r="F678">
            <v>42916</v>
          </cell>
          <cell r="G678">
            <v>43281</v>
          </cell>
          <cell r="H678" t="str">
            <v xml:space="preserve"> OPERATING LOC</v>
          </cell>
          <cell r="I678" t="str">
            <v xml:space="preserve"> SI</v>
          </cell>
          <cell r="J678">
            <v>91</v>
          </cell>
          <cell r="K678" t="str">
            <v xml:space="preserve"> A</v>
          </cell>
          <cell r="L678" t="str">
            <v xml:space="preserve"> O</v>
          </cell>
          <cell r="M678">
            <v>115000</v>
          </cell>
          <cell r="N678">
            <v>19895</v>
          </cell>
          <cell r="O678">
            <v>53991</v>
          </cell>
          <cell r="P678">
            <v>0</v>
          </cell>
          <cell r="Q678" t="str">
            <v xml:space="preserve"> MN</v>
          </cell>
          <cell r="R678">
            <v>43281</v>
          </cell>
          <cell r="S678">
            <v>0</v>
          </cell>
          <cell r="T678">
            <v>1909.47</v>
          </cell>
          <cell r="U678" t="str">
            <v xml:space="preserve"> N</v>
          </cell>
          <cell r="V678">
            <v>7</v>
          </cell>
          <cell r="W678">
            <v>513965270</v>
          </cell>
          <cell r="X678" t="str">
            <v xml:space="preserve"> S</v>
          </cell>
          <cell r="Y678">
            <v>19895</v>
          </cell>
          <cell r="Z678">
            <v>53991</v>
          </cell>
          <cell r="AA678">
            <v>0</v>
          </cell>
          <cell r="AB678">
            <v>4</v>
          </cell>
          <cell r="AC678">
            <v>4</v>
          </cell>
          <cell r="AD678">
            <v>11</v>
          </cell>
          <cell r="AE678">
            <v>0</v>
          </cell>
          <cell r="AF678">
            <v>0</v>
          </cell>
          <cell r="AG678" t="str">
            <v xml:space="preserve"> ST</v>
          </cell>
          <cell r="AH678" t="str">
            <v xml:space="preserve"> ALL AC EQ GI CR FP AND FE</v>
          </cell>
          <cell r="AI678" t="str">
            <v xml:space="preserve"> N</v>
          </cell>
          <cell r="AJ678">
            <v>5.5</v>
          </cell>
          <cell r="AK678">
            <v>0</v>
          </cell>
          <cell r="AL678">
            <v>19895</v>
          </cell>
          <cell r="AM678">
            <v>53991</v>
          </cell>
          <cell r="AN678" t="str">
            <v xml:space="preserve">  0/00/0000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19895</v>
          </cell>
          <cell r="AZ678">
            <v>53991</v>
          </cell>
          <cell r="BA678" t="str">
            <v xml:space="preserve"> ST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 t="str">
            <v>Pass</v>
          </cell>
          <cell r="BH678" t="str">
            <v>Pass</v>
          </cell>
          <cell r="BI678" t="str">
            <v>***-**-5270</v>
          </cell>
          <cell r="BJ678">
            <v>115000</v>
          </cell>
          <cell r="BK678">
            <v>38409.47</v>
          </cell>
          <cell r="BL678">
            <v>38409.47</v>
          </cell>
          <cell r="BM678"/>
          <cell r="BN678"/>
          <cell r="BO678"/>
          <cell r="BP678"/>
          <cell r="BQ678">
            <v>2.7568226905356816E-5</v>
          </cell>
          <cell r="BR678">
            <v>36500</v>
          </cell>
          <cell r="BS678">
            <v>1909.47</v>
          </cell>
          <cell r="BT678">
            <v>38409.47</v>
          </cell>
          <cell r="BU678">
            <v>78500</v>
          </cell>
          <cell r="BV678">
            <v>116909.47</v>
          </cell>
          <cell r="BW678">
            <v>0</v>
          </cell>
          <cell r="BX678">
            <v>0</v>
          </cell>
          <cell r="BY678"/>
          <cell r="BZ678">
            <v>0</v>
          </cell>
          <cell r="CA678" t="e">
            <v>#REF!</v>
          </cell>
          <cell r="CB678" t="str">
            <v>Match</v>
          </cell>
          <cell r="CC678" t="b">
            <v>0</v>
          </cell>
          <cell r="CD678">
            <v>513965270</v>
          </cell>
          <cell r="CE678">
            <v>9</v>
          </cell>
          <cell r="CF678">
            <v>5</v>
          </cell>
          <cell r="CG678">
            <v>96</v>
          </cell>
          <cell r="CH678" t="b">
            <v>0</v>
          </cell>
          <cell r="CI678">
            <v>-157.31315972222365</v>
          </cell>
          <cell r="CJ678"/>
          <cell r="CK678" t="e">
            <v>#REF!</v>
          </cell>
          <cell r="CL678" t="e">
            <v>#REF!</v>
          </cell>
        </row>
        <row r="679">
          <cell r="B679">
            <v>310297</v>
          </cell>
          <cell r="C679" t="str">
            <v xml:space="preserve"> FRANK,LANDON J.</v>
          </cell>
          <cell r="D679">
            <v>152000</v>
          </cell>
          <cell r="E679">
            <v>122694.64</v>
          </cell>
          <cell r="F679">
            <v>41264</v>
          </cell>
          <cell r="G679">
            <v>48580</v>
          </cell>
          <cell r="H679" t="str">
            <v xml:space="preserve"> CASH OUT REFINANCE</v>
          </cell>
          <cell r="I679" t="str">
            <v xml:space="preserve"> PA</v>
          </cell>
          <cell r="J679">
            <v>19</v>
          </cell>
          <cell r="K679" t="str">
            <v xml:space="preserve"> A</v>
          </cell>
          <cell r="L679" t="str">
            <v xml:space="preserve"> N</v>
          </cell>
          <cell r="M679">
            <v>0</v>
          </cell>
          <cell r="N679">
            <v>19895</v>
          </cell>
          <cell r="O679">
            <v>310297</v>
          </cell>
          <cell r="P679">
            <v>0</v>
          </cell>
          <cell r="Q679" t="str">
            <v xml:space="preserve"> AT</v>
          </cell>
          <cell r="R679">
            <v>43132</v>
          </cell>
          <cell r="S679">
            <v>862.14</v>
          </cell>
          <cell r="T679">
            <v>235.18</v>
          </cell>
          <cell r="U679" t="str">
            <v xml:space="preserve"> N</v>
          </cell>
          <cell r="V679">
            <v>2</v>
          </cell>
          <cell r="W679">
            <v>513965270</v>
          </cell>
          <cell r="X679" t="str">
            <v xml:space="preserve"> S</v>
          </cell>
          <cell r="Y679">
            <v>19895</v>
          </cell>
          <cell r="Z679">
            <v>310297</v>
          </cell>
          <cell r="AA679">
            <v>0</v>
          </cell>
          <cell r="AB679">
            <v>4</v>
          </cell>
          <cell r="AC679">
            <v>6</v>
          </cell>
          <cell r="AD679">
            <v>3</v>
          </cell>
          <cell r="AE679">
            <v>310297</v>
          </cell>
          <cell r="AF679">
            <v>1</v>
          </cell>
          <cell r="AG679" t="str">
            <v xml:space="preserve"> ST</v>
          </cell>
          <cell r="AH679" t="str">
            <v xml:space="preserve"> 1114 ANTELOPE, SCOTT CITY</v>
          </cell>
          <cell r="AI679" t="str">
            <v xml:space="preserve"> N</v>
          </cell>
          <cell r="AJ679">
            <v>3</v>
          </cell>
          <cell r="AK679">
            <v>0</v>
          </cell>
          <cell r="AL679">
            <v>19895</v>
          </cell>
          <cell r="AM679">
            <v>310297</v>
          </cell>
          <cell r="AN679" t="str">
            <v xml:space="preserve">  0/00/0000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19895</v>
          </cell>
          <cell r="AZ679">
            <v>310297</v>
          </cell>
          <cell r="BA679" t="str">
            <v xml:space="preserve"> ST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 t="str">
            <v>Pass</v>
          </cell>
          <cell r="BH679" t="str">
            <v>Pass</v>
          </cell>
          <cell r="BI679" t="str">
            <v>***-**-5270</v>
          </cell>
          <cell r="BJ679">
            <v>122694.64</v>
          </cell>
          <cell r="BK679">
            <v>122929.81999999999</v>
          </cell>
          <cell r="BL679">
            <v>122929.81999999999</v>
          </cell>
          <cell r="BM679"/>
          <cell r="BN679"/>
          <cell r="BO679"/>
          <cell r="BP679"/>
          <cell r="BQ679">
            <v>5.054755181456142E-5</v>
          </cell>
          <cell r="BR679">
            <v>122694.64</v>
          </cell>
          <cell r="BS679">
            <v>235.18</v>
          </cell>
          <cell r="BT679">
            <v>122929.81999999999</v>
          </cell>
          <cell r="BU679">
            <v>0</v>
          </cell>
          <cell r="BV679">
            <v>122929.81999999999</v>
          </cell>
          <cell r="BW679">
            <v>0</v>
          </cell>
          <cell r="BX679">
            <v>0</v>
          </cell>
          <cell r="BY679"/>
          <cell r="BZ679">
            <v>0</v>
          </cell>
          <cell r="CA679" t="e">
            <v>#REF!</v>
          </cell>
          <cell r="CB679" t="str">
            <v>Match</v>
          </cell>
          <cell r="CC679" t="b">
            <v>0</v>
          </cell>
          <cell r="CD679">
            <v>513965270</v>
          </cell>
          <cell r="CE679">
            <v>9</v>
          </cell>
          <cell r="CF679">
            <v>5</v>
          </cell>
          <cell r="CG679">
            <v>96</v>
          </cell>
          <cell r="CH679" t="b">
            <v>0</v>
          </cell>
          <cell r="CI679">
            <v>-8.3131597222236451</v>
          </cell>
          <cell r="CJ679"/>
          <cell r="CK679" t="e">
            <v>#REF!</v>
          </cell>
          <cell r="CL679" t="e">
            <v>#REF!</v>
          </cell>
        </row>
        <row r="680">
          <cell r="B680">
            <v>9310297</v>
          </cell>
          <cell r="C680" t="str">
            <v xml:space="preserve"> FRANK,LANDON</v>
          </cell>
          <cell r="D680">
            <v>-152000</v>
          </cell>
          <cell r="E680">
            <v>-122694.64</v>
          </cell>
          <cell r="F680">
            <v>41270</v>
          </cell>
          <cell r="G680">
            <v>48580</v>
          </cell>
          <cell r="H680" t="str">
            <v xml:space="preserve"> FHLB SOLD LOAN</v>
          </cell>
          <cell r="I680" t="str">
            <v xml:space="preserve"> PT</v>
          </cell>
          <cell r="J680">
            <v>20</v>
          </cell>
          <cell r="K680" t="str">
            <v xml:space="preserve"> A</v>
          </cell>
          <cell r="L680" t="str">
            <v xml:space="preserve"> N</v>
          </cell>
          <cell r="M680">
            <v>0</v>
          </cell>
          <cell r="N680">
            <v>19895</v>
          </cell>
          <cell r="O680">
            <v>9310297</v>
          </cell>
          <cell r="P680">
            <v>0</v>
          </cell>
          <cell r="Q680" t="str">
            <v xml:space="preserve"> AT</v>
          </cell>
          <cell r="R680">
            <v>43132</v>
          </cell>
          <cell r="S680">
            <v>862.14</v>
          </cell>
          <cell r="T680">
            <v>-235.18</v>
          </cell>
          <cell r="U680" t="str">
            <v xml:space="preserve"> N</v>
          </cell>
          <cell r="V680">
            <v>2</v>
          </cell>
          <cell r="W680">
            <v>513965270</v>
          </cell>
          <cell r="X680" t="str">
            <v xml:space="preserve"> S</v>
          </cell>
          <cell r="Y680">
            <v>19895</v>
          </cell>
          <cell r="Z680">
            <v>9310297</v>
          </cell>
          <cell r="AA680">
            <v>0</v>
          </cell>
          <cell r="AB680">
            <v>4</v>
          </cell>
          <cell r="AC680">
            <v>6</v>
          </cell>
          <cell r="AD680">
            <v>3</v>
          </cell>
          <cell r="AE680">
            <v>310297</v>
          </cell>
          <cell r="AF680">
            <v>1</v>
          </cell>
          <cell r="AG680" t="str">
            <v xml:space="preserve"> ST</v>
          </cell>
          <cell r="AH680" t="str">
            <v xml:space="preserve"> 1114 ANTELOPE, SCOTT CITY</v>
          </cell>
          <cell r="AI680" t="str">
            <v xml:space="preserve"> N</v>
          </cell>
          <cell r="AJ680">
            <v>3</v>
          </cell>
          <cell r="AK680">
            <v>0</v>
          </cell>
          <cell r="AL680">
            <v>19895</v>
          </cell>
          <cell r="AM680">
            <v>9310297</v>
          </cell>
          <cell r="AN680" t="str">
            <v xml:space="preserve">  0/00/0000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19895</v>
          </cell>
          <cell r="AZ680">
            <v>9310297</v>
          </cell>
          <cell r="BA680" t="str">
            <v xml:space="preserve"> ST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 t="str">
            <v>Pass</v>
          </cell>
          <cell r="BH680" t="str">
            <v>Pass</v>
          </cell>
          <cell r="BI680" t="str">
            <v>***-**-5270</v>
          </cell>
          <cell r="BJ680">
            <v>-122694.64</v>
          </cell>
          <cell r="BK680">
            <v>-122929.81999999999</v>
          </cell>
          <cell r="BL680">
            <v>-122929.81999999999</v>
          </cell>
          <cell r="BM680"/>
          <cell r="BN680"/>
          <cell r="BO680"/>
          <cell r="BP680"/>
          <cell r="BQ680">
            <v>-5.054755181456142E-5</v>
          </cell>
          <cell r="BR680">
            <v>-122694.64</v>
          </cell>
          <cell r="BS680">
            <v>-235.18</v>
          </cell>
          <cell r="BT680">
            <v>-122929.81999999999</v>
          </cell>
          <cell r="BU680">
            <v>0</v>
          </cell>
          <cell r="BV680">
            <v>-122929.81999999999</v>
          </cell>
          <cell r="BW680">
            <v>0</v>
          </cell>
          <cell r="BX680">
            <v>0</v>
          </cell>
          <cell r="BY680"/>
          <cell r="BZ680">
            <v>0</v>
          </cell>
          <cell r="CA680" t="e">
            <v>#REF!</v>
          </cell>
          <cell r="CB680" t="str">
            <v>Match</v>
          </cell>
          <cell r="CC680" t="b">
            <v>0</v>
          </cell>
          <cell r="CD680">
            <v>513965270</v>
          </cell>
          <cell r="CE680">
            <v>9</v>
          </cell>
          <cell r="CF680">
            <v>5</v>
          </cell>
          <cell r="CG680">
            <v>96</v>
          </cell>
          <cell r="CH680" t="b">
            <v>0</v>
          </cell>
          <cell r="CI680">
            <v>-8.3131597222236451</v>
          </cell>
          <cell r="CJ680"/>
          <cell r="CK680" t="e">
            <v>#REF!</v>
          </cell>
          <cell r="CL680" t="e">
            <v>#REF!</v>
          </cell>
        </row>
        <row r="681">
          <cell r="B681">
            <v>54246</v>
          </cell>
          <cell r="C681" t="str">
            <v xml:space="preserve"> FOUQUET-TYLER</v>
          </cell>
          <cell r="D681">
            <v>13113.84</v>
          </cell>
          <cell r="E681">
            <v>12782.1</v>
          </cell>
          <cell r="F681">
            <v>43027</v>
          </cell>
          <cell r="G681">
            <v>44862</v>
          </cell>
          <cell r="H681" t="str">
            <v xml:space="preserve"> REFINANCE VEHICLE</v>
          </cell>
          <cell r="I681" t="str">
            <v xml:space="preserve"> SA</v>
          </cell>
          <cell r="J681">
            <v>31</v>
          </cell>
          <cell r="K681" t="str">
            <v xml:space="preserve"> A</v>
          </cell>
          <cell r="L681" t="str">
            <v xml:space="preserve"> N</v>
          </cell>
          <cell r="M681">
            <v>0</v>
          </cell>
          <cell r="N681">
            <v>19990</v>
          </cell>
          <cell r="O681">
            <v>54246</v>
          </cell>
          <cell r="P681">
            <v>0</v>
          </cell>
          <cell r="Q681" t="str">
            <v xml:space="preserve"> MN</v>
          </cell>
          <cell r="R681">
            <v>43128</v>
          </cell>
          <cell r="S681">
            <v>253.92</v>
          </cell>
          <cell r="T681">
            <v>31.51</v>
          </cell>
          <cell r="U681" t="str">
            <v xml:space="preserve"> N</v>
          </cell>
          <cell r="V681">
            <v>11</v>
          </cell>
          <cell r="W681">
            <v>511944298</v>
          </cell>
          <cell r="X681" t="str">
            <v xml:space="preserve"> S</v>
          </cell>
          <cell r="Y681">
            <v>19990</v>
          </cell>
          <cell r="Z681">
            <v>54246</v>
          </cell>
          <cell r="AA681">
            <v>0</v>
          </cell>
          <cell r="AB681">
            <v>25</v>
          </cell>
          <cell r="AC681">
            <v>10</v>
          </cell>
          <cell r="AD681">
            <v>4</v>
          </cell>
          <cell r="AE681">
            <v>0</v>
          </cell>
          <cell r="AF681">
            <v>0</v>
          </cell>
          <cell r="AG681" t="str">
            <v xml:space="preserve"> ST</v>
          </cell>
          <cell r="AH681" t="str">
            <v xml:space="preserve"> 2009 CHEVROLET IMPALA (VIN 2G1</v>
          </cell>
          <cell r="AI681" t="str">
            <v xml:space="preserve"> N</v>
          </cell>
          <cell r="AJ681">
            <v>6</v>
          </cell>
          <cell r="AK681">
            <v>2</v>
          </cell>
          <cell r="AL681">
            <v>19990</v>
          </cell>
          <cell r="AM681">
            <v>54246</v>
          </cell>
          <cell r="AN681" t="str">
            <v xml:space="preserve">  0/00/0000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19990</v>
          </cell>
          <cell r="AZ681">
            <v>54246</v>
          </cell>
          <cell r="BA681" t="str">
            <v xml:space="preserve"> ST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 t="str">
            <v>Pass</v>
          </cell>
          <cell r="BH681" t="str">
            <v>Pass</v>
          </cell>
          <cell r="BI681" t="str">
            <v>***-**-4298</v>
          </cell>
          <cell r="BJ681">
            <v>12782.1</v>
          </cell>
          <cell r="BK681">
            <v>12813.61</v>
          </cell>
          <cell r="BL681">
            <v>12813.61</v>
          </cell>
          <cell r="BM681"/>
          <cell r="BN681"/>
          <cell r="BO681"/>
          <cell r="BP681"/>
          <cell r="BQ681">
            <v>1.0531900367430975E-5</v>
          </cell>
          <cell r="BR681">
            <v>12782.1</v>
          </cell>
          <cell r="BS681">
            <v>31.51</v>
          </cell>
          <cell r="BT681">
            <v>12813.61</v>
          </cell>
          <cell r="BU681">
            <v>0</v>
          </cell>
          <cell r="BV681">
            <v>12813.61</v>
          </cell>
          <cell r="BW681">
            <v>0</v>
          </cell>
          <cell r="BX681">
            <v>0</v>
          </cell>
          <cell r="BY681"/>
          <cell r="BZ681">
            <v>0</v>
          </cell>
          <cell r="CA681" t="e">
            <v>#REF!</v>
          </cell>
          <cell r="CB681" t="str">
            <v>Match</v>
          </cell>
          <cell r="CC681" t="b">
            <v>0</v>
          </cell>
          <cell r="CD681">
            <v>511944298</v>
          </cell>
          <cell r="CE681">
            <v>9</v>
          </cell>
          <cell r="CF681">
            <v>5</v>
          </cell>
          <cell r="CG681">
            <v>94</v>
          </cell>
          <cell r="CH681" t="b">
            <v>0</v>
          </cell>
          <cell r="CI681">
            <v>-4.3131597222236451</v>
          </cell>
          <cell r="CJ681"/>
          <cell r="CK681" t="e">
            <v>#REF!</v>
          </cell>
          <cell r="CL681" t="e">
            <v>#REF!</v>
          </cell>
        </row>
        <row r="682">
          <cell r="B682">
            <v>54273</v>
          </cell>
          <cell r="C682" t="str">
            <v xml:space="preserve"> FOUQUET-TYLER,MONICA</v>
          </cell>
          <cell r="D682">
            <v>5816.75</v>
          </cell>
          <cell r="E682">
            <v>5581.75</v>
          </cell>
          <cell r="F682">
            <v>43039</v>
          </cell>
          <cell r="G682">
            <v>44348</v>
          </cell>
          <cell r="H682" t="str">
            <v xml:space="preserve"> REFINANCE RENTAL</v>
          </cell>
          <cell r="I682" t="str">
            <v xml:space="preserve"> SA</v>
          </cell>
          <cell r="J682">
            <v>13</v>
          </cell>
          <cell r="K682" t="str">
            <v xml:space="preserve"> A</v>
          </cell>
          <cell r="L682" t="str">
            <v xml:space="preserve"> N</v>
          </cell>
          <cell r="M682">
            <v>0</v>
          </cell>
          <cell r="N682">
            <v>19990</v>
          </cell>
          <cell r="O682">
            <v>54273</v>
          </cell>
          <cell r="P682">
            <v>0</v>
          </cell>
          <cell r="Q682" t="str">
            <v xml:space="preserve"> MN</v>
          </cell>
          <cell r="R682">
            <v>43132</v>
          </cell>
          <cell r="S682">
            <v>150.69</v>
          </cell>
          <cell r="T682">
            <v>13.76</v>
          </cell>
          <cell r="U682" t="str">
            <v xml:space="preserve"> N</v>
          </cell>
          <cell r="V682">
            <v>2</v>
          </cell>
          <cell r="W682">
            <v>511944298</v>
          </cell>
          <cell r="X682" t="str">
            <v xml:space="preserve"> S</v>
          </cell>
          <cell r="Y682">
            <v>19990</v>
          </cell>
          <cell r="Z682">
            <v>54273</v>
          </cell>
          <cell r="AA682">
            <v>0</v>
          </cell>
          <cell r="AB682">
            <v>25</v>
          </cell>
          <cell r="AC682">
            <v>6</v>
          </cell>
          <cell r="AD682">
            <v>1</v>
          </cell>
          <cell r="AE682">
            <v>0</v>
          </cell>
          <cell r="AF682">
            <v>0</v>
          </cell>
          <cell r="AG682" t="str">
            <v xml:space="preserve"> ST</v>
          </cell>
          <cell r="AH682" t="str">
            <v xml:space="preserve"> 1103 S WASHINGTON ST SCOTT CIT</v>
          </cell>
          <cell r="AI682" t="str">
            <v xml:space="preserve"> N</v>
          </cell>
          <cell r="AJ682">
            <v>6</v>
          </cell>
          <cell r="AK682">
            <v>0</v>
          </cell>
          <cell r="AL682">
            <v>19990</v>
          </cell>
          <cell r="AM682">
            <v>54273</v>
          </cell>
          <cell r="AN682" t="str">
            <v xml:space="preserve">  0/00/0000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19990</v>
          </cell>
          <cell r="AZ682">
            <v>54273</v>
          </cell>
          <cell r="BA682" t="str">
            <v xml:space="preserve"> ST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 t="str">
            <v>Pass</v>
          </cell>
          <cell r="BH682" t="str">
            <v>Pass</v>
          </cell>
          <cell r="BI682" t="str">
            <v>***-**-4298</v>
          </cell>
          <cell r="BJ682">
            <v>5581.75</v>
          </cell>
          <cell r="BK682">
            <v>5595.51</v>
          </cell>
          <cell r="BL682">
            <v>5595.51</v>
          </cell>
          <cell r="BM682"/>
          <cell r="BN682"/>
          <cell r="BO682"/>
          <cell r="BP682"/>
          <cell r="BQ682">
            <v>4.5991218090851924E-6</v>
          </cell>
          <cell r="BR682">
            <v>5581.75</v>
          </cell>
          <cell r="BS682">
            <v>13.76</v>
          </cell>
          <cell r="BT682">
            <v>5595.51</v>
          </cell>
          <cell r="BU682">
            <v>0</v>
          </cell>
          <cell r="BV682">
            <v>5595.51</v>
          </cell>
          <cell r="BW682">
            <v>0</v>
          </cell>
          <cell r="BX682">
            <v>0</v>
          </cell>
          <cell r="BY682"/>
          <cell r="BZ682">
            <v>0</v>
          </cell>
          <cell r="CA682" t="e">
            <v>#REF!</v>
          </cell>
          <cell r="CB682" t="str">
            <v>Match</v>
          </cell>
          <cell r="CC682" t="b">
            <v>0</v>
          </cell>
          <cell r="CD682">
            <v>511944298</v>
          </cell>
          <cell r="CE682">
            <v>9</v>
          </cell>
          <cell r="CF682">
            <v>5</v>
          </cell>
          <cell r="CG682">
            <v>94</v>
          </cell>
          <cell r="CH682" t="b">
            <v>0</v>
          </cell>
          <cell r="CI682">
            <v>-8.3131597222236451</v>
          </cell>
          <cell r="CJ682"/>
          <cell r="CK682" t="e">
            <v>#REF!</v>
          </cell>
          <cell r="CL682" t="e">
            <v>#REF!</v>
          </cell>
        </row>
        <row r="683">
          <cell r="B683">
            <v>53602</v>
          </cell>
          <cell r="C683" t="str">
            <v xml:space="preserve"> FRANCE,CALEB</v>
          </cell>
          <cell r="D683">
            <v>8036.5</v>
          </cell>
          <cell r="E683">
            <v>5212.5</v>
          </cell>
          <cell r="F683">
            <v>42768</v>
          </cell>
          <cell r="G683">
            <v>43682</v>
          </cell>
          <cell r="H683" t="str">
            <v xml:space="preserve"> VEHICLE REPAIRS</v>
          </cell>
          <cell r="I683" t="str">
            <v xml:space="preserve"> SA</v>
          </cell>
          <cell r="J683">
            <v>31</v>
          </cell>
          <cell r="K683" t="str">
            <v xml:space="preserve"> A</v>
          </cell>
          <cell r="L683" t="str">
            <v xml:space="preserve"> N</v>
          </cell>
          <cell r="M683">
            <v>0</v>
          </cell>
          <cell r="N683">
            <v>20193</v>
          </cell>
          <cell r="O683">
            <v>53602</v>
          </cell>
          <cell r="P683">
            <v>0</v>
          </cell>
          <cell r="Q683" t="str">
            <v xml:space="preserve"> MN</v>
          </cell>
          <cell r="R683">
            <v>43136</v>
          </cell>
          <cell r="S683">
            <v>285.58999999999997</v>
          </cell>
          <cell r="T683">
            <v>8.56</v>
          </cell>
          <cell r="U683" t="str">
            <v xml:space="preserve"> N</v>
          </cell>
          <cell r="V683">
            <v>11</v>
          </cell>
          <cell r="W683">
            <v>515085374</v>
          </cell>
          <cell r="X683" t="str">
            <v xml:space="preserve"> S</v>
          </cell>
          <cell r="Y683">
            <v>20193</v>
          </cell>
          <cell r="Z683">
            <v>53602</v>
          </cell>
          <cell r="AA683">
            <v>0</v>
          </cell>
          <cell r="AB683">
            <v>4</v>
          </cell>
          <cell r="AC683">
            <v>10</v>
          </cell>
          <cell r="AD683">
            <v>4</v>
          </cell>
          <cell r="AE683">
            <v>0</v>
          </cell>
          <cell r="AF683">
            <v>0</v>
          </cell>
          <cell r="AG683" t="str">
            <v xml:space="preserve"> ST</v>
          </cell>
          <cell r="AH683" t="str">
            <v xml:space="preserve"> 2005 FORD F-350</v>
          </cell>
          <cell r="AI683" t="str">
            <v xml:space="preserve"> N</v>
          </cell>
          <cell r="AJ683">
            <v>5</v>
          </cell>
          <cell r="AK683">
            <v>0</v>
          </cell>
          <cell r="AL683">
            <v>20193</v>
          </cell>
          <cell r="AM683">
            <v>53602</v>
          </cell>
          <cell r="AN683" t="str">
            <v xml:space="preserve">  0/00/0000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20193</v>
          </cell>
          <cell r="AZ683">
            <v>53602</v>
          </cell>
          <cell r="BA683" t="str">
            <v xml:space="preserve"> ST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 t="str">
            <v>Pass</v>
          </cell>
          <cell r="BH683" t="str">
            <v>Pass</v>
          </cell>
          <cell r="BI683" t="str">
            <v>***-**-5374</v>
          </cell>
          <cell r="BJ683">
            <v>5212.5</v>
          </cell>
          <cell r="BK683">
            <v>5221.0600000000004</v>
          </cell>
          <cell r="BL683">
            <v>5221.0600000000004</v>
          </cell>
          <cell r="BM683"/>
          <cell r="BN683"/>
          <cell r="BO683"/>
          <cell r="BP683"/>
          <cell r="BQ683">
            <v>3.579063082046635E-6</v>
          </cell>
          <cell r="BR683">
            <v>5212.5</v>
          </cell>
          <cell r="BS683">
            <v>8.56</v>
          </cell>
          <cell r="BT683">
            <v>5221.0600000000004</v>
          </cell>
          <cell r="BU683">
            <v>0</v>
          </cell>
          <cell r="BV683">
            <v>5221.0600000000004</v>
          </cell>
          <cell r="BW683">
            <v>0</v>
          </cell>
          <cell r="BX683">
            <v>0</v>
          </cell>
          <cell r="BY683"/>
          <cell r="BZ683">
            <v>0</v>
          </cell>
          <cell r="CA683" t="e">
            <v>#REF!</v>
          </cell>
          <cell r="CB683" t="str">
            <v>Match</v>
          </cell>
          <cell r="CC683" t="b">
            <v>0</v>
          </cell>
          <cell r="CD683">
            <v>515085374</v>
          </cell>
          <cell r="CE683">
            <v>9</v>
          </cell>
          <cell r="CF683">
            <v>5</v>
          </cell>
          <cell r="CG683">
            <v>8</v>
          </cell>
          <cell r="CH683" t="b">
            <v>0</v>
          </cell>
          <cell r="CI683">
            <v>-12.313159722223645</v>
          </cell>
          <cell r="CJ683"/>
          <cell r="CK683" t="e">
            <v>#REF!</v>
          </cell>
          <cell r="CL683" t="e">
            <v>#REF!</v>
          </cell>
        </row>
        <row r="684">
          <cell r="B684">
            <v>54428</v>
          </cell>
          <cell r="C684" t="str">
            <v xml:space="preserve"> FRANCE,CALEB</v>
          </cell>
          <cell r="D684">
            <v>28123.08</v>
          </cell>
          <cell r="E684">
            <v>28123.08</v>
          </cell>
          <cell r="F684">
            <v>43103</v>
          </cell>
          <cell r="G684">
            <v>44958</v>
          </cell>
          <cell r="H684" t="str">
            <v xml:space="preserve"> PURCHASE TRUCK/TRANSMISSION</v>
          </cell>
          <cell r="I684" t="str">
            <v xml:space="preserve"> SA</v>
          </cell>
          <cell r="J684">
            <v>32</v>
          </cell>
          <cell r="K684" t="str">
            <v xml:space="preserve"> A</v>
          </cell>
          <cell r="L684" t="str">
            <v xml:space="preserve"> N</v>
          </cell>
          <cell r="M684">
            <v>0</v>
          </cell>
          <cell r="N684">
            <v>20193</v>
          </cell>
          <cell r="O684">
            <v>54428</v>
          </cell>
          <cell r="P684">
            <v>0</v>
          </cell>
          <cell r="Q684" t="str">
            <v xml:space="preserve"> LF</v>
          </cell>
          <cell r="R684">
            <v>43313</v>
          </cell>
          <cell r="S684">
            <v>3355.67</v>
          </cell>
          <cell r="T684">
            <v>105.17</v>
          </cell>
          <cell r="U684" t="str">
            <v xml:space="preserve"> N</v>
          </cell>
          <cell r="V684">
            <v>3</v>
          </cell>
          <cell r="W684">
            <v>515085374</v>
          </cell>
          <cell r="X684" t="str">
            <v xml:space="preserve"> S</v>
          </cell>
          <cell r="Y684">
            <v>20193</v>
          </cell>
          <cell r="Z684">
            <v>54428</v>
          </cell>
          <cell r="AA684">
            <v>0</v>
          </cell>
          <cell r="AB684">
            <v>4</v>
          </cell>
          <cell r="AC684">
            <v>2</v>
          </cell>
          <cell r="AD684">
            <v>5</v>
          </cell>
          <cell r="AE684">
            <v>0</v>
          </cell>
          <cell r="AF684">
            <v>0</v>
          </cell>
          <cell r="AG684" t="str">
            <v xml:space="preserve"> ST</v>
          </cell>
          <cell r="AH684" t="str">
            <v xml:space="preserve"> 1991 PETERBILT 379</v>
          </cell>
          <cell r="AI684" t="str">
            <v xml:space="preserve"> N</v>
          </cell>
          <cell r="AJ684">
            <v>6.5</v>
          </cell>
          <cell r="AK684">
            <v>0</v>
          </cell>
          <cell r="AL684">
            <v>20193</v>
          </cell>
          <cell r="AM684">
            <v>54428</v>
          </cell>
          <cell r="AN684" t="str">
            <v xml:space="preserve">  0/00/0000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20193</v>
          </cell>
          <cell r="AZ684">
            <v>54428</v>
          </cell>
          <cell r="BA684" t="str">
            <v xml:space="preserve"> ST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 t="str">
            <v>Pass</v>
          </cell>
          <cell r="BH684" t="str">
            <v>Pass</v>
          </cell>
          <cell r="BI684" t="str">
            <v>***-**-5374</v>
          </cell>
          <cell r="BJ684">
            <v>28123.08</v>
          </cell>
          <cell r="BK684">
            <v>28228.25</v>
          </cell>
          <cell r="BL684">
            <v>28228.25</v>
          </cell>
          <cell r="BM684"/>
          <cell r="BN684"/>
          <cell r="BO684"/>
          <cell r="BP684"/>
          <cell r="BQ684">
            <v>2.5103225054364955E-5</v>
          </cell>
          <cell r="BR684">
            <v>28123.08</v>
          </cell>
          <cell r="BS684">
            <v>105.17</v>
          </cell>
          <cell r="BT684">
            <v>28228.25</v>
          </cell>
          <cell r="BU684">
            <v>0</v>
          </cell>
          <cell r="BV684">
            <v>28228.25</v>
          </cell>
          <cell r="BW684">
            <v>0</v>
          </cell>
          <cell r="BX684">
            <v>0</v>
          </cell>
          <cell r="BY684"/>
          <cell r="BZ684">
            <v>0</v>
          </cell>
          <cell r="CA684" t="e">
            <v>#REF!</v>
          </cell>
          <cell r="CB684" t="str">
            <v>Match</v>
          </cell>
          <cell r="CC684" t="b">
            <v>0</v>
          </cell>
          <cell r="CD684">
            <v>515085374</v>
          </cell>
          <cell r="CE684">
            <v>9</v>
          </cell>
          <cell r="CF684">
            <v>5</v>
          </cell>
          <cell r="CG684">
            <v>8</v>
          </cell>
          <cell r="CH684" t="b">
            <v>0</v>
          </cell>
          <cell r="CI684">
            <v>-189.31315972222365</v>
          </cell>
          <cell r="CJ684"/>
          <cell r="CK684" t="e">
            <v>#REF!</v>
          </cell>
          <cell r="CL684" t="e">
            <v>#REF!</v>
          </cell>
        </row>
        <row r="685">
          <cell r="B685">
            <v>49351</v>
          </cell>
          <cell r="C685" t="str">
            <v xml:space="preserve"> FRANCE,CLINTON E.</v>
          </cell>
          <cell r="D685">
            <v>18017.5</v>
          </cell>
          <cell r="E685">
            <v>4018.9</v>
          </cell>
          <cell r="F685">
            <v>41477</v>
          </cell>
          <cell r="G685">
            <v>43327</v>
          </cell>
          <cell r="H685" t="str">
            <v xml:space="preserve"> PURCHASE CAMPER</v>
          </cell>
          <cell r="I685" t="str">
            <v xml:space="preserve"> SA</v>
          </cell>
          <cell r="J685">
            <v>34</v>
          </cell>
          <cell r="K685" t="str">
            <v xml:space="preserve"> A</v>
          </cell>
          <cell r="L685" t="str">
            <v xml:space="preserve"> N</v>
          </cell>
          <cell r="M685">
            <v>0</v>
          </cell>
          <cell r="N685">
            <v>20195</v>
          </cell>
          <cell r="O685">
            <v>49351</v>
          </cell>
          <cell r="P685">
            <v>0</v>
          </cell>
          <cell r="Q685" t="str">
            <v xml:space="preserve"> LF</v>
          </cell>
          <cell r="R685">
            <v>43146</v>
          </cell>
          <cell r="S685">
            <v>2093.0500000000002</v>
          </cell>
          <cell r="T685">
            <v>100.53</v>
          </cell>
          <cell r="U685" t="str">
            <v xml:space="preserve"> N</v>
          </cell>
          <cell r="V685">
            <v>11</v>
          </cell>
          <cell r="W685">
            <v>513844085</v>
          </cell>
          <cell r="X685" t="str">
            <v xml:space="preserve"> S</v>
          </cell>
          <cell r="Y685">
            <v>20195</v>
          </cell>
          <cell r="Z685">
            <v>49351</v>
          </cell>
          <cell r="AA685">
            <v>0</v>
          </cell>
          <cell r="AB685">
            <v>21</v>
          </cell>
          <cell r="AC685">
            <v>5</v>
          </cell>
          <cell r="AD685">
            <v>12</v>
          </cell>
          <cell r="AE685">
            <v>0</v>
          </cell>
          <cell r="AF685">
            <v>0</v>
          </cell>
          <cell r="AG685" t="str">
            <v xml:space="preserve"> ST</v>
          </cell>
          <cell r="AH685" t="str">
            <v xml:space="preserve"> 2006 KEYSTONE COPPER CANYON SP</v>
          </cell>
          <cell r="AI685" t="str">
            <v xml:space="preserve"> N</v>
          </cell>
          <cell r="AJ685">
            <v>5.5</v>
          </cell>
          <cell r="AK685">
            <v>2</v>
          </cell>
          <cell r="AL685">
            <v>20195</v>
          </cell>
          <cell r="AM685">
            <v>49351</v>
          </cell>
          <cell r="AN685" t="str">
            <v xml:space="preserve">  0/00/0000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20195</v>
          </cell>
          <cell r="AZ685">
            <v>49351</v>
          </cell>
          <cell r="BA685" t="str">
            <v xml:space="preserve"> ST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 t="str">
            <v>Pass</v>
          </cell>
          <cell r="BH685" t="str">
            <v>Pass</v>
          </cell>
          <cell r="BI685" t="str">
            <v>***-**-4085</v>
          </cell>
          <cell r="BJ685">
            <v>4018.9</v>
          </cell>
          <cell r="BK685">
            <v>4119.43</v>
          </cell>
          <cell r="BL685">
            <v>4119.43</v>
          </cell>
          <cell r="BM685"/>
          <cell r="BN685"/>
          <cell r="BO685"/>
          <cell r="BP685"/>
          <cell r="BQ685">
            <v>3.0354506057517399E-6</v>
          </cell>
          <cell r="BR685">
            <v>4018.9</v>
          </cell>
          <cell r="BS685">
            <v>100.53</v>
          </cell>
          <cell r="BT685">
            <v>4119.43</v>
          </cell>
          <cell r="BU685">
            <v>0</v>
          </cell>
          <cell r="BV685">
            <v>4119.43</v>
          </cell>
          <cell r="BW685">
            <v>0</v>
          </cell>
          <cell r="BX685">
            <v>0</v>
          </cell>
          <cell r="BY685"/>
          <cell r="BZ685">
            <v>0</v>
          </cell>
          <cell r="CA685" t="e">
            <v>#REF!</v>
          </cell>
          <cell r="CB685" t="str">
            <v>Match</v>
          </cell>
          <cell r="CC685" t="b">
            <v>0</v>
          </cell>
          <cell r="CD685">
            <v>513844085</v>
          </cell>
          <cell r="CE685">
            <v>9</v>
          </cell>
          <cell r="CF685">
            <v>5</v>
          </cell>
          <cell r="CG685">
            <v>84</v>
          </cell>
          <cell r="CH685" t="b">
            <v>0</v>
          </cell>
          <cell r="CI685">
            <v>-22.313159722223645</v>
          </cell>
          <cell r="CJ685"/>
          <cell r="CK685" t="e">
            <v>#REF!</v>
          </cell>
          <cell r="CL685" t="e">
            <v>#REF!</v>
          </cell>
        </row>
        <row r="686">
          <cell r="B686">
            <v>50736</v>
          </cell>
          <cell r="C686" t="str">
            <v xml:space="preserve"> FRANCE,CLINTON E.</v>
          </cell>
          <cell r="D686">
            <v>49000</v>
          </cell>
          <cell r="E686">
            <v>20717.84</v>
          </cell>
          <cell r="F686">
            <v>41897</v>
          </cell>
          <cell r="G686">
            <v>43661</v>
          </cell>
          <cell r="H686" t="str">
            <v xml:space="preserve"> PURCHASE STRIPPER HEAD</v>
          </cell>
          <cell r="I686" t="str">
            <v xml:space="preserve"> SA</v>
          </cell>
          <cell r="J686">
            <v>92</v>
          </cell>
          <cell r="K686" t="str">
            <v xml:space="preserve"> A</v>
          </cell>
          <cell r="L686" t="str">
            <v xml:space="preserve"> N</v>
          </cell>
          <cell r="M686">
            <v>0</v>
          </cell>
          <cell r="N686">
            <v>20195</v>
          </cell>
          <cell r="O686">
            <v>50736</v>
          </cell>
          <cell r="P686">
            <v>0</v>
          </cell>
          <cell r="Q686" t="str">
            <v xml:space="preserve"> LF</v>
          </cell>
          <cell r="R686">
            <v>43296</v>
          </cell>
          <cell r="S686">
            <v>10935.72</v>
          </cell>
          <cell r="T686">
            <v>401.86</v>
          </cell>
          <cell r="U686" t="str">
            <v xml:space="preserve"> N</v>
          </cell>
          <cell r="V686">
            <v>7</v>
          </cell>
          <cell r="W686">
            <v>513844085</v>
          </cell>
          <cell r="X686" t="str">
            <v xml:space="preserve"> S</v>
          </cell>
          <cell r="Y686">
            <v>20195</v>
          </cell>
          <cell r="Z686">
            <v>50736</v>
          </cell>
          <cell r="AA686">
            <v>0</v>
          </cell>
          <cell r="AB686">
            <v>21</v>
          </cell>
          <cell r="AC686">
            <v>2</v>
          </cell>
          <cell r="AD686">
            <v>11</v>
          </cell>
          <cell r="AE686">
            <v>0</v>
          </cell>
          <cell r="AF686">
            <v>0</v>
          </cell>
          <cell r="AG686" t="str">
            <v xml:space="preserve"> ST</v>
          </cell>
          <cell r="AH686" t="str">
            <v xml:space="preserve"> ACCTS EQUIP GI CROPS FE</v>
          </cell>
          <cell r="AI686" t="str">
            <v xml:space="preserve"> N</v>
          </cell>
          <cell r="AJ686">
            <v>4</v>
          </cell>
          <cell r="AK686">
            <v>3</v>
          </cell>
          <cell r="AL686">
            <v>20195</v>
          </cell>
          <cell r="AM686">
            <v>50736</v>
          </cell>
          <cell r="AN686" t="str">
            <v xml:space="preserve">  0/00/0000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20195</v>
          </cell>
          <cell r="AZ686">
            <v>50736</v>
          </cell>
          <cell r="BA686" t="str">
            <v xml:space="preserve"> ST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 t="str">
            <v>Pass</v>
          </cell>
          <cell r="BH686" t="str">
            <v>Pass</v>
          </cell>
          <cell r="BI686" t="str">
            <v>***-**-4085</v>
          </cell>
          <cell r="BJ686">
            <v>20717.84</v>
          </cell>
          <cell r="BK686">
            <v>21119.7</v>
          </cell>
          <cell r="BL686">
            <v>21119.7</v>
          </cell>
          <cell r="BM686"/>
          <cell r="BN686"/>
          <cell r="BO686"/>
          <cell r="BP686"/>
          <cell r="BQ686">
            <v>1.1380405760575395E-5</v>
          </cell>
          <cell r="BR686">
            <v>20717.84</v>
          </cell>
          <cell r="BS686">
            <v>401.86</v>
          </cell>
          <cell r="BT686">
            <v>21119.7</v>
          </cell>
          <cell r="BU686">
            <v>0</v>
          </cell>
          <cell r="BV686">
            <v>21119.7</v>
          </cell>
          <cell r="BW686">
            <v>0</v>
          </cell>
          <cell r="BX686">
            <v>0</v>
          </cell>
          <cell r="BY686"/>
          <cell r="BZ686">
            <v>0</v>
          </cell>
          <cell r="CA686" t="e">
            <v>#REF!</v>
          </cell>
          <cell r="CB686" t="str">
            <v>Match</v>
          </cell>
          <cell r="CC686" t="b">
            <v>0</v>
          </cell>
          <cell r="CD686">
            <v>513844085</v>
          </cell>
          <cell r="CE686">
            <v>9</v>
          </cell>
          <cell r="CF686">
            <v>5</v>
          </cell>
          <cell r="CG686">
            <v>84</v>
          </cell>
          <cell r="CH686" t="b">
            <v>0</v>
          </cell>
          <cell r="CI686">
            <v>-172.31315972222365</v>
          </cell>
          <cell r="CJ686"/>
          <cell r="CK686" t="e">
            <v>#REF!</v>
          </cell>
          <cell r="CL686" t="e">
            <v>#REF!</v>
          </cell>
        </row>
        <row r="687">
          <cell r="B687">
            <v>53046</v>
          </cell>
          <cell r="C687" t="str">
            <v xml:space="preserve"> FRANCE,CLINTON E.</v>
          </cell>
          <cell r="D687">
            <v>100656.79</v>
          </cell>
          <cell r="E687">
            <v>95820.57</v>
          </cell>
          <cell r="F687">
            <v>42562</v>
          </cell>
          <cell r="G687">
            <v>49841</v>
          </cell>
          <cell r="H687" t="str">
            <v xml:space="preserve"> PURCHASE RENTAL REAL ESTATE</v>
          </cell>
          <cell r="I687" t="str">
            <v xml:space="preserve"> SA</v>
          </cell>
          <cell r="J687">
            <v>13</v>
          </cell>
          <cell r="K687" t="str">
            <v xml:space="preserve"> A</v>
          </cell>
          <cell r="L687" t="str">
            <v xml:space="preserve"> N</v>
          </cell>
          <cell r="M687">
            <v>0</v>
          </cell>
          <cell r="N687">
            <v>20195</v>
          </cell>
          <cell r="O687">
            <v>53046</v>
          </cell>
          <cell r="P687">
            <v>0</v>
          </cell>
          <cell r="Q687" t="str">
            <v xml:space="preserve"> MN</v>
          </cell>
          <cell r="R687">
            <v>43266</v>
          </cell>
          <cell r="S687">
            <v>4080.86</v>
          </cell>
          <cell r="T687">
            <v>565.08000000000004</v>
          </cell>
          <cell r="U687" t="str">
            <v xml:space="preserve"> N</v>
          </cell>
          <cell r="V687">
            <v>2</v>
          </cell>
          <cell r="W687">
            <v>513844085</v>
          </cell>
          <cell r="X687" t="str">
            <v xml:space="preserve"> S</v>
          </cell>
          <cell r="Y687">
            <v>20195</v>
          </cell>
          <cell r="Z687">
            <v>53046</v>
          </cell>
          <cell r="AA687">
            <v>0</v>
          </cell>
          <cell r="AB687">
            <v>21</v>
          </cell>
          <cell r="AC687">
            <v>6</v>
          </cell>
          <cell r="AD687">
            <v>1</v>
          </cell>
          <cell r="AE687">
            <v>0</v>
          </cell>
          <cell r="AF687">
            <v>0</v>
          </cell>
          <cell r="AG687" t="str">
            <v xml:space="preserve"> ST</v>
          </cell>
          <cell r="AH687" t="str">
            <v xml:space="preserve"> 1008 COLLEGE</v>
          </cell>
          <cell r="AI687" t="str">
            <v xml:space="preserve"> N</v>
          </cell>
          <cell r="AJ687">
            <v>5.25</v>
          </cell>
          <cell r="AK687">
            <v>0</v>
          </cell>
          <cell r="AL687">
            <v>20195</v>
          </cell>
          <cell r="AM687">
            <v>53046</v>
          </cell>
          <cell r="AN687" t="str">
            <v xml:space="preserve">  0/00/0000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20195</v>
          </cell>
          <cell r="AZ687">
            <v>53046</v>
          </cell>
          <cell r="BA687" t="str">
            <v xml:space="preserve"> ST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 t="str">
            <v>Pass</v>
          </cell>
          <cell r="BH687" t="str">
            <v>Pass</v>
          </cell>
          <cell r="BI687" t="str">
            <v>***-**-4085</v>
          </cell>
          <cell r="BJ687">
            <v>95820.57</v>
          </cell>
          <cell r="BK687">
            <v>96385.650000000009</v>
          </cell>
          <cell r="BL687">
            <v>96385.650000000009</v>
          </cell>
          <cell r="BM687"/>
          <cell r="BN687"/>
          <cell r="BO687"/>
          <cell r="BP687"/>
          <cell r="BQ687">
            <v>6.9083023082407407E-5</v>
          </cell>
          <cell r="BR687">
            <v>95820.57</v>
          </cell>
          <cell r="BS687">
            <v>565.08000000000004</v>
          </cell>
          <cell r="BT687">
            <v>96385.650000000009</v>
          </cell>
          <cell r="BU687">
            <v>0</v>
          </cell>
          <cell r="BV687">
            <v>96385.650000000009</v>
          </cell>
          <cell r="BW687">
            <v>0</v>
          </cell>
          <cell r="BX687">
            <v>0</v>
          </cell>
          <cell r="BY687"/>
          <cell r="BZ687">
            <v>0</v>
          </cell>
          <cell r="CA687" t="e">
            <v>#REF!</v>
          </cell>
          <cell r="CB687" t="str">
            <v>Match</v>
          </cell>
          <cell r="CC687" t="b">
            <v>0</v>
          </cell>
          <cell r="CD687">
            <v>513844085</v>
          </cell>
          <cell r="CE687">
            <v>9</v>
          </cell>
          <cell r="CF687">
            <v>5</v>
          </cell>
          <cell r="CG687">
            <v>84</v>
          </cell>
          <cell r="CH687" t="b">
            <v>0</v>
          </cell>
          <cell r="CI687">
            <v>-142.31315972222365</v>
          </cell>
          <cell r="CJ687"/>
          <cell r="CK687" t="e">
            <v>#REF!</v>
          </cell>
          <cell r="CL687" t="e">
            <v>#REF!</v>
          </cell>
        </row>
        <row r="688">
          <cell r="B688">
            <v>54294</v>
          </cell>
          <cell r="C688" t="str">
            <v xml:space="preserve"> FRANCE,CLINTON E.</v>
          </cell>
          <cell r="D688">
            <v>245000</v>
          </cell>
          <cell r="E688">
            <v>177746.67</v>
          </cell>
          <cell r="F688">
            <v>43049</v>
          </cell>
          <cell r="G688">
            <v>43405</v>
          </cell>
          <cell r="H688" t="str">
            <v xml:space="preserve"> OPERATING LOC RENEWAL</v>
          </cell>
          <cell r="I688" t="str">
            <v xml:space="preserve"> SI</v>
          </cell>
          <cell r="J688">
            <v>91</v>
          </cell>
          <cell r="K688" t="str">
            <v xml:space="preserve"> A</v>
          </cell>
          <cell r="L688" t="str">
            <v xml:space="preserve"> O</v>
          </cell>
          <cell r="M688">
            <v>245000</v>
          </cell>
          <cell r="N688">
            <v>20195</v>
          </cell>
          <cell r="O688">
            <v>54294</v>
          </cell>
          <cell r="P688">
            <v>0</v>
          </cell>
          <cell r="Q688" t="str">
            <v xml:space="preserve"> LF</v>
          </cell>
          <cell r="R688">
            <v>43405</v>
          </cell>
          <cell r="S688">
            <v>0</v>
          </cell>
          <cell r="T688">
            <v>1894.76</v>
          </cell>
          <cell r="U688" t="str">
            <v xml:space="preserve"> N</v>
          </cell>
          <cell r="V688">
            <v>7</v>
          </cell>
          <cell r="W688">
            <v>513844085</v>
          </cell>
          <cell r="X688" t="str">
            <v xml:space="preserve"> S</v>
          </cell>
          <cell r="Y688">
            <v>20195</v>
          </cell>
          <cell r="Z688">
            <v>54294</v>
          </cell>
          <cell r="AA688">
            <v>0</v>
          </cell>
          <cell r="AB688">
            <v>21</v>
          </cell>
          <cell r="AC688">
            <v>4</v>
          </cell>
          <cell r="AD688">
            <v>11</v>
          </cell>
          <cell r="AE688">
            <v>0</v>
          </cell>
          <cell r="AF688">
            <v>0</v>
          </cell>
          <cell r="AG688" t="str">
            <v xml:space="preserve"> ST</v>
          </cell>
          <cell r="AH688" t="str">
            <v xml:space="preserve"> ALL IN CP AC EQ GI CR FP LIVES</v>
          </cell>
          <cell r="AI688" t="str">
            <v xml:space="preserve"> N</v>
          </cell>
          <cell r="AJ688">
            <v>6</v>
          </cell>
          <cell r="AK688">
            <v>0</v>
          </cell>
          <cell r="AL688">
            <v>20195</v>
          </cell>
          <cell r="AM688">
            <v>54294</v>
          </cell>
          <cell r="AN688" t="str">
            <v xml:space="preserve">  0/00/0000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20195</v>
          </cell>
          <cell r="AZ688">
            <v>54294</v>
          </cell>
          <cell r="BA688" t="str">
            <v xml:space="preserve"> ST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 t="str">
            <v>Pass</v>
          </cell>
          <cell r="BH688" t="str">
            <v>Pass</v>
          </cell>
          <cell r="BI688" t="str">
            <v>***-**-4085</v>
          </cell>
          <cell r="BJ688">
            <v>245000</v>
          </cell>
          <cell r="BK688">
            <v>179641.43000000002</v>
          </cell>
          <cell r="BL688">
            <v>179641.43000000002</v>
          </cell>
          <cell r="BM688"/>
          <cell r="BN688"/>
          <cell r="BO688"/>
          <cell r="BP688"/>
          <cell r="BQ688">
            <v>1.4645560737927508E-4</v>
          </cell>
          <cell r="BR688">
            <v>177746.67</v>
          </cell>
          <cell r="BS688">
            <v>1894.76</v>
          </cell>
          <cell r="BT688">
            <v>179641.43000000002</v>
          </cell>
          <cell r="BU688">
            <v>67253.329999999987</v>
          </cell>
          <cell r="BV688">
            <v>246894.76</v>
          </cell>
          <cell r="BW688">
            <v>0</v>
          </cell>
          <cell r="BX688">
            <v>0</v>
          </cell>
          <cell r="BY688"/>
          <cell r="BZ688">
            <v>0</v>
          </cell>
          <cell r="CA688" t="e">
            <v>#REF!</v>
          </cell>
          <cell r="CB688" t="str">
            <v>Match</v>
          </cell>
          <cell r="CC688" t="b">
            <v>0</v>
          </cell>
          <cell r="CD688">
            <v>513844085</v>
          </cell>
          <cell r="CE688">
            <v>9</v>
          </cell>
          <cell r="CF688">
            <v>5</v>
          </cell>
          <cell r="CG688">
            <v>84</v>
          </cell>
          <cell r="CH688" t="b">
            <v>0</v>
          </cell>
          <cell r="CI688">
            <v>-281.31315972222365</v>
          </cell>
          <cell r="CJ688"/>
          <cell r="CK688" t="e">
            <v>#REF!</v>
          </cell>
          <cell r="CL688" t="e">
            <v>#REF!</v>
          </cell>
        </row>
        <row r="689">
          <cell r="B689">
            <v>54303</v>
          </cell>
          <cell r="C689" t="str">
            <v xml:space="preserve"> FRANCE,CLINTON E.</v>
          </cell>
          <cell r="D689">
            <v>80000</v>
          </cell>
          <cell r="E689">
            <v>80000</v>
          </cell>
          <cell r="F689">
            <v>43049</v>
          </cell>
          <cell r="G689">
            <v>45231</v>
          </cell>
          <cell r="H689" t="str">
            <v xml:space="preserve"> AMORTIZING OPERATING DEBT</v>
          </cell>
          <cell r="I689" t="str">
            <v xml:space="preserve"> SA</v>
          </cell>
          <cell r="J689">
            <v>92</v>
          </cell>
          <cell r="K689" t="str">
            <v xml:space="preserve"> A</v>
          </cell>
          <cell r="L689" t="str">
            <v xml:space="preserve"> N</v>
          </cell>
          <cell r="M689">
            <v>0</v>
          </cell>
          <cell r="N689">
            <v>20195</v>
          </cell>
          <cell r="O689">
            <v>54303</v>
          </cell>
          <cell r="P689">
            <v>0</v>
          </cell>
          <cell r="Q689" t="str">
            <v xml:space="preserve"> LF</v>
          </cell>
          <cell r="R689">
            <v>43405</v>
          </cell>
          <cell r="S689">
            <v>16247.88</v>
          </cell>
          <cell r="T689">
            <v>986.3</v>
          </cell>
          <cell r="U689" t="str">
            <v xml:space="preserve"> N</v>
          </cell>
          <cell r="V689">
            <v>7</v>
          </cell>
          <cell r="W689">
            <v>513844085</v>
          </cell>
          <cell r="X689" t="str">
            <v xml:space="preserve"> S</v>
          </cell>
          <cell r="Y689">
            <v>20195</v>
          </cell>
          <cell r="Z689">
            <v>54303</v>
          </cell>
          <cell r="AA689">
            <v>0</v>
          </cell>
          <cell r="AB689">
            <v>21</v>
          </cell>
          <cell r="AC689">
            <v>4</v>
          </cell>
          <cell r="AD689">
            <v>11</v>
          </cell>
          <cell r="AE689">
            <v>0</v>
          </cell>
          <cell r="AF689">
            <v>0</v>
          </cell>
          <cell r="AG689" t="str">
            <v xml:space="preserve"> ST</v>
          </cell>
          <cell r="AH689" t="str">
            <v xml:space="preserve"> ALL IN CP AC EQ GI CR FP LIVES</v>
          </cell>
          <cell r="AI689" t="str">
            <v xml:space="preserve"> N</v>
          </cell>
          <cell r="AJ689">
            <v>6</v>
          </cell>
          <cell r="AK689">
            <v>0</v>
          </cell>
          <cell r="AL689">
            <v>20195</v>
          </cell>
          <cell r="AM689">
            <v>54303</v>
          </cell>
          <cell r="AN689" t="str">
            <v xml:space="preserve">  0/00/0000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20195</v>
          </cell>
          <cell r="AZ689">
            <v>54303</v>
          </cell>
          <cell r="BA689" t="str">
            <v xml:space="preserve"> ST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 t="str">
            <v>Pass</v>
          </cell>
          <cell r="BH689" t="str">
            <v>Pass</v>
          </cell>
          <cell r="BI689" t="str">
            <v>***-**-4085</v>
          </cell>
          <cell r="BJ689">
            <v>80000</v>
          </cell>
          <cell r="BK689">
            <v>80986.3</v>
          </cell>
          <cell r="BL689">
            <v>80986.3</v>
          </cell>
          <cell r="BM689"/>
          <cell r="BN689"/>
          <cell r="BO689"/>
          <cell r="BP689"/>
          <cell r="BQ689">
            <v>6.5916557482297735E-5</v>
          </cell>
          <cell r="BR689">
            <v>80000</v>
          </cell>
          <cell r="BS689">
            <v>986.3</v>
          </cell>
          <cell r="BT689">
            <v>80986.3</v>
          </cell>
          <cell r="BU689">
            <v>0</v>
          </cell>
          <cell r="BV689">
            <v>80986.3</v>
          </cell>
          <cell r="BW689">
            <v>0</v>
          </cell>
          <cell r="BX689">
            <v>0</v>
          </cell>
          <cell r="BY689"/>
          <cell r="BZ689">
            <v>0</v>
          </cell>
          <cell r="CA689" t="e">
            <v>#REF!</v>
          </cell>
          <cell r="CB689" t="str">
            <v>Match</v>
          </cell>
          <cell r="CC689" t="b">
            <v>0</v>
          </cell>
          <cell r="CD689">
            <v>513844085</v>
          </cell>
          <cell r="CE689">
            <v>9</v>
          </cell>
          <cell r="CF689">
            <v>5</v>
          </cell>
          <cell r="CG689">
            <v>84</v>
          </cell>
          <cell r="CH689" t="b">
            <v>0</v>
          </cell>
          <cell r="CI689">
            <v>-281.31315972222365</v>
          </cell>
          <cell r="CJ689"/>
          <cell r="CK689" t="e">
            <v>#REF!</v>
          </cell>
          <cell r="CL689" t="e">
            <v>#REF!</v>
          </cell>
        </row>
        <row r="690">
          <cell r="B690">
            <v>52197</v>
          </cell>
          <cell r="C690" t="str">
            <v xml:space="preserve"> FRANK,CHASE</v>
          </cell>
          <cell r="D690">
            <v>17500</v>
          </cell>
          <cell r="E690">
            <v>10555.17</v>
          </cell>
          <cell r="F690">
            <v>42292</v>
          </cell>
          <cell r="G690">
            <v>44136</v>
          </cell>
          <cell r="H690" t="str">
            <v xml:space="preserve"> PURCHASE SKID STEER</v>
          </cell>
          <cell r="I690" t="str">
            <v xml:space="preserve"> SA</v>
          </cell>
          <cell r="J690">
            <v>32</v>
          </cell>
          <cell r="K690" t="str">
            <v xml:space="preserve"> A</v>
          </cell>
          <cell r="L690" t="str">
            <v xml:space="preserve"> N</v>
          </cell>
          <cell r="M690">
            <v>0</v>
          </cell>
          <cell r="N690">
            <v>20199</v>
          </cell>
          <cell r="O690">
            <v>52197</v>
          </cell>
          <cell r="P690">
            <v>0</v>
          </cell>
          <cell r="Q690" t="str">
            <v xml:space="preserve"> JD</v>
          </cell>
          <cell r="R690">
            <v>43132</v>
          </cell>
          <cell r="S690">
            <v>337.32</v>
          </cell>
          <cell r="T690">
            <v>38.24</v>
          </cell>
          <cell r="U690" t="str">
            <v xml:space="preserve"> N</v>
          </cell>
          <cell r="V690">
            <v>7</v>
          </cell>
          <cell r="W690">
            <v>513965373</v>
          </cell>
          <cell r="X690" t="str">
            <v xml:space="preserve"> S</v>
          </cell>
          <cell r="Y690">
            <v>20199</v>
          </cell>
          <cell r="Z690">
            <v>52197</v>
          </cell>
          <cell r="AA690">
            <v>0</v>
          </cell>
          <cell r="AB690">
            <v>2</v>
          </cell>
          <cell r="AC690">
            <v>2</v>
          </cell>
          <cell r="AD690">
            <v>5</v>
          </cell>
          <cell r="AE690">
            <v>0</v>
          </cell>
          <cell r="AF690">
            <v>0</v>
          </cell>
          <cell r="AG690" t="str">
            <v xml:space="preserve"> ST</v>
          </cell>
          <cell r="AH690" t="str">
            <v xml:space="preserve"> ALL ACCOUNTS AND EQUIPMENT</v>
          </cell>
          <cell r="AI690" t="str">
            <v xml:space="preserve"> N</v>
          </cell>
          <cell r="AJ690">
            <v>5.75</v>
          </cell>
          <cell r="AK690">
            <v>0</v>
          </cell>
          <cell r="AL690">
            <v>20199</v>
          </cell>
          <cell r="AM690">
            <v>52197</v>
          </cell>
          <cell r="AN690" t="str">
            <v xml:space="preserve">  0/00/0000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20199</v>
          </cell>
          <cell r="AZ690">
            <v>52197</v>
          </cell>
          <cell r="BA690" t="str">
            <v xml:space="preserve"> ST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 t="str">
            <v>Pass</v>
          </cell>
          <cell r="BH690" t="str">
            <v>Pass</v>
          </cell>
          <cell r="BI690" t="str">
            <v>***-**-5373</v>
          </cell>
          <cell r="BJ690">
            <v>10555.17</v>
          </cell>
          <cell r="BK690">
            <v>10593.41</v>
          </cell>
          <cell r="BL690">
            <v>10593.41</v>
          </cell>
          <cell r="BM690"/>
          <cell r="BN690"/>
          <cell r="BO690"/>
          <cell r="BP690"/>
          <cell r="BQ690">
            <v>8.3346306306925876E-6</v>
          </cell>
          <cell r="BR690">
            <v>10555.17</v>
          </cell>
          <cell r="BS690">
            <v>38.24</v>
          </cell>
          <cell r="BT690">
            <v>10593.41</v>
          </cell>
          <cell r="BU690">
            <v>0</v>
          </cell>
          <cell r="BV690">
            <v>10593.41</v>
          </cell>
          <cell r="BW690">
            <v>0</v>
          </cell>
          <cell r="BX690">
            <v>0</v>
          </cell>
          <cell r="BY690"/>
          <cell r="BZ690">
            <v>0</v>
          </cell>
          <cell r="CA690" t="e">
            <v>#REF!</v>
          </cell>
          <cell r="CB690" t="str">
            <v>Match</v>
          </cell>
          <cell r="CC690" t="b">
            <v>0</v>
          </cell>
          <cell r="CD690">
            <v>513965373</v>
          </cell>
          <cell r="CE690">
            <v>9</v>
          </cell>
          <cell r="CF690">
            <v>5</v>
          </cell>
          <cell r="CG690">
            <v>96</v>
          </cell>
          <cell r="CH690" t="b">
            <v>0</v>
          </cell>
          <cell r="CI690">
            <v>-8.3131597222236451</v>
          </cell>
          <cell r="CJ690"/>
          <cell r="CK690" t="e">
            <v>#REF!</v>
          </cell>
          <cell r="CL690" t="e">
            <v>#REF!</v>
          </cell>
        </row>
        <row r="691">
          <cell r="B691">
            <v>52953</v>
          </cell>
          <cell r="C691" t="str">
            <v xml:space="preserve"> FRANK,CHASE</v>
          </cell>
          <cell r="D691">
            <v>8000</v>
          </cell>
          <cell r="E691">
            <v>1751.31</v>
          </cell>
          <cell r="F691">
            <v>42522</v>
          </cell>
          <cell r="G691">
            <v>43269</v>
          </cell>
          <cell r="H691" t="str">
            <v xml:space="preserve"> PURCHASE CONSTRUCTION EQUIPMEN</v>
          </cell>
          <cell r="I691" t="str">
            <v xml:space="preserve"> SA</v>
          </cell>
          <cell r="J691">
            <v>32</v>
          </cell>
          <cell r="K691" t="str">
            <v xml:space="preserve"> A</v>
          </cell>
          <cell r="L691" t="str">
            <v xml:space="preserve"> N</v>
          </cell>
          <cell r="M691">
            <v>0</v>
          </cell>
          <cell r="N691">
            <v>20199</v>
          </cell>
          <cell r="O691">
            <v>52953</v>
          </cell>
          <cell r="P691">
            <v>0</v>
          </cell>
          <cell r="Q691" t="str">
            <v xml:space="preserve"> JD</v>
          </cell>
          <cell r="R691">
            <v>43149</v>
          </cell>
          <cell r="S691">
            <v>355.57</v>
          </cell>
          <cell r="T691">
            <v>1.73</v>
          </cell>
          <cell r="U691" t="str">
            <v xml:space="preserve"> N</v>
          </cell>
          <cell r="V691">
            <v>3</v>
          </cell>
          <cell r="W691">
            <v>513965373</v>
          </cell>
          <cell r="X691" t="str">
            <v xml:space="preserve"> S</v>
          </cell>
          <cell r="Y691">
            <v>20199</v>
          </cell>
          <cell r="Z691">
            <v>52953</v>
          </cell>
          <cell r="AA691">
            <v>0</v>
          </cell>
          <cell r="AB691">
            <v>2</v>
          </cell>
          <cell r="AC691">
            <v>2</v>
          </cell>
          <cell r="AD691">
            <v>5</v>
          </cell>
          <cell r="AE691">
            <v>0</v>
          </cell>
          <cell r="AF691">
            <v>0</v>
          </cell>
          <cell r="AG691" t="str">
            <v xml:space="preserve"> ST</v>
          </cell>
          <cell r="AH691" t="str">
            <v xml:space="preserve"> 2005 CHEVROLET SILVERADO 2500</v>
          </cell>
          <cell r="AI691" t="str">
            <v xml:space="preserve"> N</v>
          </cell>
          <cell r="AJ691">
            <v>6</v>
          </cell>
          <cell r="AK691">
            <v>0</v>
          </cell>
          <cell r="AL691">
            <v>20199</v>
          </cell>
          <cell r="AM691">
            <v>52953</v>
          </cell>
          <cell r="AN691" t="str">
            <v xml:space="preserve">  0/00/0000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20199</v>
          </cell>
          <cell r="AZ691">
            <v>52953</v>
          </cell>
          <cell r="BA691" t="str">
            <v xml:space="preserve"> ST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 t="str">
            <v>Pass</v>
          </cell>
          <cell r="BH691" t="str">
            <v>Pass</v>
          </cell>
          <cell r="BI691" t="str">
            <v>***-**-5373</v>
          </cell>
          <cell r="BJ691">
            <v>1751.31</v>
          </cell>
          <cell r="BK691">
            <v>1753.04</v>
          </cell>
          <cell r="BL691">
            <v>1753.04</v>
          </cell>
          <cell r="BM691"/>
          <cell r="BN691"/>
          <cell r="BO691"/>
          <cell r="BP691"/>
          <cell r="BQ691">
            <v>1.4430040785540355E-6</v>
          </cell>
          <cell r="BR691">
            <v>1751.31</v>
          </cell>
          <cell r="BS691">
            <v>1.73</v>
          </cell>
          <cell r="BT691">
            <v>1753.04</v>
          </cell>
          <cell r="BU691">
            <v>0</v>
          </cell>
          <cell r="BV691">
            <v>1753.04</v>
          </cell>
          <cell r="BW691">
            <v>0</v>
          </cell>
          <cell r="BX691">
            <v>0</v>
          </cell>
          <cell r="BY691"/>
          <cell r="BZ691">
            <v>0</v>
          </cell>
          <cell r="CA691" t="e">
            <v>#REF!</v>
          </cell>
          <cell r="CB691" t="str">
            <v>Match</v>
          </cell>
          <cell r="CC691" t="b">
            <v>0</v>
          </cell>
          <cell r="CD691">
            <v>513965373</v>
          </cell>
          <cell r="CE691">
            <v>9</v>
          </cell>
          <cell r="CF691">
            <v>5</v>
          </cell>
          <cell r="CG691">
            <v>96</v>
          </cell>
          <cell r="CH691" t="b">
            <v>0</v>
          </cell>
          <cell r="CI691">
            <v>-25.313159722223645</v>
          </cell>
          <cell r="CJ691"/>
          <cell r="CK691" t="e">
            <v>#REF!</v>
          </cell>
          <cell r="CL691" t="e">
            <v>#REF!</v>
          </cell>
        </row>
        <row r="692">
          <cell r="B692">
            <v>53794</v>
          </cell>
          <cell r="C692" t="str">
            <v xml:space="preserve"> FRANK,CHASE</v>
          </cell>
          <cell r="D692">
            <v>20000</v>
          </cell>
          <cell r="E692">
            <v>9925</v>
          </cell>
          <cell r="F692">
            <v>42850</v>
          </cell>
          <cell r="G692">
            <v>43245</v>
          </cell>
          <cell r="H692" t="str">
            <v xml:space="preserve"> CONSTRUCTION LOC</v>
          </cell>
          <cell r="I692" t="str">
            <v xml:space="preserve"> SI</v>
          </cell>
          <cell r="J692">
            <v>72</v>
          </cell>
          <cell r="K692" t="str">
            <v xml:space="preserve"> A</v>
          </cell>
          <cell r="L692" t="str">
            <v xml:space="preserve"> C</v>
          </cell>
          <cell r="M692">
            <v>10075</v>
          </cell>
          <cell r="N692">
            <v>20199</v>
          </cell>
          <cell r="O692">
            <v>53794</v>
          </cell>
          <cell r="P692">
            <v>0</v>
          </cell>
          <cell r="Q692" t="str">
            <v xml:space="preserve"> JD</v>
          </cell>
          <cell r="R692">
            <v>43245</v>
          </cell>
          <cell r="S692">
            <v>0</v>
          </cell>
          <cell r="T692">
            <v>235.83</v>
          </cell>
          <cell r="U692" t="str">
            <v xml:space="preserve"> N</v>
          </cell>
          <cell r="V692">
            <v>1</v>
          </cell>
          <cell r="W692">
            <v>513965373</v>
          </cell>
          <cell r="X692" t="str">
            <v xml:space="preserve"> S</v>
          </cell>
          <cell r="Y692">
            <v>20199</v>
          </cell>
          <cell r="Z692">
            <v>53794</v>
          </cell>
          <cell r="AA692">
            <v>0</v>
          </cell>
          <cell r="AB692">
            <v>2</v>
          </cell>
          <cell r="AC692">
            <v>10</v>
          </cell>
          <cell r="AD692">
            <v>8</v>
          </cell>
          <cell r="AE692">
            <v>0</v>
          </cell>
          <cell r="AF692">
            <v>0</v>
          </cell>
          <cell r="AG692" t="str">
            <v xml:space="preserve"> ST</v>
          </cell>
          <cell r="AH692" t="str">
            <v xml:space="preserve"> UNSECURED</v>
          </cell>
          <cell r="AI692" t="str">
            <v xml:space="preserve"> N</v>
          </cell>
          <cell r="AJ692">
            <v>6</v>
          </cell>
          <cell r="AK692">
            <v>0</v>
          </cell>
          <cell r="AL692">
            <v>20199</v>
          </cell>
          <cell r="AM692">
            <v>53794</v>
          </cell>
          <cell r="AN692" t="str">
            <v xml:space="preserve">  0/00/0000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20199</v>
          </cell>
          <cell r="AZ692">
            <v>53794</v>
          </cell>
          <cell r="BA692" t="str">
            <v xml:space="preserve"> ST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 t="str">
            <v>Pass</v>
          </cell>
          <cell r="BH692" t="str">
            <v>Pass</v>
          </cell>
          <cell r="BI692" t="str">
            <v>***-**-5373</v>
          </cell>
          <cell r="BJ692">
            <v>20000</v>
          </cell>
          <cell r="BK692">
            <v>10160.83</v>
          </cell>
          <cell r="BL692">
            <v>10160.83</v>
          </cell>
          <cell r="BM692"/>
          <cell r="BN692"/>
          <cell r="BO692"/>
          <cell r="BP692"/>
          <cell r="BQ692">
            <v>8.1777729126475633E-6</v>
          </cell>
          <cell r="BR692">
            <v>9925</v>
          </cell>
          <cell r="BS692">
            <v>235.83</v>
          </cell>
          <cell r="BT692">
            <v>10160.83</v>
          </cell>
          <cell r="BU692">
            <v>10075</v>
          </cell>
          <cell r="BV692">
            <v>20235.830000000002</v>
          </cell>
          <cell r="BW692">
            <v>0</v>
          </cell>
          <cell r="BX692">
            <v>0</v>
          </cell>
          <cell r="BY692"/>
          <cell r="BZ692">
            <v>0</v>
          </cell>
          <cell r="CA692" t="e">
            <v>#REF!</v>
          </cell>
          <cell r="CB692" t="str">
            <v>Match</v>
          </cell>
          <cell r="CC692" t="b">
            <v>0</v>
          </cell>
          <cell r="CD692">
            <v>513965373</v>
          </cell>
          <cell r="CE692">
            <v>9</v>
          </cell>
          <cell r="CF692">
            <v>5</v>
          </cell>
          <cell r="CG692">
            <v>96</v>
          </cell>
          <cell r="CH692" t="b">
            <v>0</v>
          </cell>
          <cell r="CI692">
            <v>-121.31315972222365</v>
          </cell>
          <cell r="CJ692"/>
          <cell r="CK692" t="e">
            <v>#REF!</v>
          </cell>
          <cell r="CL692" t="e">
            <v>#REF!</v>
          </cell>
        </row>
        <row r="693">
          <cell r="B693">
            <v>350095</v>
          </cell>
          <cell r="C693" t="str">
            <v xml:space="preserve"> FRANK,CHASE</v>
          </cell>
          <cell r="D693">
            <v>122448.98</v>
          </cell>
          <cell r="E693">
            <v>115433.33</v>
          </cell>
          <cell r="F693">
            <v>41984</v>
          </cell>
          <cell r="G693">
            <v>52963</v>
          </cell>
          <cell r="H693" t="str">
            <v xml:space="preserve"> PURCHASE HOME</v>
          </cell>
          <cell r="I693" t="str">
            <v xml:space="preserve"> PA</v>
          </cell>
          <cell r="J693">
            <v>19</v>
          </cell>
          <cell r="K693" t="str">
            <v xml:space="preserve"> A</v>
          </cell>
          <cell r="L693" t="str">
            <v xml:space="preserve"> N</v>
          </cell>
          <cell r="M693">
            <v>0</v>
          </cell>
          <cell r="N693">
            <v>20199</v>
          </cell>
          <cell r="O693">
            <v>350095</v>
          </cell>
          <cell r="P693">
            <v>0</v>
          </cell>
          <cell r="Q693" t="str">
            <v xml:space="preserve"> AT</v>
          </cell>
          <cell r="R693">
            <v>43132</v>
          </cell>
          <cell r="S693">
            <v>567.08000000000004</v>
          </cell>
          <cell r="T693">
            <v>244.12</v>
          </cell>
          <cell r="U693" t="str">
            <v xml:space="preserve"> N</v>
          </cell>
          <cell r="V693">
            <v>2</v>
          </cell>
          <cell r="W693">
            <v>513965373</v>
          </cell>
          <cell r="X693" t="str">
            <v xml:space="preserve"> S</v>
          </cell>
          <cell r="Y693">
            <v>20199</v>
          </cell>
          <cell r="Z693">
            <v>350095</v>
          </cell>
          <cell r="AA693">
            <v>0</v>
          </cell>
          <cell r="AB693">
            <v>2</v>
          </cell>
          <cell r="AC693">
            <v>6</v>
          </cell>
          <cell r="AD693">
            <v>3</v>
          </cell>
          <cell r="AE693">
            <v>350095</v>
          </cell>
          <cell r="AF693">
            <v>1</v>
          </cell>
          <cell r="AG693" t="str">
            <v xml:space="preserve"> ST</v>
          </cell>
          <cell r="AH693" t="str">
            <v xml:space="preserve"> 1102 CEDAR DR., SCOTT CITY</v>
          </cell>
          <cell r="AI693" t="str">
            <v xml:space="preserve"> N</v>
          </cell>
          <cell r="AJ693">
            <v>3.31</v>
          </cell>
          <cell r="AK693">
            <v>1</v>
          </cell>
          <cell r="AL693">
            <v>20199</v>
          </cell>
          <cell r="AM693">
            <v>350095</v>
          </cell>
          <cell r="AN693" t="str">
            <v xml:space="preserve">  0/00/0000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20199</v>
          </cell>
          <cell r="AZ693">
            <v>350095</v>
          </cell>
          <cell r="BA693" t="str">
            <v xml:space="preserve"> ST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 t="str">
            <v>Pass</v>
          </cell>
          <cell r="BH693" t="str">
            <v>Pass</v>
          </cell>
          <cell r="BI693" t="str">
            <v>***-**-5373</v>
          </cell>
          <cell r="BJ693">
            <v>115433.33</v>
          </cell>
          <cell r="BK693">
            <v>115677.45</v>
          </cell>
          <cell r="BL693">
            <v>115677.45</v>
          </cell>
          <cell r="BM693"/>
          <cell r="BN693"/>
          <cell r="BO693"/>
          <cell r="BP693"/>
          <cell r="BQ693">
            <v>5.2470173320776511E-5</v>
          </cell>
          <cell r="BR693">
            <v>115433.33</v>
          </cell>
          <cell r="BS693">
            <v>244.12</v>
          </cell>
          <cell r="BT693">
            <v>115677.45</v>
          </cell>
          <cell r="BU693">
            <v>0</v>
          </cell>
          <cell r="BV693">
            <v>115677.45</v>
          </cell>
          <cell r="BW693">
            <v>0</v>
          </cell>
          <cell r="BX693">
            <v>0</v>
          </cell>
          <cell r="BY693"/>
          <cell r="BZ693">
            <v>0</v>
          </cell>
          <cell r="CA693" t="e">
            <v>#REF!</v>
          </cell>
          <cell r="CB693" t="str">
            <v>Match</v>
          </cell>
          <cell r="CC693" t="b">
            <v>0</v>
          </cell>
          <cell r="CD693">
            <v>513965373</v>
          </cell>
          <cell r="CE693">
            <v>9</v>
          </cell>
          <cell r="CF693">
            <v>5</v>
          </cell>
          <cell r="CG693">
            <v>96</v>
          </cell>
          <cell r="CH693" t="b">
            <v>0</v>
          </cell>
          <cell r="CI693">
            <v>-8.3131597222236451</v>
          </cell>
          <cell r="CJ693"/>
          <cell r="CK693" t="e">
            <v>#REF!</v>
          </cell>
          <cell r="CL693" t="e">
            <v>#REF!</v>
          </cell>
        </row>
        <row r="694">
          <cell r="B694">
            <v>9350095</v>
          </cell>
          <cell r="C694" t="str">
            <v xml:space="preserve"> FRANK,CHASE</v>
          </cell>
          <cell r="D694">
            <v>-122448.98</v>
          </cell>
          <cell r="E694">
            <v>-115433.33</v>
          </cell>
          <cell r="F694">
            <v>41984</v>
          </cell>
          <cell r="G694">
            <v>52963</v>
          </cell>
          <cell r="H694" t="str">
            <v xml:space="preserve"> FHLB SOLD LOAN</v>
          </cell>
          <cell r="I694" t="str">
            <v xml:space="preserve"> PT</v>
          </cell>
          <cell r="J694">
            <v>20</v>
          </cell>
          <cell r="K694" t="str">
            <v xml:space="preserve"> A</v>
          </cell>
          <cell r="L694" t="str">
            <v xml:space="preserve"> N</v>
          </cell>
          <cell r="M694">
            <v>0</v>
          </cell>
          <cell r="N694">
            <v>20199</v>
          </cell>
          <cell r="O694">
            <v>9350095</v>
          </cell>
          <cell r="P694">
            <v>0</v>
          </cell>
          <cell r="Q694" t="str">
            <v xml:space="preserve"> AT</v>
          </cell>
          <cell r="R694">
            <v>43132</v>
          </cell>
          <cell r="S694">
            <v>567.08000000000004</v>
          </cell>
          <cell r="T694">
            <v>-244.12</v>
          </cell>
          <cell r="U694" t="str">
            <v xml:space="preserve"> N</v>
          </cell>
          <cell r="V694">
            <v>2</v>
          </cell>
          <cell r="W694">
            <v>513965373</v>
          </cell>
          <cell r="X694" t="str">
            <v xml:space="preserve"> S</v>
          </cell>
          <cell r="Y694">
            <v>20199</v>
          </cell>
          <cell r="Z694">
            <v>9350095</v>
          </cell>
          <cell r="AA694">
            <v>0</v>
          </cell>
          <cell r="AB694">
            <v>2</v>
          </cell>
          <cell r="AC694">
            <v>6</v>
          </cell>
          <cell r="AD694">
            <v>3</v>
          </cell>
          <cell r="AE694">
            <v>350095</v>
          </cell>
          <cell r="AF694">
            <v>1</v>
          </cell>
          <cell r="AG694" t="str">
            <v xml:space="preserve"> ST</v>
          </cell>
          <cell r="AH694" t="str">
            <v xml:space="preserve"> 1102 CEDAR DR., SCOTT CITY</v>
          </cell>
          <cell r="AI694" t="str">
            <v xml:space="preserve"> N</v>
          </cell>
          <cell r="AJ694">
            <v>3.31</v>
          </cell>
          <cell r="AK694">
            <v>2</v>
          </cell>
          <cell r="AL694">
            <v>20199</v>
          </cell>
          <cell r="AM694">
            <v>9350095</v>
          </cell>
          <cell r="AN694" t="str">
            <v xml:space="preserve">  0/00/0000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20199</v>
          </cell>
          <cell r="AZ694">
            <v>9350095</v>
          </cell>
          <cell r="BA694" t="str">
            <v xml:space="preserve"> ST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 t="str">
            <v>Pass</v>
          </cell>
          <cell r="BH694" t="str">
            <v>Pass</v>
          </cell>
          <cell r="BI694" t="str">
            <v>***-**-5373</v>
          </cell>
          <cell r="BJ694">
            <v>-115433.33</v>
          </cell>
          <cell r="BK694">
            <v>-115677.45</v>
          </cell>
          <cell r="BL694">
            <v>-115677.45</v>
          </cell>
          <cell r="BM694"/>
          <cell r="BN694"/>
          <cell r="BO694"/>
          <cell r="BP694"/>
          <cell r="BQ694">
            <v>-5.2470173320776511E-5</v>
          </cell>
          <cell r="BR694">
            <v>-115433.33</v>
          </cell>
          <cell r="BS694">
            <v>-244.12</v>
          </cell>
          <cell r="BT694">
            <v>-115677.45</v>
          </cell>
          <cell r="BU694">
            <v>0</v>
          </cell>
          <cell r="BV694">
            <v>-115677.45</v>
          </cell>
          <cell r="BW694">
            <v>0</v>
          </cell>
          <cell r="BX694">
            <v>0</v>
          </cell>
          <cell r="BY694"/>
          <cell r="BZ694">
            <v>0</v>
          </cell>
          <cell r="CA694" t="e">
            <v>#REF!</v>
          </cell>
          <cell r="CB694" t="str">
            <v>Match</v>
          </cell>
          <cell r="CC694" t="b">
            <v>0</v>
          </cell>
          <cell r="CD694">
            <v>513965373</v>
          </cell>
          <cell r="CE694">
            <v>9</v>
          </cell>
          <cell r="CF694">
            <v>5</v>
          </cell>
          <cell r="CG694">
            <v>96</v>
          </cell>
          <cell r="CH694" t="b">
            <v>0</v>
          </cell>
          <cell r="CI694">
            <v>-8.3131597222236451</v>
          </cell>
          <cell r="CJ694"/>
          <cell r="CK694" t="e">
            <v>#REF!</v>
          </cell>
          <cell r="CL694" t="e">
            <v>#REF!</v>
          </cell>
        </row>
        <row r="695">
          <cell r="B695">
            <v>53826</v>
          </cell>
          <cell r="C695" t="str">
            <v xml:space="preserve"> FRANK,GARY L.</v>
          </cell>
          <cell r="D695">
            <v>200000</v>
          </cell>
          <cell r="E695">
            <v>53500</v>
          </cell>
          <cell r="F695">
            <v>42860</v>
          </cell>
          <cell r="G695">
            <v>43221</v>
          </cell>
          <cell r="H695" t="str">
            <v xml:space="preserve"> FARM OPERATING LOC</v>
          </cell>
          <cell r="I695" t="str">
            <v xml:space="preserve"> SI</v>
          </cell>
          <cell r="J695">
            <v>91</v>
          </cell>
          <cell r="K695" t="str">
            <v xml:space="preserve"> A</v>
          </cell>
          <cell r="L695" t="str">
            <v xml:space="preserve"> O</v>
          </cell>
          <cell r="M695">
            <v>200000</v>
          </cell>
          <cell r="N695">
            <v>20210</v>
          </cell>
          <cell r="O695">
            <v>53826</v>
          </cell>
          <cell r="P695">
            <v>0</v>
          </cell>
          <cell r="Q695" t="str">
            <v xml:space="preserve"> JD</v>
          </cell>
          <cell r="R695">
            <v>43221</v>
          </cell>
          <cell r="S695">
            <v>0</v>
          </cell>
          <cell r="T695">
            <v>225.58</v>
          </cell>
          <cell r="U695" t="str">
            <v xml:space="preserve"> N</v>
          </cell>
          <cell r="V695">
            <v>7</v>
          </cell>
          <cell r="W695">
            <v>524788562</v>
          </cell>
          <cell r="X695" t="str">
            <v xml:space="preserve"> S</v>
          </cell>
          <cell r="Y695">
            <v>20210</v>
          </cell>
          <cell r="Z695">
            <v>53826</v>
          </cell>
          <cell r="AA695">
            <v>0</v>
          </cell>
          <cell r="AB695">
            <v>2</v>
          </cell>
          <cell r="AC695">
            <v>4</v>
          </cell>
          <cell r="AD695">
            <v>11</v>
          </cell>
          <cell r="AE695">
            <v>0</v>
          </cell>
          <cell r="AF695">
            <v>0</v>
          </cell>
          <cell r="AG695" t="str">
            <v xml:space="preserve"> ST</v>
          </cell>
          <cell r="AH695" t="str">
            <v xml:space="preserve"> ALL IN CP AC EQ GI CR AND FP</v>
          </cell>
          <cell r="AI695" t="str">
            <v xml:space="preserve"> N</v>
          </cell>
          <cell r="AJ695">
            <v>5</v>
          </cell>
          <cell r="AK695">
            <v>0</v>
          </cell>
          <cell r="AL695">
            <v>20210</v>
          </cell>
          <cell r="AM695">
            <v>53826</v>
          </cell>
          <cell r="AN695" t="str">
            <v xml:space="preserve">  0/00/0000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20210</v>
          </cell>
          <cell r="AZ695">
            <v>53826</v>
          </cell>
          <cell r="BA695" t="str">
            <v xml:space="preserve"> ST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 t="str">
            <v>Pass</v>
          </cell>
          <cell r="BH695" t="str">
            <v>Pass</v>
          </cell>
          <cell r="BI695" t="str">
            <v>***-**-8562</v>
          </cell>
          <cell r="BJ695">
            <v>200000</v>
          </cell>
          <cell r="BK695">
            <v>53725.58</v>
          </cell>
          <cell r="BL695">
            <v>53725.58</v>
          </cell>
          <cell r="BM695"/>
          <cell r="BN695"/>
          <cell r="BO695"/>
          <cell r="BP695"/>
          <cell r="BQ695">
            <v>3.6734748180238844E-5</v>
          </cell>
          <cell r="BR695">
            <v>53500</v>
          </cell>
          <cell r="BS695">
            <v>225.58</v>
          </cell>
          <cell r="BT695">
            <v>53725.58</v>
          </cell>
          <cell r="BU695">
            <v>146500</v>
          </cell>
          <cell r="BV695">
            <v>200225.58</v>
          </cell>
          <cell r="BW695">
            <v>0</v>
          </cell>
          <cell r="BX695">
            <v>0</v>
          </cell>
          <cell r="BY695"/>
          <cell r="BZ695">
            <v>0</v>
          </cell>
          <cell r="CA695" t="e">
            <v>#REF!</v>
          </cell>
          <cell r="CB695" t="str">
            <v>Match</v>
          </cell>
          <cell r="CC695" t="b">
            <v>0</v>
          </cell>
          <cell r="CD695">
            <v>524788562</v>
          </cell>
          <cell r="CE695">
            <v>9</v>
          </cell>
          <cell r="CF695">
            <v>5</v>
          </cell>
          <cell r="CG695">
            <v>78</v>
          </cell>
          <cell r="CH695" t="b">
            <v>0</v>
          </cell>
          <cell r="CI695">
            <v>-97.313159722223645</v>
          </cell>
          <cell r="CJ695"/>
          <cell r="CK695" t="e">
            <v>#REF!</v>
          </cell>
          <cell r="CL695" t="e">
            <v>#REF!</v>
          </cell>
        </row>
        <row r="696">
          <cell r="B696">
            <v>53827</v>
          </cell>
          <cell r="C696" t="str">
            <v xml:space="preserve"> FRANK,GARY L.</v>
          </cell>
          <cell r="D696">
            <v>60000</v>
          </cell>
          <cell r="E696">
            <v>60000</v>
          </cell>
          <cell r="F696">
            <v>42860</v>
          </cell>
          <cell r="G696">
            <v>44682</v>
          </cell>
          <cell r="H696" t="str">
            <v xml:space="preserve"> AMORTIZE SHELBOURNE HEADER</v>
          </cell>
          <cell r="I696" t="str">
            <v xml:space="preserve"> SA</v>
          </cell>
          <cell r="J696">
            <v>92</v>
          </cell>
          <cell r="K696" t="str">
            <v xml:space="preserve"> A</v>
          </cell>
          <cell r="L696" t="str">
            <v xml:space="preserve"> N</v>
          </cell>
          <cell r="M696">
            <v>0</v>
          </cell>
          <cell r="N696">
            <v>20210</v>
          </cell>
          <cell r="O696">
            <v>53827</v>
          </cell>
          <cell r="P696">
            <v>0</v>
          </cell>
          <cell r="Q696" t="str">
            <v xml:space="preserve"> JD</v>
          </cell>
          <cell r="R696">
            <v>43221</v>
          </cell>
          <cell r="S696">
            <v>13833.21</v>
          </cell>
          <cell r="T696">
            <v>211.56</v>
          </cell>
          <cell r="U696" t="str">
            <v xml:space="preserve"> N</v>
          </cell>
          <cell r="V696">
            <v>7</v>
          </cell>
          <cell r="W696">
            <v>524788562</v>
          </cell>
          <cell r="X696" t="str">
            <v xml:space="preserve"> S</v>
          </cell>
          <cell r="Y696">
            <v>20210</v>
          </cell>
          <cell r="Z696">
            <v>53827</v>
          </cell>
          <cell r="AA696">
            <v>0</v>
          </cell>
          <cell r="AB696">
            <v>2</v>
          </cell>
          <cell r="AC696">
            <v>4</v>
          </cell>
          <cell r="AD696">
            <v>11</v>
          </cell>
          <cell r="AE696">
            <v>0</v>
          </cell>
          <cell r="AF696">
            <v>0</v>
          </cell>
          <cell r="AG696" t="str">
            <v xml:space="preserve"> ST</v>
          </cell>
          <cell r="AH696" t="str">
            <v xml:space="preserve"> ALL IN CP AC EQ GI CR AND FP</v>
          </cell>
          <cell r="AI696" t="str">
            <v xml:space="preserve"> N</v>
          </cell>
          <cell r="AJ696">
            <v>4.95</v>
          </cell>
          <cell r="AK696">
            <v>0</v>
          </cell>
          <cell r="AL696">
            <v>20210</v>
          </cell>
          <cell r="AM696">
            <v>53827</v>
          </cell>
          <cell r="AN696" t="str">
            <v xml:space="preserve">  0/00/0000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20210</v>
          </cell>
          <cell r="AZ696">
            <v>53827</v>
          </cell>
          <cell r="BA696" t="str">
            <v xml:space="preserve"> ST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 t="str">
            <v>Pass</v>
          </cell>
          <cell r="BH696" t="str">
            <v>Pass</v>
          </cell>
          <cell r="BI696" t="str">
            <v>***-**-8562</v>
          </cell>
          <cell r="BJ696">
            <v>60000</v>
          </cell>
          <cell r="BK696">
            <v>60211.56</v>
          </cell>
          <cell r="BL696">
            <v>60211.56</v>
          </cell>
          <cell r="BM696"/>
          <cell r="BN696"/>
          <cell r="BO696"/>
          <cell r="BP696"/>
          <cell r="BQ696">
            <v>4.0785869942171729E-5</v>
          </cell>
          <cell r="BR696">
            <v>60000</v>
          </cell>
          <cell r="BS696">
            <v>211.56</v>
          </cell>
          <cell r="BT696">
            <v>60211.56</v>
          </cell>
          <cell r="BU696">
            <v>0</v>
          </cell>
          <cell r="BV696">
            <v>60211.56</v>
          </cell>
          <cell r="BW696">
            <v>0</v>
          </cell>
          <cell r="BX696">
            <v>0</v>
          </cell>
          <cell r="BY696"/>
          <cell r="BZ696">
            <v>0</v>
          </cell>
          <cell r="CA696" t="e">
            <v>#REF!</v>
          </cell>
          <cell r="CB696" t="str">
            <v>Match</v>
          </cell>
          <cell r="CC696" t="b">
            <v>0</v>
          </cell>
          <cell r="CD696">
            <v>524788562</v>
          </cell>
          <cell r="CE696">
            <v>9</v>
          </cell>
          <cell r="CF696">
            <v>5</v>
          </cell>
          <cell r="CG696">
            <v>78</v>
          </cell>
          <cell r="CH696" t="b">
            <v>0</v>
          </cell>
          <cell r="CI696">
            <v>-97.313159722223645</v>
          </cell>
          <cell r="CJ696"/>
          <cell r="CK696" t="e">
            <v>#REF!</v>
          </cell>
          <cell r="CL696" t="e">
            <v>#REF!</v>
          </cell>
        </row>
        <row r="697">
          <cell r="B697">
            <v>53828</v>
          </cell>
          <cell r="C697" t="str">
            <v xml:space="preserve"> FRANK,GARY L.</v>
          </cell>
          <cell r="D697">
            <v>5000</v>
          </cell>
          <cell r="E697">
            <v>0</v>
          </cell>
          <cell r="F697">
            <v>42860</v>
          </cell>
          <cell r="G697">
            <v>43221</v>
          </cell>
          <cell r="H697" t="str">
            <v xml:space="preserve"> VACUUM OPERATING LOC</v>
          </cell>
          <cell r="I697" t="str">
            <v xml:space="preserve"> SI</v>
          </cell>
          <cell r="J697">
            <v>61</v>
          </cell>
          <cell r="K697" t="str">
            <v xml:space="preserve"> A</v>
          </cell>
          <cell r="L697" t="str">
            <v xml:space="preserve"> O</v>
          </cell>
          <cell r="M697">
            <v>5000</v>
          </cell>
          <cell r="N697">
            <v>20210</v>
          </cell>
          <cell r="O697">
            <v>53828</v>
          </cell>
          <cell r="P697">
            <v>0</v>
          </cell>
          <cell r="Q697" t="str">
            <v xml:space="preserve"> JD</v>
          </cell>
          <cell r="R697">
            <v>43221</v>
          </cell>
          <cell r="S697">
            <v>0</v>
          </cell>
          <cell r="T697">
            <v>0</v>
          </cell>
          <cell r="U697" t="str">
            <v xml:space="preserve"> N</v>
          </cell>
          <cell r="V697">
            <v>7</v>
          </cell>
          <cell r="W697">
            <v>524788562</v>
          </cell>
          <cell r="X697" t="str">
            <v xml:space="preserve"> S</v>
          </cell>
          <cell r="Y697">
            <v>20210</v>
          </cell>
          <cell r="Z697">
            <v>53828</v>
          </cell>
          <cell r="AA697">
            <v>0</v>
          </cell>
          <cell r="AB697">
            <v>2</v>
          </cell>
          <cell r="AC697">
            <v>4</v>
          </cell>
          <cell r="AD697">
            <v>5</v>
          </cell>
          <cell r="AE697">
            <v>0</v>
          </cell>
          <cell r="AF697">
            <v>0</v>
          </cell>
          <cell r="AG697" t="str">
            <v xml:space="preserve"> ST</v>
          </cell>
          <cell r="AH697" t="str">
            <v xml:space="preserve"> ALL IN CP AC EQ GI CR AND FP</v>
          </cell>
          <cell r="AI697" t="str">
            <v xml:space="preserve"> N</v>
          </cell>
          <cell r="AJ697">
            <v>5</v>
          </cell>
          <cell r="AK697">
            <v>0</v>
          </cell>
          <cell r="AL697">
            <v>20210</v>
          </cell>
          <cell r="AM697">
            <v>53828</v>
          </cell>
          <cell r="AN697" t="str">
            <v xml:space="preserve">  0/00/0000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20210</v>
          </cell>
          <cell r="AZ697">
            <v>53828</v>
          </cell>
          <cell r="BA697" t="str">
            <v xml:space="preserve"> ST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 t="str">
            <v>Pass</v>
          </cell>
          <cell r="BH697" t="str">
            <v>Pass</v>
          </cell>
          <cell r="BI697" t="str">
            <v>***-**-8562</v>
          </cell>
          <cell r="BJ697">
            <v>5000</v>
          </cell>
          <cell r="BK697">
            <v>0</v>
          </cell>
          <cell r="BL697">
            <v>0</v>
          </cell>
          <cell r="BM697"/>
          <cell r="BN697"/>
          <cell r="BO697"/>
          <cell r="BP697"/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5000</v>
          </cell>
          <cell r="BV697">
            <v>5000</v>
          </cell>
          <cell r="BW697">
            <v>0</v>
          </cell>
          <cell r="BX697">
            <v>0</v>
          </cell>
          <cell r="BY697"/>
          <cell r="BZ697">
            <v>0</v>
          </cell>
          <cell r="CA697" t="e">
            <v>#REF!</v>
          </cell>
          <cell r="CB697" t="str">
            <v>Match</v>
          </cell>
          <cell r="CC697" t="b">
            <v>0</v>
          </cell>
          <cell r="CD697">
            <v>524788562</v>
          </cell>
          <cell r="CE697">
            <v>9</v>
          </cell>
          <cell r="CF697">
            <v>5</v>
          </cell>
          <cell r="CG697">
            <v>78</v>
          </cell>
          <cell r="CH697" t="b">
            <v>0</v>
          </cell>
          <cell r="CI697">
            <v>-97.313159722223645</v>
          </cell>
          <cell r="CJ697"/>
          <cell r="CK697" t="e">
            <v>#REF!</v>
          </cell>
          <cell r="CL697" t="e">
            <v>#REF!</v>
          </cell>
        </row>
        <row r="698">
          <cell r="B698">
            <v>310180</v>
          </cell>
          <cell r="C698" t="str">
            <v xml:space="preserve"> FRANK,GARY L.</v>
          </cell>
          <cell r="D698">
            <v>60000</v>
          </cell>
          <cell r="E698">
            <v>18694.93</v>
          </cell>
          <cell r="F698">
            <v>40515</v>
          </cell>
          <cell r="G698">
            <v>46023</v>
          </cell>
          <cell r="H698" t="str">
            <v xml:space="preserve">  REFINANCE</v>
          </cell>
          <cell r="I698" t="str">
            <v xml:space="preserve"> PA</v>
          </cell>
          <cell r="J698">
            <v>19</v>
          </cell>
          <cell r="K698" t="str">
            <v xml:space="preserve"> A</v>
          </cell>
          <cell r="L698" t="str">
            <v xml:space="preserve"> N</v>
          </cell>
          <cell r="M698">
            <v>0</v>
          </cell>
          <cell r="N698">
            <v>20210</v>
          </cell>
          <cell r="O698">
            <v>310180</v>
          </cell>
          <cell r="P698">
            <v>0</v>
          </cell>
          <cell r="Q698" t="str">
            <v xml:space="preserve"> AF</v>
          </cell>
          <cell r="R698">
            <v>43132</v>
          </cell>
          <cell r="S698">
            <v>436.33</v>
          </cell>
          <cell r="T698">
            <v>41.8</v>
          </cell>
          <cell r="U698" t="str">
            <v xml:space="preserve"> N</v>
          </cell>
          <cell r="V698">
            <v>2</v>
          </cell>
          <cell r="W698">
            <v>524788562</v>
          </cell>
          <cell r="X698" t="str">
            <v xml:space="preserve"> S</v>
          </cell>
          <cell r="Y698">
            <v>20210</v>
          </cell>
          <cell r="Z698">
            <v>310180</v>
          </cell>
          <cell r="AA698">
            <v>0</v>
          </cell>
          <cell r="AB698">
            <v>2</v>
          </cell>
          <cell r="AC698">
            <v>6</v>
          </cell>
          <cell r="AD698">
            <v>3</v>
          </cell>
          <cell r="AE698">
            <v>310180</v>
          </cell>
          <cell r="AF698">
            <v>1</v>
          </cell>
          <cell r="AG698" t="str">
            <v xml:space="preserve"> ST</v>
          </cell>
          <cell r="AH698" t="str">
            <v xml:space="preserve"> 1210 STEELE AVE</v>
          </cell>
          <cell r="AI698" t="str">
            <v xml:space="preserve"> N</v>
          </cell>
          <cell r="AJ698">
            <v>3.5</v>
          </cell>
          <cell r="AK698">
            <v>0</v>
          </cell>
          <cell r="AL698">
            <v>20210</v>
          </cell>
          <cell r="AM698">
            <v>310180</v>
          </cell>
          <cell r="AN698" t="str">
            <v xml:space="preserve">  0/00/0000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20210</v>
          </cell>
          <cell r="AZ698">
            <v>310180</v>
          </cell>
          <cell r="BA698" t="str">
            <v xml:space="preserve"> ST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 t="str">
            <v>Pass</v>
          </cell>
          <cell r="BH698" t="str">
            <v>Pass</v>
          </cell>
          <cell r="BI698" t="str">
            <v>***-**-8562</v>
          </cell>
          <cell r="BJ698">
            <v>18694.93</v>
          </cell>
          <cell r="BK698">
            <v>18736.73</v>
          </cell>
          <cell r="BL698">
            <v>18736.73</v>
          </cell>
          <cell r="BM698"/>
          <cell r="BN698"/>
          <cell r="BO698"/>
          <cell r="BP698"/>
          <cell r="BQ698">
            <v>8.9855604122997175E-6</v>
          </cell>
          <cell r="BR698">
            <v>18694.93</v>
          </cell>
          <cell r="BS698">
            <v>41.8</v>
          </cell>
          <cell r="BT698">
            <v>18736.73</v>
          </cell>
          <cell r="BU698">
            <v>0</v>
          </cell>
          <cell r="BV698">
            <v>18736.73</v>
          </cell>
          <cell r="BW698">
            <v>0</v>
          </cell>
          <cell r="BX698">
            <v>0</v>
          </cell>
          <cell r="BY698"/>
          <cell r="BZ698">
            <v>0</v>
          </cell>
          <cell r="CA698" t="e">
            <v>#REF!</v>
          </cell>
          <cell r="CB698" t="str">
            <v>Match</v>
          </cell>
          <cell r="CC698" t="b">
            <v>0</v>
          </cell>
          <cell r="CD698">
            <v>524788562</v>
          </cell>
          <cell r="CE698">
            <v>9</v>
          </cell>
          <cell r="CF698">
            <v>5</v>
          </cell>
          <cell r="CG698">
            <v>78</v>
          </cell>
          <cell r="CH698" t="b">
            <v>0</v>
          </cell>
          <cell r="CI698">
            <v>-8.3131597222236451</v>
          </cell>
          <cell r="CJ698"/>
          <cell r="CK698" t="e">
            <v>#REF!</v>
          </cell>
          <cell r="CL698" t="e">
            <v>#REF!</v>
          </cell>
        </row>
        <row r="699">
          <cell r="B699">
            <v>9310180</v>
          </cell>
          <cell r="C699" t="str">
            <v xml:space="preserve"> FRANK,GARY</v>
          </cell>
          <cell r="D699">
            <v>60000</v>
          </cell>
          <cell r="E699">
            <v>-18694.93</v>
          </cell>
          <cell r="F699">
            <v>40515</v>
          </cell>
          <cell r="G699">
            <v>46023</v>
          </cell>
          <cell r="H699" t="str">
            <v xml:space="preserve"> FHLB PARTICIPATION</v>
          </cell>
          <cell r="I699" t="str">
            <v xml:space="preserve"> PT</v>
          </cell>
          <cell r="J699">
            <v>20</v>
          </cell>
          <cell r="K699" t="str">
            <v xml:space="preserve"> A</v>
          </cell>
          <cell r="L699" t="str">
            <v xml:space="preserve"> N</v>
          </cell>
          <cell r="M699">
            <v>0</v>
          </cell>
          <cell r="N699">
            <v>20210</v>
          </cell>
          <cell r="O699">
            <v>9310180</v>
          </cell>
          <cell r="P699">
            <v>0</v>
          </cell>
          <cell r="Q699" t="str">
            <v xml:space="preserve"> AF</v>
          </cell>
          <cell r="R699">
            <v>43132</v>
          </cell>
          <cell r="S699">
            <v>436.33</v>
          </cell>
          <cell r="T699">
            <v>-41.8</v>
          </cell>
          <cell r="U699" t="str">
            <v xml:space="preserve"> N</v>
          </cell>
          <cell r="V699">
            <v>2</v>
          </cell>
          <cell r="W699">
            <v>524788562</v>
          </cell>
          <cell r="X699" t="str">
            <v xml:space="preserve"> S</v>
          </cell>
          <cell r="Y699">
            <v>20210</v>
          </cell>
          <cell r="Z699">
            <v>9310180</v>
          </cell>
          <cell r="AA699">
            <v>0</v>
          </cell>
          <cell r="AB699">
            <v>2</v>
          </cell>
          <cell r="AC699">
            <v>6</v>
          </cell>
          <cell r="AD699">
            <v>3</v>
          </cell>
          <cell r="AE699">
            <v>310180</v>
          </cell>
          <cell r="AF699">
            <v>1</v>
          </cell>
          <cell r="AG699" t="str">
            <v xml:space="preserve"> ST</v>
          </cell>
          <cell r="AH699" t="str">
            <v xml:space="preserve"> 1210 STEELE AVE</v>
          </cell>
          <cell r="AI699" t="str">
            <v xml:space="preserve"> N</v>
          </cell>
          <cell r="AJ699">
            <v>3.5</v>
          </cell>
          <cell r="AK699">
            <v>0</v>
          </cell>
          <cell r="AL699">
            <v>20210</v>
          </cell>
          <cell r="AM699">
            <v>9310180</v>
          </cell>
          <cell r="AN699" t="str">
            <v xml:space="preserve">  0/00/0000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20210</v>
          </cell>
          <cell r="AZ699">
            <v>9310180</v>
          </cell>
          <cell r="BA699" t="str">
            <v xml:space="preserve"> ST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 t="str">
            <v>Pass</v>
          </cell>
          <cell r="BH699" t="str">
            <v>Pass</v>
          </cell>
          <cell r="BI699" t="str">
            <v>***-**-8562</v>
          </cell>
          <cell r="BJ699">
            <v>-18694.93</v>
          </cell>
          <cell r="BK699">
            <v>-18736.73</v>
          </cell>
          <cell r="BL699">
            <v>-18736.73</v>
          </cell>
          <cell r="BM699"/>
          <cell r="BN699"/>
          <cell r="BO699"/>
          <cell r="BP699"/>
          <cell r="BQ699">
            <v>-8.9855604122997175E-6</v>
          </cell>
          <cell r="BR699">
            <v>-18694.93</v>
          </cell>
          <cell r="BS699">
            <v>-41.8</v>
          </cell>
          <cell r="BT699">
            <v>-18736.73</v>
          </cell>
          <cell r="BU699">
            <v>0</v>
          </cell>
          <cell r="BV699">
            <v>-18736.73</v>
          </cell>
          <cell r="BW699">
            <v>0</v>
          </cell>
          <cell r="BX699">
            <v>0</v>
          </cell>
          <cell r="BY699"/>
          <cell r="BZ699">
            <v>0</v>
          </cell>
          <cell r="CA699" t="e">
            <v>#REF!</v>
          </cell>
          <cell r="CB699" t="str">
            <v>Match</v>
          </cell>
          <cell r="CC699" t="b">
            <v>0</v>
          </cell>
          <cell r="CD699">
            <v>524788562</v>
          </cell>
          <cell r="CE699">
            <v>9</v>
          </cell>
          <cell r="CF699">
            <v>5</v>
          </cell>
          <cell r="CG699">
            <v>78</v>
          </cell>
          <cell r="CH699" t="b">
            <v>0</v>
          </cell>
          <cell r="CI699">
            <v>-8.3131597222236451</v>
          </cell>
          <cell r="CJ699"/>
          <cell r="CK699" t="e">
            <v>#REF!</v>
          </cell>
          <cell r="CL699" t="e">
            <v>#REF!</v>
          </cell>
        </row>
        <row r="700">
          <cell r="B700">
            <v>53569</v>
          </cell>
          <cell r="C700" t="str">
            <v xml:space="preserve"> FREEMAN,BRALIN Q.</v>
          </cell>
          <cell r="D700">
            <v>5627.5</v>
          </cell>
          <cell r="E700">
            <v>491.48</v>
          </cell>
          <cell r="F700">
            <v>42752</v>
          </cell>
          <cell r="G700">
            <v>43847</v>
          </cell>
          <cell r="H700" t="str">
            <v xml:space="preserve"> PURCHASE VEHICLE</v>
          </cell>
          <cell r="I700" t="str">
            <v xml:space="preserve"> SA</v>
          </cell>
          <cell r="J700">
            <v>34</v>
          </cell>
          <cell r="K700" t="str">
            <v xml:space="preserve"> A</v>
          </cell>
          <cell r="L700" t="str">
            <v xml:space="preserve"> N</v>
          </cell>
          <cell r="M700">
            <v>0</v>
          </cell>
          <cell r="N700">
            <v>20220</v>
          </cell>
          <cell r="O700">
            <v>53569</v>
          </cell>
          <cell r="P700">
            <v>0</v>
          </cell>
          <cell r="Q700" t="str">
            <v xml:space="preserve"> BR</v>
          </cell>
          <cell r="R700">
            <v>43086</v>
          </cell>
          <cell r="S700">
            <v>178.92</v>
          </cell>
          <cell r="T700">
            <v>8.25</v>
          </cell>
          <cell r="U700" t="str">
            <v xml:space="preserve"> N</v>
          </cell>
          <cell r="V700">
            <v>11</v>
          </cell>
          <cell r="W700">
            <v>512115143</v>
          </cell>
          <cell r="X700" t="str">
            <v xml:space="preserve"> S</v>
          </cell>
          <cell r="Y700">
            <v>20220</v>
          </cell>
          <cell r="Z700">
            <v>53569</v>
          </cell>
          <cell r="AA700">
            <v>0</v>
          </cell>
          <cell r="AB700">
            <v>4</v>
          </cell>
          <cell r="AC700">
            <v>5</v>
          </cell>
          <cell r="AD700">
            <v>12</v>
          </cell>
          <cell r="AE700">
            <v>0</v>
          </cell>
          <cell r="AF700">
            <v>0</v>
          </cell>
          <cell r="AG700" t="str">
            <v xml:space="preserve"> ST</v>
          </cell>
          <cell r="AH700" t="str">
            <v xml:space="preserve"> 1998 DODGE RAM 3500 QUAD</v>
          </cell>
          <cell r="AI700" t="str">
            <v xml:space="preserve"> N</v>
          </cell>
          <cell r="AJ700">
            <v>9</v>
          </cell>
          <cell r="AK700">
            <v>2</v>
          </cell>
          <cell r="AL700">
            <v>20220</v>
          </cell>
          <cell r="AM700">
            <v>53569</v>
          </cell>
          <cell r="AN700" t="str">
            <v xml:space="preserve">  0/00/0000</v>
          </cell>
          <cell r="AO700">
            <v>350.43</v>
          </cell>
          <cell r="AP700">
            <v>7.41</v>
          </cell>
          <cell r="AQ700">
            <v>0</v>
          </cell>
          <cell r="AR700">
            <v>178.92</v>
          </cell>
          <cell r="AS700">
            <v>0</v>
          </cell>
          <cell r="AT700">
            <v>0</v>
          </cell>
          <cell r="AU700">
            <v>0</v>
          </cell>
          <cell r="AV700">
            <v>2</v>
          </cell>
          <cell r="AW700">
            <v>0</v>
          </cell>
          <cell r="AX700">
            <v>0</v>
          </cell>
          <cell r="AY700">
            <v>20220</v>
          </cell>
          <cell r="AZ700">
            <v>53569</v>
          </cell>
          <cell r="BA700" t="str">
            <v xml:space="preserve"> ST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 t="str">
            <v>Pass</v>
          </cell>
          <cell r="BH700" t="str">
            <v>Pass</v>
          </cell>
          <cell r="BI700" t="str">
            <v>***-**-5143</v>
          </cell>
          <cell r="BJ700">
            <v>491.48</v>
          </cell>
          <cell r="BK700">
            <v>499.73</v>
          </cell>
          <cell r="BL700">
            <v>499.73</v>
          </cell>
          <cell r="BM700"/>
          <cell r="BN700"/>
          <cell r="BO700"/>
          <cell r="BP700"/>
          <cell r="BQ700">
            <v>6.0743755633874422E-7</v>
          </cell>
          <cell r="BR700">
            <v>491.48</v>
          </cell>
          <cell r="BS700">
            <v>8.25</v>
          </cell>
          <cell r="BT700">
            <v>499.73</v>
          </cell>
          <cell r="BU700">
            <v>0</v>
          </cell>
          <cell r="BV700">
            <v>499.73</v>
          </cell>
          <cell r="BW700">
            <v>0</v>
          </cell>
          <cell r="BX700">
            <v>0</v>
          </cell>
          <cell r="BY700" t="str">
            <v>30-59</v>
          </cell>
          <cell r="BZ700">
            <v>357.84000000000003</v>
          </cell>
          <cell r="CA700" t="e">
            <v>#REF!</v>
          </cell>
          <cell r="CB700" t="str">
            <v>Match</v>
          </cell>
          <cell r="CC700" t="b">
            <v>0</v>
          </cell>
          <cell r="CD700">
            <v>512115143</v>
          </cell>
          <cell r="CE700">
            <v>9</v>
          </cell>
          <cell r="CF700">
            <v>5</v>
          </cell>
          <cell r="CG700">
            <v>11</v>
          </cell>
          <cell r="CH700" t="b">
            <v>0</v>
          </cell>
          <cell r="CI700">
            <v>37.686840277776355</v>
          </cell>
          <cell r="CJ700" t="str">
            <v>31 +</v>
          </cell>
          <cell r="CK700" t="e">
            <v>#REF!</v>
          </cell>
          <cell r="CL700" t="e">
            <v>#REF!</v>
          </cell>
        </row>
        <row r="701">
          <cell r="B701">
            <v>53761</v>
          </cell>
          <cell r="C701" t="str">
            <v xml:space="preserve"> FREEMAN,BRALI</v>
          </cell>
          <cell r="D701">
            <v>9027.5</v>
          </cell>
          <cell r="E701">
            <v>7512.78</v>
          </cell>
          <cell r="F701">
            <v>42838</v>
          </cell>
          <cell r="G701">
            <v>43961</v>
          </cell>
          <cell r="H701" t="str">
            <v xml:space="preserve"> PURCHASE VEHICLE</v>
          </cell>
          <cell r="I701" t="str">
            <v xml:space="preserve"> SA</v>
          </cell>
          <cell r="J701">
            <v>34</v>
          </cell>
          <cell r="K701" t="str">
            <v xml:space="preserve"> A</v>
          </cell>
          <cell r="L701" t="str">
            <v xml:space="preserve"> N</v>
          </cell>
          <cell r="M701">
            <v>0</v>
          </cell>
          <cell r="N701">
            <v>20220</v>
          </cell>
          <cell r="O701">
            <v>53761</v>
          </cell>
          <cell r="P701">
            <v>0</v>
          </cell>
          <cell r="Q701" t="str">
            <v xml:space="preserve"> MN</v>
          </cell>
          <cell r="R701">
            <v>43110</v>
          </cell>
          <cell r="S701">
            <v>286.89999999999998</v>
          </cell>
          <cell r="T701">
            <v>87.06</v>
          </cell>
          <cell r="U701" t="str">
            <v xml:space="preserve"> N</v>
          </cell>
          <cell r="V701">
            <v>11</v>
          </cell>
          <cell r="W701">
            <v>512115143</v>
          </cell>
          <cell r="X701" t="str">
            <v xml:space="preserve"> S</v>
          </cell>
          <cell r="Y701">
            <v>20220</v>
          </cell>
          <cell r="Z701">
            <v>53761</v>
          </cell>
          <cell r="AA701">
            <v>1</v>
          </cell>
          <cell r="AB701">
            <v>13</v>
          </cell>
          <cell r="AC701">
            <v>5</v>
          </cell>
          <cell r="AD701">
            <v>12</v>
          </cell>
          <cell r="AE701">
            <v>0</v>
          </cell>
          <cell r="AF701">
            <v>0</v>
          </cell>
          <cell r="AG701" t="str">
            <v xml:space="preserve"> ST</v>
          </cell>
          <cell r="AH701" t="str">
            <v xml:space="preserve"> 2001 FORD F250 SUPER DUTY</v>
          </cell>
          <cell r="AI701" t="str">
            <v xml:space="preserve"> N</v>
          </cell>
          <cell r="AJ701">
            <v>9</v>
          </cell>
          <cell r="AK701">
            <v>2</v>
          </cell>
          <cell r="AL701">
            <v>20220</v>
          </cell>
          <cell r="AM701">
            <v>53761</v>
          </cell>
          <cell r="AN701" t="str">
            <v xml:space="preserve">  8/14/2017</v>
          </cell>
          <cell r="AO701">
            <v>225.77</v>
          </cell>
          <cell r="AP701">
            <v>61.13</v>
          </cell>
          <cell r="AQ701">
            <v>286.89999999999998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20220</v>
          </cell>
          <cell r="AZ701">
            <v>53761</v>
          </cell>
          <cell r="BA701" t="str">
            <v xml:space="preserve"> ST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 t="str">
            <v>Pass</v>
          </cell>
          <cell r="BH701" t="str">
            <v>Pass</v>
          </cell>
          <cell r="BI701" t="str">
            <v>***-**-5143</v>
          </cell>
          <cell r="BJ701">
            <v>7512.78</v>
          </cell>
          <cell r="BK701">
            <v>7599.84</v>
          </cell>
          <cell r="BL701">
            <v>7599.84</v>
          </cell>
          <cell r="BM701"/>
          <cell r="BN701"/>
          <cell r="BO701"/>
          <cell r="BP701"/>
          <cell r="BQ701">
            <v>9.2853111510348149E-6</v>
          </cell>
          <cell r="BR701">
            <v>7512.78</v>
          </cell>
          <cell r="BS701">
            <v>87.06</v>
          </cell>
          <cell r="BT701">
            <v>7599.84</v>
          </cell>
          <cell r="BU701">
            <v>0</v>
          </cell>
          <cell r="BV701">
            <v>7599.84</v>
          </cell>
          <cell r="BW701">
            <v>0</v>
          </cell>
          <cell r="BX701">
            <v>0</v>
          </cell>
          <cell r="BY701" t="str">
            <v>1-29</v>
          </cell>
          <cell r="BZ701">
            <v>286.90000000000003</v>
          </cell>
          <cell r="CA701" t="e">
            <v>#REF!</v>
          </cell>
          <cell r="CB701" t="str">
            <v>Match</v>
          </cell>
          <cell r="CC701" t="b">
            <v>0</v>
          </cell>
          <cell r="CD701">
            <v>512115143</v>
          </cell>
          <cell r="CE701">
            <v>9</v>
          </cell>
          <cell r="CF701">
            <v>5</v>
          </cell>
          <cell r="CG701">
            <v>11</v>
          </cell>
          <cell r="CH701" t="b">
            <v>0</v>
          </cell>
          <cell r="CI701">
            <v>13.686840277776355</v>
          </cell>
          <cell r="CJ701"/>
          <cell r="CK701" t="e">
            <v>#REF!</v>
          </cell>
          <cell r="CL701" t="e">
            <v>#REF!</v>
          </cell>
        </row>
        <row r="702">
          <cell r="B702">
            <v>54087</v>
          </cell>
          <cell r="C702" t="str">
            <v xml:space="preserve"> FRICK FAMILY, LLC</v>
          </cell>
          <cell r="D702">
            <v>250000</v>
          </cell>
          <cell r="E702">
            <v>71888</v>
          </cell>
          <cell r="F702">
            <v>42961</v>
          </cell>
          <cell r="G702">
            <v>43296</v>
          </cell>
          <cell r="H702" t="str">
            <v xml:space="preserve"> OPERATING LOC</v>
          </cell>
          <cell r="I702" t="str">
            <v xml:space="preserve"> SI</v>
          </cell>
          <cell r="J702">
            <v>91</v>
          </cell>
          <cell r="K702" t="str">
            <v xml:space="preserve"> A</v>
          </cell>
          <cell r="L702" t="str">
            <v xml:space="preserve"> O</v>
          </cell>
          <cell r="M702">
            <v>250000</v>
          </cell>
          <cell r="N702">
            <v>20330</v>
          </cell>
          <cell r="O702">
            <v>54087</v>
          </cell>
          <cell r="P702">
            <v>0</v>
          </cell>
          <cell r="Q702" t="str">
            <v xml:space="preserve"> MN</v>
          </cell>
          <cell r="R702">
            <v>43296</v>
          </cell>
          <cell r="S702">
            <v>0</v>
          </cell>
          <cell r="T702">
            <v>2767.69</v>
          </cell>
          <cell r="U702" t="str">
            <v xml:space="preserve"> N</v>
          </cell>
          <cell r="V702">
            <v>7</v>
          </cell>
          <cell r="W702">
            <v>260396845</v>
          </cell>
          <cell r="X702" t="str">
            <v xml:space="preserve"> F</v>
          </cell>
          <cell r="Y702">
            <v>20330</v>
          </cell>
          <cell r="Z702">
            <v>54087</v>
          </cell>
          <cell r="AA702">
            <v>0</v>
          </cell>
          <cell r="AB702">
            <v>26</v>
          </cell>
          <cell r="AC702">
            <v>4</v>
          </cell>
          <cell r="AD702">
            <v>11</v>
          </cell>
          <cell r="AE702">
            <v>0</v>
          </cell>
          <cell r="AF702">
            <v>0</v>
          </cell>
          <cell r="AG702" t="str">
            <v xml:space="preserve"> ST</v>
          </cell>
          <cell r="AH702" t="str">
            <v xml:space="preserve"> ALL AC GI AND LIVESTOCK</v>
          </cell>
          <cell r="AI702" t="str">
            <v xml:space="preserve"> N</v>
          </cell>
          <cell r="AJ702">
            <v>4.95</v>
          </cell>
          <cell r="AK702">
            <v>0</v>
          </cell>
          <cell r="AL702">
            <v>20330</v>
          </cell>
          <cell r="AM702">
            <v>54087</v>
          </cell>
          <cell r="AN702" t="str">
            <v xml:space="preserve">  0/00/0000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20330</v>
          </cell>
          <cell r="AZ702">
            <v>54087</v>
          </cell>
          <cell r="BA702" t="str">
            <v xml:space="preserve"> ST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 t="str">
            <v>Pass</v>
          </cell>
          <cell r="BH702" t="str">
            <v>Pass</v>
          </cell>
          <cell r="BI702" t="str">
            <v>**-***6845</v>
          </cell>
          <cell r="BJ702">
            <v>250000</v>
          </cell>
          <cell r="BK702">
            <v>74655.69</v>
          </cell>
          <cell r="BL702">
            <v>74655.69</v>
          </cell>
          <cell r="BM702"/>
          <cell r="BN702"/>
          <cell r="BO702"/>
          <cell r="BP702"/>
          <cell r="BQ702">
            <v>4.8866910306714017E-5</v>
          </cell>
          <cell r="BR702">
            <v>71888</v>
          </cell>
          <cell r="BS702">
            <v>2767.69</v>
          </cell>
          <cell r="BT702">
            <v>74655.69</v>
          </cell>
          <cell r="BU702">
            <v>178112</v>
          </cell>
          <cell r="BV702">
            <v>252767.69</v>
          </cell>
          <cell r="BW702">
            <v>0</v>
          </cell>
          <cell r="BX702">
            <v>0</v>
          </cell>
          <cell r="BY702"/>
          <cell r="BZ702">
            <v>0</v>
          </cell>
          <cell r="CA702" t="e">
            <v>#REF!</v>
          </cell>
          <cell r="CB702" t="str">
            <v>Match</v>
          </cell>
          <cell r="CC702" t="b">
            <v>0</v>
          </cell>
          <cell r="CD702">
            <v>260396845</v>
          </cell>
          <cell r="CE702">
            <v>9</v>
          </cell>
          <cell r="CF702">
            <v>2</v>
          </cell>
          <cell r="CG702">
            <v>39</v>
          </cell>
          <cell r="CH702" t="b">
            <v>0</v>
          </cell>
          <cell r="CI702">
            <v>-172.31315972222365</v>
          </cell>
          <cell r="CJ702"/>
          <cell r="CK702" t="e">
            <v>#REF!</v>
          </cell>
          <cell r="CL702" t="e">
            <v>#REF!</v>
          </cell>
        </row>
        <row r="703">
          <cell r="B703">
            <v>54086</v>
          </cell>
          <cell r="C703" t="str">
            <v xml:space="preserve"> FRICK INC</v>
          </cell>
          <cell r="D703">
            <v>400000</v>
          </cell>
          <cell r="E703">
            <v>75000</v>
          </cell>
          <cell r="F703">
            <v>42961</v>
          </cell>
          <cell r="G703">
            <v>43296</v>
          </cell>
          <cell r="H703" t="str">
            <v xml:space="preserve"> OPERATING LOC</v>
          </cell>
          <cell r="I703" t="str">
            <v xml:space="preserve"> SI</v>
          </cell>
          <cell r="J703">
            <v>91</v>
          </cell>
          <cell r="K703" t="str">
            <v xml:space="preserve"> A</v>
          </cell>
          <cell r="L703" t="str">
            <v xml:space="preserve"> O</v>
          </cell>
          <cell r="M703">
            <v>400000</v>
          </cell>
          <cell r="N703">
            <v>20400</v>
          </cell>
          <cell r="O703">
            <v>54086</v>
          </cell>
          <cell r="P703">
            <v>0</v>
          </cell>
          <cell r="Q703" t="str">
            <v xml:space="preserve"> MN</v>
          </cell>
          <cell r="R703">
            <v>43296</v>
          </cell>
          <cell r="S703">
            <v>0</v>
          </cell>
          <cell r="T703">
            <v>5418.16</v>
          </cell>
          <cell r="U703" t="str">
            <v xml:space="preserve"> N</v>
          </cell>
          <cell r="V703">
            <v>7</v>
          </cell>
          <cell r="W703">
            <v>481032725</v>
          </cell>
          <cell r="X703" t="str">
            <v xml:space="preserve"> F</v>
          </cell>
          <cell r="Y703">
            <v>20400</v>
          </cell>
          <cell r="Z703">
            <v>54086</v>
          </cell>
          <cell r="AA703">
            <v>0</v>
          </cell>
          <cell r="AB703">
            <v>26</v>
          </cell>
          <cell r="AC703">
            <v>4</v>
          </cell>
          <cell r="AD703">
            <v>11</v>
          </cell>
          <cell r="AE703">
            <v>0</v>
          </cell>
          <cell r="AF703">
            <v>0</v>
          </cell>
          <cell r="AG703" t="str">
            <v xml:space="preserve"> ST</v>
          </cell>
          <cell r="AH703" t="str">
            <v xml:space="preserve"> ALL CP AC EQ GI CR FP LIVESTOC</v>
          </cell>
          <cell r="AI703" t="str">
            <v xml:space="preserve"> N</v>
          </cell>
          <cell r="AJ703">
            <v>4.95</v>
          </cell>
          <cell r="AK703">
            <v>0</v>
          </cell>
          <cell r="AL703">
            <v>20400</v>
          </cell>
          <cell r="AM703">
            <v>54086</v>
          </cell>
          <cell r="AN703" t="str">
            <v xml:space="preserve">  0/00/0000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20400</v>
          </cell>
          <cell r="AZ703">
            <v>54086</v>
          </cell>
          <cell r="BA703" t="str">
            <v xml:space="preserve"> ST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 t="str">
            <v>Pass</v>
          </cell>
          <cell r="BH703" t="str">
            <v>Pass</v>
          </cell>
          <cell r="BI703" t="str">
            <v>**-***2725</v>
          </cell>
          <cell r="BJ703">
            <v>400000</v>
          </cell>
          <cell r="BK703">
            <v>80418.16</v>
          </cell>
          <cell r="BL703">
            <v>80418.16</v>
          </cell>
          <cell r="BM703"/>
          <cell r="BN703"/>
          <cell r="BO703"/>
          <cell r="BP703"/>
          <cell r="BQ703">
            <v>5.0982337427714656E-5</v>
          </cell>
          <cell r="BR703">
            <v>75000</v>
          </cell>
          <cell r="BS703">
            <v>5418.16</v>
          </cell>
          <cell r="BT703">
            <v>80418.16</v>
          </cell>
          <cell r="BU703">
            <v>325000</v>
          </cell>
          <cell r="BV703">
            <v>405418.16</v>
          </cell>
          <cell r="BW703">
            <v>0</v>
          </cell>
          <cell r="BX703">
            <v>0</v>
          </cell>
          <cell r="BY703"/>
          <cell r="BZ703">
            <v>0</v>
          </cell>
          <cell r="CA703" t="e">
            <v>#REF!</v>
          </cell>
          <cell r="CB703" t="str">
            <v>Match</v>
          </cell>
          <cell r="CC703" t="b">
            <v>0</v>
          </cell>
          <cell r="CD703">
            <v>481032725</v>
          </cell>
          <cell r="CE703">
            <v>9</v>
          </cell>
          <cell r="CF703">
            <v>4</v>
          </cell>
          <cell r="CG703">
            <v>3</v>
          </cell>
          <cell r="CH703" t="b">
            <v>0</v>
          </cell>
          <cell r="CI703">
            <v>-172.31315972222365</v>
          </cell>
          <cell r="CJ703"/>
          <cell r="CK703" t="e">
            <v>#REF!</v>
          </cell>
          <cell r="CL703" t="e">
            <v>#REF!</v>
          </cell>
        </row>
        <row r="704">
          <cell r="B704">
            <v>54085</v>
          </cell>
          <cell r="C704" t="str">
            <v xml:space="preserve"> FRICK,JACK D.</v>
          </cell>
          <cell r="D704">
            <v>775000</v>
          </cell>
          <cell r="E704">
            <v>287500</v>
          </cell>
          <cell r="F704">
            <v>42961</v>
          </cell>
          <cell r="G704">
            <v>43296</v>
          </cell>
          <cell r="H704" t="str">
            <v xml:space="preserve"> OPERATING LOC</v>
          </cell>
          <cell r="I704" t="str">
            <v xml:space="preserve"> SI</v>
          </cell>
          <cell r="J704">
            <v>91</v>
          </cell>
          <cell r="K704" t="str">
            <v xml:space="preserve"> A</v>
          </cell>
          <cell r="L704" t="str">
            <v xml:space="preserve"> O</v>
          </cell>
          <cell r="M704">
            <v>775000</v>
          </cell>
          <cell r="N704">
            <v>20500</v>
          </cell>
          <cell r="O704">
            <v>54085</v>
          </cell>
          <cell r="P704">
            <v>0</v>
          </cell>
          <cell r="Q704" t="str">
            <v xml:space="preserve"> MN</v>
          </cell>
          <cell r="R704">
            <v>43296</v>
          </cell>
          <cell r="S704">
            <v>0</v>
          </cell>
          <cell r="T704">
            <v>12427.5</v>
          </cell>
          <cell r="U704" t="str">
            <v xml:space="preserve"> N</v>
          </cell>
          <cell r="V704">
            <v>7</v>
          </cell>
          <cell r="W704">
            <v>513381983</v>
          </cell>
          <cell r="X704" t="str">
            <v xml:space="preserve"> S</v>
          </cell>
          <cell r="Y704">
            <v>20500</v>
          </cell>
          <cell r="Z704">
            <v>54085</v>
          </cell>
          <cell r="AA704">
            <v>0</v>
          </cell>
          <cell r="AB704">
            <v>26</v>
          </cell>
          <cell r="AC704">
            <v>4</v>
          </cell>
          <cell r="AD704">
            <v>11</v>
          </cell>
          <cell r="AE704">
            <v>0</v>
          </cell>
          <cell r="AF704">
            <v>0</v>
          </cell>
          <cell r="AG704" t="str">
            <v xml:space="preserve"> ST</v>
          </cell>
          <cell r="AH704" t="str">
            <v xml:space="preserve"> ALL IN AC EQ GI CR AND LIVESTO</v>
          </cell>
          <cell r="AI704" t="str">
            <v xml:space="preserve"> N</v>
          </cell>
          <cell r="AJ704">
            <v>4.95</v>
          </cell>
          <cell r="AK704">
            <v>0</v>
          </cell>
          <cell r="AL704">
            <v>20500</v>
          </cell>
          <cell r="AM704">
            <v>54085</v>
          </cell>
          <cell r="AN704" t="str">
            <v xml:space="preserve">  0/00/0000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20500</v>
          </cell>
          <cell r="AZ704">
            <v>54085</v>
          </cell>
          <cell r="BA704" t="str">
            <v xml:space="preserve"> ST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 t="str">
            <v>Pass</v>
          </cell>
          <cell r="BH704" t="str">
            <v>Pass</v>
          </cell>
          <cell r="BI704" t="str">
            <v>***-**-1983</v>
          </cell>
          <cell r="BJ704">
            <v>775000</v>
          </cell>
          <cell r="BK704">
            <v>299927.5</v>
          </cell>
          <cell r="BL704">
            <v>299927.5</v>
          </cell>
          <cell r="BM704"/>
          <cell r="BN704"/>
          <cell r="BO704"/>
          <cell r="BP704"/>
          <cell r="BQ704">
            <v>1.9543229347290618E-4</v>
          </cell>
          <cell r="BR704">
            <v>287500</v>
          </cell>
          <cell r="BS704">
            <v>12427.5</v>
          </cell>
          <cell r="BT704">
            <v>299927.5</v>
          </cell>
          <cell r="BU704">
            <v>487500</v>
          </cell>
          <cell r="BV704">
            <v>787427.5</v>
          </cell>
          <cell r="BW704">
            <v>0</v>
          </cell>
          <cell r="BX704">
            <v>0</v>
          </cell>
          <cell r="BY704"/>
          <cell r="BZ704">
            <v>0</v>
          </cell>
          <cell r="CA704" t="e">
            <v>#REF!</v>
          </cell>
          <cell r="CB704" t="str">
            <v>Match</v>
          </cell>
          <cell r="CC704" t="b">
            <v>0</v>
          </cell>
          <cell r="CD704">
            <v>513381983</v>
          </cell>
          <cell r="CE704">
            <v>9</v>
          </cell>
          <cell r="CF704">
            <v>5</v>
          </cell>
          <cell r="CG704">
            <v>38</v>
          </cell>
          <cell r="CH704" t="b">
            <v>0</v>
          </cell>
          <cell r="CI704">
            <v>-172.31315972222365</v>
          </cell>
          <cell r="CJ704"/>
          <cell r="CK704" t="e">
            <v>#REF!</v>
          </cell>
          <cell r="CL704" t="e">
            <v>#REF!</v>
          </cell>
        </row>
        <row r="705">
          <cell r="B705">
            <v>48986</v>
          </cell>
          <cell r="C705" t="str">
            <v xml:space="preserve"> FROESE,JUAN</v>
          </cell>
          <cell r="D705">
            <v>30017.5</v>
          </cell>
          <cell r="E705">
            <v>7610.73</v>
          </cell>
          <cell r="F705">
            <v>41382</v>
          </cell>
          <cell r="G705">
            <v>43590</v>
          </cell>
          <cell r="H705" t="str">
            <v xml:space="preserve"> VEHICLE PURCHASE</v>
          </cell>
          <cell r="I705" t="str">
            <v xml:space="preserve"> SA</v>
          </cell>
          <cell r="J705">
            <v>34</v>
          </cell>
          <cell r="K705" t="str">
            <v xml:space="preserve"> A</v>
          </cell>
          <cell r="L705" t="str">
            <v xml:space="preserve"> N</v>
          </cell>
          <cell r="M705">
            <v>0</v>
          </cell>
          <cell r="N705">
            <v>20650</v>
          </cell>
          <cell r="O705">
            <v>48986</v>
          </cell>
          <cell r="P705">
            <v>0</v>
          </cell>
          <cell r="Q705" t="str">
            <v xml:space="preserve"> AT</v>
          </cell>
          <cell r="R705">
            <v>43136</v>
          </cell>
          <cell r="S705">
            <v>495.37</v>
          </cell>
          <cell r="T705">
            <v>22.78</v>
          </cell>
          <cell r="U705" t="str">
            <v xml:space="preserve"> N</v>
          </cell>
          <cell r="V705">
            <v>11</v>
          </cell>
          <cell r="W705">
            <v>64135333</v>
          </cell>
          <cell r="X705" t="str">
            <v xml:space="preserve"> Z</v>
          </cell>
          <cell r="Y705">
            <v>20650</v>
          </cell>
          <cell r="Z705">
            <v>48986</v>
          </cell>
          <cell r="AA705">
            <v>0</v>
          </cell>
          <cell r="AB705">
            <v>21</v>
          </cell>
          <cell r="AC705">
            <v>5</v>
          </cell>
          <cell r="AD705">
            <v>12</v>
          </cell>
          <cell r="AE705">
            <v>0</v>
          </cell>
          <cell r="AF705">
            <v>0</v>
          </cell>
          <cell r="AG705" t="str">
            <v xml:space="preserve"> ST</v>
          </cell>
          <cell r="AH705" t="str">
            <v xml:space="preserve"> 2012 CHEVROLET SILVERADO (VIN</v>
          </cell>
          <cell r="AI705" t="str">
            <v xml:space="preserve"> N</v>
          </cell>
          <cell r="AJ705">
            <v>5.75</v>
          </cell>
          <cell r="AK705">
            <v>0</v>
          </cell>
          <cell r="AL705">
            <v>20650</v>
          </cell>
          <cell r="AM705">
            <v>48986</v>
          </cell>
          <cell r="AN705" t="str">
            <v xml:space="preserve">  0/00/0000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20650</v>
          </cell>
          <cell r="AZ705">
            <v>48986</v>
          </cell>
          <cell r="BA705" t="str">
            <v xml:space="preserve"> ST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 t="str">
            <v>Pass</v>
          </cell>
          <cell r="BH705" t="str">
            <v>Pass</v>
          </cell>
          <cell r="BI705" t="str">
            <v>xxxxx5333</v>
          </cell>
          <cell r="BJ705">
            <v>7610.73</v>
          </cell>
          <cell r="BK705">
            <v>7633.5099999999993</v>
          </cell>
          <cell r="BL705">
            <v>7633.5099999999993</v>
          </cell>
          <cell r="BM705"/>
          <cell r="BN705"/>
          <cell r="BO705"/>
          <cell r="BP705"/>
          <cell r="BQ705">
            <v>6.0096259349618231E-6</v>
          </cell>
          <cell r="BR705">
            <v>7610.73</v>
          </cell>
          <cell r="BS705">
            <v>22.78</v>
          </cell>
          <cell r="BT705">
            <v>7633.5099999999993</v>
          </cell>
          <cell r="BU705">
            <v>0</v>
          </cell>
          <cell r="BV705">
            <v>7633.5099999999993</v>
          </cell>
          <cell r="BW705">
            <v>0</v>
          </cell>
          <cell r="BX705">
            <v>0</v>
          </cell>
          <cell r="BY705"/>
          <cell r="BZ705">
            <v>0</v>
          </cell>
          <cell r="CA705" t="e">
            <v>#REF!</v>
          </cell>
          <cell r="CB705" t="str">
            <v>Match</v>
          </cell>
          <cell r="CC705" t="b">
            <v>0</v>
          </cell>
          <cell r="CD705" t="str">
            <v>064135333</v>
          </cell>
          <cell r="CE705">
            <v>9</v>
          </cell>
          <cell r="CF705">
            <v>0</v>
          </cell>
          <cell r="CG705">
            <v>13</v>
          </cell>
          <cell r="CH705" t="b">
            <v>0</v>
          </cell>
          <cell r="CI705">
            <v>-12.313159722223645</v>
          </cell>
          <cell r="CJ705"/>
          <cell r="CK705" t="e">
            <v>#REF!</v>
          </cell>
          <cell r="CL705" t="e">
            <v>#REF!</v>
          </cell>
        </row>
        <row r="706">
          <cell r="B706">
            <v>50033</v>
          </cell>
          <cell r="C706" t="str">
            <v xml:space="preserve"> FULTON,TRAVIS J.</v>
          </cell>
          <cell r="D706">
            <v>16000</v>
          </cell>
          <cell r="E706">
            <v>13396.23</v>
          </cell>
          <cell r="F706">
            <v>41694</v>
          </cell>
          <cell r="G706">
            <v>43070</v>
          </cell>
          <cell r="H706" t="str">
            <v xml:space="preserve"> OPERATE</v>
          </cell>
          <cell r="I706" t="str">
            <v xml:space="preserve"> SI</v>
          </cell>
          <cell r="J706">
            <v>61</v>
          </cell>
          <cell r="K706" t="str">
            <v xml:space="preserve"> A</v>
          </cell>
          <cell r="L706" t="str">
            <v xml:space="preserve"> O</v>
          </cell>
          <cell r="M706">
            <v>16000</v>
          </cell>
          <cell r="N706">
            <v>20741</v>
          </cell>
          <cell r="O706">
            <v>50033</v>
          </cell>
          <cell r="P706">
            <v>0</v>
          </cell>
          <cell r="Q706" t="str">
            <v xml:space="preserve"> LF</v>
          </cell>
          <cell r="R706">
            <v>43070</v>
          </cell>
          <cell r="S706">
            <v>0</v>
          </cell>
          <cell r="T706">
            <v>1058.72</v>
          </cell>
          <cell r="U706" t="str">
            <v xml:space="preserve"> N</v>
          </cell>
          <cell r="V706">
            <v>7</v>
          </cell>
          <cell r="W706">
            <v>512982098</v>
          </cell>
          <cell r="X706" t="str">
            <v xml:space="preserve"> S</v>
          </cell>
          <cell r="Y706">
            <v>20741</v>
          </cell>
          <cell r="Z706">
            <v>50033</v>
          </cell>
          <cell r="AA706">
            <v>0</v>
          </cell>
          <cell r="AB706">
            <v>2</v>
          </cell>
          <cell r="AC706">
            <v>4</v>
          </cell>
          <cell r="AD706">
            <v>5</v>
          </cell>
          <cell r="AE706">
            <v>0</v>
          </cell>
          <cell r="AF706">
            <v>0</v>
          </cell>
          <cell r="AG706" t="str">
            <v xml:space="preserve"> ST</v>
          </cell>
          <cell r="AH706" t="str">
            <v xml:space="preserve"> ALL INVENTORY, ACCOUNTS, EQUIP</v>
          </cell>
          <cell r="AI706" t="str">
            <v xml:space="preserve"> N</v>
          </cell>
          <cell r="AJ706">
            <v>6</v>
          </cell>
          <cell r="AK706">
            <v>3</v>
          </cell>
          <cell r="AL706">
            <v>20741</v>
          </cell>
          <cell r="AM706">
            <v>50033</v>
          </cell>
          <cell r="AN706" t="str">
            <v xml:space="preserve">  0/00/0000</v>
          </cell>
          <cell r="AO706">
            <v>13396.23</v>
          </cell>
          <cell r="AP706">
            <v>1058.72</v>
          </cell>
          <cell r="AQ706">
            <v>0</v>
          </cell>
          <cell r="AR706">
            <v>14454.95</v>
          </cell>
          <cell r="AS706">
            <v>0</v>
          </cell>
          <cell r="AT706">
            <v>0</v>
          </cell>
          <cell r="AU706">
            <v>0</v>
          </cell>
          <cell r="AV706">
            <v>3</v>
          </cell>
          <cell r="AW706">
            <v>1</v>
          </cell>
          <cell r="AX706">
            <v>1</v>
          </cell>
          <cell r="AY706">
            <v>20741</v>
          </cell>
          <cell r="AZ706">
            <v>50033</v>
          </cell>
          <cell r="BA706" t="str">
            <v xml:space="preserve"> ST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 t="str">
            <v>Pass</v>
          </cell>
          <cell r="BH706" t="str">
            <v>Pass</v>
          </cell>
          <cell r="BI706" t="str">
            <v>***-**-2098</v>
          </cell>
          <cell r="BJ706">
            <v>16000</v>
          </cell>
          <cell r="BK706">
            <v>14454.949999999999</v>
          </cell>
          <cell r="BL706">
            <v>14454.949999999999</v>
          </cell>
          <cell r="BM706"/>
          <cell r="BN706"/>
          <cell r="BO706"/>
          <cell r="BP706"/>
          <cell r="BQ706">
            <v>1.1037917060513517E-5</v>
          </cell>
          <cell r="BR706">
            <v>13396.23</v>
          </cell>
          <cell r="BS706">
            <v>1058.72</v>
          </cell>
          <cell r="BT706">
            <v>14454.949999999999</v>
          </cell>
          <cell r="BU706">
            <v>0</v>
          </cell>
          <cell r="BV706">
            <v>14454.949999999999</v>
          </cell>
          <cell r="BW706">
            <v>0</v>
          </cell>
          <cell r="BX706">
            <v>0</v>
          </cell>
          <cell r="BY706" t="str">
            <v>30-59</v>
          </cell>
          <cell r="BZ706">
            <v>14454.949999999999</v>
          </cell>
          <cell r="CA706" t="e">
            <v>#REF!</v>
          </cell>
          <cell r="CB706" t="str">
            <v>Match</v>
          </cell>
          <cell r="CC706" t="b">
            <v>0</v>
          </cell>
          <cell r="CD706">
            <v>512982098</v>
          </cell>
          <cell r="CE706">
            <v>9</v>
          </cell>
          <cell r="CF706">
            <v>5</v>
          </cell>
          <cell r="CG706">
            <v>98</v>
          </cell>
          <cell r="CH706" t="b">
            <v>0</v>
          </cell>
          <cell r="CI706">
            <v>53.686840277776355</v>
          </cell>
          <cell r="CJ706" t="str">
            <v>31 +</v>
          </cell>
          <cell r="CK706" t="e">
            <v>#REF!</v>
          </cell>
          <cell r="CL706" t="e">
            <v>#REF!</v>
          </cell>
        </row>
        <row r="707">
          <cell r="B707">
            <v>54235</v>
          </cell>
          <cell r="C707" t="str">
            <v xml:space="preserve"> FULTON,TRAVIS J.</v>
          </cell>
          <cell r="D707">
            <v>123028.79</v>
          </cell>
          <cell r="E707">
            <v>121622.41</v>
          </cell>
          <cell r="F707">
            <v>43014</v>
          </cell>
          <cell r="G707">
            <v>48488</v>
          </cell>
          <cell r="H707" t="str">
            <v xml:space="preserve"> FINANCE PROPERTY</v>
          </cell>
          <cell r="I707" t="str">
            <v xml:space="preserve"> SA</v>
          </cell>
          <cell r="J707">
            <v>15</v>
          </cell>
          <cell r="K707" t="str">
            <v xml:space="preserve"> A</v>
          </cell>
          <cell r="L707" t="str">
            <v xml:space="preserve"> N</v>
          </cell>
          <cell r="M707">
            <v>0</v>
          </cell>
          <cell r="N707">
            <v>20741</v>
          </cell>
          <cell r="O707">
            <v>54235</v>
          </cell>
          <cell r="P707">
            <v>0</v>
          </cell>
          <cell r="Q707" t="str">
            <v xml:space="preserve"> LF</v>
          </cell>
          <cell r="R707">
            <v>43132</v>
          </cell>
          <cell r="S707">
            <v>1004.11</v>
          </cell>
          <cell r="T707">
            <v>421.51</v>
          </cell>
          <cell r="U707" t="str">
            <v xml:space="preserve"> N</v>
          </cell>
          <cell r="V707">
            <v>2</v>
          </cell>
          <cell r="W707">
            <v>512982098</v>
          </cell>
          <cell r="X707" t="str">
            <v xml:space="preserve"> S</v>
          </cell>
          <cell r="Y707">
            <v>20741</v>
          </cell>
          <cell r="Z707">
            <v>54235</v>
          </cell>
          <cell r="AA707">
            <v>0</v>
          </cell>
          <cell r="AB707">
            <v>2</v>
          </cell>
          <cell r="AC707">
            <v>6</v>
          </cell>
          <cell r="AD707">
            <v>2</v>
          </cell>
          <cell r="AE707">
            <v>0</v>
          </cell>
          <cell r="AF707">
            <v>0</v>
          </cell>
          <cell r="AG707" t="str">
            <v xml:space="preserve"> ST</v>
          </cell>
          <cell r="AH707" t="str">
            <v xml:space="preserve"> INV,ACCT,EQ,GI  804 W 5TH</v>
          </cell>
          <cell r="AI707" t="str">
            <v xml:space="preserve"> N</v>
          </cell>
          <cell r="AJ707">
            <v>5.5</v>
          </cell>
          <cell r="AK707">
            <v>0</v>
          </cell>
          <cell r="AL707">
            <v>20741</v>
          </cell>
          <cell r="AM707">
            <v>54235</v>
          </cell>
          <cell r="AN707" t="str">
            <v xml:space="preserve">  0/00/0000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20741</v>
          </cell>
          <cell r="AZ707">
            <v>54235</v>
          </cell>
          <cell r="BA707" t="str">
            <v xml:space="preserve"> ST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 t="str">
            <v>Pass</v>
          </cell>
          <cell r="BH707" t="str">
            <v>Pass</v>
          </cell>
          <cell r="BI707" t="str">
            <v>***-**-2098</v>
          </cell>
          <cell r="BJ707">
            <v>121622.41</v>
          </cell>
          <cell r="BK707">
            <v>122043.92</v>
          </cell>
          <cell r="BL707">
            <v>122043.92</v>
          </cell>
          <cell r="BM707"/>
          <cell r="BN707"/>
          <cell r="BO707"/>
          <cell r="BP707"/>
          <cell r="BQ707">
            <v>9.1860662894694192E-5</v>
          </cell>
          <cell r="BR707">
            <v>121622.41</v>
          </cell>
          <cell r="BS707">
            <v>421.51</v>
          </cell>
          <cell r="BT707">
            <v>122043.92</v>
          </cell>
          <cell r="BU707">
            <v>0</v>
          </cell>
          <cell r="BV707">
            <v>122043.92</v>
          </cell>
          <cell r="BW707">
            <v>0</v>
          </cell>
          <cell r="BX707">
            <v>0</v>
          </cell>
          <cell r="BY707"/>
          <cell r="BZ707">
            <v>0</v>
          </cell>
          <cell r="CA707" t="e">
            <v>#REF!</v>
          </cell>
          <cell r="CB707" t="str">
            <v>Match</v>
          </cell>
          <cell r="CC707" t="b">
            <v>0</v>
          </cell>
          <cell r="CD707">
            <v>512982098</v>
          </cell>
          <cell r="CE707">
            <v>9</v>
          </cell>
          <cell r="CF707">
            <v>5</v>
          </cell>
          <cell r="CG707">
            <v>98</v>
          </cell>
          <cell r="CH707" t="b">
            <v>0</v>
          </cell>
          <cell r="CI707">
            <v>-8.3131597222236451</v>
          </cell>
          <cell r="CJ707"/>
          <cell r="CK707" t="e">
            <v>#REF!</v>
          </cell>
          <cell r="CL707" t="e">
            <v>#REF!</v>
          </cell>
        </row>
        <row r="708">
          <cell r="B708">
            <v>51423</v>
          </cell>
          <cell r="C708" t="str">
            <v xml:space="preserve"> STEVEN M. FYLER TRUS</v>
          </cell>
          <cell r="D708">
            <v>147500</v>
          </cell>
          <cell r="E708">
            <v>70883.08</v>
          </cell>
          <cell r="F708">
            <v>42083</v>
          </cell>
          <cell r="G708">
            <v>44597</v>
          </cell>
          <cell r="H708" t="str">
            <v xml:space="preserve"> REMODELING COST AMORTIZATION</v>
          </cell>
          <cell r="I708" t="str">
            <v xml:space="preserve"> SA</v>
          </cell>
          <cell r="J708">
            <v>15</v>
          </cell>
          <cell r="K708" t="str">
            <v xml:space="preserve"> A</v>
          </cell>
          <cell r="L708" t="str">
            <v xml:space="preserve"> N</v>
          </cell>
          <cell r="M708">
            <v>0</v>
          </cell>
          <cell r="N708">
            <v>20900</v>
          </cell>
          <cell r="O708">
            <v>51423</v>
          </cell>
          <cell r="P708">
            <v>0</v>
          </cell>
          <cell r="Q708" t="str">
            <v xml:space="preserve"> CP</v>
          </cell>
          <cell r="R708">
            <v>43164</v>
          </cell>
          <cell r="S708">
            <v>2098.63</v>
          </cell>
          <cell r="T708">
            <v>740.19</v>
          </cell>
          <cell r="U708" t="str">
            <v xml:space="preserve"> N</v>
          </cell>
          <cell r="V708">
            <v>2</v>
          </cell>
          <cell r="W708">
            <v>509604466</v>
          </cell>
          <cell r="X708" t="str">
            <v xml:space="preserve"> F</v>
          </cell>
          <cell r="Y708">
            <v>20900</v>
          </cell>
          <cell r="Z708">
            <v>51423</v>
          </cell>
          <cell r="AA708">
            <v>0</v>
          </cell>
          <cell r="AB708">
            <v>3</v>
          </cell>
          <cell r="AC708">
            <v>4</v>
          </cell>
          <cell r="AD708">
            <v>2</v>
          </cell>
          <cell r="AE708">
            <v>0</v>
          </cell>
          <cell r="AF708">
            <v>0</v>
          </cell>
          <cell r="AG708" t="str">
            <v xml:space="preserve"> ST</v>
          </cell>
          <cell r="AH708" t="str">
            <v xml:space="preserve"> REM DATED 11/25/2012</v>
          </cell>
          <cell r="AI708" t="str">
            <v xml:space="preserve"> N</v>
          </cell>
          <cell r="AJ708">
            <v>4.95</v>
          </cell>
          <cell r="AK708">
            <v>0</v>
          </cell>
          <cell r="AL708">
            <v>20900</v>
          </cell>
          <cell r="AM708">
            <v>51423</v>
          </cell>
          <cell r="AN708" t="str">
            <v xml:space="preserve">  0/00/0000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20900</v>
          </cell>
          <cell r="AZ708">
            <v>51423</v>
          </cell>
          <cell r="BA708" t="str">
            <v xml:space="preserve"> ST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 t="str">
            <v>Pass</v>
          </cell>
          <cell r="BH708" t="str">
            <v>Pass</v>
          </cell>
          <cell r="BI708" t="str">
            <v>**-***4466</v>
          </cell>
          <cell r="BJ708">
            <v>70883.08</v>
          </cell>
          <cell r="BK708">
            <v>71623.27</v>
          </cell>
          <cell r="BL708">
            <v>71623.27</v>
          </cell>
          <cell r="BM708"/>
          <cell r="BN708"/>
          <cell r="BO708"/>
          <cell r="BP708"/>
          <cell r="BQ708">
            <v>4.818380136634257E-5</v>
          </cell>
          <cell r="BR708">
            <v>70883.08</v>
          </cell>
          <cell r="BS708">
            <v>740.19</v>
          </cell>
          <cell r="BT708">
            <v>71623.27</v>
          </cell>
          <cell r="BU708">
            <v>0</v>
          </cell>
          <cell r="BV708">
            <v>71623.27</v>
          </cell>
          <cell r="BW708">
            <v>0</v>
          </cell>
          <cell r="BX708">
            <v>0</v>
          </cell>
          <cell r="BY708"/>
          <cell r="BZ708">
            <v>0</v>
          </cell>
          <cell r="CA708" t="e">
            <v>#REF!</v>
          </cell>
          <cell r="CB708" t="str">
            <v>Match</v>
          </cell>
          <cell r="CC708" t="b">
            <v>0</v>
          </cell>
          <cell r="CD708">
            <v>509604466</v>
          </cell>
          <cell r="CE708">
            <v>9</v>
          </cell>
          <cell r="CF708">
            <v>5</v>
          </cell>
          <cell r="CG708">
            <v>60</v>
          </cell>
          <cell r="CH708" t="b">
            <v>0</v>
          </cell>
          <cell r="CI708">
            <v>-40.313159722223645</v>
          </cell>
          <cell r="CJ708"/>
          <cell r="CK708" t="e">
            <v>#REF!</v>
          </cell>
          <cell r="CL708" t="e">
            <v>#REF!</v>
          </cell>
        </row>
        <row r="709">
          <cell r="B709">
            <v>53807</v>
          </cell>
          <cell r="C709" t="str">
            <v xml:space="preserve"> GALAVIZ-CHAVEZ,BIANE</v>
          </cell>
          <cell r="D709">
            <v>36546.339999999997</v>
          </cell>
          <cell r="E709">
            <v>31695.69</v>
          </cell>
          <cell r="F709">
            <v>42856</v>
          </cell>
          <cell r="G709">
            <v>44677</v>
          </cell>
          <cell r="H709" t="str">
            <v xml:space="preserve"> PURCHASE VEHCILE</v>
          </cell>
          <cell r="I709" t="str">
            <v xml:space="preserve"> SA</v>
          </cell>
          <cell r="J709">
            <v>34</v>
          </cell>
          <cell r="K709" t="str">
            <v xml:space="preserve"> A</v>
          </cell>
          <cell r="L709" t="str">
            <v xml:space="preserve"> N</v>
          </cell>
          <cell r="M709">
            <v>0</v>
          </cell>
          <cell r="N709">
            <v>21300</v>
          </cell>
          <cell r="O709">
            <v>53807</v>
          </cell>
          <cell r="P709">
            <v>0</v>
          </cell>
          <cell r="Q709" t="str">
            <v xml:space="preserve"> MN</v>
          </cell>
          <cell r="R709">
            <v>43126</v>
          </cell>
          <cell r="S709">
            <v>723.09</v>
          </cell>
          <cell r="T709">
            <v>97.26</v>
          </cell>
          <cell r="U709" t="str">
            <v xml:space="preserve"> N</v>
          </cell>
          <cell r="V709">
            <v>11</v>
          </cell>
          <cell r="W709">
            <v>511130716</v>
          </cell>
          <cell r="X709" t="str">
            <v xml:space="preserve"> S</v>
          </cell>
          <cell r="Y709">
            <v>21300</v>
          </cell>
          <cell r="Z709">
            <v>53807</v>
          </cell>
          <cell r="AA709">
            <v>0</v>
          </cell>
          <cell r="AB709">
            <v>14</v>
          </cell>
          <cell r="AC709">
            <v>5</v>
          </cell>
          <cell r="AD709">
            <v>12</v>
          </cell>
          <cell r="AE709">
            <v>0</v>
          </cell>
          <cell r="AF709">
            <v>0</v>
          </cell>
          <cell r="AG709" t="str">
            <v xml:space="preserve"> ST</v>
          </cell>
          <cell r="AH709" t="str">
            <v xml:space="preserve"> 2015 GMC SIERRA ALL TERRAIN</v>
          </cell>
          <cell r="AI709" t="str">
            <v xml:space="preserve"> N</v>
          </cell>
          <cell r="AJ709">
            <v>7</v>
          </cell>
          <cell r="AK709">
            <v>1</v>
          </cell>
          <cell r="AL709">
            <v>21300</v>
          </cell>
          <cell r="AM709">
            <v>53807</v>
          </cell>
          <cell r="AN709" t="str">
            <v xml:space="preserve">  0/00/0000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21300</v>
          </cell>
          <cell r="AZ709">
            <v>53807</v>
          </cell>
          <cell r="BA709" t="str">
            <v xml:space="preserve"> ST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 t="str">
            <v>Pass</v>
          </cell>
          <cell r="BH709" t="str">
            <v>Pass</v>
          </cell>
          <cell r="BI709" t="str">
            <v>***-**-0716</v>
          </cell>
          <cell r="BJ709">
            <v>31695.69</v>
          </cell>
          <cell r="BK709">
            <v>31792.949999999997</v>
          </cell>
          <cell r="BL709">
            <v>31792.949999999997</v>
          </cell>
          <cell r="BM709"/>
          <cell r="BN709"/>
          <cell r="BO709"/>
          <cell r="BP709"/>
          <cell r="BQ709">
            <v>3.0468532089130474E-5</v>
          </cell>
          <cell r="BR709">
            <v>31695.69</v>
          </cell>
          <cell r="BS709">
            <v>97.26</v>
          </cell>
          <cell r="BT709">
            <v>31792.949999999997</v>
          </cell>
          <cell r="BU709">
            <v>0</v>
          </cell>
          <cell r="BV709">
            <v>31792.949999999997</v>
          </cell>
          <cell r="BW709">
            <v>0</v>
          </cell>
          <cell r="BX709">
            <v>0</v>
          </cell>
          <cell r="BY709"/>
          <cell r="BZ709">
            <v>0</v>
          </cell>
          <cell r="CA709" t="e">
            <v>#REF!</v>
          </cell>
          <cell r="CB709" t="str">
            <v>Match</v>
          </cell>
          <cell r="CC709" t="b">
            <v>0</v>
          </cell>
          <cell r="CD709">
            <v>511130716</v>
          </cell>
          <cell r="CE709">
            <v>9</v>
          </cell>
          <cell r="CF709">
            <v>5</v>
          </cell>
          <cell r="CG709">
            <v>13</v>
          </cell>
          <cell r="CH709" t="b">
            <v>0</v>
          </cell>
          <cell r="CI709">
            <v>-2.3131597222236451</v>
          </cell>
          <cell r="CJ709"/>
          <cell r="CK709" t="e">
            <v>#REF!</v>
          </cell>
          <cell r="CL709" t="e">
            <v>#REF!</v>
          </cell>
        </row>
        <row r="710">
          <cell r="B710">
            <v>50664</v>
          </cell>
          <cell r="C710" t="str">
            <v xml:space="preserve"> GALLEGOS,DARELL A.</v>
          </cell>
          <cell r="D710">
            <v>61404.65</v>
          </cell>
          <cell r="E710">
            <v>42933.49</v>
          </cell>
          <cell r="F710">
            <v>41879</v>
          </cell>
          <cell r="G710">
            <v>44545</v>
          </cell>
          <cell r="H710" t="str">
            <v xml:space="preserve"> PURCHASE BUILDING</v>
          </cell>
          <cell r="I710" t="str">
            <v xml:space="preserve"> SA</v>
          </cell>
          <cell r="J710">
            <v>15</v>
          </cell>
          <cell r="K710" t="str">
            <v xml:space="preserve"> A</v>
          </cell>
          <cell r="L710" t="str">
            <v xml:space="preserve"> N</v>
          </cell>
          <cell r="M710">
            <v>0</v>
          </cell>
          <cell r="N710">
            <v>21350</v>
          </cell>
          <cell r="O710">
            <v>50664</v>
          </cell>
          <cell r="P710">
            <v>0</v>
          </cell>
          <cell r="Q710" t="str">
            <v xml:space="preserve"> JB</v>
          </cell>
          <cell r="R710">
            <v>43235</v>
          </cell>
          <cell r="S710">
            <v>642.61</v>
          </cell>
          <cell r="T710">
            <v>63.52</v>
          </cell>
          <cell r="U710" t="str">
            <v xml:space="preserve"> N</v>
          </cell>
          <cell r="V710">
            <v>2</v>
          </cell>
          <cell r="W710">
            <v>509270327</v>
          </cell>
          <cell r="X710" t="str">
            <v xml:space="preserve"> S</v>
          </cell>
          <cell r="Y710">
            <v>21350</v>
          </cell>
          <cell r="Z710">
            <v>50664</v>
          </cell>
          <cell r="AA710">
            <v>0</v>
          </cell>
          <cell r="AB710">
            <v>4</v>
          </cell>
          <cell r="AC710">
            <v>6</v>
          </cell>
          <cell r="AD710">
            <v>2</v>
          </cell>
          <cell r="AE710">
            <v>0</v>
          </cell>
          <cell r="AF710">
            <v>0</v>
          </cell>
          <cell r="AG710" t="str">
            <v xml:space="preserve"> ST</v>
          </cell>
          <cell r="AH710" t="str">
            <v xml:space="preserve"> RP @ 109 PARK LANE, SCOTT CITY</v>
          </cell>
          <cell r="AI710" t="str">
            <v xml:space="preserve"> N</v>
          </cell>
          <cell r="AJ710">
            <v>4.5</v>
          </cell>
          <cell r="AK710">
            <v>0</v>
          </cell>
          <cell r="AL710">
            <v>21350</v>
          </cell>
          <cell r="AM710">
            <v>50664</v>
          </cell>
          <cell r="AN710" t="str">
            <v xml:space="preserve">  0/00/0000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21350</v>
          </cell>
          <cell r="AZ710">
            <v>50664</v>
          </cell>
          <cell r="BA710" t="str">
            <v xml:space="preserve"> ST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 t="str">
            <v>Pass</v>
          </cell>
          <cell r="BH710" t="str">
            <v>Pass</v>
          </cell>
          <cell r="BI710" t="str">
            <v>***-**-0327</v>
          </cell>
          <cell r="BJ710">
            <v>42933.49</v>
          </cell>
          <cell r="BK710">
            <v>42997.009999999995</v>
          </cell>
          <cell r="BL710">
            <v>42997.009999999995</v>
          </cell>
          <cell r="BM710"/>
          <cell r="BN710"/>
          <cell r="BO710"/>
          <cell r="BP710"/>
          <cell r="BQ710">
            <v>2.6531511201568642E-5</v>
          </cell>
          <cell r="BR710">
            <v>42933.49</v>
          </cell>
          <cell r="BS710">
            <v>63.52</v>
          </cell>
          <cell r="BT710">
            <v>42997.009999999995</v>
          </cell>
          <cell r="BU710">
            <v>0</v>
          </cell>
          <cell r="BV710">
            <v>42997.009999999995</v>
          </cell>
          <cell r="BW710">
            <v>0</v>
          </cell>
          <cell r="BX710">
            <v>0</v>
          </cell>
          <cell r="BY710"/>
          <cell r="BZ710">
            <v>0</v>
          </cell>
          <cell r="CA710" t="e">
            <v>#REF!</v>
          </cell>
          <cell r="CB710" t="str">
            <v>Match</v>
          </cell>
          <cell r="CC710" t="b">
            <v>0</v>
          </cell>
          <cell r="CD710">
            <v>509270327</v>
          </cell>
          <cell r="CE710">
            <v>9</v>
          </cell>
          <cell r="CF710">
            <v>5</v>
          </cell>
          <cell r="CG710">
            <v>27</v>
          </cell>
          <cell r="CH710" t="b">
            <v>0</v>
          </cell>
          <cell r="CI710">
            <v>-111.31315972222365</v>
          </cell>
          <cell r="CJ710"/>
          <cell r="CK710" t="e">
            <v>#REF!</v>
          </cell>
          <cell r="CL710" t="e">
            <v>#REF!</v>
          </cell>
        </row>
        <row r="711">
          <cell r="B711">
            <v>53985</v>
          </cell>
          <cell r="C711" t="str">
            <v xml:space="preserve"> GALLEGOS,MANUEL</v>
          </cell>
          <cell r="D711">
            <v>19326.48</v>
          </cell>
          <cell r="E711">
            <v>15805.41</v>
          </cell>
          <cell r="F711">
            <v>42913</v>
          </cell>
          <cell r="G711">
            <v>43998</v>
          </cell>
          <cell r="H711" t="str">
            <v xml:space="preserve"> PURCHASE VEHICLE</v>
          </cell>
          <cell r="I711" t="str">
            <v xml:space="preserve"> SA</v>
          </cell>
          <cell r="J711">
            <v>34</v>
          </cell>
          <cell r="K711" t="str">
            <v xml:space="preserve"> A</v>
          </cell>
          <cell r="L711" t="str">
            <v xml:space="preserve"> N</v>
          </cell>
          <cell r="M711">
            <v>0</v>
          </cell>
          <cell r="N711">
            <v>21360</v>
          </cell>
          <cell r="O711">
            <v>53985</v>
          </cell>
          <cell r="P711">
            <v>0</v>
          </cell>
          <cell r="Q711" t="str">
            <v xml:space="preserve"> MN</v>
          </cell>
          <cell r="R711">
            <v>43147</v>
          </cell>
          <cell r="S711">
            <v>595.54</v>
          </cell>
          <cell r="T711">
            <v>36.369999999999997</v>
          </cell>
          <cell r="U711" t="str">
            <v xml:space="preserve"> N</v>
          </cell>
          <cell r="V711">
            <v>11</v>
          </cell>
          <cell r="W711">
            <v>915867903</v>
          </cell>
          <cell r="X711" t="str">
            <v xml:space="preserve"> S</v>
          </cell>
          <cell r="Y711">
            <v>21360</v>
          </cell>
          <cell r="Z711">
            <v>53985</v>
          </cell>
          <cell r="AA711">
            <v>0</v>
          </cell>
          <cell r="AB711">
            <v>4</v>
          </cell>
          <cell r="AC711">
            <v>5</v>
          </cell>
          <cell r="AD711">
            <v>12</v>
          </cell>
          <cell r="AE711">
            <v>0</v>
          </cell>
          <cell r="AF711">
            <v>0</v>
          </cell>
          <cell r="AG711" t="str">
            <v xml:space="preserve"> ST</v>
          </cell>
          <cell r="AH711" t="str">
            <v xml:space="preserve"> 2007 HUMMER H3 (VIN 5GTDN13E27</v>
          </cell>
          <cell r="AI711" t="str">
            <v xml:space="preserve"> N</v>
          </cell>
          <cell r="AJ711">
            <v>7</v>
          </cell>
          <cell r="AK711">
            <v>0</v>
          </cell>
          <cell r="AL711">
            <v>21360</v>
          </cell>
          <cell r="AM711">
            <v>53985</v>
          </cell>
          <cell r="AN711" t="str">
            <v xml:space="preserve">  0/00/0000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21360</v>
          </cell>
          <cell r="AZ711">
            <v>53985</v>
          </cell>
          <cell r="BA711" t="str">
            <v xml:space="preserve"> ST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 t="str">
            <v>Pass</v>
          </cell>
          <cell r="BH711" t="str">
            <v>Pass</v>
          </cell>
          <cell r="BI711" t="str">
            <v>***-**-7903</v>
          </cell>
          <cell r="BJ711">
            <v>15805.41</v>
          </cell>
          <cell r="BK711">
            <v>15841.78</v>
          </cell>
          <cell r="BL711">
            <v>15841.78</v>
          </cell>
          <cell r="BM711"/>
          <cell r="BN711"/>
          <cell r="BO711"/>
          <cell r="BP711"/>
          <cell r="BQ711">
            <v>1.5193473994945804E-5</v>
          </cell>
          <cell r="BR711">
            <v>15805.41</v>
          </cell>
          <cell r="BS711">
            <v>36.369999999999997</v>
          </cell>
          <cell r="BT711">
            <v>15841.78</v>
          </cell>
          <cell r="BU711">
            <v>0</v>
          </cell>
          <cell r="BV711">
            <v>15841.78</v>
          </cell>
          <cell r="BW711">
            <v>0</v>
          </cell>
          <cell r="BX711">
            <v>0</v>
          </cell>
          <cell r="BY711"/>
          <cell r="BZ711">
            <v>0</v>
          </cell>
          <cell r="CA711" t="e">
            <v>#REF!</v>
          </cell>
          <cell r="CB711" t="str">
            <v>Match</v>
          </cell>
          <cell r="CC711" t="b">
            <v>0</v>
          </cell>
          <cell r="CD711">
            <v>915867903</v>
          </cell>
          <cell r="CE711">
            <v>9</v>
          </cell>
          <cell r="CF711">
            <v>9</v>
          </cell>
          <cell r="CG711">
            <v>86</v>
          </cell>
          <cell r="CH711" t="str">
            <v>Z</v>
          </cell>
          <cell r="CI711">
            <v>-23.313159722223645</v>
          </cell>
          <cell r="CJ711"/>
          <cell r="CK711" t="e">
            <v>#REF!</v>
          </cell>
          <cell r="CL711" t="e">
            <v>#REF!</v>
          </cell>
        </row>
        <row r="712">
          <cell r="B712">
            <v>53958</v>
          </cell>
          <cell r="C712" t="str">
            <v xml:space="preserve"> MUNGARAY,MONSERRAT G</v>
          </cell>
          <cell r="D712">
            <v>11022.25</v>
          </cell>
          <cell r="E712">
            <v>9593.98</v>
          </cell>
          <cell r="F712">
            <v>42906</v>
          </cell>
          <cell r="G712">
            <v>44357</v>
          </cell>
          <cell r="H712" t="str">
            <v xml:space="preserve"> PURCHASE VEHICLE</v>
          </cell>
          <cell r="I712" t="str">
            <v xml:space="preserve"> SA</v>
          </cell>
          <cell r="J712">
            <v>34</v>
          </cell>
          <cell r="K712" t="str">
            <v xml:space="preserve"> A</v>
          </cell>
          <cell r="L712" t="str">
            <v xml:space="preserve"> N</v>
          </cell>
          <cell r="M712">
            <v>0</v>
          </cell>
          <cell r="N712">
            <v>21368</v>
          </cell>
          <cell r="O712">
            <v>53958</v>
          </cell>
          <cell r="P712">
            <v>0</v>
          </cell>
          <cell r="Q712" t="str">
            <v xml:space="preserve"> MN</v>
          </cell>
          <cell r="R712">
            <v>43141</v>
          </cell>
          <cell r="S712">
            <v>263.47000000000003</v>
          </cell>
          <cell r="T712">
            <v>14.72</v>
          </cell>
          <cell r="U712" t="str">
            <v xml:space="preserve"> N</v>
          </cell>
          <cell r="V712">
            <v>11</v>
          </cell>
          <cell r="W712">
            <v>717252410</v>
          </cell>
          <cell r="X712" t="str">
            <v xml:space="preserve"> S</v>
          </cell>
          <cell r="Y712">
            <v>21368</v>
          </cell>
          <cell r="Z712">
            <v>53958</v>
          </cell>
          <cell r="AA712">
            <v>0</v>
          </cell>
          <cell r="AB712">
            <v>3</v>
          </cell>
          <cell r="AC712">
            <v>5</v>
          </cell>
          <cell r="AD712">
            <v>12</v>
          </cell>
          <cell r="AE712">
            <v>0</v>
          </cell>
          <cell r="AF712">
            <v>0</v>
          </cell>
          <cell r="AG712" t="str">
            <v xml:space="preserve"> ST</v>
          </cell>
          <cell r="AH712" t="str">
            <v xml:space="preserve"> 2011 CHEVROLET  EQUINOX (VIN 2</v>
          </cell>
          <cell r="AI712" t="str">
            <v xml:space="preserve"> N</v>
          </cell>
          <cell r="AJ712">
            <v>7</v>
          </cell>
          <cell r="AK712">
            <v>0</v>
          </cell>
          <cell r="AL712">
            <v>21368</v>
          </cell>
          <cell r="AM712">
            <v>53958</v>
          </cell>
          <cell r="AN712" t="str">
            <v xml:space="preserve">  0/00/0000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21368</v>
          </cell>
          <cell r="AZ712">
            <v>53958</v>
          </cell>
          <cell r="BA712" t="str">
            <v xml:space="preserve"> ST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 t="str">
            <v>Pass</v>
          </cell>
          <cell r="BH712" t="str">
            <v>Pass</v>
          </cell>
          <cell r="BI712" t="str">
            <v>***-**-2410</v>
          </cell>
          <cell r="BJ712">
            <v>9593.98</v>
          </cell>
          <cell r="BK712">
            <v>9608.6999999999989</v>
          </cell>
          <cell r="BL712">
            <v>9608.6999999999989</v>
          </cell>
          <cell r="BM712"/>
          <cell r="BN712"/>
          <cell r="BO712"/>
          <cell r="BP712"/>
          <cell r="BQ712">
            <v>9.2225311230793845E-6</v>
          </cell>
          <cell r="BR712">
            <v>9593.98</v>
          </cell>
          <cell r="BS712">
            <v>14.72</v>
          </cell>
          <cell r="BT712">
            <v>9608.6999999999989</v>
          </cell>
          <cell r="BU712">
            <v>0</v>
          </cell>
          <cell r="BV712">
            <v>9608.6999999999989</v>
          </cell>
          <cell r="BW712">
            <v>0</v>
          </cell>
          <cell r="BX712">
            <v>0</v>
          </cell>
          <cell r="BY712"/>
          <cell r="BZ712">
            <v>0</v>
          </cell>
          <cell r="CA712" t="e">
            <v>#REF!</v>
          </cell>
          <cell r="CB712" t="str">
            <v>Match</v>
          </cell>
          <cell r="CC712" t="b">
            <v>0</v>
          </cell>
          <cell r="CD712">
            <v>717252410</v>
          </cell>
          <cell r="CE712">
            <v>9</v>
          </cell>
          <cell r="CF712">
            <v>7</v>
          </cell>
          <cell r="CG712">
            <v>25</v>
          </cell>
          <cell r="CH712" t="b">
            <v>0</v>
          </cell>
          <cell r="CI712">
            <v>-17.313159722223645</v>
          </cell>
          <cell r="CJ712"/>
          <cell r="CK712" t="e">
            <v>#REF!</v>
          </cell>
          <cell r="CL712" t="e">
            <v>#REF!</v>
          </cell>
        </row>
        <row r="713">
          <cell r="B713">
            <v>310208</v>
          </cell>
          <cell r="C713" t="str">
            <v xml:space="preserve"> GAMBLE,WILLIAM NEAL</v>
          </cell>
          <cell r="D713">
            <v>62000</v>
          </cell>
          <cell r="E713">
            <v>37901.449999999997</v>
          </cell>
          <cell r="F713">
            <v>40575</v>
          </cell>
          <cell r="G713">
            <v>46054</v>
          </cell>
          <cell r="H713" t="str">
            <v xml:space="preserve"> REFINANCE/REMODEL</v>
          </cell>
          <cell r="I713" t="str">
            <v xml:space="preserve"> PA</v>
          </cell>
          <cell r="J713">
            <v>19</v>
          </cell>
          <cell r="K713" t="str">
            <v xml:space="preserve"> A</v>
          </cell>
          <cell r="L713" t="str">
            <v xml:space="preserve"> N</v>
          </cell>
          <cell r="M713">
            <v>0</v>
          </cell>
          <cell r="N713">
            <v>21422</v>
          </cell>
          <cell r="O713">
            <v>310208</v>
          </cell>
          <cell r="P713">
            <v>0</v>
          </cell>
          <cell r="Q713" t="str">
            <v xml:space="preserve"> KM</v>
          </cell>
          <cell r="R713">
            <v>43132</v>
          </cell>
          <cell r="S713">
            <v>466.41</v>
          </cell>
          <cell r="T713">
            <v>96.9</v>
          </cell>
          <cell r="U713" t="str">
            <v xml:space="preserve"> N</v>
          </cell>
          <cell r="V713">
            <v>2</v>
          </cell>
          <cell r="W713">
            <v>509769782</v>
          </cell>
          <cell r="X713" t="str">
            <v xml:space="preserve"> S</v>
          </cell>
          <cell r="Y713">
            <v>21422</v>
          </cell>
          <cell r="Z713">
            <v>310208</v>
          </cell>
          <cell r="AA713">
            <v>0</v>
          </cell>
          <cell r="AB713">
            <v>2</v>
          </cell>
          <cell r="AC713">
            <v>6</v>
          </cell>
          <cell r="AD713">
            <v>3</v>
          </cell>
          <cell r="AE713">
            <v>310208</v>
          </cell>
          <cell r="AF713">
            <v>1</v>
          </cell>
          <cell r="AG713" t="str">
            <v xml:space="preserve"> ST</v>
          </cell>
          <cell r="AH713" t="str">
            <v xml:space="preserve"> 510 W 10TH</v>
          </cell>
          <cell r="AI713" t="str">
            <v xml:space="preserve"> N</v>
          </cell>
          <cell r="AJ713">
            <v>4</v>
          </cell>
          <cell r="AK713">
            <v>0</v>
          </cell>
          <cell r="AL713">
            <v>21422</v>
          </cell>
          <cell r="AM713">
            <v>310208</v>
          </cell>
          <cell r="AN713" t="str">
            <v xml:space="preserve">  0/00/0000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21422</v>
          </cell>
          <cell r="AZ713">
            <v>310208</v>
          </cell>
          <cell r="BA713" t="str">
            <v xml:space="preserve"> ST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 t="str">
            <v>Pass</v>
          </cell>
          <cell r="BH713" t="str">
            <v>Pass</v>
          </cell>
          <cell r="BI713" t="str">
            <v>***-**-9782</v>
          </cell>
          <cell r="BJ713">
            <v>37901.449999999997</v>
          </cell>
          <cell r="BK713">
            <v>37998.35</v>
          </cell>
          <cell r="BL713">
            <v>37998.35</v>
          </cell>
          <cell r="BM713"/>
          <cell r="BN713"/>
          <cell r="BO713"/>
          <cell r="BP713"/>
          <cell r="BQ713">
            <v>2.0819442563228613E-5</v>
          </cell>
          <cell r="BR713">
            <v>37901.449999999997</v>
          </cell>
          <cell r="BS713">
            <v>96.9</v>
          </cell>
          <cell r="BT713">
            <v>37998.35</v>
          </cell>
          <cell r="BU713">
            <v>0</v>
          </cell>
          <cell r="BV713">
            <v>37998.35</v>
          </cell>
          <cell r="BW713">
            <v>0</v>
          </cell>
          <cell r="BX713">
            <v>0</v>
          </cell>
          <cell r="BY713"/>
          <cell r="BZ713">
            <v>0</v>
          </cell>
          <cell r="CA713" t="e">
            <v>#REF!</v>
          </cell>
          <cell r="CB713" t="str">
            <v>Match</v>
          </cell>
          <cell r="CC713" t="b">
            <v>0</v>
          </cell>
          <cell r="CD713">
            <v>509769782</v>
          </cell>
          <cell r="CE713">
            <v>9</v>
          </cell>
          <cell r="CF713">
            <v>5</v>
          </cell>
          <cell r="CG713">
            <v>76</v>
          </cell>
          <cell r="CH713" t="b">
            <v>0</v>
          </cell>
          <cell r="CI713">
            <v>-8.3131597222236451</v>
          </cell>
          <cell r="CJ713"/>
          <cell r="CK713" t="e">
            <v>#REF!</v>
          </cell>
          <cell r="CL713" t="e">
            <v>#REF!</v>
          </cell>
        </row>
        <row r="714">
          <cell r="B714">
            <v>9310208</v>
          </cell>
          <cell r="C714" t="str">
            <v xml:space="preserve"> GAMBLE,WILLIA</v>
          </cell>
          <cell r="D714">
            <v>62000</v>
          </cell>
          <cell r="E714">
            <v>-37901.449999999997</v>
          </cell>
          <cell r="F714">
            <v>40575</v>
          </cell>
          <cell r="G714">
            <v>46054</v>
          </cell>
          <cell r="H714" t="str">
            <v xml:space="preserve"> FHLB SOLD LOAN</v>
          </cell>
          <cell r="I714" t="str">
            <v xml:space="preserve"> PT</v>
          </cell>
          <cell r="J714">
            <v>20</v>
          </cell>
          <cell r="K714" t="str">
            <v xml:space="preserve"> A</v>
          </cell>
          <cell r="L714" t="str">
            <v xml:space="preserve"> N</v>
          </cell>
          <cell r="M714">
            <v>0</v>
          </cell>
          <cell r="N714">
            <v>21422</v>
          </cell>
          <cell r="O714">
            <v>9310208</v>
          </cell>
          <cell r="P714">
            <v>0</v>
          </cell>
          <cell r="Q714" t="str">
            <v xml:space="preserve"> KM</v>
          </cell>
          <cell r="R714">
            <v>43132</v>
          </cell>
          <cell r="S714">
            <v>466.41</v>
          </cell>
          <cell r="T714">
            <v>-96.9</v>
          </cell>
          <cell r="U714" t="str">
            <v xml:space="preserve"> N</v>
          </cell>
          <cell r="V714">
            <v>2</v>
          </cell>
          <cell r="W714">
            <v>509769782</v>
          </cell>
          <cell r="X714" t="str">
            <v xml:space="preserve"> S</v>
          </cell>
          <cell r="Y714">
            <v>21422</v>
          </cell>
          <cell r="Z714">
            <v>9310208</v>
          </cell>
          <cell r="AA714">
            <v>0</v>
          </cell>
          <cell r="AB714">
            <v>2</v>
          </cell>
          <cell r="AC714">
            <v>6</v>
          </cell>
          <cell r="AD714">
            <v>3</v>
          </cell>
          <cell r="AE714">
            <v>310208</v>
          </cell>
          <cell r="AF714">
            <v>1</v>
          </cell>
          <cell r="AG714" t="str">
            <v xml:space="preserve"> ST</v>
          </cell>
          <cell r="AH714" t="str">
            <v xml:space="preserve"> 510 W 10TH</v>
          </cell>
          <cell r="AI714" t="str">
            <v xml:space="preserve"> N</v>
          </cell>
          <cell r="AJ714">
            <v>4</v>
          </cell>
          <cell r="AK714">
            <v>0</v>
          </cell>
          <cell r="AL714">
            <v>21422</v>
          </cell>
          <cell r="AM714">
            <v>9310208</v>
          </cell>
          <cell r="AN714" t="str">
            <v xml:space="preserve">  0/00/0000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21422</v>
          </cell>
          <cell r="AZ714">
            <v>9310208</v>
          </cell>
          <cell r="BA714" t="str">
            <v xml:space="preserve"> ST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 t="str">
            <v>Pass</v>
          </cell>
          <cell r="BH714" t="str">
            <v>Pass</v>
          </cell>
          <cell r="BI714" t="str">
            <v>***-**-9782</v>
          </cell>
          <cell r="BJ714">
            <v>-37901.449999999997</v>
          </cell>
          <cell r="BK714">
            <v>-37998.35</v>
          </cell>
          <cell r="BL714">
            <v>-37998.35</v>
          </cell>
          <cell r="BM714"/>
          <cell r="BN714"/>
          <cell r="BO714"/>
          <cell r="BP714"/>
          <cell r="BQ714">
            <v>-2.0819442563228613E-5</v>
          </cell>
          <cell r="BR714">
            <v>-37901.449999999997</v>
          </cell>
          <cell r="BS714">
            <v>-96.9</v>
          </cell>
          <cell r="BT714">
            <v>-37998.35</v>
          </cell>
          <cell r="BU714">
            <v>0</v>
          </cell>
          <cell r="BV714">
            <v>-37998.35</v>
          </cell>
          <cell r="BW714">
            <v>0</v>
          </cell>
          <cell r="BX714">
            <v>0</v>
          </cell>
          <cell r="BY714"/>
          <cell r="BZ714">
            <v>0</v>
          </cell>
          <cell r="CA714" t="e">
            <v>#REF!</v>
          </cell>
          <cell r="CB714" t="str">
            <v>Match</v>
          </cell>
          <cell r="CC714" t="b">
            <v>0</v>
          </cell>
          <cell r="CD714">
            <v>509769782</v>
          </cell>
          <cell r="CE714">
            <v>9</v>
          </cell>
          <cell r="CF714">
            <v>5</v>
          </cell>
          <cell r="CG714">
            <v>76</v>
          </cell>
          <cell r="CH714" t="b">
            <v>0</v>
          </cell>
          <cell r="CI714">
            <v>-8.3131597222236451</v>
          </cell>
          <cell r="CJ714"/>
          <cell r="CK714" t="e">
            <v>#REF!</v>
          </cell>
          <cell r="CL714" t="e">
            <v>#REF!</v>
          </cell>
        </row>
        <row r="715">
          <cell r="B715">
            <v>54391</v>
          </cell>
          <cell r="C715" t="str">
            <v xml:space="preserve"> GANT,ANDREW JAMES</v>
          </cell>
          <cell r="D715">
            <v>29002.5</v>
          </cell>
          <cell r="E715">
            <v>29002.5</v>
          </cell>
          <cell r="F715">
            <v>43088</v>
          </cell>
          <cell r="G715">
            <v>44931</v>
          </cell>
          <cell r="H715" t="str">
            <v xml:space="preserve"> PURCHASE TRUCK</v>
          </cell>
          <cell r="I715" t="str">
            <v xml:space="preserve"> SA</v>
          </cell>
          <cell r="J715">
            <v>32</v>
          </cell>
          <cell r="K715" t="str">
            <v xml:space="preserve"> A</v>
          </cell>
          <cell r="L715" t="str">
            <v xml:space="preserve"> N</v>
          </cell>
          <cell r="M715">
            <v>0</v>
          </cell>
          <cell r="N715">
            <v>21430</v>
          </cell>
          <cell r="O715">
            <v>54391</v>
          </cell>
          <cell r="P715">
            <v>0</v>
          </cell>
          <cell r="Q715" t="str">
            <v xml:space="preserve"> LF</v>
          </cell>
          <cell r="R715">
            <v>43470</v>
          </cell>
          <cell r="S715">
            <v>6751.95</v>
          </cell>
          <cell r="T715">
            <v>148.74</v>
          </cell>
          <cell r="U715" t="str">
            <v xml:space="preserve"> N</v>
          </cell>
          <cell r="V715">
            <v>3</v>
          </cell>
          <cell r="W715">
            <v>511089855</v>
          </cell>
          <cell r="X715" t="str">
            <v xml:space="preserve"> S</v>
          </cell>
          <cell r="Y715">
            <v>21430</v>
          </cell>
          <cell r="Z715">
            <v>54391</v>
          </cell>
          <cell r="AA715">
            <v>0</v>
          </cell>
          <cell r="AB715">
            <v>21</v>
          </cell>
          <cell r="AC715">
            <v>2</v>
          </cell>
          <cell r="AD715">
            <v>5</v>
          </cell>
          <cell r="AE715">
            <v>0</v>
          </cell>
          <cell r="AF715">
            <v>0</v>
          </cell>
          <cell r="AG715" t="str">
            <v xml:space="preserve"> ST</v>
          </cell>
          <cell r="AH715" t="str">
            <v xml:space="preserve"> 2007 PETERBILT 379 (VIN 1XP5DB</v>
          </cell>
          <cell r="AI715" t="str">
            <v xml:space="preserve"> N</v>
          </cell>
          <cell r="AJ715">
            <v>5.2</v>
          </cell>
          <cell r="AK715">
            <v>0</v>
          </cell>
          <cell r="AL715">
            <v>21430</v>
          </cell>
          <cell r="AM715">
            <v>54391</v>
          </cell>
          <cell r="AN715" t="str">
            <v xml:space="preserve">  0/00/0000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21430</v>
          </cell>
          <cell r="AZ715">
            <v>54391</v>
          </cell>
          <cell r="BA715" t="str">
            <v xml:space="preserve"> ST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 t="str">
            <v>Pass</v>
          </cell>
          <cell r="BH715" t="str">
            <v>Pass</v>
          </cell>
          <cell r="BI715" t="str">
            <v>***-**-9855</v>
          </cell>
          <cell r="BJ715">
            <v>29002.5</v>
          </cell>
          <cell r="BK715">
            <v>29151.24</v>
          </cell>
          <cell r="BL715">
            <v>29151.24</v>
          </cell>
          <cell r="BM715"/>
          <cell r="BN715"/>
          <cell r="BO715"/>
          <cell r="BP715"/>
          <cell r="BQ715">
            <v>2.0710570382453688E-5</v>
          </cell>
          <cell r="BR715">
            <v>29002.5</v>
          </cell>
          <cell r="BS715">
            <v>148.74</v>
          </cell>
          <cell r="BT715">
            <v>29151.24</v>
          </cell>
          <cell r="BU715">
            <v>0</v>
          </cell>
          <cell r="BV715">
            <v>29151.24</v>
          </cell>
          <cell r="BW715">
            <v>0</v>
          </cell>
          <cell r="BX715">
            <v>0</v>
          </cell>
          <cell r="BY715"/>
          <cell r="BZ715">
            <v>0</v>
          </cell>
          <cell r="CA715" t="e">
            <v>#REF!</v>
          </cell>
          <cell r="CB715" t="str">
            <v>Match</v>
          </cell>
          <cell r="CC715" t="b">
            <v>0</v>
          </cell>
          <cell r="CD715">
            <v>511089855</v>
          </cell>
          <cell r="CE715">
            <v>9</v>
          </cell>
          <cell r="CF715">
            <v>5</v>
          </cell>
          <cell r="CG715">
            <v>8</v>
          </cell>
          <cell r="CH715" t="b">
            <v>0</v>
          </cell>
          <cell r="CI715">
            <v>-346.31315972222365</v>
          </cell>
          <cell r="CJ715"/>
          <cell r="CK715" t="e">
            <v>#REF!</v>
          </cell>
          <cell r="CL715" t="e">
            <v>#REF!</v>
          </cell>
        </row>
        <row r="716">
          <cell r="B716">
            <v>53056</v>
          </cell>
          <cell r="C716" t="str">
            <v xml:space="preserve"> GARCIA,MEGHAN RICHEL</v>
          </cell>
          <cell r="D716">
            <v>20036.5</v>
          </cell>
          <cell r="E716">
            <v>12034.69</v>
          </cell>
          <cell r="F716">
            <v>42552</v>
          </cell>
          <cell r="G716">
            <v>43682</v>
          </cell>
          <cell r="H716" t="str">
            <v xml:space="preserve"> HOME REMODEL</v>
          </cell>
          <cell r="I716" t="str">
            <v xml:space="preserve"> SA</v>
          </cell>
          <cell r="J716">
            <v>31</v>
          </cell>
          <cell r="K716" t="str">
            <v xml:space="preserve"> A</v>
          </cell>
          <cell r="L716" t="str">
            <v xml:space="preserve"> N</v>
          </cell>
          <cell r="M716">
            <v>0</v>
          </cell>
          <cell r="N716">
            <v>21460</v>
          </cell>
          <cell r="O716">
            <v>53056</v>
          </cell>
          <cell r="P716">
            <v>0</v>
          </cell>
          <cell r="Q716" t="str">
            <v xml:space="preserve"> JB</v>
          </cell>
          <cell r="R716">
            <v>43105</v>
          </cell>
          <cell r="S716">
            <v>647.65</v>
          </cell>
          <cell r="T716">
            <v>62.65</v>
          </cell>
          <cell r="U716" t="str">
            <v xml:space="preserve"> N</v>
          </cell>
          <cell r="V716">
            <v>11</v>
          </cell>
          <cell r="W716">
            <v>585955539</v>
          </cell>
          <cell r="X716" t="str">
            <v xml:space="preserve"> S</v>
          </cell>
          <cell r="Y716">
            <v>21460</v>
          </cell>
          <cell r="Z716">
            <v>53056</v>
          </cell>
          <cell r="AA716">
            <v>0</v>
          </cell>
          <cell r="AB716">
            <v>3</v>
          </cell>
          <cell r="AC716">
            <v>10</v>
          </cell>
          <cell r="AD716">
            <v>4</v>
          </cell>
          <cell r="AE716">
            <v>0</v>
          </cell>
          <cell r="AF716">
            <v>0</v>
          </cell>
          <cell r="AG716" t="str">
            <v xml:space="preserve"> ST</v>
          </cell>
          <cell r="AH716" t="str">
            <v xml:space="preserve"> 2002 PONTIAC FIREBIRD</v>
          </cell>
          <cell r="AI716" t="str">
            <v xml:space="preserve"> N</v>
          </cell>
          <cell r="AJ716">
            <v>9.5</v>
          </cell>
          <cell r="AK716">
            <v>7</v>
          </cell>
          <cell r="AL716">
            <v>21460</v>
          </cell>
          <cell r="AM716">
            <v>53056</v>
          </cell>
          <cell r="AN716" t="str">
            <v xml:space="preserve">  0/00/0000</v>
          </cell>
          <cell r="AO716">
            <v>623.26</v>
          </cell>
          <cell r="AP716">
            <v>3.14</v>
          </cell>
          <cell r="AQ716">
            <v>626.4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1</v>
          </cell>
          <cell r="AW716">
            <v>0</v>
          </cell>
          <cell r="AX716">
            <v>0</v>
          </cell>
          <cell r="AY716">
            <v>21460</v>
          </cell>
          <cell r="AZ716">
            <v>53056</v>
          </cell>
          <cell r="BA716" t="str">
            <v xml:space="preserve"> ST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 t="str">
            <v>Pass</v>
          </cell>
          <cell r="BH716" t="str">
            <v>Pass</v>
          </cell>
          <cell r="BI716" t="str">
            <v>***-**-5539</v>
          </cell>
          <cell r="BJ716">
            <v>12034.69</v>
          </cell>
          <cell r="BK716">
            <v>12097.34</v>
          </cell>
          <cell r="BL716">
            <v>12097.34</v>
          </cell>
          <cell r="BM716"/>
          <cell r="BN716"/>
          <cell r="BO716"/>
          <cell r="BP716"/>
          <cell r="BQ716">
            <v>1.570043892517296E-5</v>
          </cell>
          <cell r="BR716">
            <v>12034.69</v>
          </cell>
          <cell r="BS716">
            <v>62.65</v>
          </cell>
          <cell r="BT716">
            <v>12097.34</v>
          </cell>
          <cell r="BU716">
            <v>0</v>
          </cell>
          <cell r="BV716">
            <v>12097.34</v>
          </cell>
          <cell r="BW716">
            <v>0</v>
          </cell>
          <cell r="BX716">
            <v>0</v>
          </cell>
          <cell r="BY716" t="str">
            <v>1-29</v>
          </cell>
          <cell r="BZ716">
            <v>626.4</v>
          </cell>
          <cell r="CA716" t="e">
            <v>#REF!</v>
          </cell>
          <cell r="CB716" t="str">
            <v>Match</v>
          </cell>
          <cell r="CC716" t="b">
            <v>0</v>
          </cell>
          <cell r="CD716">
            <v>585955539</v>
          </cell>
          <cell r="CE716">
            <v>9</v>
          </cell>
          <cell r="CF716">
            <v>5</v>
          </cell>
          <cell r="CG716">
            <v>95</v>
          </cell>
          <cell r="CH716" t="b">
            <v>0</v>
          </cell>
          <cell r="CI716">
            <v>18.686840277776355</v>
          </cell>
          <cell r="CJ716"/>
          <cell r="CK716" t="e">
            <v>#REF!</v>
          </cell>
          <cell r="CL716" t="e">
            <v>#REF!</v>
          </cell>
        </row>
        <row r="717">
          <cell r="B717">
            <v>53176</v>
          </cell>
          <cell r="C717" t="str">
            <v xml:space="preserve"> GARDNER,ANTHONY D.</v>
          </cell>
          <cell r="D717">
            <v>3536.5</v>
          </cell>
          <cell r="E717">
            <v>1209.79</v>
          </cell>
          <cell r="F717">
            <v>42597</v>
          </cell>
          <cell r="G717">
            <v>43359</v>
          </cell>
          <cell r="H717" t="str">
            <v xml:space="preserve"> FINANCE VEHICLE</v>
          </cell>
          <cell r="I717" t="str">
            <v xml:space="preserve"> SA</v>
          </cell>
          <cell r="J717">
            <v>31</v>
          </cell>
          <cell r="K717" t="str">
            <v xml:space="preserve"> A</v>
          </cell>
          <cell r="L717" t="str">
            <v xml:space="preserve"> N</v>
          </cell>
          <cell r="M717">
            <v>0</v>
          </cell>
          <cell r="N717">
            <v>21461</v>
          </cell>
          <cell r="O717">
            <v>53176</v>
          </cell>
          <cell r="P717">
            <v>0</v>
          </cell>
          <cell r="Q717" t="str">
            <v xml:space="preserve"> LF</v>
          </cell>
          <cell r="R717">
            <v>43116</v>
          </cell>
          <cell r="S717">
            <v>152.47</v>
          </cell>
          <cell r="T717">
            <v>8.1199999999999992</v>
          </cell>
          <cell r="U717" t="str">
            <v xml:space="preserve"> N</v>
          </cell>
          <cell r="V717">
            <v>11</v>
          </cell>
          <cell r="W717">
            <v>512195103</v>
          </cell>
          <cell r="X717" t="str">
            <v xml:space="preserve"> S</v>
          </cell>
          <cell r="Y717">
            <v>21461</v>
          </cell>
          <cell r="Z717">
            <v>53176</v>
          </cell>
          <cell r="AA717">
            <v>0</v>
          </cell>
          <cell r="AB717">
            <v>24</v>
          </cell>
          <cell r="AC717">
            <v>10</v>
          </cell>
          <cell r="AD717">
            <v>4</v>
          </cell>
          <cell r="AE717">
            <v>0</v>
          </cell>
          <cell r="AF717">
            <v>0</v>
          </cell>
          <cell r="AG717" t="str">
            <v xml:space="preserve"> ST</v>
          </cell>
          <cell r="AH717" t="str">
            <v xml:space="preserve"> 2000 VOLKSWAGEN BEETLE</v>
          </cell>
          <cell r="AI717" t="str">
            <v xml:space="preserve"> N</v>
          </cell>
          <cell r="AJ717">
            <v>7</v>
          </cell>
          <cell r="AK717">
            <v>0</v>
          </cell>
          <cell r="AL717">
            <v>21461</v>
          </cell>
          <cell r="AM717">
            <v>53176</v>
          </cell>
          <cell r="AN717" t="str">
            <v xml:space="preserve">  0/00/0000</v>
          </cell>
          <cell r="AO717">
            <v>25.72</v>
          </cell>
          <cell r="AP717">
            <v>6.27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21461</v>
          </cell>
          <cell r="AZ717">
            <v>53176</v>
          </cell>
          <cell r="BA717" t="str">
            <v xml:space="preserve"> ST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 t="str">
            <v>Pass</v>
          </cell>
          <cell r="BH717" t="str">
            <v>Pass</v>
          </cell>
          <cell r="BI717" t="str">
            <v>***-**-5103</v>
          </cell>
          <cell r="BJ717">
            <v>1209.79</v>
          </cell>
          <cell r="BK717">
            <v>1217.9099999999999</v>
          </cell>
          <cell r="BL717">
            <v>1217.9099999999999</v>
          </cell>
          <cell r="BM717"/>
          <cell r="BN717"/>
          <cell r="BO717"/>
          <cell r="BP717"/>
          <cell r="BQ717">
            <v>1.1629507177824229E-6</v>
          </cell>
          <cell r="BR717">
            <v>1209.79</v>
          </cell>
          <cell r="BS717">
            <v>8.1199999999999992</v>
          </cell>
          <cell r="BT717">
            <v>1217.9099999999999</v>
          </cell>
          <cell r="BU717">
            <v>0</v>
          </cell>
          <cell r="BV717">
            <v>1217.9099999999999</v>
          </cell>
          <cell r="BW717">
            <v>0</v>
          </cell>
          <cell r="BX717">
            <v>0</v>
          </cell>
          <cell r="BY717"/>
          <cell r="BZ717">
            <v>31.99</v>
          </cell>
          <cell r="CA717" t="e">
            <v>#REF!</v>
          </cell>
          <cell r="CB717" t="str">
            <v>Match</v>
          </cell>
          <cell r="CC717" t="b">
            <v>0</v>
          </cell>
          <cell r="CD717">
            <v>512195103</v>
          </cell>
          <cell r="CE717">
            <v>9</v>
          </cell>
          <cell r="CF717">
            <v>5</v>
          </cell>
          <cell r="CG717">
            <v>19</v>
          </cell>
          <cell r="CH717" t="b">
            <v>0</v>
          </cell>
          <cell r="CI717">
            <v>7.6868402777763549</v>
          </cell>
          <cell r="CJ717"/>
          <cell r="CK717" t="e">
            <v>#REF!</v>
          </cell>
          <cell r="CL717" t="e">
            <v>#REF!</v>
          </cell>
        </row>
        <row r="718">
          <cell r="B718">
            <v>53829</v>
          </cell>
          <cell r="C718" t="str">
            <v xml:space="preserve"> GARY FRANK HARVESTIN</v>
          </cell>
          <cell r="D718">
            <v>200000</v>
          </cell>
          <cell r="E718">
            <v>0</v>
          </cell>
          <cell r="F718">
            <v>42860</v>
          </cell>
          <cell r="G718">
            <v>43221</v>
          </cell>
          <cell r="H718" t="str">
            <v xml:space="preserve"> HARVESTING OPERATING LOC</v>
          </cell>
          <cell r="I718" t="str">
            <v xml:space="preserve"> SI</v>
          </cell>
          <cell r="J718">
            <v>61</v>
          </cell>
          <cell r="K718" t="str">
            <v xml:space="preserve"> A</v>
          </cell>
          <cell r="L718" t="str">
            <v xml:space="preserve"> O</v>
          </cell>
          <cell r="M718">
            <v>200000</v>
          </cell>
          <cell r="N718">
            <v>21507</v>
          </cell>
          <cell r="O718">
            <v>53829</v>
          </cell>
          <cell r="P718">
            <v>0</v>
          </cell>
          <cell r="Q718" t="str">
            <v xml:space="preserve"> JD</v>
          </cell>
          <cell r="R718">
            <v>43221</v>
          </cell>
          <cell r="S718">
            <v>0</v>
          </cell>
          <cell r="T718">
            <v>0</v>
          </cell>
          <cell r="U718" t="str">
            <v xml:space="preserve"> N</v>
          </cell>
          <cell r="V718">
            <v>7</v>
          </cell>
          <cell r="W718">
            <v>262788902</v>
          </cell>
          <cell r="X718" t="str">
            <v xml:space="preserve"> F</v>
          </cell>
          <cell r="Y718">
            <v>21507</v>
          </cell>
          <cell r="Z718">
            <v>53829</v>
          </cell>
          <cell r="AA718">
            <v>0</v>
          </cell>
          <cell r="AB718">
            <v>2</v>
          </cell>
          <cell r="AC718">
            <v>4</v>
          </cell>
          <cell r="AD718">
            <v>5</v>
          </cell>
          <cell r="AE718">
            <v>0</v>
          </cell>
          <cell r="AF718">
            <v>0</v>
          </cell>
          <cell r="AG718" t="str">
            <v xml:space="preserve"> ST</v>
          </cell>
          <cell r="AH718" t="str">
            <v xml:space="preserve"> ALL IN CP AC EQ GI CR AND FP</v>
          </cell>
          <cell r="AI718" t="str">
            <v xml:space="preserve"> N</v>
          </cell>
          <cell r="AJ718">
            <v>5</v>
          </cell>
          <cell r="AK718">
            <v>0</v>
          </cell>
          <cell r="AL718">
            <v>21507</v>
          </cell>
          <cell r="AM718">
            <v>53829</v>
          </cell>
          <cell r="AN718" t="str">
            <v xml:space="preserve">  0/00/0000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21507</v>
          </cell>
          <cell r="AZ718">
            <v>53829</v>
          </cell>
          <cell r="BA718" t="str">
            <v xml:space="preserve"> ST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 t="str">
            <v>Pass</v>
          </cell>
          <cell r="BH718" t="str">
            <v>Pass</v>
          </cell>
          <cell r="BI718" t="str">
            <v>**-***8902</v>
          </cell>
          <cell r="BJ718">
            <v>200000</v>
          </cell>
          <cell r="BK718">
            <v>0</v>
          </cell>
          <cell r="BL718">
            <v>0</v>
          </cell>
          <cell r="BM718"/>
          <cell r="BN718"/>
          <cell r="BO718"/>
          <cell r="BP718"/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200000</v>
          </cell>
          <cell r="BV718">
            <v>200000</v>
          </cell>
          <cell r="BW718">
            <v>0</v>
          </cell>
          <cell r="BX718">
            <v>0</v>
          </cell>
          <cell r="BY718"/>
          <cell r="BZ718">
            <v>0</v>
          </cell>
          <cell r="CA718" t="e">
            <v>#REF!</v>
          </cell>
          <cell r="CB718" t="str">
            <v>Match</v>
          </cell>
          <cell r="CC718" t="b">
            <v>0</v>
          </cell>
          <cell r="CD718">
            <v>262788902</v>
          </cell>
          <cell r="CE718">
            <v>9</v>
          </cell>
          <cell r="CF718">
            <v>2</v>
          </cell>
          <cell r="CG718">
            <v>78</v>
          </cell>
          <cell r="CH718" t="b">
            <v>0</v>
          </cell>
          <cell r="CI718">
            <v>-97.313159722223645</v>
          </cell>
          <cell r="CJ718"/>
          <cell r="CK718" t="e">
            <v>#REF!</v>
          </cell>
          <cell r="CL718" t="e">
            <v>#REF!</v>
          </cell>
        </row>
        <row r="719">
          <cell r="B719">
            <v>53830</v>
          </cell>
          <cell r="C719" t="str">
            <v xml:space="preserve"> GARY FRANK HARVESTIN</v>
          </cell>
          <cell r="D719">
            <v>300000</v>
          </cell>
          <cell r="E719">
            <v>229018.96</v>
          </cell>
          <cell r="F719">
            <v>42860</v>
          </cell>
          <cell r="G719">
            <v>43221</v>
          </cell>
          <cell r="H719" t="str">
            <v xml:space="preserve"> EQUIPMENT LOC</v>
          </cell>
          <cell r="I719" t="str">
            <v xml:space="preserve"> SI</v>
          </cell>
          <cell r="J719">
            <v>91</v>
          </cell>
          <cell r="K719" t="str">
            <v xml:space="preserve"> A</v>
          </cell>
          <cell r="L719" t="str">
            <v xml:space="preserve"> O</v>
          </cell>
          <cell r="M719">
            <v>300000</v>
          </cell>
          <cell r="N719">
            <v>21507</v>
          </cell>
          <cell r="O719">
            <v>53830</v>
          </cell>
          <cell r="P719">
            <v>0</v>
          </cell>
          <cell r="Q719" t="str">
            <v xml:space="preserve"> JD</v>
          </cell>
          <cell r="R719">
            <v>43221</v>
          </cell>
          <cell r="S719">
            <v>0</v>
          </cell>
          <cell r="T719">
            <v>590.12</v>
          </cell>
          <cell r="U719" t="str">
            <v xml:space="preserve"> N</v>
          </cell>
          <cell r="V719">
            <v>7</v>
          </cell>
          <cell r="W719">
            <v>262788902</v>
          </cell>
          <cell r="X719" t="str">
            <v xml:space="preserve"> F</v>
          </cell>
          <cell r="Y719">
            <v>21507</v>
          </cell>
          <cell r="Z719">
            <v>53830</v>
          </cell>
          <cell r="AA719">
            <v>0</v>
          </cell>
          <cell r="AB719">
            <v>2</v>
          </cell>
          <cell r="AC719">
            <v>4</v>
          </cell>
          <cell r="AD719">
            <v>11</v>
          </cell>
          <cell r="AE719">
            <v>0</v>
          </cell>
          <cell r="AF719">
            <v>0</v>
          </cell>
          <cell r="AG719" t="str">
            <v xml:space="preserve"> ST</v>
          </cell>
          <cell r="AH719" t="str">
            <v xml:space="preserve"> ALL IN CP AC EQ GI CR AND FP</v>
          </cell>
          <cell r="AI719" t="str">
            <v xml:space="preserve"> N</v>
          </cell>
          <cell r="AJ719">
            <v>4.95</v>
          </cell>
          <cell r="AK719">
            <v>1</v>
          </cell>
          <cell r="AL719">
            <v>21507</v>
          </cell>
          <cell r="AM719">
            <v>53830</v>
          </cell>
          <cell r="AN719" t="str">
            <v xml:space="preserve">  0/00/0000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21507</v>
          </cell>
          <cell r="AZ719">
            <v>53830</v>
          </cell>
          <cell r="BA719" t="str">
            <v xml:space="preserve"> ST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 t="str">
            <v>Pass</v>
          </cell>
          <cell r="BH719" t="str">
            <v>Pass</v>
          </cell>
          <cell r="BI719" t="str">
            <v>**-***8902</v>
          </cell>
          <cell r="BJ719">
            <v>300000</v>
          </cell>
          <cell r="BK719">
            <v>229609.08</v>
          </cell>
          <cell r="BL719">
            <v>229609.08</v>
          </cell>
          <cell r="BM719"/>
          <cell r="BN719"/>
          <cell r="BO719"/>
          <cell r="BP719"/>
          <cell r="BQ719">
            <v>1.5567895861419049E-4</v>
          </cell>
          <cell r="BR719">
            <v>229018.96</v>
          </cell>
          <cell r="BS719">
            <v>590.12</v>
          </cell>
          <cell r="BT719">
            <v>229609.08</v>
          </cell>
          <cell r="BU719">
            <v>70981.040000000008</v>
          </cell>
          <cell r="BV719">
            <v>300590.12</v>
          </cell>
          <cell r="BW719">
            <v>0</v>
          </cell>
          <cell r="BX719">
            <v>0</v>
          </cell>
          <cell r="BY719"/>
          <cell r="BZ719">
            <v>0</v>
          </cell>
          <cell r="CA719" t="e">
            <v>#REF!</v>
          </cell>
          <cell r="CB719" t="str">
            <v>Match</v>
          </cell>
          <cell r="CC719" t="b">
            <v>0</v>
          </cell>
          <cell r="CD719">
            <v>262788902</v>
          </cell>
          <cell r="CE719">
            <v>9</v>
          </cell>
          <cell r="CF719">
            <v>2</v>
          </cell>
          <cell r="CG719">
            <v>78</v>
          </cell>
          <cell r="CH719" t="b">
            <v>0</v>
          </cell>
          <cell r="CI719">
            <v>-97.313159722223645</v>
          </cell>
          <cell r="CJ719"/>
          <cell r="CK719" t="e">
            <v>#REF!</v>
          </cell>
          <cell r="CL719" t="e">
            <v>#REF!</v>
          </cell>
        </row>
        <row r="720">
          <cell r="B720">
            <v>53273</v>
          </cell>
          <cell r="C720" t="str">
            <v xml:space="preserve"> GARCIA,JUAN L.</v>
          </cell>
          <cell r="D720">
            <v>40257.919999999998</v>
          </cell>
          <cell r="E720">
            <v>30480.959999999999</v>
          </cell>
          <cell r="F720">
            <v>42626</v>
          </cell>
          <cell r="G720">
            <v>44452</v>
          </cell>
          <cell r="H720" t="str">
            <v xml:space="preserve"> PURCHASE VEHICLE</v>
          </cell>
          <cell r="I720" t="str">
            <v xml:space="preserve"> SA</v>
          </cell>
          <cell r="J720">
            <v>34</v>
          </cell>
          <cell r="K720" t="str">
            <v xml:space="preserve"> A</v>
          </cell>
          <cell r="L720" t="str">
            <v xml:space="preserve"> N</v>
          </cell>
          <cell r="M720">
            <v>0</v>
          </cell>
          <cell r="N720">
            <v>21508</v>
          </cell>
          <cell r="O720">
            <v>53273</v>
          </cell>
          <cell r="P720">
            <v>0</v>
          </cell>
          <cell r="Q720" t="str">
            <v xml:space="preserve"> BR</v>
          </cell>
          <cell r="R720">
            <v>43144</v>
          </cell>
          <cell r="S720">
            <v>759.7</v>
          </cell>
          <cell r="T720">
            <v>50.1</v>
          </cell>
          <cell r="U720" t="str">
            <v xml:space="preserve"> N</v>
          </cell>
          <cell r="V720">
            <v>11</v>
          </cell>
          <cell r="W720">
            <v>939742006</v>
          </cell>
          <cell r="X720" t="str">
            <v xml:space="preserve"> S</v>
          </cell>
          <cell r="Y720">
            <v>21508</v>
          </cell>
          <cell r="Z720">
            <v>53273</v>
          </cell>
          <cell r="AA720">
            <v>0</v>
          </cell>
          <cell r="AB720">
            <v>4</v>
          </cell>
          <cell r="AC720">
            <v>5</v>
          </cell>
          <cell r="AD720">
            <v>12</v>
          </cell>
          <cell r="AE720">
            <v>0</v>
          </cell>
          <cell r="AF720">
            <v>0</v>
          </cell>
          <cell r="AG720" t="str">
            <v xml:space="preserve"> ST</v>
          </cell>
          <cell r="AH720" t="str">
            <v xml:space="preserve"> 2015 GMC SIERRA 1500</v>
          </cell>
          <cell r="AI720" t="str">
            <v xml:space="preserve"> N</v>
          </cell>
          <cell r="AJ720">
            <v>5</v>
          </cell>
          <cell r="AK720">
            <v>0</v>
          </cell>
          <cell r="AL720">
            <v>21508</v>
          </cell>
          <cell r="AM720">
            <v>53273</v>
          </cell>
          <cell r="AN720" t="str">
            <v xml:space="preserve">  0/00/0000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21508</v>
          </cell>
          <cell r="AZ720">
            <v>53273</v>
          </cell>
          <cell r="BA720" t="str">
            <v xml:space="preserve"> ST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 t="str">
            <v>Pass</v>
          </cell>
          <cell r="BH720" t="str">
            <v>Pass</v>
          </cell>
          <cell r="BI720" t="str">
            <v>***-**-2006</v>
          </cell>
          <cell r="BJ720">
            <v>30480.959999999999</v>
          </cell>
          <cell r="BK720">
            <v>30531.059999999998</v>
          </cell>
          <cell r="BL720">
            <v>30531.059999999998</v>
          </cell>
          <cell r="BM720"/>
          <cell r="BN720"/>
          <cell r="BO720"/>
          <cell r="BP720"/>
          <cell r="BQ720">
            <v>2.0929166166204354E-5</v>
          </cell>
          <cell r="BR720">
            <v>30480.959999999999</v>
          </cell>
          <cell r="BS720">
            <v>50.1</v>
          </cell>
          <cell r="BT720">
            <v>30531.059999999998</v>
          </cell>
          <cell r="BU720">
            <v>0</v>
          </cell>
          <cell r="BV720">
            <v>30531.059999999998</v>
          </cell>
          <cell r="BW720">
            <v>0</v>
          </cell>
          <cell r="BX720">
            <v>0</v>
          </cell>
          <cell r="BY720"/>
          <cell r="BZ720">
            <v>0</v>
          </cell>
          <cell r="CA720" t="e">
            <v>#REF!</v>
          </cell>
          <cell r="CB720" t="str">
            <v>Match</v>
          </cell>
          <cell r="CC720" t="b">
            <v>0</v>
          </cell>
          <cell r="CD720">
            <v>939742006</v>
          </cell>
          <cell r="CE720">
            <v>9</v>
          </cell>
          <cell r="CF720">
            <v>9</v>
          </cell>
          <cell r="CG720">
            <v>74</v>
          </cell>
          <cell r="CH720" t="str">
            <v>Z</v>
          </cell>
          <cell r="CI720">
            <v>-20.313159722223645</v>
          </cell>
          <cell r="CJ720"/>
          <cell r="CK720" t="e">
            <v>#REF!</v>
          </cell>
          <cell r="CL720" t="e">
            <v>#REF!</v>
          </cell>
        </row>
        <row r="721">
          <cell r="B721">
            <v>53909</v>
          </cell>
          <cell r="C721" t="str">
            <v xml:space="preserve"> RODRIGUEZ,JUA</v>
          </cell>
          <cell r="D721">
            <v>3733.5</v>
          </cell>
          <cell r="E721">
            <v>1884.38</v>
          </cell>
          <cell r="F721">
            <v>42891</v>
          </cell>
          <cell r="G721">
            <v>43373</v>
          </cell>
          <cell r="H721" t="str">
            <v xml:space="preserve"> PURCHASE VEHICLE</v>
          </cell>
          <cell r="I721" t="str">
            <v xml:space="preserve"> SA</v>
          </cell>
          <cell r="J721">
            <v>34</v>
          </cell>
          <cell r="K721" t="str">
            <v xml:space="preserve"> A</v>
          </cell>
          <cell r="L721" t="str">
            <v xml:space="preserve"> N</v>
          </cell>
          <cell r="M721">
            <v>0</v>
          </cell>
          <cell r="N721">
            <v>21508</v>
          </cell>
          <cell r="O721">
            <v>53909</v>
          </cell>
          <cell r="P721">
            <v>0</v>
          </cell>
          <cell r="Q721" t="str">
            <v xml:space="preserve"> MN</v>
          </cell>
          <cell r="R721">
            <v>43159</v>
          </cell>
          <cell r="S721">
            <v>241.52</v>
          </cell>
          <cell r="T721">
            <v>0.52</v>
          </cell>
          <cell r="U721" t="str">
            <v xml:space="preserve"> N</v>
          </cell>
          <cell r="V721">
            <v>11</v>
          </cell>
          <cell r="W721">
            <v>107898584</v>
          </cell>
          <cell r="X721" t="str">
            <v xml:space="preserve"> S</v>
          </cell>
          <cell r="Y721">
            <v>21508</v>
          </cell>
          <cell r="Z721">
            <v>53909</v>
          </cell>
          <cell r="AA721">
            <v>0</v>
          </cell>
          <cell r="AB721">
            <v>3</v>
          </cell>
          <cell r="AC721">
            <v>5</v>
          </cell>
          <cell r="AD721">
            <v>12</v>
          </cell>
          <cell r="AE721">
            <v>0</v>
          </cell>
          <cell r="AF721">
            <v>0</v>
          </cell>
          <cell r="AG721" t="str">
            <v xml:space="preserve"> ST</v>
          </cell>
          <cell r="AH721" t="str">
            <v xml:space="preserve"> 2005 GMC  ENVOY XL (VIN 1GKET1</v>
          </cell>
          <cell r="AI721" t="str">
            <v xml:space="preserve"> N</v>
          </cell>
          <cell r="AJ721">
            <v>5</v>
          </cell>
          <cell r="AK721">
            <v>0</v>
          </cell>
          <cell r="AL721">
            <v>21508</v>
          </cell>
          <cell r="AM721">
            <v>53909</v>
          </cell>
          <cell r="AN721" t="str">
            <v xml:space="preserve">  0/00/0000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21508</v>
          </cell>
          <cell r="AZ721">
            <v>53909</v>
          </cell>
          <cell r="BA721" t="str">
            <v xml:space="preserve"> ST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 t="str">
            <v>Pass</v>
          </cell>
          <cell r="BH721" t="str">
            <v>Pass</v>
          </cell>
          <cell r="BI721" t="str">
            <v>***-**-8584</v>
          </cell>
          <cell r="BJ721">
            <v>1884.38</v>
          </cell>
          <cell r="BK721">
            <v>1884.9</v>
          </cell>
          <cell r="BL721">
            <v>1884.9</v>
          </cell>
          <cell r="BM721"/>
          <cell r="BN721"/>
          <cell r="BO721"/>
          <cell r="BP721"/>
          <cell r="BQ721">
            <v>1.2938733602967941E-6</v>
          </cell>
          <cell r="BR721">
            <v>1884.38</v>
          </cell>
          <cell r="BS721">
            <v>0.52</v>
          </cell>
          <cell r="BT721">
            <v>1884.9</v>
          </cell>
          <cell r="BU721">
            <v>0</v>
          </cell>
          <cell r="BV721">
            <v>1884.9</v>
          </cell>
          <cell r="BW721">
            <v>0</v>
          </cell>
          <cell r="BX721">
            <v>0</v>
          </cell>
          <cell r="BY721"/>
          <cell r="BZ721">
            <v>0</v>
          </cell>
          <cell r="CA721" t="e">
            <v>#REF!</v>
          </cell>
          <cell r="CB721" t="str">
            <v>Match</v>
          </cell>
          <cell r="CC721" t="b">
            <v>0</v>
          </cell>
          <cell r="CD721">
            <v>107898584</v>
          </cell>
          <cell r="CE721">
            <v>9</v>
          </cell>
          <cell r="CF721">
            <v>1</v>
          </cell>
          <cell r="CG721">
            <v>89</v>
          </cell>
          <cell r="CH721" t="b">
            <v>0</v>
          </cell>
          <cell r="CI721">
            <v>-35.313159722223645</v>
          </cell>
          <cell r="CJ721"/>
          <cell r="CK721" t="e">
            <v>#REF!</v>
          </cell>
          <cell r="CL721" t="e">
            <v>#REF!</v>
          </cell>
        </row>
        <row r="722">
          <cell r="B722">
            <v>54012</v>
          </cell>
          <cell r="C722" t="str">
            <v xml:space="preserve"> GARDEA,JUAN</v>
          </cell>
          <cell r="D722">
            <v>8525</v>
          </cell>
          <cell r="E722">
            <v>6901.3</v>
          </cell>
          <cell r="F722">
            <v>42929</v>
          </cell>
          <cell r="G722">
            <v>43686</v>
          </cell>
          <cell r="H722" t="str">
            <v xml:space="preserve"> PERSONAL</v>
          </cell>
          <cell r="I722" t="str">
            <v xml:space="preserve"> SA</v>
          </cell>
          <cell r="J722">
            <v>31</v>
          </cell>
          <cell r="K722" t="str">
            <v xml:space="preserve"> A</v>
          </cell>
          <cell r="L722" t="str">
            <v xml:space="preserve"> N</v>
          </cell>
          <cell r="M722">
            <v>0</v>
          </cell>
          <cell r="N722">
            <v>21509</v>
          </cell>
          <cell r="O722">
            <v>54012</v>
          </cell>
          <cell r="P722">
            <v>0</v>
          </cell>
          <cell r="Q722" t="str">
            <v xml:space="preserve"> TW</v>
          </cell>
          <cell r="R722">
            <v>43140</v>
          </cell>
          <cell r="S722">
            <v>387.84</v>
          </cell>
          <cell r="T722">
            <v>22.69</v>
          </cell>
          <cell r="U722" t="str">
            <v xml:space="preserve"> N</v>
          </cell>
          <cell r="V722">
            <v>11</v>
          </cell>
          <cell r="W722">
            <v>633306844</v>
          </cell>
          <cell r="X722" t="str">
            <v xml:space="preserve"> S</v>
          </cell>
          <cell r="Y722">
            <v>21509</v>
          </cell>
          <cell r="Z722">
            <v>54012</v>
          </cell>
          <cell r="AA722">
            <v>0</v>
          </cell>
          <cell r="AB722">
            <v>1</v>
          </cell>
          <cell r="AC722">
            <v>10</v>
          </cell>
          <cell r="AD722">
            <v>4</v>
          </cell>
          <cell r="AE722">
            <v>0</v>
          </cell>
          <cell r="AF722">
            <v>0</v>
          </cell>
          <cell r="AG722" t="str">
            <v xml:space="preserve"> ST</v>
          </cell>
          <cell r="AH722" t="str">
            <v xml:space="preserve"> 2010 TRIUMPH THUNDERBIRD (VIN</v>
          </cell>
          <cell r="AI722" t="str">
            <v xml:space="preserve"> N</v>
          </cell>
          <cell r="AJ722">
            <v>8</v>
          </cell>
          <cell r="AK722">
            <v>0</v>
          </cell>
          <cell r="AL722">
            <v>21509</v>
          </cell>
          <cell r="AM722">
            <v>54012</v>
          </cell>
          <cell r="AN722" t="str">
            <v xml:space="preserve">  0/00/0000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21509</v>
          </cell>
          <cell r="AZ722">
            <v>54012</v>
          </cell>
          <cell r="BA722" t="str">
            <v xml:space="preserve"> ST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 t="str">
            <v>Pass</v>
          </cell>
          <cell r="BH722" t="str">
            <v>Pass</v>
          </cell>
          <cell r="BI722" t="str">
            <v>***-**-6844</v>
          </cell>
          <cell r="BJ722">
            <v>6901.3</v>
          </cell>
          <cell r="BK722">
            <v>6923.99</v>
          </cell>
          <cell r="BL722">
            <v>6923.99</v>
          </cell>
          <cell r="BM722"/>
          <cell r="BN722"/>
          <cell r="BO722"/>
          <cell r="BP722"/>
          <cell r="BQ722">
            <v>7.581832302543024E-6</v>
          </cell>
          <cell r="BR722">
            <v>6901.3</v>
          </cell>
          <cell r="BS722">
            <v>22.69</v>
          </cell>
          <cell r="BT722">
            <v>6923.99</v>
          </cell>
          <cell r="BU722">
            <v>0</v>
          </cell>
          <cell r="BV722">
            <v>6923.99</v>
          </cell>
          <cell r="BW722">
            <v>0</v>
          </cell>
          <cell r="BX722">
            <v>0</v>
          </cell>
          <cell r="BY722"/>
          <cell r="BZ722">
            <v>0</v>
          </cell>
          <cell r="CA722" t="e">
            <v>#REF!</v>
          </cell>
          <cell r="CB722" t="str">
            <v>Match</v>
          </cell>
          <cell r="CC722" t="b">
            <v>0</v>
          </cell>
          <cell r="CD722">
            <v>633306844</v>
          </cell>
          <cell r="CE722">
            <v>9</v>
          </cell>
          <cell r="CF722">
            <v>6</v>
          </cell>
          <cell r="CG722">
            <v>30</v>
          </cell>
          <cell r="CH722" t="b">
            <v>0</v>
          </cell>
          <cell r="CI722">
            <v>-16.313159722223645</v>
          </cell>
          <cell r="CJ722"/>
          <cell r="CK722" t="e">
            <v>#REF!</v>
          </cell>
          <cell r="CL722" t="e">
            <v>#REF!</v>
          </cell>
        </row>
        <row r="723">
          <cell r="B723">
            <v>53788</v>
          </cell>
          <cell r="C723" t="str">
            <v xml:space="preserve"> GAST,DONALD</v>
          </cell>
          <cell r="D723">
            <v>15029.73</v>
          </cell>
          <cell r="E723">
            <v>15029.73</v>
          </cell>
          <cell r="F723">
            <v>42843</v>
          </cell>
          <cell r="G723">
            <v>43205</v>
          </cell>
          <cell r="H723" t="str">
            <v xml:space="preserve"> TMC PURCHASE PAPERS</v>
          </cell>
          <cell r="I723" t="str">
            <v xml:space="preserve"> SI</v>
          </cell>
          <cell r="J723">
            <v>90</v>
          </cell>
          <cell r="K723" t="str">
            <v xml:space="preserve"> A</v>
          </cell>
          <cell r="L723" t="str">
            <v xml:space="preserve"> N</v>
          </cell>
          <cell r="M723">
            <v>0</v>
          </cell>
          <cell r="N723">
            <v>21510</v>
          </cell>
          <cell r="O723">
            <v>53788</v>
          </cell>
          <cell r="P723">
            <v>0</v>
          </cell>
          <cell r="Q723" t="str">
            <v xml:space="preserve"> LF</v>
          </cell>
          <cell r="R723">
            <v>43205</v>
          </cell>
          <cell r="S723">
            <v>0</v>
          </cell>
          <cell r="T723">
            <v>607.46</v>
          </cell>
          <cell r="U723" t="str">
            <v xml:space="preserve"> N</v>
          </cell>
          <cell r="V723">
            <v>4</v>
          </cell>
          <cell r="W723">
            <v>498522090</v>
          </cell>
          <cell r="X723" t="str">
            <v xml:space="preserve"> S</v>
          </cell>
          <cell r="Y723">
            <v>21510</v>
          </cell>
          <cell r="Z723">
            <v>53788</v>
          </cell>
          <cell r="AA723">
            <v>0</v>
          </cell>
          <cell r="AB723">
            <v>13</v>
          </cell>
          <cell r="AC723">
            <v>3</v>
          </cell>
          <cell r="AD723">
            <v>11</v>
          </cell>
          <cell r="AE723">
            <v>0</v>
          </cell>
          <cell r="AF723">
            <v>0</v>
          </cell>
          <cell r="AG723" t="str">
            <v xml:space="preserve"> ST</v>
          </cell>
          <cell r="AH723" t="str">
            <v xml:space="preserve"> LIVESTOCK LOT G1383</v>
          </cell>
          <cell r="AI723" t="str">
            <v xml:space="preserve">  </v>
          </cell>
          <cell r="AJ723">
            <v>5.25</v>
          </cell>
          <cell r="AK723">
            <v>0</v>
          </cell>
          <cell r="AL723">
            <v>21510</v>
          </cell>
          <cell r="AM723">
            <v>53788</v>
          </cell>
          <cell r="AN723" t="str">
            <v xml:space="preserve">  0/00/0000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21510</v>
          </cell>
          <cell r="AZ723">
            <v>53788</v>
          </cell>
          <cell r="BA723" t="str">
            <v xml:space="preserve"> ST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 t="str">
            <v>Pass</v>
          </cell>
          <cell r="BH723" t="str">
            <v>Pass</v>
          </cell>
          <cell r="BI723" t="str">
            <v>***-**-2090</v>
          </cell>
          <cell r="BJ723">
            <v>15029.73</v>
          </cell>
          <cell r="BK723">
            <v>15637.189999999999</v>
          </cell>
          <cell r="BL723">
            <v>15637.189999999999</v>
          </cell>
          <cell r="BM723"/>
          <cell r="BN723"/>
          <cell r="BO723"/>
          <cell r="BP723"/>
          <cell r="BQ723">
            <v>1.0835869422529535E-5</v>
          </cell>
          <cell r="BR723">
            <v>15029.73</v>
          </cell>
          <cell r="BS723">
            <v>607.46</v>
          </cell>
          <cell r="BT723">
            <v>15637.189999999999</v>
          </cell>
          <cell r="BU723">
            <v>0</v>
          </cell>
          <cell r="BV723">
            <v>15637.189999999999</v>
          </cell>
          <cell r="BW723">
            <v>0</v>
          </cell>
          <cell r="BX723">
            <v>0</v>
          </cell>
          <cell r="BY723"/>
          <cell r="BZ723">
            <v>0</v>
          </cell>
          <cell r="CA723" t="e">
            <v>#REF!</v>
          </cell>
          <cell r="CB723" t="str">
            <v>Match</v>
          </cell>
          <cell r="CC723" t="b">
            <v>0</v>
          </cell>
          <cell r="CD723">
            <v>498522090</v>
          </cell>
          <cell r="CE723">
            <v>9</v>
          </cell>
          <cell r="CF723">
            <v>4</v>
          </cell>
          <cell r="CG723">
            <v>52</v>
          </cell>
          <cell r="CH723" t="b">
            <v>0</v>
          </cell>
          <cell r="CI723">
            <v>-81.313159722223645</v>
          </cell>
          <cell r="CJ723"/>
          <cell r="CK723" t="e">
            <v>#REF!</v>
          </cell>
          <cell r="CL723" t="e">
            <v>#REF!</v>
          </cell>
        </row>
        <row r="724">
          <cell r="B724">
            <v>54189</v>
          </cell>
          <cell r="C724" t="str">
            <v xml:space="preserve"> GAST,DONALD</v>
          </cell>
          <cell r="D724">
            <v>49736.88</v>
          </cell>
          <cell r="E724">
            <v>49736.88</v>
          </cell>
          <cell r="F724">
            <v>42997</v>
          </cell>
          <cell r="G724">
            <v>43177</v>
          </cell>
          <cell r="H724" t="str">
            <v xml:space="preserve"> TMC PURCHASE PAPERS</v>
          </cell>
          <cell r="I724" t="str">
            <v xml:space="preserve"> SI</v>
          </cell>
          <cell r="J724">
            <v>90</v>
          </cell>
          <cell r="K724" t="str">
            <v xml:space="preserve"> A</v>
          </cell>
          <cell r="L724" t="str">
            <v xml:space="preserve"> N</v>
          </cell>
          <cell r="M724">
            <v>0</v>
          </cell>
          <cell r="N724">
            <v>21510</v>
          </cell>
          <cell r="O724">
            <v>54189</v>
          </cell>
          <cell r="P724">
            <v>0</v>
          </cell>
          <cell r="Q724" t="str">
            <v xml:space="preserve"> LF</v>
          </cell>
          <cell r="R724">
            <v>43177</v>
          </cell>
          <cell r="S724">
            <v>0</v>
          </cell>
          <cell r="T724">
            <v>908.54</v>
          </cell>
          <cell r="U724" t="str">
            <v xml:space="preserve"> N</v>
          </cell>
          <cell r="V724">
            <v>4</v>
          </cell>
          <cell r="W724">
            <v>498522090</v>
          </cell>
          <cell r="X724" t="str">
            <v xml:space="preserve"> S</v>
          </cell>
          <cell r="Y724">
            <v>21510</v>
          </cell>
          <cell r="Z724">
            <v>54189</v>
          </cell>
          <cell r="AA724">
            <v>0</v>
          </cell>
          <cell r="AB724">
            <v>13</v>
          </cell>
          <cell r="AC724">
            <v>3</v>
          </cell>
          <cell r="AD724">
            <v>11</v>
          </cell>
          <cell r="AE724">
            <v>0</v>
          </cell>
          <cell r="AF724">
            <v>0</v>
          </cell>
          <cell r="AG724" t="str">
            <v xml:space="preserve"> ST</v>
          </cell>
          <cell r="AH724" t="str">
            <v xml:space="preserve"> LIVESTOCK LOT G1414</v>
          </cell>
          <cell r="AI724" t="str">
            <v xml:space="preserve">  </v>
          </cell>
          <cell r="AJ724">
            <v>5.25</v>
          </cell>
          <cell r="AK724">
            <v>0</v>
          </cell>
          <cell r="AL724">
            <v>21510</v>
          </cell>
          <cell r="AM724">
            <v>54189</v>
          </cell>
          <cell r="AN724" t="str">
            <v xml:space="preserve">  0/00/0000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21510</v>
          </cell>
          <cell r="AZ724">
            <v>54189</v>
          </cell>
          <cell r="BA724" t="str">
            <v xml:space="preserve"> ST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 t="str">
            <v>Pass</v>
          </cell>
          <cell r="BH724" t="str">
            <v>Pass</v>
          </cell>
          <cell r="BI724" t="str">
            <v>***-**-2090</v>
          </cell>
          <cell r="BJ724">
            <v>49736.88</v>
          </cell>
          <cell r="BK724">
            <v>50645.42</v>
          </cell>
          <cell r="BL724">
            <v>50645.42</v>
          </cell>
          <cell r="BM724"/>
          <cell r="BN724"/>
          <cell r="BO724"/>
          <cell r="BP724"/>
          <cell r="BQ724">
            <v>3.5858417760267204E-5</v>
          </cell>
          <cell r="BR724">
            <v>49736.88</v>
          </cell>
          <cell r="BS724">
            <v>908.54</v>
          </cell>
          <cell r="BT724">
            <v>50645.42</v>
          </cell>
          <cell r="BU724">
            <v>0</v>
          </cell>
          <cell r="BV724">
            <v>50645.42</v>
          </cell>
          <cell r="BW724">
            <v>0</v>
          </cell>
          <cell r="BX724">
            <v>0</v>
          </cell>
          <cell r="BY724"/>
          <cell r="BZ724">
            <v>0</v>
          </cell>
          <cell r="CA724" t="e">
            <v>#REF!</v>
          </cell>
          <cell r="CB724" t="str">
            <v>Match</v>
          </cell>
          <cell r="CC724" t="b">
            <v>0</v>
          </cell>
          <cell r="CD724">
            <v>498522090</v>
          </cell>
          <cell r="CE724">
            <v>9</v>
          </cell>
          <cell r="CF724">
            <v>4</v>
          </cell>
          <cell r="CG724">
            <v>52</v>
          </cell>
          <cell r="CH724" t="b">
            <v>0</v>
          </cell>
          <cell r="CI724">
            <v>-53.313159722223645</v>
          </cell>
          <cell r="CJ724"/>
          <cell r="CK724" t="e">
            <v>#REF!</v>
          </cell>
          <cell r="CL724" t="e">
            <v>#REF!</v>
          </cell>
        </row>
        <row r="725">
          <cell r="B725">
            <v>54401</v>
          </cell>
          <cell r="C725" t="str">
            <v xml:space="preserve"> GAST,DONALD</v>
          </cell>
          <cell r="D725">
            <v>54443.98</v>
          </cell>
          <cell r="E725">
            <v>54443.98</v>
          </cell>
          <cell r="F725">
            <v>43082</v>
          </cell>
          <cell r="G725">
            <v>43263</v>
          </cell>
          <cell r="H725" t="str">
            <v xml:space="preserve"> TMC PURCHASE PAPERS</v>
          </cell>
          <cell r="I725" t="str">
            <v xml:space="preserve"> SI</v>
          </cell>
          <cell r="J725">
            <v>90</v>
          </cell>
          <cell r="K725" t="str">
            <v xml:space="preserve"> A</v>
          </cell>
          <cell r="L725" t="str">
            <v xml:space="preserve"> N</v>
          </cell>
          <cell r="M725">
            <v>0</v>
          </cell>
          <cell r="N725">
            <v>21510</v>
          </cell>
          <cell r="O725">
            <v>54401</v>
          </cell>
          <cell r="P725">
            <v>0</v>
          </cell>
          <cell r="Q725" t="str">
            <v xml:space="preserve"> LF</v>
          </cell>
          <cell r="R725">
            <v>43263</v>
          </cell>
          <cell r="S725">
            <v>0</v>
          </cell>
          <cell r="T725">
            <v>328.9</v>
          </cell>
          <cell r="U725" t="str">
            <v xml:space="preserve"> N</v>
          </cell>
          <cell r="V725">
            <v>4</v>
          </cell>
          <cell r="W725">
            <v>498522090</v>
          </cell>
          <cell r="X725" t="str">
            <v xml:space="preserve"> S</v>
          </cell>
          <cell r="Y725">
            <v>21510</v>
          </cell>
          <cell r="Z725">
            <v>54401</v>
          </cell>
          <cell r="AA725">
            <v>0</v>
          </cell>
          <cell r="AB725">
            <v>13</v>
          </cell>
          <cell r="AC725">
            <v>3</v>
          </cell>
          <cell r="AD725">
            <v>11</v>
          </cell>
          <cell r="AE725">
            <v>0</v>
          </cell>
          <cell r="AF725">
            <v>0</v>
          </cell>
          <cell r="AG725" t="str">
            <v xml:space="preserve"> ST</v>
          </cell>
          <cell r="AH725" t="str">
            <v xml:space="preserve"> LIVESTOCK LOT G1414</v>
          </cell>
          <cell r="AI725" t="str">
            <v xml:space="preserve">  </v>
          </cell>
          <cell r="AJ725">
            <v>5.25</v>
          </cell>
          <cell r="AK725">
            <v>0</v>
          </cell>
          <cell r="AL725">
            <v>21510</v>
          </cell>
          <cell r="AM725">
            <v>54401</v>
          </cell>
          <cell r="AN725" t="str">
            <v xml:space="preserve">  0/00/0000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21510</v>
          </cell>
          <cell r="AZ725">
            <v>54401</v>
          </cell>
          <cell r="BA725" t="str">
            <v xml:space="preserve"> ST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 t="str">
            <v>Pass</v>
          </cell>
          <cell r="BH725" t="str">
            <v>Pass</v>
          </cell>
          <cell r="BI725" t="str">
            <v>***-**-2090</v>
          </cell>
          <cell r="BJ725">
            <v>54443.98</v>
          </cell>
          <cell r="BK725">
            <v>54772.880000000005</v>
          </cell>
          <cell r="BL725">
            <v>54772.880000000005</v>
          </cell>
          <cell r="BM725"/>
          <cell r="BN725"/>
          <cell r="BO725"/>
          <cell r="BP725"/>
          <cell r="BQ725">
            <v>3.9252059626008561E-5</v>
          </cell>
          <cell r="BR725">
            <v>54443.98</v>
          </cell>
          <cell r="BS725">
            <v>328.9</v>
          </cell>
          <cell r="BT725">
            <v>54772.880000000005</v>
          </cell>
          <cell r="BU725">
            <v>0</v>
          </cell>
          <cell r="BV725">
            <v>54772.880000000005</v>
          </cell>
          <cell r="BW725">
            <v>0</v>
          </cell>
          <cell r="BX725">
            <v>0</v>
          </cell>
          <cell r="BY725"/>
          <cell r="BZ725">
            <v>0</v>
          </cell>
          <cell r="CA725" t="e">
            <v>#REF!</v>
          </cell>
          <cell r="CB725" t="str">
            <v>Match</v>
          </cell>
          <cell r="CC725" t="b">
            <v>0</v>
          </cell>
          <cell r="CD725">
            <v>498522090</v>
          </cell>
          <cell r="CE725">
            <v>9</v>
          </cell>
          <cell r="CF725">
            <v>4</v>
          </cell>
          <cell r="CG725">
            <v>52</v>
          </cell>
          <cell r="CH725" t="b">
            <v>0</v>
          </cell>
          <cell r="CI725">
            <v>-139.31315972222365</v>
          </cell>
          <cell r="CJ725"/>
          <cell r="CK725" t="e">
            <v>#REF!</v>
          </cell>
          <cell r="CL725" t="e">
            <v>#REF!</v>
          </cell>
        </row>
        <row r="726">
          <cell r="B726">
            <v>54406</v>
          </cell>
          <cell r="C726" t="str">
            <v xml:space="preserve"> GAST,DONALD</v>
          </cell>
          <cell r="D726">
            <v>66743.100000000006</v>
          </cell>
          <cell r="E726">
            <v>66743.100000000006</v>
          </cell>
          <cell r="F726">
            <v>42986</v>
          </cell>
          <cell r="G726">
            <v>43166</v>
          </cell>
          <cell r="H726" t="str">
            <v xml:space="preserve"> LIVESTOCK LOT G1414</v>
          </cell>
          <cell r="I726" t="str">
            <v xml:space="preserve"> SI</v>
          </cell>
          <cell r="J726">
            <v>90</v>
          </cell>
          <cell r="K726" t="str">
            <v xml:space="preserve"> A</v>
          </cell>
          <cell r="L726" t="str">
            <v xml:space="preserve"> N</v>
          </cell>
          <cell r="M726">
            <v>0</v>
          </cell>
          <cell r="N726">
            <v>21510</v>
          </cell>
          <cell r="O726">
            <v>54406</v>
          </cell>
          <cell r="P726">
            <v>0</v>
          </cell>
          <cell r="Q726" t="str">
            <v xml:space="preserve"> LF</v>
          </cell>
          <cell r="R726">
            <v>43166</v>
          </cell>
          <cell r="S726">
            <v>0</v>
          </cell>
          <cell r="T726">
            <v>1324.8</v>
          </cell>
          <cell r="U726" t="str">
            <v xml:space="preserve"> N</v>
          </cell>
          <cell r="V726">
            <v>4</v>
          </cell>
          <cell r="W726">
            <v>498522090</v>
          </cell>
          <cell r="X726" t="str">
            <v xml:space="preserve"> S</v>
          </cell>
          <cell r="Y726">
            <v>21510</v>
          </cell>
          <cell r="Z726">
            <v>54406</v>
          </cell>
          <cell r="AA726">
            <v>0</v>
          </cell>
          <cell r="AB726">
            <v>13</v>
          </cell>
          <cell r="AC726">
            <v>3</v>
          </cell>
          <cell r="AD726">
            <v>11</v>
          </cell>
          <cell r="AE726">
            <v>0</v>
          </cell>
          <cell r="AF726">
            <v>0</v>
          </cell>
          <cell r="AG726" t="str">
            <v xml:space="preserve"> ST</v>
          </cell>
          <cell r="AH726" t="str">
            <v xml:space="preserve"> TMC PURCHASE PAPERS</v>
          </cell>
          <cell r="AI726" t="str">
            <v xml:space="preserve">  </v>
          </cell>
          <cell r="AJ726">
            <v>5.25</v>
          </cell>
          <cell r="AK726">
            <v>0</v>
          </cell>
          <cell r="AL726">
            <v>21510</v>
          </cell>
          <cell r="AM726">
            <v>54406</v>
          </cell>
          <cell r="AN726" t="str">
            <v xml:space="preserve">  0/00/0000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21510</v>
          </cell>
          <cell r="AZ726">
            <v>54406</v>
          </cell>
          <cell r="BA726" t="str">
            <v xml:space="preserve"> ST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 t="str">
            <v>Pass</v>
          </cell>
          <cell r="BH726" t="str">
            <v>Pass</v>
          </cell>
          <cell r="BI726" t="str">
            <v>***-**-2090</v>
          </cell>
          <cell r="BJ726">
            <v>66743.100000000006</v>
          </cell>
          <cell r="BK726">
            <v>68067.900000000009</v>
          </cell>
          <cell r="BL726">
            <v>68067.900000000009</v>
          </cell>
          <cell r="BM726"/>
          <cell r="BN726"/>
          <cell r="BO726"/>
          <cell r="BP726"/>
          <cell r="BQ726">
            <v>4.811926205293317E-5</v>
          </cell>
          <cell r="BR726">
            <v>66743.100000000006</v>
          </cell>
          <cell r="BS726">
            <v>1324.8</v>
          </cell>
          <cell r="BT726">
            <v>68067.900000000009</v>
          </cell>
          <cell r="BU726">
            <v>0</v>
          </cell>
          <cell r="BV726">
            <v>68067.900000000009</v>
          </cell>
          <cell r="BW726">
            <v>0</v>
          </cell>
          <cell r="BX726">
            <v>0</v>
          </cell>
          <cell r="BY726"/>
          <cell r="BZ726">
            <v>0</v>
          </cell>
          <cell r="CA726" t="e">
            <v>#REF!</v>
          </cell>
          <cell r="CB726" t="str">
            <v>Match</v>
          </cell>
          <cell r="CC726" t="b">
            <v>0</v>
          </cell>
          <cell r="CD726">
            <v>498522090</v>
          </cell>
          <cell r="CE726">
            <v>9</v>
          </cell>
          <cell r="CF726">
            <v>4</v>
          </cell>
          <cell r="CG726">
            <v>52</v>
          </cell>
          <cell r="CH726" t="b">
            <v>0</v>
          </cell>
          <cell r="CI726">
            <v>-42.313159722223645</v>
          </cell>
          <cell r="CJ726"/>
          <cell r="CK726" t="e">
            <v>#REF!</v>
          </cell>
          <cell r="CL726" t="e">
            <v>#REF!</v>
          </cell>
        </row>
        <row r="727">
          <cell r="B727">
            <v>54407</v>
          </cell>
          <cell r="C727" t="str">
            <v xml:space="preserve"> GAST,DONALD</v>
          </cell>
          <cell r="D727">
            <v>148330.51</v>
          </cell>
          <cell r="E727">
            <v>148330.51</v>
          </cell>
          <cell r="F727">
            <v>43059</v>
          </cell>
          <cell r="G727">
            <v>43240</v>
          </cell>
          <cell r="H727" t="str">
            <v xml:space="preserve"> LIVESTOCK LOT G1414</v>
          </cell>
          <cell r="I727" t="str">
            <v xml:space="preserve"> SI</v>
          </cell>
          <cell r="J727">
            <v>90</v>
          </cell>
          <cell r="K727" t="str">
            <v xml:space="preserve"> A</v>
          </cell>
          <cell r="L727" t="str">
            <v xml:space="preserve"> N</v>
          </cell>
          <cell r="M727">
            <v>0</v>
          </cell>
          <cell r="N727">
            <v>21510</v>
          </cell>
          <cell r="O727">
            <v>54407</v>
          </cell>
          <cell r="P727">
            <v>0</v>
          </cell>
          <cell r="Q727" t="str">
            <v xml:space="preserve"> LF</v>
          </cell>
          <cell r="R727">
            <v>43240</v>
          </cell>
          <cell r="S727">
            <v>0</v>
          </cell>
          <cell r="T727">
            <v>1386.78</v>
          </cell>
          <cell r="U727" t="str">
            <v xml:space="preserve"> N</v>
          </cell>
          <cell r="V727">
            <v>4</v>
          </cell>
          <cell r="W727">
            <v>498522090</v>
          </cell>
          <cell r="X727" t="str">
            <v xml:space="preserve"> S</v>
          </cell>
          <cell r="Y727">
            <v>21510</v>
          </cell>
          <cell r="Z727">
            <v>54407</v>
          </cell>
          <cell r="AA727">
            <v>0</v>
          </cell>
          <cell r="AB727">
            <v>13</v>
          </cell>
          <cell r="AC727">
            <v>3</v>
          </cell>
          <cell r="AD727">
            <v>11</v>
          </cell>
          <cell r="AE727">
            <v>0</v>
          </cell>
          <cell r="AF727">
            <v>0</v>
          </cell>
          <cell r="AG727" t="str">
            <v xml:space="preserve"> ST</v>
          </cell>
          <cell r="AH727" t="str">
            <v xml:space="preserve"> TMC PURCHASE PAPERS</v>
          </cell>
          <cell r="AI727" t="str">
            <v xml:space="preserve">  </v>
          </cell>
          <cell r="AJ727">
            <v>5.25</v>
          </cell>
          <cell r="AK727">
            <v>0</v>
          </cell>
          <cell r="AL727">
            <v>21510</v>
          </cell>
          <cell r="AM727">
            <v>54407</v>
          </cell>
          <cell r="AN727" t="str">
            <v xml:space="preserve">  0/00/0000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21510</v>
          </cell>
          <cell r="AZ727">
            <v>54407</v>
          </cell>
          <cell r="BA727" t="str">
            <v xml:space="preserve"> ST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 t="str">
            <v>Pass</v>
          </cell>
          <cell r="BH727" t="str">
            <v>Pass</v>
          </cell>
          <cell r="BI727" t="str">
            <v>***-**-2090</v>
          </cell>
          <cell r="BJ727">
            <v>148330.51</v>
          </cell>
          <cell r="BK727">
            <v>149717.29</v>
          </cell>
          <cell r="BL727">
            <v>149717.29</v>
          </cell>
          <cell r="BM727"/>
          <cell r="BN727"/>
          <cell r="BO727"/>
          <cell r="BP727"/>
          <cell r="BQ727">
            <v>1.0694071268992935E-4</v>
          </cell>
          <cell r="BR727">
            <v>148330.51</v>
          </cell>
          <cell r="BS727">
            <v>1386.78</v>
          </cell>
          <cell r="BT727">
            <v>149717.29</v>
          </cell>
          <cell r="BU727">
            <v>0</v>
          </cell>
          <cell r="BV727">
            <v>149717.29</v>
          </cell>
          <cell r="BW727">
            <v>0</v>
          </cell>
          <cell r="BX727">
            <v>0</v>
          </cell>
          <cell r="BY727"/>
          <cell r="BZ727">
            <v>0</v>
          </cell>
          <cell r="CA727" t="e">
            <v>#REF!</v>
          </cell>
          <cell r="CB727" t="str">
            <v>Match</v>
          </cell>
          <cell r="CC727" t="b">
            <v>0</v>
          </cell>
          <cell r="CD727">
            <v>498522090</v>
          </cell>
          <cell r="CE727">
            <v>9</v>
          </cell>
          <cell r="CF727">
            <v>4</v>
          </cell>
          <cell r="CG727">
            <v>52</v>
          </cell>
          <cell r="CH727" t="b">
            <v>0</v>
          </cell>
          <cell r="CI727">
            <v>-116.31315972222365</v>
          </cell>
          <cell r="CJ727"/>
          <cell r="CK727" t="e">
            <v>#REF!</v>
          </cell>
          <cell r="CL727" t="e">
            <v>#REF!</v>
          </cell>
        </row>
        <row r="728">
          <cell r="B728">
            <v>54453</v>
          </cell>
          <cell r="C728" t="str">
            <v xml:space="preserve"> GAST,DONALD</v>
          </cell>
          <cell r="D728">
            <v>58213.29</v>
          </cell>
          <cell r="E728">
            <v>58213.29</v>
          </cell>
          <cell r="F728">
            <v>43112</v>
          </cell>
          <cell r="G728">
            <v>43327</v>
          </cell>
          <cell r="H728" t="str">
            <v xml:space="preserve"> TMC PURCHASE PAPERS</v>
          </cell>
          <cell r="I728" t="str">
            <v xml:space="preserve"> SI</v>
          </cell>
          <cell r="J728">
            <v>90</v>
          </cell>
          <cell r="K728" t="str">
            <v xml:space="preserve"> A</v>
          </cell>
          <cell r="L728" t="str">
            <v xml:space="preserve"> N</v>
          </cell>
          <cell r="M728">
            <v>0</v>
          </cell>
          <cell r="N728">
            <v>21510</v>
          </cell>
          <cell r="O728">
            <v>54453</v>
          </cell>
          <cell r="P728">
            <v>0</v>
          </cell>
          <cell r="Q728" t="str">
            <v xml:space="preserve"> LF</v>
          </cell>
          <cell r="R728">
            <v>43327</v>
          </cell>
          <cell r="S728">
            <v>0</v>
          </cell>
          <cell r="T728">
            <v>101.87</v>
          </cell>
          <cell r="U728" t="str">
            <v xml:space="preserve"> N</v>
          </cell>
          <cell r="V728">
            <v>4</v>
          </cell>
          <cell r="W728">
            <v>498522090</v>
          </cell>
          <cell r="X728" t="str">
            <v xml:space="preserve"> S</v>
          </cell>
          <cell r="Y728">
            <v>21510</v>
          </cell>
          <cell r="Z728">
            <v>54453</v>
          </cell>
          <cell r="AA728">
            <v>0</v>
          </cell>
          <cell r="AB728">
            <v>13</v>
          </cell>
          <cell r="AC728">
            <v>3</v>
          </cell>
          <cell r="AD728">
            <v>11</v>
          </cell>
          <cell r="AE728">
            <v>0</v>
          </cell>
          <cell r="AF728">
            <v>0</v>
          </cell>
          <cell r="AG728" t="str">
            <v xml:space="preserve"> ST</v>
          </cell>
          <cell r="AH728" t="str">
            <v xml:space="preserve"> LIVESTOCK LOT G1414</v>
          </cell>
          <cell r="AI728" t="str">
            <v xml:space="preserve">  </v>
          </cell>
          <cell r="AJ728">
            <v>5.25</v>
          </cell>
          <cell r="AK728">
            <v>0</v>
          </cell>
          <cell r="AL728">
            <v>21510</v>
          </cell>
          <cell r="AM728">
            <v>54453</v>
          </cell>
          <cell r="AN728" t="str">
            <v xml:space="preserve">  0/00/0000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21510</v>
          </cell>
          <cell r="AZ728">
            <v>54453</v>
          </cell>
          <cell r="BA728" t="str">
            <v xml:space="preserve"> ST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 t="str">
            <v>Pass</v>
          </cell>
          <cell r="BH728" t="str">
            <v>Pass</v>
          </cell>
          <cell r="BI728" t="str">
            <v>***-**-2090</v>
          </cell>
          <cell r="BJ728">
            <v>58213.29</v>
          </cell>
          <cell r="BK728">
            <v>58315.16</v>
          </cell>
          <cell r="BL728">
            <v>58315.16</v>
          </cell>
          <cell r="BM728"/>
          <cell r="BN728"/>
          <cell r="BO728"/>
          <cell r="BP728"/>
          <cell r="BQ728">
            <v>4.1969590211922932E-5</v>
          </cell>
          <cell r="BR728">
            <v>58213.29</v>
          </cell>
          <cell r="BS728">
            <v>101.87</v>
          </cell>
          <cell r="BT728">
            <v>58315.16</v>
          </cell>
          <cell r="BU728">
            <v>0</v>
          </cell>
          <cell r="BV728">
            <v>58315.16</v>
          </cell>
          <cell r="BW728">
            <v>0</v>
          </cell>
          <cell r="BX728">
            <v>0</v>
          </cell>
          <cell r="BY728"/>
          <cell r="BZ728">
            <v>0</v>
          </cell>
          <cell r="CA728" t="e">
            <v>#REF!</v>
          </cell>
          <cell r="CB728" t="str">
            <v>Match</v>
          </cell>
          <cell r="CC728" t="b">
            <v>0</v>
          </cell>
          <cell r="CD728">
            <v>498522090</v>
          </cell>
          <cell r="CE728">
            <v>9</v>
          </cell>
          <cell r="CF728">
            <v>4</v>
          </cell>
          <cell r="CG728">
            <v>52</v>
          </cell>
          <cell r="CH728" t="b">
            <v>0</v>
          </cell>
          <cell r="CI728">
            <v>-203.31315972222365</v>
          </cell>
          <cell r="CJ728"/>
          <cell r="CK728" t="e">
            <v>#REF!</v>
          </cell>
          <cell r="CL728" t="e">
            <v>#REF!</v>
          </cell>
        </row>
        <row r="729">
          <cell r="B729">
            <v>54454</v>
          </cell>
          <cell r="C729" t="str">
            <v xml:space="preserve"> GAST,DONALD</v>
          </cell>
          <cell r="D729">
            <v>59446.97</v>
          </cell>
          <cell r="E729">
            <v>59446.97</v>
          </cell>
          <cell r="F729">
            <v>43091</v>
          </cell>
          <cell r="G729">
            <v>43327</v>
          </cell>
          <cell r="H729" t="str">
            <v xml:space="preserve"> TMC PURCHASE PAPERS</v>
          </cell>
          <cell r="I729" t="str">
            <v xml:space="preserve"> SI</v>
          </cell>
          <cell r="J729">
            <v>90</v>
          </cell>
          <cell r="K729" t="str">
            <v xml:space="preserve"> A</v>
          </cell>
          <cell r="L729" t="str">
            <v xml:space="preserve"> N</v>
          </cell>
          <cell r="M729">
            <v>0</v>
          </cell>
          <cell r="N729">
            <v>21510</v>
          </cell>
          <cell r="O729">
            <v>54454</v>
          </cell>
          <cell r="P729">
            <v>0</v>
          </cell>
          <cell r="Q729" t="str">
            <v xml:space="preserve"> LF</v>
          </cell>
          <cell r="R729">
            <v>43327</v>
          </cell>
          <cell r="S729">
            <v>0</v>
          </cell>
          <cell r="T729">
            <v>277.41000000000003</v>
          </cell>
          <cell r="U729" t="str">
            <v xml:space="preserve"> N</v>
          </cell>
          <cell r="V729">
            <v>4</v>
          </cell>
          <cell r="W729">
            <v>498522090</v>
          </cell>
          <cell r="X729" t="str">
            <v xml:space="preserve"> S</v>
          </cell>
          <cell r="Y729">
            <v>21510</v>
          </cell>
          <cell r="Z729">
            <v>54454</v>
          </cell>
          <cell r="AA729">
            <v>0</v>
          </cell>
          <cell r="AB729">
            <v>13</v>
          </cell>
          <cell r="AC729">
            <v>3</v>
          </cell>
          <cell r="AD729">
            <v>11</v>
          </cell>
          <cell r="AE729">
            <v>0</v>
          </cell>
          <cell r="AF729">
            <v>0</v>
          </cell>
          <cell r="AG729" t="str">
            <v xml:space="preserve"> ST</v>
          </cell>
          <cell r="AH729" t="str">
            <v xml:space="preserve"> LIVESTOCK LOT G1414</v>
          </cell>
          <cell r="AI729" t="str">
            <v xml:space="preserve">  </v>
          </cell>
          <cell r="AJ729">
            <v>5.25</v>
          </cell>
          <cell r="AK729">
            <v>0</v>
          </cell>
          <cell r="AL729">
            <v>21510</v>
          </cell>
          <cell r="AM729">
            <v>54454</v>
          </cell>
          <cell r="AN729" t="str">
            <v xml:space="preserve">  0/00/0000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21510</v>
          </cell>
          <cell r="AZ729">
            <v>54454</v>
          </cell>
          <cell r="BA729" t="str">
            <v xml:space="preserve"> ST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 t="str">
            <v>Pass</v>
          </cell>
          <cell r="BH729" t="str">
            <v>Pass</v>
          </cell>
          <cell r="BI729" t="str">
            <v>***-**-2090</v>
          </cell>
          <cell r="BJ729">
            <v>59446.97</v>
          </cell>
          <cell r="BK729">
            <v>59724.380000000005</v>
          </cell>
          <cell r="BL729">
            <v>59724.380000000005</v>
          </cell>
          <cell r="BM729"/>
          <cell r="BN729"/>
          <cell r="BO729"/>
          <cell r="BP729"/>
          <cell r="BQ729">
            <v>4.2859027040740636E-5</v>
          </cell>
          <cell r="BR729">
            <v>59446.97</v>
          </cell>
          <cell r="BS729">
            <v>277.41000000000003</v>
          </cell>
          <cell r="BT729">
            <v>59724.380000000005</v>
          </cell>
          <cell r="BU729">
            <v>0</v>
          </cell>
          <cell r="BV729">
            <v>59724.380000000005</v>
          </cell>
          <cell r="BW729">
            <v>0</v>
          </cell>
          <cell r="BX729">
            <v>0</v>
          </cell>
          <cell r="BY729"/>
          <cell r="BZ729">
            <v>0</v>
          </cell>
          <cell r="CA729" t="e">
            <v>#REF!</v>
          </cell>
          <cell r="CB729" t="str">
            <v>Match</v>
          </cell>
          <cell r="CC729" t="b">
            <v>0</v>
          </cell>
          <cell r="CD729">
            <v>498522090</v>
          </cell>
          <cell r="CE729">
            <v>9</v>
          </cell>
          <cell r="CF729">
            <v>4</v>
          </cell>
          <cell r="CG729">
            <v>52</v>
          </cell>
          <cell r="CH729" t="b">
            <v>0</v>
          </cell>
          <cell r="CI729">
            <v>-203.31315972222365</v>
          </cell>
          <cell r="CJ729"/>
          <cell r="CK729" t="e">
            <v>#REF!</v>
          </cell>
          <cell r="CL729" t="e">
            <v>#REF!</v>
          </cell>
        </row>
        <row r="730">
          <cell r="B730">
            <v>53949</v>
          </cell>
          <cell r="C730" t="str">
            <v xml:space="preserve"> GARCIA,MANUEL I.</v>
          </cell>
          <cell r="D730">
            <v>20919.419999999998</v>
          </cell>
          <cell r="E730">
            <v>14706.99</v>
          </cell>
          <cell r="F730">
            <v>42905</v>
          </cell>
          <cell r="G730">
            <v>43602</v>
          </cell>
          <cell r="H730" t="str">
            <v xml:space="preserve"> REFINANCE VEHICLE</v>
          </cell>
          <cell r="I730" t="str">
            <v xml:space="preserve"> SA</v>
          </cell>
          <cell r="J730">
            <v>31</v>
          </cell>
          <cell r="K730" t="str">
            <v xml:space="preserve"> A</v>
          </cell>
          <cell r="L730" t="str">
            <v xml:space="preserve"> N</v>
          </cell>
          <cell r="M730">
            <v>0</v>
          </cell>
          <cell r="N730">
            <v>21511</v>
          </cell>
          <cell r="O730">
            <v>53949</v>
          </cell>
          <cell r="P730">
            <v>0</v>
          </cell>
          <cell r="Q730" t="str">
            <v xml:space="preserve"> J</v>
          </cell>
          <cell r="R730">
            <v>43148</v>
          </cell>
          <cell r="S730">
            <v>976.61</v>
          </cell>
          <cell r="T730">
            <v>40.9</v>
          </cell>
          <cell r="U730" t="str">
            <v xml:space="preserve"> N</v>
          </cell>
          <cell r="V730">
            <v>11</v>
          </cell>
          <cell r="W730">
            <v>990832965</v>
          </cell>
          <cell r="X730" t="str">
            <v xml:space="preserve"> S</v>
          </cell>
          <cell r="Y730">
            <v>21511</v>
          </cell>
          <cell r="Z730">
            <v>53949</v>
          </cell>
          <cell r="AA730">
            <v>0</v>
          </cell>
          <cell r="AB730">
            <v>2</v>
          </cell>
          <cell r="AC730">
            <v>10</v>
          </cell>
          <cell r="AD730">
            <v>4</v>
          </cell>
          <cell r="AE730">
            <v>0</v>
          </cell>
          <cell r="AF730">
            <v>0</v>
          </cell>
          <cell r="AG730" t="str">
            <v xml:space="preserve"> ST</v>
          </cell>
          <cell r="AH730" t="str">
            <v xml:space="preserve"> 2012 NISSAN  ALTIMA</v>
          </cell>
          <cell r="AI730" t="str">
            <v xml:space="preserve"> N</v>
          </cell>
          <cell r="AJ730">
            <v>7.25</v>
          </cell>
          <cell r="AK730">
            <v>0</v>
          </cell>
          <cell r="AL730">
            <v>21511</v>
          </cell>
          <cell r="AM730">
            <v>53949</v>
          </cell>
          <cell r="AN730" t="str">
            <v xml:space="preserve">  0/00/0000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21511</v>
          </cell>
          <cell r="AZ730">
            <v>53949</v>
          </cell>
          <cell r="BA730" t="str">
            <v xml:space="preserve"> ST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 t="str">
            <v>Pass</v>
          </cell>
          <cell r="BH730" t="str">
            <v>Pass</v>
          </cell>
          <cell r="BI730" t="str">
            <v>***-**-2965</v>
          </cell>
          <cell r="BJ730">
            <v>14706.99</v>
          </cell>
          <cell r="BK730">
            <v>14747.89</v>
          </cell>
          <cell r="BL730">
            <v>14747.89</v>
          </cell>
          <cell r="BM730"/>
          <cell r="BN730"/>
          <cell r="BO730"/>
          <cell r="BP730"/>
          <cell r="BQ730">
            <v>1.4642495000036853E-5</v>
          </cell>
          <cell r="BR730">
            <v>14706.99</v>
          </cell>
          <cell r="BS730">
            <v>40.9</v>
          </cell>
          <cell r="BT730">
            <v>14747.89</v>
          </cell>
          <cell r="BU730">
            <v>0</v>
          </cell>
          <cell r="BV730">
            <v>14747.89</v>
          </cell>
          <cell r="BW730">
            <v>0</v>
          </cell>
          <cell r="BX730">
            <v>0</v>
          </cell>
          <cell r="BY730"/>
          <cell r="BZ730">
            <v>0</v>
          </cell>
          <cell r="CA730" t="e">
            <v>#REF!</v>
          </cell>
          <cell r="CB730" t="str">
            <v>Match</v>
          </cell>
          <cell r="CC730" t="b">
            <v>0</v>
          </cell>
          <cell r="CD730">
            <v>990832965</v>
          </cell>
          <cell r="CE730">
            <v>9</v>
          </cell>
          <cell r="CF730">
            <v>9</v>
          </cell>
          <cell r="CG730">
            <v>83</v>
          </cell>
          <cell r="CH730" t="str">
            <v>Z</v>
          </cell>
          <cell r="CI730">
            <v>-24.313159722223645</v>
          </cell>
          <cell r="CJ730"/>
          <cell r="CK730" t="e">
            <v>#REF!</v>
          </cell>
          <cell r="CL730" t="e">
            <v>#REF!</v>
          </cell>
        </row>
        <row r="731">
          <cell r="B731">
            <v>54265</v>
          </cell>
          <cell r="C731" t="str">
            <v xml:space="preserve"> GARCIA,VERONICA</v>
          </cell>
          <cell r="D731">
            <v>12498.2</v>
          </cell>
          <cell r="E731">
            <v>12079.37</v>
          </cell>
          <cell r="F731">
            <v>43035</v>
          </cell>
          <cell r="G731">
            <v>43846</v>
          </cell>
          <cell r="H731" t="str">
            <v xml:space="preserve"> REFINANCE DEBT</v>
          </cell>
          <cell r="I731" t="str">
            <v xml:space="preserve"> SA</v>
          </cell>
          <cell r="J731">
            <v>34</v>
          </cell>
          <cell r="K731" t="str">
            <v xml:space="preserve"> A</v>
          </cell>
          <cell r="L731" t="str">
            <v xml:space="preserve"> N</v>
          </cell>
          <cell r="M731">
            <v>0</v>
          </cell>
          <cell r="N731">
            <v>21512</v>
          </cell>
          <cell r="O731">
            <v>54265</v>
          </cell>
          <cell r="P731">
            <v>0</v>
          </cell>
          <cell r="Q731" t="str">
            <v xml:space="preserve"> MN</v>
          </cell>
          <cell r="R731">
            <v>43085</v>
          </cell>
          <cell r="S731">
            <v>495.11</v>
          </cell>
          <cell r="T731">
            <v>93.33</v>
          </cell>
          <cell r="U731" t="str">
            <v xml:space="preserve"> N</v>
          </cell>
          <cell r="V731">
            <v>11</v>
          </cell>
          <cell r="W731">
            <v>622079449</v>
          </cell>
          <cell r="X731" t="str">
            <v xml:space="preserve"> S</v>
          </cell>
          <cell r="Y731">
            <v>21512</v>
          </cell>
          <cell r="Z731">
            <v>54265</v>
          </cell>
          <cell r="AA731">
            <v>0</v>
          </cell>
          <cell r="AB731">
            <v>1</v>
          </cell>
          <cell r="AC731">
            <v>5</v>
          </cell>
          <cell r="AD731">
            <v>12</v>
          </cell>
          <cell r="AE731">
            <v>0</v>
          </cell>
          <cell r="AF731">
            <v>0</v>
          </cell>
          <cell r="AG731" t="str">
            <v xml:space="preserve"> ST</v>
          </cell>
          <cell r="AH731" t="str">
            <v xml:space="preserve"> 2012 CHEVROLET CRUZE (VIN 1G1P</v>
          </cell>
          <cell r="AI731" t="str">
            <v xml:space="preserve"> N</v>
          </cell>
          <cell r="AJ731">
            <v>6</v>
          </cell>
          <cell r="AK731">
            <v>2</v>
          </cell>
          <cell r="AL731">
            <v>21512</v>
          </cell>
          <cell r="AM731">
            <v>54265</v>
          </cell>
          <cell r="AN731" t="str">
            <v xml:space="preserve">  0/00/0000</v>
          </cell>
          <cell r="AO731">
            <v>902.77</v>
          </cell>
          <cell r="AP731">
            <v>77.45</v>
          </cell>
          <cell r="AQ731">
            <v>0</v>
          </cell>
          <cell r="AR731">
            <v>485.11</v>
          </cell>
          <cell r="AS731">
            <v>0</v>
          </cell>
          <cell r="AT731">
            <v>0</v>
          </cell>
          <cell r="AU731">
            <v>0</v>
          </cell>
          <cell r="AV731">
            <v>1</v>
          </cell>
          <cell r="AW731">
            <v>0</v>
          </cell>
          <cell r="AX731">
            <v>0</v>
          </cell>
          <cell r="AY731">
            <v>21512</v>
          </cell>
          <cell r="AZ731">
            <v>54265</v>
          </cell>
          <cell r="BA731" t="str">
            <v xml:space="preserve"> ST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 t="str">
            <v>Pass</v>
          </cell>
          <cell r="BH731" t="str">
            <v>Pass</v>
          </cell>
          <cell r="BI731" t="str">
            <v>***-**-9449</v>
          </cell>
          <cell r="BJ731">
            <v>12079.37</v>
          </cell>
          <cell r="BK731">
            <v>12172.7</v>
          </cell>
          <cell r="BL731">
            <v>12172.7</v>
          </cell>
          <cell r="BM731"/>
          <cell r="BN731"/>
          <cell r="BO731"/>
          <cell r="BP731"/>
          <cell r="BQ731">
            <v>9.9528810869367856E-6</v>
          </cell>
          <cell r="BR731">
            <v>12079.37</v>
          </cell>
          <cell r="BS731">
            <v>93.33</v>
          </cell>
          <cell r="BT731">
            <v>12172.7</v>
          </cell>
          <cell r="BU731">
            <v>0</v>
          </cell>
          <cell r="BV731">
            <v>12172.7</v>
          </cell>
          <cell r="BW731">
            <v>0</v>
          </cell>
          <cell r="BX731">
            <v>0</v>
          </cell>
          <cell r="BY731" t="str">
            <v>30-59</v>
          </cell>
          <cell r="BZ731">
            <v>980.22</v>
          </cell>
          <cell r="CA731" t="e">
            <v>#REF!</v>
          </cell>
          <cell r="CB731" t="str">
            <v>Match</v>
          </cell>
          <cell r="CC731" t="b">
            <v>0</v>
          </cell>
          <cell r="CD731">
            <v>622079449</v>
          </cell>
          <cell r="CE731">
            <v>9</v>
          </cell>
          <cell r="CF731">
            <v>6</v>
          </cell>
          <cell r="CG731">
            <v>7</v>
          </cell>
          <cell r="CH731" t="b">
            <v>0</v>
          </cell>
          <cell r="CI731">
            <v>38.686840277776355</v>
          </cell>
          <cell r="CJ731" t="str">
            <v>31 +</v>
          </cell>
          <cell r="CK731" t="e">
            <v>#REF!</v>
          </cell>
          <cell r="CL731" t="e">
            <v>#REF!</v>
          </cell>
        </row>
        <row r="732">
          <cell r="B732">
            <v>53676</v>
          </cell>
          <cell r="C732" t="str">
            <v xml:space="preserve"> MATA,GERARDO GARCIA</v>
          </cell>
          <cell r="D732">
            <v>10027.5</v>
          </cell>
          <cell r="E732">
            <v>6699.31</v>
          </cell>
          <cell r="F732">
            <v>42804</v>
          </cell>
          <cell r="G732">
            <v>43753</v>
          </cell>
          <cell r="H732" t="str">
            <v xml:space="preserve"> PURCHASE VEHICLE</v>
          </cell>
          <cell r="I732" t="str">
            <v xml:space="preserve"> SA</v>
          </cell>
          <cell r="J732">
            <v>34</v>
          </cell>
          <cell r="K732" t="str">
            <v xml:space="preserve"> A</v>
          </cell>
          <cell r="L732" t="str">
            <v xml:space="preserve"> N</v>
          </cell>
          <cell r="M732">
            <v>0</v>
          </cell>
          <cell r="N732">
            <v>21520</v>
          </cell>
          <cell r="O732">
            <v>53676</v>
          </cell>
          <cell r="P732">
            <v>0</v>
          </cell>
          <cell r="Q732" t="str">
            <v xml:space="preserve"> MN</v>
          </cell>
          <cell r="R732">
            <v>43146</v>
          </cell>
          <cell r="S732">
            <v>357.26</v>
          </cell>
          <cell r="T732">
            <v>2.76</v>
          </cell>
          <cell r="U732" t="str">
            <v xml:space="preserve"> N</v>
          </cell>
          <cell r="V732">
            <v>11</v>
          </cell>
          <cell r="W732">
            <v>484390950</v>
          </cell>
          <cell r="X732" t="str">
            <v xml:space="preserve"> S</v>
          </cell>
          <cell r="Y732">
            <v>21520</v>
          </cell>
          <cell r="Z732">
            <v>53676</v>
          </cell>
          <cell r="AA732">
            <v>0</v>
          </cell>
          <cell r="AB732">
            <v>21</v>
          </cell>
          <cell r="AC732">
            <v>5</v>
          </cell>
          <cell r="AD732">
            <v>12</v>
          </cell>
          <cell r="AE732">
            <v>0</v>
          </cell>
          <cell r="AF732">
            <v>0</v>
          </cell>
          <cell r="AG732" t="str">
            <v xml:space="preserve"> ST</v>
          </cell>
          <cell r="AH732" t="str">
            <v xml:space="preserve"> 2005 CHEVROLET TAHOE Z-71</v>
          </cell>
          <cell r="AI732" t="str">
            <v xml:space="preserve"> N</v>
          </cell>
          <cell r="AJ732">
            <v>7.5</v>
          </cell>
          <cell r="AK732">
            <v>0</v>
          </cell>
          <cell r="AL732">
            <v>21520</v>
          </cell>
          <cell r="AM732">
            <v>53676</v>
          </cell>
          <cell r="AN732" t="str">
            <v xml:space="preserve">  0/00/0000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21520</v>
          </cell>
          <cell r="AZ732">
            <v>53676</v>
          </cell>
          <cell r="BA732" t="str">
            <v xml:space="preserve"> ST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 t="str">
            <v>Pass</v>
          </cell>
          <cell r="BH732" t="str">
            <v>Pass</v>
          </cell>
          <cell r="BI732" t="str">
            <v>***-**-0950</v>
          </cell>
          <cell r="BJ732">
            <v>6699.31</v>
          </cell>
          <cell r="BK732">
            <v>6702.0700000000006</v>
          </cell>
          <cell r="BL732">
            <v>6702.0700000000006</v>
          </cell>
          <cell r="BM732"/>
          <cell r="BN732"/>
          <cell r="BO732"/>
          <cell r="BP732"/>
          <cell r="BQ732">
            <v>6.8999289485426891E-6</v>
          </cell>
          <cell r="BR732">
            <v>6699.31</v>
          </cell>
          <cell r="BS732">
            <v>2.76</v>
          </cell>
          <cell r="BT732">
            <v>6702.0700000000006</v>
          </cell>
          <cell r="BU732">
            <v>0</v>
          </cell>
          <cell r="BV732">
            <v>6702.0700000000006</v>
          </cell>
          <cell r="BW732">
            <v>0</v>
          </cell>
          <cell r="BX732">
            <v>0</v>
          </cell>
          <cell r="BY732"/>
          <cell r="BZ732">
            <v>0</v>
          </cell>
          <cell r="CA732" t="e">
            <v>#REF!</v>
          </cell>
          <cell r="CB732" t="str">
            <v>Match</v>
          </cell>
          <cell r="CC732" t="b">
            <v>0</v>
          </cell>
          <cell r="CD732">
            <v>484390950</v>
          </cell>
          <cell r="CE732">
            <v>9</v>
          </cell>
          <cell r="CF732">
            <v>4</v>
          </cell>
          <cell r="CG732">
            <v>39</v>
          </cell>
          <cell r="CH732" t="b">
            <v>0</v>
          </cell>
          <cell r="CI732">
            <v>-22.313159722223645</v>
          </cell>
          <cell r="CJ732"/>
          <cell r="CK732" t="e">
            <v>#REF!</v>
          </cell>
          <cell r="CL732" t="e">
            <v>#REF!</v>
          </cell>
        </row>
        <row r="733">
          <cell r="B733">
            <v>87688</v>
          </cell>
          <cell r="C733" t="str">
            <v xml:space="preserve"> GARCIA,JESSE</v>
          </cell>
          <cell r="D733">
            <v>3805.94</v>
          </cell>
          <cell r="E733">
            <v>1157.28</v>
          </cell>
          <cell r="F733">
            <v>35159</v>
          </cell>
          <cell r="G733">
            <v>35895</v>
          </cell>
          <cell r="H733" t="str">
            <v xml:space="preserve"> PERSONAL RENEWAL</v>
          </cell>
          <cell r="I733" t="str">
            <v xml:space="preserve"> CO</v>
          </cell>
          <cell r="J733">
            <v>31</v>
          </cell>
          <cell r="K733" t="str">
            <v xml:space="preserve"> A</v>
          </cell>
          <cell r="L733" t="str">
            <v xml:space="preserve"> N</v>
          </cell>
          <cell r="M733">
            <v>0</v>
          </cell>
          <cell r="N733">
            <v>21570</v>
          </cell>
          <cell r="O733">
            <v>87688</v>
          </cell>
          <cell r="P733">
            <v>0</v>
          </cell>
          <cell r="Q733" t="str">
            <v xml:space="preserve"> CP</v>
          </cell>
          <cell r="R733">
            <v>35744</v>
          </cell>
          <cell r="S733">
            <v>186.87</v>
          </cell>
          <cell r="T733">
            <v>0</v>
          </cell>
          <cell r="U733" t="str">
            <v xml:space="preserve"> N</v>
          </cell>
          <cell r="V733">
            <v>11</v>
          </cell>
          <cell r="W733">
            <v>515445304</v>
          </cell>
          <cell r="X733" t="str">
            <v xml:space="preserve"> S</v>
          </cell>
          <cell r="Y733">
            <v>21570</v>
          </cell>
          <cell r="Z733">
            <v>87688</v>
          </cell>
          <cell r="AA733">
            <v>0</v>
          </cell>
          <cell r="AB733">
            <v>24</v>
          </cell>
          <cell r="AC733">
            <v>10</v>
          </cell>
          <cell r="AD733">
            <v>4</v>
          </cell>
          <cell r="AE733">
            <v>0</v>
          </cell>
          <cell r="AF733">
            <v>0</v>
          </cell>
          <cell r="AG733" t="str">
            <v xml:space="preserve"> ST</v>
          </cell>
          <cell r="AH733" t="str">
            <v xml:space="preserve"> 85 OLDS, 80 CHEV,84 OLDS</v>
          </cell>
          <cell r="AI733" t="str">
            <v xml:space="preserve"> N</v>
          </cell>
          <cell r="AJ733">
            <v>16</v>
          </cell>
          <cell r="AK733">
            <v>13</v>
          </cell>
          <cell r="AL733">
            <v>21570</v>
          </cell>
          <cell r="AM733">
            <v>87688</v>
          </cell>
          <cell r="AN733" t="str">
            <v xml:space="preserve">  0/00/0000</v>
          </cell>
          <cell r="AO733">
            <v>1157.28</v>
          </cell>
          <cell r="AP733">
            <v>3725.75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4883.03</v>
          </cell>
          <cell r="AV733">
            <v>9</v>
          </cell>
          <cell r="AW733">
            <v>8</v>
          </cell>
          <cell r="AX733">
            <v>52</v>
          </cell>
          <cell r="AY733">
            <v>21570</v>
          </cell>
          <cell r="AZ733">
            <v>87688</v>
          </cell>
          <cell r="BA733" t="str">
            <v xml:space="preserve"> ST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 t="str">
            <v>Substandard</v>
          </cell>
          <cell r="BH733" t="str">
            <v>Pass</v>
          </cell>
          <cell r="BI733" t="str">
            <v>***-**-5304</v>
          </cell>
          <cell r="BJ733">
            <v>1157.28</v>
          </cell>
          <cell r="BK733">
            <v>0</v>
          </cell>
          <cell r="BL733"/>
          <cell r="BM733"/>
          <cell r="BN733">
            <v>0</v>
          </cell>
          <cell r="BO733"/>
          <cell r="BP733"/>
          <cell r="BQ733">
            <v>2.5427971214371174E-6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1157.28</v>
          </cell>
          <cell r="BY733" t="str">
            <v>120 +</v>
          </cell>
          <cell r="BZ733">
            <v>4883.03</v>
          </cell>
          <cell r="CA733" t="e">
            <v>#REF!</v>
          </cell>
          <cell r="CB733" t="str">
            <v>Match</v>
          </cell>
          <cell r="CC733" t="b">
            <v>0</v>
          </cell>
          <cell r="CD733">
            <v>515445304</v>
          </cell>
          <cell r="CE733">
            <v>9</v>
          </cell>
          <cell r="CF733">
            <v>5</v>
          </cell>
          <cell r="CG733">
            <v>44</v>
          </cell>
          <cell r="CH733" t="b">
            <v>0</v>
          </cell>
          <cell r="CI733">
            <v>7379.6868402777764</v>
          </cell>
          <cell r="CJ733" t="str">
            <v>31 +</v>
          </cell>
          <cell r="CK733">
            <v>0</v>
          </cell>
          <cell r="CL733">
            <v>0</v>
          </cell>
        </row>
        <row r="734">
          <cell r="B734">
            <v>89142</v>
          </cell>
          <cell r="C734" t="str">
            <v xml:space="preserve"> GARCIA,JESSE</v>
          </cell>
          <cell r="D734">
            <v>2200</v>
          </cell>
          <cell r="E734">
            <v>2083.4899999999998</v>
          </cell>
          <cell r="F734">
            <v>35524</v>
          </cell>
          <cell r="G734">
            <v>35704</v>
          </cell>
          <cell r="H734" t="str">
            <v xml:space="preserve"> PERSONAL</v>
          </cell>
          <cell r="I734" t="str">
            <v xml:space="preserve"> CO</v>
          </cell>
          <cell r="J734">
            <v>72</v>
          </cell>
          <cell r="K734" t="str">
            <v xml:space="preserve"> A</v>
          </cell>
          <cell r="L734" t="str">
            <v xml:space="preserve"> N</v>
          </cell>
          <cell r="M734">
            <v>0</v>
          </cell>
          <cell r="N734">
            <v>21570</v>
          </cell>
          <cell r="O734">
            <v>89142</v>
          </cell>
          <cell r="P734">
            <v>0</v>
          </cell>
          <cell r="Q734" t="str">
            <v xml:space="preserve"> CP</v>
          </cell>
          <cell r="R734">
            <v>35704</v>
          </cell>
          <cell r="S734">
            <v>0</v>
          </cell>
          <cell r="T734">
            <v>0</v>
          </cell>
          <cell r="U734" t="str">
            <v xml:space="preserve"> N</v>
          </cell>
          <cell r="V734">
            <v>11</v>
          </cell>
          <cell r="W734">
            <v>515445304</v>
          </cell>
          <cell r="X734" t="str">
            <v xml:space="preserve"> S</v>
          </cell>
          <cell r="Y734">
            <v>21570</v>
          </cell>
          <cell r="Z734">
            <v>89142</v>
          </cell>
          <cell r="AA734">
            <v>0</v>
          </cell>
          <cell r="AB734">
            <v>24</v>
          </cell>
          <cell r="AC734">
            <v>10</v>
          </cell>
          <cell r="AD734">
            <v>8</v>
          </cell>
          <cell r="AE734">
            <v>0</v>
          </cell>
          <cell r="AF734">
            <v>0</v>
          </cell>
          <cell r="AG734" t="str">
            <v xml:space="preserve"> ST</v>
          </cell>
          <cell r="AH734" t="str">
            <v xml:space="preserve"> VEHICLE</v>
          </cell>
          <cell r="AI734" t="str">
            <v xml:space="preserve"> N</v>
          </cell>
          <cell r="AJ734">
            <v>15.5</v>
          </cell>
          <cell r="AK734">
            <v>1</v>
          </cell>
          <cell r="AL734">
            <v>21570</v>
          </cell>
          <cell r="AM734">
            <v>89142</v>
          </cell>
          <cell r="AN734" t="str">
            <v xml:space="preserve">  0/00/0000</v>
          </cell>
          <cell r="AO734">
            <v>2083.4899999999998</v>
          </cell>
          <cell r="AP734">
            <v>6601.68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8685.17</v>
          </cell>
          <cell r="AV734">
            <v>1</v>
          </cell>
          <cell r="AW734">
            <v>1</v>
          </cell>
          <cell r="AX734">
            <v>45</v>
          </cell>
          <cell r="AY734">
            <v>21570</v>
          </cell>
          <cell r="AZ734">
            <v>89142</v>
          </cell>
          <cell r="BA734" t="str">
            <v xml:space="preserve"> ST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 t="str">
            <v>Substandard</v>
          </cell>
          <cell r="BH734" t="str">
            <v>Pass</v>
          </cell>
          <cell r="BI734" t="str">
            <v>***-**-5304</v>
          </cell>
          <cell r="BJ734">
            <v>2083.4899999999998</v>
          </cell>
          <cell r="BK734">
            <v>0</v>
          </cell>
          <cell r="BL734"/>
          <cell r="BM734"/>
          <cell r="BN734">
            <v>0</v>
          </cell>
          <cell r="BO734"/>
          <cell r="BP734"/>
          <cell r="BQ734">
            <v>4.4348241029297583E-6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2083.4899999999998</v>
          </cell>
          <cell r="BY734" t="str">
            <v>120 +</v>
          </cell>
          <cell r="BZ734">
            <v>8685.17</v>
          </cell>
          <cell r="CA734" t="e">
            <v>#REF!</v>
          </cell>
          <cell r="CB734" t="str">
            <v>Match</v>
          </cell>
          <cell r="CC734" t="b">
            <v>0</v>
          </cell>
          <cell r="CD734">
            <v>515445304</v>
          </cell>
          <cell r="CE734">
            <v>9</v>
          </cell>
          <cell r="CF734">
            <v>5</v>
          </cell>
          <cell r="CG734">
            <v>44</v>
          </cell>
          <cell r="CH734" t="b">
            <v>0</v>
          </cell>
          <cell r="CI734">
            <v>7419.6868402777764</v>
          </cell>
          <cell r="CJ734" t="str">
            <v>31 +</v>
          </cell>
          <cell r="CK734">
            <v>0</v>
          </cell>
          <cell r="CL734">
            <v>0</v>
          </cell>
        </row>
        <row r="735">
          <cell r="B735">
            <v>53032</v>
          </cell>
          <cell r="C735" t="str">
            <v xml:space="preserve"> GARCIA,JESUS HERNAND</v>
          </cell>
          <cell r="D735">
            <v>32736.44</v>
          </cell>
          <cell r="E735">
            <v>24834.51</v>
          </cell>
          <cell r="F735">
            <v>42544</v>
          </cell>
          <cell r="G735">
            <v>44423</v>
          </cell>
          <cell r="H735" t="str">
            <v xml:space="preserve"> REFINANCE VEHICLES</v>
          </cell>
          <cell r="I735" t="str">
            <v xml:space="preserve"> SA</v>
          </cell>
          <cell r="J735">
            <v>31</v>
          </cell>
          <cell r="K735" t="str">
            <v xml:space="preserve"> A</v>
          </cell>
          <cell r="L735" t="str">
            <v xml:space="preserve"> N</v>
          </cell>
          <cell r="M735">
            <v>0</v>
          </cell>
          <cell r="N735">
            <v>21571</v>
          </cell>
          <cell r="O735">
            <v>53032</v>
          </cell>
          <cell r="P735">
            <v>0</v>
          </cell>
          <cell r="Q735" t="str">
            <v xml:space="preserve"> BR</v>
          </cell>
          <cell r="R735">
            <v>43115</v>
          </cell>
          <cell r="S735">
            <v>639.67999999999995</v>
          </cell>
          <cell r="T735">
            <v>8.84</v>
          </cell>
          <cell r="U735" t="str">
            <v xml:space="preserve"> N</v>
          </cell>
          <cell r="V735">
            <v>11</v>
          </cell>
          <cell r="W735">
            <v>512082267</v>
          </cell>
          <cell r="X735" t="str">
            <v xml:space="preserve"> S</v>
          </cell>
          <cell r="Y735">
            <v>21571</v>
          </cell>
          <cell r="Z735">
            <v>53032</v>
          </cell>
          <cell r="AA735">
            <v>2</v>
          </cell>
          <cell r="AB735">
            <v>24</v>
          </cell>
          <cell r="AC735">
            <v>10</v>
          </cell>
          <cell r="AD735">
            <v>4</v>
          </cell>
          <cell r="AE735">
            <v>0</v>
          </cell>
          <cell r="AF735">
            <v>0</v>
          </cell>
          <cell r="AG735" t="str">
            <v xml:space="preserve"> ST</v>
          </cell>
          <cell r="AH735" t="str">
            <v xml:space="preserve"> 2010 DODGE RAM &amp; 1992 NISSAN</v>
          </cell>
          <cell r="AI735" t="str">
            <v xml:space="preserve"> N</v>
          </cell>
          <cell r="AJ735">
            <v>6.5</v>
          </cell>
          <cell r="AK735">
            <v>11</v>
          </cell>
          <cell r="AL735">
            <v>21571</v>
          </cell>
          <cell r="AM735">
            <v>53032</v>
          </cell>
          <cell r="AN735" t="str">
            <v xml:space="preserve"> 11/14/2017</v>
          </cell>
          <cell r="AO735">
            <v>14.72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2</v>
          </cell>
          <cell r="AW735">
            <v>0</v>
          </cell>
          <cell r="AX735">
            <v>0</v>
          </cell>
          <cell r="AY735">
            <v>21571</v>
          </cell>
          <cell r="AZ735">
            <v>53032</v>
          </cell>
          <cell r="BA735" t="str">
            <v xml:space="preserve"> ST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 t="str">
            <v>Pass</v>
          </cell>
          <cell r="BH735" t="str">
            <v>Pass</v>
          </cell>
          <cell r="BI735" t="str">
            <v>***-**-2267</v>
          </cell>
          <cell r="BJ735">
            <v>24834.51</v>
          </cell>
          <cell r="BK735">
            <v>24843.35</v>
          </cell>
          <cell r="BL735">
            <v>24843.35</v>
          </cell>
          <cell r="BM735"/>
          <cell r="BN735"/>
          <cell r="BO735"/>
          <cell r="BP735"/>
          <cell r="BQ735">
            <v>2.2167781539037578E-5</v>
          </cell>
          <cell r="BR735">
            <v>24834.51</v>
          </cell>
          <cell r="BS735">
            <v>8.84</v>
          </cell>
          <cell r="BT735">
            <v>24843.35</v>
          </cell>
          <cell r="BU735">
            <v>0</v>
          </cell>
          <cell r="BV735">
            <v>24843.35</v>
          </cell>
          <cell r="BW735">
            <v>0</v>
          </cell>
          <cell r="BX735">
            <v>0</v>
          </cell>
          <cell r="BY735"/>
          <cell r="BZ735">
            <v>14.72</v>
          </cell>
          <cell r="CA735" t="e">
            <v>#REF!</v>
          </cell>
          <cell r="CB735" t="str">
            <v>Match</v>
          </cell>
          <cell r="CC735" t="b">
            <v>0</v>
          </cell>
          <cell r="CD735">
            <v>512082267</v>
          </cell>
          <cell r="CE735">
            <v>9</v>
          </cell>
          <cell r="CF735">
            <v>5</v>
          </cell>
          <cell r="CG735">
            <v>8</v>
          </cell>
          <cell r="CH735" t="b">
            <v>0</v>
          </cell>
          <cell r="CI735">
            <v>8.6868402777763549</v>
          </cell>
          <cell r="CJ735"/>
          <cell r="CK735" t="e">
            <v>#REF!</v>
          </cell>
          <cell r="CL735" t="e">
            <v>#REF!</v>
          </cell>
        </row>
        <row r="736">
          <cell r="B736">
            <v>51443</v>
          </cell>
          <cell r="C736" t="str">
            <v xml:space="preserve"> GAULDIN,WALTER ALAN</v>
          </cell>
          <cell r="D736">
            <v>164000</v>
          </cell>
          <cell r="E736">
            <v>155371.44</v>
          </cell>
          <cell r="F736">
            <v>42104</v>
          </cell>
          <cell r="G736">
            <v>43191</v>
          </cell>
          <cell r="H736" t="str">
            <v xml:space="preserve"> PURCHASE HOME</v>
          </cell>
          <cell r="I736" t="str">
            <v xml:space="preserve"> SA</v>
          </cell>
          <cell r="J736">
            <v>13</v>
          </cell>
          <cell r="K736" t="str">
            <v xml:space="preserve"> A</v>
          </cell>
          <cell r="L736" t="str">
            <v xml:space="preserve"> N</v>
          </cell>
          <cell r="M736">
            <v>0</v>
          </cell>
          <cell r="N736">
            <v>21620</v>
          </cell>
          <cell r="O736">
            <v>51443</v>
          </cell>
          <cell r="P736">
            <v>0</v>
          </cell>
          <cell r="Q736" t="str">
            <v xml:space="preserve"> BR</v>
          </cell>
          <cell r="R736">
            <v>43132</v>
          </cell>
          <cell r="S736">
            <v>782.51</v>
          </cell>
          <cell r="T736">
            <v>374.59</v>
          </cell>
          <cell r="U736" t="str">
            <v xml:space="preserve"> N</v>
          </cell>
          <cell r="V736">
            <v>2</v>
          </cell>
          <cell r="W736">
            <v>456279700</v>
          </cell>
          <cell r="X736" t="str">
            <v xml:space="preserve"> S</v>
          </cell>
          <cell r="Y736">
            <v>21620</v>
          </cell>
          <cell r="Z736">
            <v>51443</v>
          </cell>
          <cell r="AA736">
            <v>0</v>
          </cell>
          <cell r="AB736">
            <v>4</v>
          </cell>
          <cell r="AC736">
            <v>6</v>
          </cell>
          <cell r="AD736">
            <v>1</v>
          </cell>
          <cell r="AE736">
            <v>0</v>
          </cell>
          <cell r="AF736">
            <v>0</v>
          </cell>
          <cell r="AG736" t="str">
            <v xml:space="preserve"> ST</v>
          </cell>
          <cell r="AH736" t="str">
            <v xml:space="preserve"> 1120 E 7TH</v>
          </cell>
          <cell r="AI736" t="str">
            <v xml:space="preserve"> N</v>
          </cell>
          <cell r="AJ736">
            <v>4</v>
          </cell>
          <cell r="AK736">
            <v>2</v>
          </cell>
          <cell r="AL736">
            <v>21620</v>
          </cell>
          <cell r="AM736">
            <v>51443</v>
          </cell>
          <cell r="AN736" t="str">
            <v xml:space="preserve">  0/00/0000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21620</v>
          </cell>
          <cell r="AZ736">
            <v>51443</v>
          </cell>
          <cell r="BA736" t="str">
            <v xml:space="preserve"> ST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 t="str">
            <v>Pass</v>
          </cell>
          <cell r="BH736" t="str">
            <v>Pass</v>
          </cell>
          <cell r="BI736" t="str">
            <v>***-**-9700</v>
          </cell>
          <cell r="BJ736">
            <v>155371.44</v>
          </cell>
          <cell r="BK736">
            <v>155746.03</v>
          </cell>
          <cell r="BL736">
            <v>155746.03</v>
          </cell>
          <cell r="BM736"/>
          <cell r="BN736"/>
          <cell r="BO736"/>
          <cell r="BP736"/>
          <cell r="BQ736">
            <v>8.5346253798894789E-5</v>
          </cell>
          <cell r="BR736">
            <v>155371.44</v>
          </cell>
          <cell r="BS736">
            <v>374.59</v>
          </cell>
          <cell r="BT736">
            <v>155746.03</v>
          </cell>
          <cell r="BU736">
            <v>0</v>
          </cell>
          <cell r="BV736">
            <v>155746.03</v>
          </cell>
          <cell r="BW736">
            <v>0</v>
          </cell>
          <cell r="BX736">
            <v>0</v>
          </cell>
          <cell r="BY736"/>
          <cell r="BZ736">
            <v>0</v>
          </cell>
          <cell r="CA736" t="e">
            <v>#REF!</v>
          </cell>
          <cell r="CB736" t="str">
            <v>Match</v>
          </cell>
          <cell r="CC736" t="b">
            <v>0</v>
          </cell>
          <cell r="CD736">
            <v>456279700</v>
          </cell>
          <cell r="CE736">
            <v>9</v>
          </cell>
          <cell r="CF736">
            <v>4</v>
          </cell>
          <cell r="CG736">
            <v>27</v>
          </cell>
          <cell r="CH736" t="b">
            <v>0</v>
          </cell>
          <cell r="CI736">
            <v>-8.3131597222236451</v>
          </cell>
          <cell r="CJ736"/>
          <cell r="CK736" t="e">
            <v>#REF!</v>
          </cell>
          <cell r="CL736" t="e">
            <v>#REF!</v>
          </cell>
        </row>
        <row r="737">
          <cell r="B737">
            <v>52478</v>
          </cell>
          <cell r="C737" t="str">
            <v xml:space="preserve"> GAULDIN,WALTER ALAN</v>
          </cell>
          <cell r="D737">
            <v>23338.5</v>
          </cell>
          <cell r="E737">
            <v>14927.51</v>
          </cell>
          <cell r="F737">
            <v>42375</v>
          </cell>
          <cell r="G737">
            <v>44216</v>
          </cell>
          <cell r="H737" t="str">
            <v xml:space="preserve"> REFINANCE VEHICLE</v>
          </cell>
          <cell r="I737" t="str">
            <v xml:space="preserve"> SA</v>
          </cell>
          <cell r="J737">
            <v>34</v>
          </cell>
          <cell r="K737" t="str">
            <v xml:space="preserve"> A</v>
          </cell>
          <cell r="L737" t="str">
            <v xml:space="preserve"> N</v>
          </cell>
          <cell r="M737">
            <v>0</v>
          </cell>
          <cell r="N737">
            <v>21620</v>
          </cell>
          <cell r="O737">
            <v>52478</v>
          </cell>
          <cell r="P737">
            <v>0</v>
          </cell>
          <cell r="Q737" t="str">
            <v xml:space="preserve"> JD</v>
          </cell>
          <cell r="R737">
            <v>43151</v>
          </cell>
          <cell r="S737">
            <v>463.39</v>
          </cell>
          <cell r="T737">
            <v>34.35</v>
          </cell>
          <cell r="U737" t="str">
            <v xml:space="preserve"> N</v>
          </cell>
          <cell r="V737">
            <v>11</v>
          </cell>
          <cell r="W737">
            <v>456279700</v>
          </cell>
          <cell r="X737" t="str">
            <v xml:space="preserve"> S</v>
          </cell>
          <cell r="Y737">
            <v>21620</v>
          </cell>
          <cell r="Z737">
            <v>52478</v>
          </cell>
          <cell r="AA737">
            <v>0</v>
          </cell>
          <cell r="AB737">
            <v>4</v>
          </cell>
          <cell r="AC737">
            <v>5</v>
          </cell>
          <cell r="AD737">
            <v>12</v>
          </cell>
          <cell r="AE737">
            <v>0</v>
          </cell>
          <cell r="AF737">
            <v>0</v>
          </cell>
          <cell r="AG737" t="str">
            <v xml:space="preserve"> ST</v>
          </cell>
          <cell r="AH737" t="str">
            <v xml:space="preserve"> 2008 GMC YUKON</v>
          </cell>
          <cell r="AI737" t="str">
            <v xml:space="preserve"> N</v>
          </cell>
          <cell r="AJ737">
            <v>7</v>
          </cell>
          <cell r="AK737">
            <v>0</v>
          </cell>
          <cell r="AL737">
            <v>21620</v>
          </cell>
          <cell r="AM737">
            <v>52478</v>
          </cell>
          <cell r="AN737" t="str">
            <v xml:space="preserve">  0/00/0000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21620</v>
          </cell>
          <cell r="AZ737">
            <v>52478</v>
          </cell>
          <cell r="BA737" t="str">
            <v xml:space="preserve"> ST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 t="str">
            <v>Pass</v>
          </cell>
          <cell r="BH737" t="str">
            <v>Pass</v>
          </cell>
          <cell r="BI737" t="str">
            <v>***-**-9700</v>
          </cell>
          <cell r="BJ737">
            <v>14927.51</v>
          </cell>
          <cell r="BK737">
            <v>14961.86</v>
          </cell>
          <cell r="BL737">
            <v>14961.86</v>
          </cell>
          <cell r="BM737"/>
          <cell r="BN737"/>
          <cell r="BO737"/>
          <cell r="BP737"/>
          <cell r="BQ737">
            <v>1.4349563535162542E-5</v>
          </cell>
          <cell r="BR737">
            <v>14927.51</v>
          </cell>
          <cell r="BS737">
            <v>34.35</v>
          </cell>
          <cell r="BT737">
            <v>14961.86</v>
          </cell>
          <cell r="BU737">
            <v>0</v>
          </cell>
          <cell r="BV737">
            <v>14961.86</v>
          </cell>
          <cell r="BW737">
            <v>0</v>
          </cell>
          <cell r="BX737">
            <v>0</v>
          </cell>
          <cell r="BY737"/>
          <cell r="BZ737">
            <v>0</v>
          </cell>
          <cell r="CA737" t="e">
            <v>#REF!</v>
          </cell>
          <cell r="CB737" t="str">
            <v>Match</v>
          </cell>
          <cell r="CC737" t="b">
            <v>0</v>
          </cell>
          <cell r="CD737">
            <v>456279700</v>
          </cell>
          <cell r="CE737">
            <v>9</v>
          </cell>
          <cell r="CF737">
            <v>4</v>
          </cell>
          <cell r="CG737">
            <v>27</v>
          </cell>
          <cell r="CH737" t="b">
            <v>0</v>
          </cell>
          <cell r="CI737">
            <v>-27.313159722223645</v>
          </cell>
          <cell r="CJ737"/>
          <cell r="CK737" t="e">
            <v>#REF!</v>
          </cell>
          <cell r="CL737" t="e">
            <v>#REF!</v>
          </cell>
        </row>
        <row r="738">
          <cell r="B738">
            <v>52480</v>
          </cell>
          <cell r="C738" t="str">
            <v xml:space="preserve"> GAULDIN,WALTER ALAN</v>
          </cell>
          <cell r="D738">
            <v>2887.78</v>
          </cell>
          <cell r="E738">
            <v>722.62</v>
          </cell>
          <cell r="F738">
            <v>42375</v>
          </cell>
          <cell r="G738">
            <v>43485</v>
          </cell>
          <cell r="H738" t="str">
            <v xml:space="preserve"> PROPERTY TAXES</v>
          </cell>
          <cell r="I738" t="str">
            <v xml:space="preserve"> SA</v>
          </cell>
          <cell r="J738">
            <v>31</v>
          </cell>
          <cell r="K738" t="str">
            <v xml:space="preserve"> A</v>
          </cell>
          <cell r="L738" t="str">
            <v xml:space="preserve"> N</v>
          </cell>
          <cell r="M738">
            <v>0</v>
          </cell>
          <cell r="N738">
            <v>21620</v>
          </cell>
          <cell r="O738">
            <v>52480</v>
          </cell>
          <cell r="P738">
            <v>0</v>
          </cell>
          <cell r="Q738" t="str">
            <v xml:space="preserve"> JD</v>
          </cell>
          <cell r="R738">
            <v>43240</v>
          </cell>
          <cell r="S738">
            <v>89.41</v>
          </cell>
          <cell r="T738">
            <v>1.67</v>
          </cell>
          <cell r="U738" t="str">
            <v xml:space="preserve"> N</v>
          </cell>
          <cell r="V738">
            <v>11</v>
          </cell>
          <cell r="W738">
            <v>456279700</v>
          </cell>
          <cell r="X738" t="str">
            <v xml:space="preserve"> S</v>
          </cell>
          <cell r="Y738">
            <v>21620</v>
          </cell>
          <cell r="Z738">
            <v>52480</v>
          </cell>
          <cell r="AA738">
            <v>0</v>
          </cell>
          <cell r="AB738">
            <v>4</v>
          </cell>
          <cell r="AC738">
            <v>10</v>
          </cell>
          <cell r="AD738">
            <v>4</v>
          </cell>
          <cell r="AE738">
            <v>0</v>
          </cell>
          <cell r="AF738">
            <v>0</v>
          </cell>
          <cell r="AG738" t="str">
            <v xml:space="preserve"> ST</v>
          </cell>
          <cell r="AH738" t="str">
            <v xml:space="preserve"> 2002 PONTIAC FIREBIRD</v>
          </cell>
          <cell r="AI738" t="str">
            <v xml:space="preserve"> N</v>
          </cell>
          <cell r="AJ738">
            <v>7</v>
          </cell>
          <cell r="AK738">
            <v>0</v>
          </cell>
          <cell r="AL738">
            <v>21620</v>
          </cell>
          <cell r="AM738">
            <v>52480</v>
          </cell>
          <cell r="AN738" t="str">
            <v xml:space="preserve">  0/00/0000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21620</v>
          </cell>
          <cell r="AZ738">
            <v>52480</v>
          </cell>
          <cell r="BA738" t="str">
            <v xml:space="preserve"> ST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 t="str">
            <v>Pass</v>
          </cell>
          <cell r="BH738" t="str">
            <v>Pass</v>
          </cell>
          <cell r="BI738" t="str">
            <v>***-**-9700</v>
          </cell>
          <cell r="BJ738">
            <v>722.62</v>
          </cell>
          <cell r="BK738">
            <v>724.29</v>
          </cell>
          <cell r="BL738">
            <v>724.29</v>
          </cell>
          <cell r="BM738"/>
          <cell r="BN738"/>
          <cell r="BO738"/>
          <cell r="BP738"/>
          <cell r="BQ738">
            <v>6.9464241536459581E-7</v>
          </cell>
          <cell r="BR738">
            <v>722.62</v>
          </cell>
          <cell r="BS738">
            <v>1.67</v>
          </cell>
          <cell r="BT738">
            <v>724.29</v>
          </cell>
          <cell r="BU738">
            <v>0</v>
          </cell>
          <cell r="BV738">
            <v>724.29</v>
          </cell>
          <cell r="BW738">
            <v>0</v>
          </cell>
          <cell r="BX738">
            <v>0</v>
          </cell>
          <cell r="BY738"/>
          <cell r="BZ738">
            <v>0</v>
          </cell>
          <cell r="CA738" t="e">
            <v>#REF!</v>
          </cell>
          <cell r="CB738" t="str">
            <v>Match</v>
          </cell>
          <cell r="CC738" t="b">
            <v>0</v>
          </cell>
          <cell r="CD738">
            <v>456279700</v>
          </cell>
          <cell r="CE738">
            <v>9</v>
          </cell>
          <cell r="CF738">
            <v>4</v>
          </cell>
          <cell r="CG738">
            <v>27</v>
          </cell>
          <cell r="CH738" t="b">
            <v>0</v>
          </cell>
          <cell r="CI738">
            <v>-116.31315972222365</v>
          </cell>
          <cell r="CJ738"/>
          <cell r="CK738" t="e">
            <v>#REF!</v>
          </cell>
          <cell r="CL738" t="e">
            <v>#REF!</v>
          </cell>
        </row>
        <row r="739">
          <cell r="B739">
            <v>44494</v>
          </cell>
          <cell r="C739" t="str">
            <v xml:space="preserve"> GEORGE, JR. JERRY H.</v>
          </cell>
          <cell r="D739">
            <v>13368.74</v>
          </cell>
          <cell r="E739">
            <v>6087.63</v>
          </cell>
          <cell r="F739">
            <v>40079</v>
          </cell>
          <cell r="G739">
            <v>41905</v>
          </cell>
          <cell r="H739" t="str">
            <v xml:space="preserve"> REFINANCE DEBT</v>
          </cell>
          <cell r="I739" t="str">
            <v xml:space="preserve"> CO</v>
          </cell>
          <cell r="J739">
            <v>31</v>
          </cell>
          <cell r="K739" t="str">
            <v xml:space="preserve"> A</v>
          </cell>
          <cell r="L739" t="str">
            <v xml:space="preserve"> N</v>
          </cell>
          <cell r="M739">
            <v>0</v>
          </cell>
          <cell r="N739">
            <v>21680</v>
          </cell>
          <cell r="O739">
            <v>44494</v>
          </cell>
          <cell r="P739">
            <v>0</v>
          </cell>
          <cell r="Q739" t="str">
            <v xml:space="preserve"> JB</v>
          </cell>
          <cell r="R739">
            <v>41205</v>
          </cell>
          <cell r="S739">
            <v>200</v>
          </cell>
          <cell r="T739">
            <v>0</v>
          </cell>
          <cell r="U739" t="str">
            <v xml:space="preserve"> N</v>
          </cell>
          <cell r="V739">
            <v>7</v>
          </cell>
          <cell r="W739">
            <v>498841392</v>
          </cell>
          <cell r="X739" t="str">
            <v xml:space="preserve"> S</v>
          </cell>
          <cell r="Y739">
            <v>21680</v>
          </cell>
          <cell r="Z739">
            <v>44494</v>
          </cell>
          <cell r="AA739">
            <v>0</v>
          </cell>
          <cell r="AB739">
            <v>26</v>
          </cell>
          <cell r="AC739">
            <v>10</v>
          </cell>
          <cell r="AD739">
            <v>4</v>
          </cell>
          <cell r="AE739">
            <v>0</v>
          </cell>
          <cell r="AF739">
            <v>0</v>
          </cell>
          <cell r="AG739" t="str">
            <v xml:space="preserve"> ST</v>
          </cell>
          <cell r="AH739" t="str">
            <v xml:space="preserve"> EQUIP/LIVESTOCK/97 YUKON</v>
          </cell>
          <cell r="AI739" t="str">
            <v xml:space="preserve"> N</v>
          </cell>
          <cell r="AJ739">
            <v>10</v>
          </cell>
          <cell r="AK739">
            <v>53</v>
          </cell>
          <cell r="AL739">
            <v>21680</v>
          </cell>
          <cell r="AM739">
            <v>44494</v>
          </cell>
          <cell r="AN739" t="str">
            <v xml:space="preserve">  0/00/0000</v>
          </cell>
          <cell r="AO739">
            <v>6087.63</v>
          </cell>
          <cell r="AP739">
            <v>9064.56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15152.19</v>
          </cell>
          <cell r="AV739">
            <v>60</v>
          </cell>
          <cell r="AW739">
            <v>60</v>
          </cell>
          <cell r="AX739">
            <v>59</v>
          </cell>
          <cell r="AY739">
            <v>21680</v>
          </cell>
          <cell r="AZ739">
            <v>44494</v>
          </cell>
          <cell r="BA739" t="str">
            <v xml:space="preserve"> ST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 t="str">
            <v>Substandard</v>
          </cell>
          <cell r="BH739" t="str">
            <v>Pass</v>
          </cell>
          <cell r="BI739" t="str">
            <v>***-**-1392</v>
          </cell>
          <cell r="BJ739">
            <v>6087.63</v>
          </cell>
          <cell r="BK739">
            <v>0</v>
          </cell>
          <cell r="BL739"/>
          <cell r="BM739"/>
          <cell r="BN739">
            <v>0</v>
          </cell>
          <cell r="BO739"/>
          <cell r="BP739"/>
          <cell r="BQ739">
            <v>8.3599086005408382E-6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6087.63</v>
          </cell>
          <cell r="BY739" t="str">
            <v>120 +</v>
          </cell>
          <cell r="BZ739">
            <v>15152.189999999999</v>
          </cell>
          <cell r="CA739" t="e">
            <v>#REF!</v>
          </cell>
          <cell r="CB739" t="str">
            <v>Match</v>
          </cell>
          <cell r="CC739" t="b">
            <v>0</v>
          </cell>
          <cell r="CD739">
            <v>498841392</v>
          </cell>
          <cell r="CE739">
            <v>9</v>
          </cell>
          <cell r="CF739">
            <v>4</v>
          </cell>
          <cell r="CG739">
            <v>84</v>
          </cell>
          <cell r="CH739" t="b">
            <v>0</v>
          </cell>
          <cell r="CI739">
            <v>1918.6868402777764</v>
          </cell>
          <cell r="CJ739" t="str">
            <v>31 +</v>
          </cell>
          <cell r="CK739">
            <v>0</v>
          </cell>
          <cell r="CL739">
            <v>0</v>
          </cell>
        </row>
        <row r="740">
          <cell r="B740">
            <v>53625</v>
          </cell>
          <cell r="C740" t="str">
            <v xml:space="preserve"> GEORGE,KENNETH</v>
          </cell>
          <cell r="D740">
            <v>3341.23</v>
          </cell>
          <cell r="E740">
            <v>2016.7</v>
          </cell>
          <cell r="F740">
            <v>42783</v>
          </cell>
          <cell r="G740">
            <v>43513</v>
          </cell>
          <cell r="H740" t="str">
            <v xml:space="preserve"> PERSONAL</v>
          </cell>
          <cell r="I740" t="str">
            <v xml:space="preserve"> SA</v>
          </cell>
          <cell r="J740">
            <v>31</v>
          </cell>
          <cell r="K740" t="str">
            <v xml:space="preserve"> A</v>
          </cell>
          <cell r="L740" t="str">
            <v xml:space="preserve"> N</v>
          </cell>
          <cell r="M740">
            <v>0</v>
          </cell>
          <cell r="N740">
            <v>21690</v>
          </cell>
          <cell r="O740">
            <v>53625</v>
          </cell>
          <cell r="P740">
            <v>0</v>
          </cell>
          <cell r="Q740" t="str">
            <v xml:space="preserve"> BR</v>
          </cell>
          <cell r="R740">
            <v>43117</v>
          </cell>
          <cell r="S740">
            <v>149.56</v>
          </cell>
          <cell r="T740">
            <v>0.77</v>
          </cell>
          <cell r="U740" t="str">
            <v xml:space="preserve"> N</v>
          </cell>
          <cell r="V740">
            <v>11</v>
          </cell>
          <cell r="W740">
            <v>515489249</v>
          </cell>
          <cell r="X740" t="str">
            <v xml:space="preserve"> S</v>
          </cell>
          <cell r="Y740">
            <v>21690</v>
          </cell>
          <cell r="Z740">
            <v>53625</v>
          </cell>
          <cell r="AA740">
            <v>0</v>
          </cell>
          <cell r="AB740">
            <v>26</v>
          </cell>
          <cell r="AC740">
            <v>10</v>
          </cell>
          <cell r="AD740">
            <v>4</v>
          </cell>
          <cell r="AE740">
            <v>0</v>
          </cell>
          <cell r="AF740">
            <v>0</v>
          </cell>
          <cell r="AG740" t="str">
            <v xml:space="preserve"> ST</v>
          </cell>
          <cell r="AH740" t="str">
            <v xml:space="preserve"> 2008 GMC CANYON</v>
          </cell>
          <cell r="AI740" t="str">
            <v xml:space="preserve"> N</v>
          </cell>
          <cell r="AJ740">
            <v>7</v>
          </cell>
          <cell r="AK740">
            <v>9</v>
          </cell>
          <cell r="AL740">
            <v>21690</v>
          </cell>
          <cell r="AM740">
            <v>53625</v>
          </cell>
          <cell r="AN740" t="str">
            <v xml:space="preserve">  0/00/0000</v>
          </cell>
          <cell r="AO740">
            <v>139.56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5</v>
          </cell>
          <cell r="AW740">
            <v>0</v>
          </cell>
          <cell r="AX740">
            <v>0</v>
          </cell>
          <cell r="AY740">
            <v>21690</v>
          </cell>
          <cell r="AZ740">
            <v>53625</v>
          </cell>
          <cell r="BA740" t="str">
            <v xml:space="preserve"> ST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 t="str">
            <v>Pass</v>
          </cell>
          <cell r="BH740" t="str">
            <v>Pass</v>
          </cell>
          <cell r="BI740" t="str">
            <v>***-**-9249</v>
          </cell>
          <cell r="BJ740">
            <v>2016.7</v>
          </cell>
          <cell r="BK740">
            <v>2017.47</v>
          </cell>
          <cell r="BL740">
            <v>2017.47</v>
          </cell>
          <cell r="BM740"/>
          <cell r="BN740"/>
          <cell r="BO740"/>
          <cell r="BP740"/>
          <cell r="BQ740">
            <v>1.938619688170519E-6</v>
          </cell>
          <cell r="BR740">
            <v>2016.7</v>
          </cell>
          <cell r="BS740">
            <v>0.77</v>
          </cell>
          <cell r="BT740">
            <v>2017.47</v>
          </cell>
          <cell r="BU740">
            <v>0</v>
          </cell>
          <cell r="BV740">
            <v>2017.47</v>
          </cell>
          <cell r="BW740">
            <v>0</v>
          </cell>
          <cell r="BX740">
            <v>0</v>
          </cell>
          <cell r="BY740"/>
          <cell r="BZ740">
            <v>139.56</v>
          </cell>
          <cell r="CA740" t="e">
            <v>#REF!</v>
          </cell>
          <cell r="CB740" t="str">
            <v>Match</v>
          </cell>
          <cell r="CC740" t="b">
            <v>0</v>
          </cell>
          <cell r="CD740">
            <v>515489249</v>
          </cell>
          <cell r="CE740">
            <v>9</v>
          </cell>
          <cell r="CF740">
            <v>5</v>
          </cell>
          <cell r="CG740">
            <v>48</v>
          </cell>
          <cell r="CH740" t="b">
            <v>0</v>
          </cell>
          <cell r="CI740">
            <v>6.6868402777763549</v>
          </cell>
          <cell r="CJ740"/>
          <cell r="CK740" t="e">
            <v>#REF!</v>
          </cell>
          <cell r="CL740" t="e">
            <v>#REF!</v>
          </cell>
        </row>
        <row r="741">
          <cell r="B741">
            <v>53467</v>
          </cell>
          <cell r="C741" t="str">
            <v xml:space="preserve"> GEORGE JR.,KENNETH L</v>
          </cell>
          <cell r="D741">
            <v>7033.81</v>
          </cell>
          <cell r="E741">
            <v>2774.75</v>
          </cell>
          <cell r="F741">
            <v>42712</v>
          </cell>
          <cell r="G741">
            <v>43353</v>
          </cell>
          <cell r="H741" t="str">
            <v xml:space="preserve"> PERSONAL</v>
          </cell>
          <cell r="I741" t="str">
            <v xml:space="preserve"> SA</v>
          </cell>
          <cell r="J741">
            <v>31</v>
          </cell>
          <cell r="K741" t="str">
            <v xml:space="preserve"> A</v>
          </cell>
          <cell r="L741" t="str">
            <v xml:space="preserve"> N</v>
          </cell>
          <cell r="M741">
            <v>0</v>
          </cell>
          <cell r="N741">
            <v>21691</v>
          </cell>
          <cell r="O741">
            <v>53467</v>
          </cell>
          <cell r="P741">
            <v>0</v>
          </cell>
          <cell r="Q741" t="str">
            <v xml:space="preserve"> J</v>
          </cell>
          <cell r="R741">
            <v>43129</v>
          </cell>
          <cell r="S741">
            <v>167.95</v>
          </cell>
          <cell r="T741">
            <v>7.25</v>
          </cell>
          <cell r="U741" t="str">
            <v xml:space="preserve"> N</v>
          </cell>
          <cell r="V741">
            <v>11</v>
          </cell>
          <cell r="W741">
            <v>510843240</v>
          </cell>
          <cell r="X741" t="str">
            <v xml:space="preserve"> S</v>
          </cell>
          <cell r="Y741">
            <v>21691</v>
          </cell>
          <cell r="Z741">
            <v>53467</v>
          </cell>
          <cell r="AA741">
            <v>0</v>
          </cell>
          <cell r="AB741">
            <v>1</v>
          </cell>
          <cell r="AC741">
            <v>10</v>
          </cell>
          <cell r="AD741">
            <v>4</v>
          </cell>
          <cell r="AE741">
            <v>0</v>
          </cell>
          <cell r="AF741">
            <v>0</v>
          </cell>
          <cell r="AG741" t="str">
            <v xml:space="preserve"> ST</v>
          </cell>
          <cell r="AH741" t="str">
            <v xml:space="preserve"> 2003 MERCURY  MOUNTAINEER</v>
          </cell>
          <cell r="AI741" t="str">
            <v xml:space="preserve"> N</v>
          </cell>
          <cell r="AJ741">
            <v>7.95</v>
          </cell>
          <cell r="AK741">
            <v>0</v>
          </cell>
          <cell r="AL741">
            <v>21691</v>
          </cell>
          <cell r="AM741">
            <v>53467</v>
          </cell>
          <cell r="AN741" t="str">
            <v xml:space="preserve">  0/00/0000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21691</v>
          </cell>
          <cell r="AZ741">
            <v>53467</v>
          </cell>
          <cell r="BA741" t="str">
            <v xml:space="preserve"> ST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 t="str">
            <v>Pass</v>
          </cell>
          <cell r="BH741" t="str">
            <v>Pass</v>
          </cell>
          <cell r="BI741" t="str">
            <v>***-**-3240</v>
          </cell>
          <cell r="BJ741">
            <v>2774.75</v>
          </cell>
          <cell r="BK741">
            <v>2782</v>
          </cell>
          <cell r="BL741">
            <v>2782</v>
          </cell>
          <cell r="BM741"/>
          <cell r="BN741"/>
          <cell r="BO741"/>
          <cell r="BP741"/>
          <cell r="BQ741">
            <v>3.0293138429132188E-6</v>
          </cell>
          <cell r="BR741">
            <v>2774.75</v>
          </cell>
          <cell r="BS741">
            <v>7.25</v>
          </cell>
          <cell r="BT741">
            <v>2782</v>
          </cell>
          <cell r="BU741">
            <v>0</v>
          </cell>
          <cell r="BV741">
            <v>2782</v>
          </cell>
          <cell r="BW741">
            <v>0</v>
          </cell>
          <cell r="BX741">
            <v>0</v>
          </cell>
          <cell r="BY741"/>
          <cell r="BZ741">
            <v>0</v>
          </cell>
          <cell r="CA741" t="e">
            <v>#REF!</v>
          </cell>
          <cell r="CB741" t="str">
            <v>Match</v>
          </cell>
          <cell r="CC741" t="b">
            <v>0</v>
          </cell>
          <cell r="CD741">
            <v>510843240</v>
          </cell>
          <cell r="CE741">
            <v>9</v>
          </cell>
          <cell r="CF741">
            <v>5</v>
          </cell>
          <cell r="CG741">
            <v>84</v>
          </cell>
          <cell r="CH741" t="b">
            <v>0</v>
          </cell>
          <cell r="CI741">
            <v>-5.3131597222236451</v>
          </cell>
          <cell r="CJ741"/>
          <cell r="CK741" t="e">
            <v>#REF!</v>
          </cell>
          <cell r="CL741" t="e">
            <v>#REF!</v>
          </cell>
        </row>
        <row r="742">
          <cell r="B742">
            <v>53647</v>
          </cell>
          <cell r="C742" t="str">
            <v xml:space="preserve"> GERLACH,COLE I.</v>
          </cell>
          <cell r="D742">
            <v>13527.5</v>
          </cell>
          <cell r="E742">
            <v>11070.36</v>
          </cell>
          <cell r="F742">
            <v>42795</v>
          </cell>
          <cell r="G742">
            <v>44251</v>
          </cell>
          <cell r="H742" t="str">
            <v xml:space="preserve"> PURCHASE VEHICLE</v>
          </cell>
          <cell r="I742" t="str">
            <v xml:space="preserve"> SA</v>
          </cell>
          <cell r="J742">
            <v>34</v>
          </cell>
          <cell r="K742" t="str">
            <v xml:space="preserve"> A</v>
          </cell>
          <cell r="L742" t="str">
            <v xml:space="preserve"> N</v>
          </cell>
          <cell r="M742">
            <v>0</v>
          </cell>
          <cell r="N742">
            <v>21700</v>
          </cell>
          <cell r="O742">
            <v>53647</v>
          </cell>
          <cell r="P742">
            <v>0</v>
          </cell>
          <cell r="Q742" t="str">
            <v xml:space="preserve"> JD</v>
          </cell>
          <cell r="R742">
            <v>43124</v>
          </cell>
          <cell r="S742">
            <v>335.81</v>
          </cell>
          <cell r="T742">
            <v>89.57</v>
          </cell>
          <cell r="U742" t="str">
            <v xml:space="preserve"> N</v>
          </cell>
          <cell r="V742">
            <v>11</v>
          </cell>
          <cell r="W742">
            <v>188721764</v>
          </cell>
          <cell r="X742" t="str">
            <v xml:space="preserve"> S</v>
          </cell>
          <cell r="Y742">
            <v>21700</v>
          </cell>
          <cell r="Z742">
            <v>53647</v>
          </cell>
          <cell r="AA742">
            <v>0</v>
          </cell>
          <cell r="AB742">
            <v>1</v>
          </cell>
          <cell r="AC742">
            <v>5</v>
          </cell>
          <cell r="AD742">
            <v>12</v>
          </cell>
          <cell r="AE742">
            <v>0</v>
          </cell>
          <cell r="AF742">
            <v>0</v>
          </cell>
          <cell r="AG742" t="str">
            <v xml:space="preserve"> ST</v>
          </cell>
          <cell r="AH742" t="str">
            <v xml:space="preserve"> 2004 SUBARU IMPREZA  WRX STI</v>
          </cell>
          <cell r="AI742" t="str">
            <v xml:space="preserve"> N</v>
          </cell>
          <cell r="AJ742">
            <v>8.9499999999999993</v>
          </cell>
          <cell r="AK742">
            <v>0</v>
          </cell>
          <cell r="AL742">
            <v>21700</v>
          </cell>
          <cell r="AM742">
            <v>53647</v>
          </cell>
          <cell r="AN742" t="str">
            <v xml:space="preserve">  0/00/0000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21700</v>
          </cell>
          <cell r="AZ742">
            <v>53647</v>
          </cell>
          <cell r="BA742" t="str">
            <v xml:space="preserve"> ST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 t="str">
            <v>Pass</v>
          </cell>
          <cell r="BH742" t="str">
            <v>Pass</v>
          </cell>
          <cell r="BI742" t="str">
            <v>***-**-1764</v>
          </cell>
          <cell r="BJ742">
            <v>11070.36</v>
          </cell>
          <cell r="BK742">
            <v>11159.93</v>
          </cell>
          <cell r="BL742">
            <v>11159.93</v>
          </cell>
          <cell r="BM742"/>
          <cell r="BN742"/>
          <cell r="BO742"/>
          <cell r="BP742"/>
          <cell r="BQ742">
            <v>1.360623789696475E-5</v>
          </cell>
          <cell r="BR742">
            <v>11070.36</v>
          </cell>
          <cell r="BS742">
            <v>89.57</v>
          </cell>
          <cell r="BT742">
            <v>11159.93</v>
          </cell>
          <cell r="BU742">
            <v>0</v>
          </cell>
          <cell r="BV742">
            <v>11159.93</v>
          </cell>
          <cell r="BW742">
            <v>0</v>
          </cell>
          <cell r="BX742">
            <v>0</v>
          </cell>
          <cell r="BY742"/>
          <cell r="BZ742">
            <v>0</v>
          </cell>
          <cell r="CA742" t="e">
            <v>#REF!</v>
          </cell>
          <cell r="CB742" t="str">
            <v>Match</v>
          </cell>
          <cell r="CC742" t="b">
            <v>0</v>
          </cell>
          <cell r="CD742">
            <v>188721764</v>
          </cell>
          <cell r="CE742">
            <v>9</v>
          </cell>
          <cell r="CF742">
            <v>1</v>
          </cell>
          <cell r="CG742">
            <v>72</v>
          </cell>
          <cell r="CH742" t="b">
            <v>0</v>
          </cell>
          <cell r="CI742">
            <v>-0.31315972222364508</v>
          </cell>
          <cell r="CJ742"/>
          <cell r="CK742" t="e">
            <v>#REF!</v>
          </cell>
          <cell r="CL742" t="e">
            <v>#REF!</v>
          </cell>
        </row>
        <row r="743">
          <cell r="B743">
            <v>52941</v>
          </cell>
          <cell r="C743" t="str">
            <v xml:space="preserve"> GERSTBERGER,ANDREA</v>
          </cell>
          <cell r="D743">
            <v>6915</v>
          </cell>
          <cell r="E743">
            <v>979.73</v>
          </cell>
          <cell r="F743">
            <v>42517</v>
          </cell>
          <cell r="G743">
            <v>43617</v>
          </cell>
          <cell r="H743" t="str">
            <v xml:space="preserve"> PURCHASE BOAT</v>
          </cell>
          <cell r="I743" t="str">
            <v xml:space="preserve"> SA</v>
          </cell>
          <cell r="J743">
            <v>31</v>
          </cell>
          <cell r="K743" t="str">
            <v xml:space="preserve"> A</v>
          </cell>
          <cell r="L743" t="str">
            <v xml:space="preserve"> N</v>
          </cell>
          <cell r="M743">
            <v>0</v>
          </cell>
          <cell r="N743">
            <v>21800</v>
          </cell>
          <cell r="O743">
            <v>52941</v>
          </cell>
          <cell r="P743">
            <v>0</v>
          </cell>
          <cell r="Q743" t="str">
            <v xml:space="preserve"> MN</v>
          </cell>
          <cell r="R743">
            <v>43466</v>
          </cell>
          <cell r="S743">
            <v>207.4</v>
          </cell>
          <cell r="T743">
            <v>2.96</v>
          </cell>
          <cell r="U743" t="str">
            <v xml:space="preserve"> N</v>
          </cell>
          <cell r="V743">
            <v>11</v>
          </cell>
          <cell r="W743">
            <v>513609057</v>
          </cell>
          <cell r="X743" t="str">
            <v xml:space="preserve"> S</v>
          </cell>
          <cell r="Y743">
            <v>21800</v>
          </cell>
          <cell r="Z743">
            <v>52941</v>
          </cell>
          <cell r="AA743">
            <v>0</v>
          </cell>
          <cell r="AB743">
            <v>26</v>
          </cell>
          <cell r="AC743">
            <v>10</v>
          </cell>
          <cell r="AD743">
            <v>4</v>
          </cell>
          <cell r="AE743">
            <v>0</v>
          </cell>
          <cell r="AF743">
            <v>0</v>
          </cell>
          <cell r="AG743" t="str">
            <v xml:space="preserve"> ST</v>
          </cell>
          <cell r="AH743" t="str">
            <v xml:space="preserve"> '00 TRACKER MARINE PARTY BARGE</v>
          </cell>
          <cell r="AI743" t="str">
            <v xml:space="preserve"> N</v>
          </cell>
          <cell r="AJ743">
            <v>5</v>
          </cell>
          <cell r="AK743">
            <v>0</v>
          </cell>
          <cell r="AL743">
            <v>21800</v>
          </cell>
          <cell r="AM743">
            <v>52941</v>
          </cell>
          <cell r="AN743" t="str">
            <v xml:space="preserve">  0/00/0000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21800</v>
          </cell>
          <cell r="AZ743">
            <v>52941</v>
          </cell>
          <cell r="BA743" t="str">
            <v xml:space="preserve"> ST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 t="str">
            <v>Pass</v>
          </cell>
          <cell r="BH743" t="str">
            <v>Pass</v>
          </cell>
          <cell r="BI743" t="str">
            <v>***-**-9057</v>
          </cell>
          <cell r="BJ743">
            <v>979.73</v>
          </cell>
          <cell r="BK743">
            <v>982.69</v>
          </cell>
          <cell r="BL743">
            <v>982.69</v>
          </cell>
          <cell r="BM743"/>
          <cell r="BN743"/>
          <cell r="BO743"/>
          <cell r="BP743"/>
          <cell r="BQ743">
            <v>6.7271280064720388E-7</v>
          </cell>
          <cell r="BR743">
            <v>979.73</v>
          </cell>
          <cell r="BS743">
            <v>2.96</v>
          </cell>
          <cell r="BT743">
            <v>982.69</v>
          </cell>
          <cell r="BU743">
            <v>0</v>
          </cell>
          <cell r="BV743">
            <v>982.69</v>
          </cell>
          <cell r="BW743">
            <v>0</v>
          </cell>
          <cell r="BX743">
            <v>0</v>
          </cell>
          <cell r="BY743"/>
          <cell r="BZ743">
            <v>0</v>
          </cell>
          <cell r="CA743" t="e">
            <v>#REF!</v>
          </cell>
          <cell r="CB743" t="str">
            <v>Match</v>
          </cell>
          <cell r="CC743" t="b">
            <v>0</v>
          </cell>
          <cell r="CD743">
            <v>513609057</v>
          </cell>
          <cell r="CE743">
            <v>9</v>
          </cell>
          <cell r="CF743">
            <v>5</v>
          </cell>
          <cell r="CG743">
            <v>60</v>
          </cell>
          <cell r="CH743" t="b">
            <v>0</v>
          </cell>
          <cell r="CI743">
            <v>-342.31315972222365</v>
          </cell>
          <cell r="CJ743"/>
          <cell r="CK743" t="e">
            <v>#REF!</v>
          </cell>
          <cell r="CL743" t="e">
            <v>#REF!</v>
          </cell>
        </row>
        <row r="744">
          <cell r="B744">
            <v>53356</v>
          </cell>
          <cell r="C744" t="str">
            <v xml:space="preserve"> GERTRUDE V BROWN TRU</v>
          </cell>
          <cell r="D744">
            <v>90000</v>
          </cell>
          <cell r="E744">
            <v>90000</v>
          </cell>
          <cell r="F744">
            <v>42674</v>
          </cell>
          <cell r="G744">
            <v>43160</v>
          </cell>
          <cell r="H744" t="str">
            <v xml:space="preserve"> REAL ESTATE RENEWAL</v>
          </cell>
          <cell r="I744" t="str">
            <v xml:space="preserve"> SI</v>
          </cell>
          <cell r="J744">
            <v>91</v>
          </cell>
          <cell r="K744" t="str">
            <v xml:space="preserve"> A</v>
          </cell>
          <cell r="L744" t="str">
            <v xml:space="preserve"> N</v>
          </cell>
          <cell r="M744">
            <v>0</v>
          </cell>
          <cell r="N744">
            <v>21900</v>
          </cell>
          <cell r="O744">
            <v>53356</v>
          </cell>
          <cell r="P744">
            <v>0</v>
          </cell>
          <cell r="Q744" t="str">
            <v xml:space="preserve"> BR</v>
          </cell>
          <cell r="R744">
            <v>43160</v>
          </cell>
          <cell r="S744">
            <v>0</v>
          </cell>
          <cell r="T744">
            <v>24.66</v>
          </cell>
          <cell r="U744" t="str">
            <v xml:space="preserve"> N</v>
          </cell>
          <cell r="V744">
            <v>1</v>
          </cell>
          <cell r="W744">
            <v>511129987</v>
          </cell>
          <cell r="X744" t="str">
            <v xml:space="preserve"> F</v>
          </cell>
          <cell r="Y744">
            <v>21900</v>
          </cell>
          <cell r="Z744">
            <v>53356</v>
          </cell>
          <cell r="AA744">
            <v>0</v>
          </cell>
          <cell r="AB744">
            <v>4</v>
          </cell>
          <cell r="AC744">
            <v>6</v>
          </cell>
          <cell r="AD744">
            <v>11</v>
          </cell>
          <cell r="AE744">
            <v>0</v>
          </cell>
          <cell r="AF744">
            <v>0</v>
          </cell>
          <cell r="AG744" t="str">
            <v xml:space="preserve"> ST</v>
          </cell>
          <cell r="AH744" t="str">
            <v xml:space="preserve"> UNSECURED</v>
          </cell>
          <cell r="AI744" t="str">
            <v xml:space="preserve"> N</v>
          </cell>
          <cell r="AJ744">
            <v>5</v>
          </cell>
          <cell r="AK744">
            <v>1</v>
          </cell>
          <cell r="AL744">
            <v>21900</v>
          </cell>
          <cell r="AM744">
            <v>53356</v>
          </cell>
          <cell r="AN744" t="str">
            <v xml:space="preserve">  0/00/0000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1</v>
          </cell>
          <cell r="AW744">
            <v>1</v>
          </cell>
          <cell r="AX744">
            <v>0</v>
          </cell>
          <cell r="AY744">
            <v>21900</v>
          </cell>
          <cell r="AZ744">
            <v>53356</v>
          </cell>
          <cell r="BA744" t="str">
            <v xml:space="preserve"> ST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str">
            <v>Pass</v>
          </cell>
          <cell r="BH744" t="str">
            <v>Pass</v>
          </cell>
          <cell r="BI744" t="str">
            <v>**-***9987</v>
          </cell>
          <cell r="BJ744">
            <v>90000</v>
          </cell>
          <cell r="BK744">
            <v>90024.66</v>
          </cell>
          <cell r="BL744">
            <v>90024.66</v>
          </cell>
          <cell r="BM744"/>
          <cell r="BN744"/>
          <cell r="BO744"/>
          <cell r="BP744"/>
          <cell r="BQ744">
            <v>6.1796772639654136E-5</v>
          </cell>
          <cell r="BR744">
            <v>90000</v>
          </cell>
          <cell r="BS744">
            <v>24.66</v>
          </cell>
          <cell r="BT744">
            <v>90024.66</v>
          </cell>
          <cell r="BU744">
            <v>0</v>
          </cell>
          <cell r="BV744">
            <v>90024.66</v>
          </cell>
          <cell r="BW744">
            <v>0</v>
          </cell>
          <cell r="BX744">
            <v>0</v>
          </cell>
          <cell r="BY744"/>
          <cell r="BZ744">
            <v>0</v>
          </cell>
          <cell r="CA744" t="e">
            <v>#REF!</v>
          </cell>
          <cell r="CB744" t="str">
            <v>Match</v>
          </cell>
          <cell r="CC744" t="b">
            <v>0</v>
          </cell>
          <cell r="CD744">
            <v>511129987</v>
          </cell>
          <cell r="CE744">
            <v>9</v>
          </cell>
          <cell r="CF744">
            <v>5</v>
          </cell>
          <cell r="CG744">
            <v>12</v>
          </cell>
          <cell r="CH744" t="b">
            <v>0</v>
          </cell>
          <cell r="CI744">
            <v>-36.313159722223645</v>
          </cell>
          <cell r="CJ744"/>
          <cell r="CK744" t="e">
            <v>#REF!</v>
          </cell>
          <cell r="CL744" t="e">
            <v>#REF!</v>
          </cell>
        </row>
        <row r="745">
          <cell r="B745">
            <v>91924</v>
          </cell>
          <cell r="C745" t="str">
            <v xml:space="preserve"> GLASPIE,DOLOR</v>
          </cell>
          <cell r="D745">
            <v>4094.42</v>
          </cell>
          <cell r="E745">
            <v>3987.39</v>
          </cell>
          <cell r="F745">
            <v>36241</v>
          </cell>
          <cell r="G745">
            <v>37325</v>
          </cell>
          <cell r="H745" t="str">
            <v xml:space="preserve"> PERSONAL</v>
          </cell>
          <cell r="I745" t="str">
            <v xml:space="preserve"> CO</v>
          </cell>
          <cell r="J745">
            <v>31</v>
          </cell>
          <cell r="K745" t="str">
            <v xml:space="preserve"> A</v>
          </cell>
          <cell r="L745" t="str">
            <v xml:space="preserve"> N</v>
          </cell>
          <cell r="M745">
            <v>0</v>
          </cell>
          <cell r="N745">
            <v>22027</v>
          </cell>
          <cell r="O745">
            <v>91924</v>
          </cell>
          <cell r="P745">
            <v>0</v>
          </cell>
          <cell r="Q745" t="str">
            <v xml:space="preserve"> JB</v>
          </cell>
          <cell r="R745">
            <v>36290</v>
          </cell>
          <cell r="S745">
            <v>139.38999999999999</v>
          </cell>
          <cell r="T745">
            <v>0</v>
          </cell>
          <cell r="U745" t="str">
            <v xml:space="preserve"> N</v>
          </cell>
          <cell r="V745">
            <v>1</v>
          </cell>
          <cell r="W745">
            <v>522889499</v>
          </cell>
          <cell r="X745" t="str">
            <v xml:space="preserve"> S</v>
          </cell>
          <cell r="Y745">
            <v>22027</v>
          </cell>
          <cell r="Z745">
            <v>91924</v>
          </cell>
          <cell r="AA745">
            <v>0</v>
          </cell>
          <cell r="AB745">
            <v>4</v>
          </cell>
          <cell r="AC745">
            <v>10</v>
          </cell>
          <cell r="AD745">
            <v>4</v>
          </cell>
          <cell r="AE745">
            <v>0</v>
          </cell>
          <cell r="AF745">
            <v>0</v>
          </cell>
          <cell r="AG745" t="str">
            <v xml:space="preserve"> ST</v>
          </cell>
          <cell r="AH745" t="str">
            <v xml:space="preserve"> UNSECURED</v>
          </cell>
          <cell r="AI745" t="str">
            <v xml:space="preserve"> N</v>
          </cell>
          <cell r="AJ745">
            <v>14</v>
          </cell>
          <cell r="AK745">
            <v>35</v>
          </cell>
          <cell r="AL745">
            <v>22027</v>
          </cell>
          <cell r="AM745">
            <v>91924</v>
          </cell>
          <cell r="AN745" t="str">
            <v xml:space="preserve">  0/00/0000</v>
          </cell>
          <cell r="AO745">
            <v>3987.39</v>
          </cell>
          <cell r="AP745">
            <v>10494.75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14482.14</v>
          </cell>
          <cell r="AV745">
            <v>35</v>
          </cell>
          <cell r="AW745">
            <v>57</v>
          </cell>
          <cell r="AX745">
            <v>57</v>
          </cell>
          <cell r="AY745">
            <v>22027</v>
          </cell>
          <cell r="AZ745">
            <v>91924</v>
          </cell>
          <cell r="BA745" t="str">
            <v xml:space="preserve"> ST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 t="str">
            <v>Substandard</v>
          </cell>
          <cell r="BH745" t="str">
            <v>Pass</v>
          </cell>
          <cell r="BI745" t="str">
            <v>***-**-9499</v>
          </cell>
          <cell r="BJ745">
            <v>3987.39</v>
          </cell>
          <cell r="BK745">
            <v>0</v>
          </cell>
          <cell r="BL745"/>
          <cell r="BM745"/>
          <cell r="BN745">
            <v>0</v>
          </cell>
          <cell r="BO745"/>
          <cell r="BP745"/>
          <cell r="BQ745">
            <v>7.666021479064059E-6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3987.39</v>
          </cell>
          <cell r="BY745" t="str">
            <v>120 +</v>
          </cell>
          <cell r="BZ745">
            <v>14482.14</v>
          </cell>
          <cell r="CA745" t="e">
            <v>#REF!</v>
          </cell>
          <cell r="CB745" t="str">
            <v>Match</v>
          </cell>
          <cell r="CC745" t="b">
            <v>0</v>
          </cell>
          <cell r="CD745">
            <v>522889499</v>
          </cell>
          <cell r="CE745">
            <v>9</v>
          </cell>
          <cell r="CF745">
            <v>5</v>
          </cell>
          <cell r="CG745">
            <v>88</v>
          </cell>
          <cell r="CH745" t="b">
            <v>0</v>
          </cell>
          <cell r="CI745">
            <v>6833.6868402777764</v>
          </cell>
          <cell r="CJ745" t="str">
            <v>31 +</v>
          </cell>
          <cell r="CK745">
            <v>0</v>
          </cell>
          <cell r="CL745">
            <v>0</v>
          </cell>
        </row>
        <row r="746">
          <cell r="B746">
            <v>54192</v>
          </cell>
          <cell r="C746" t="str">
            <v xml:space="preserve"> GOMEZ,ARTHUR</v>
          </cell>
          <cell r="D746">
            <v>5000</v>
          </cell>
          <cell r="E746">
            <v>4861.5</v>
          </cell>
          <cell r="F746">
            <v>43000</v>
          </cell>
          <cell r="G746">
            <v>43363</v>
          </cell>
          <cell r="H746" t="str">
            <v xml:space="preserve"> OPERATING LOC</v>
          </cell>
          <cell r="I746" t="str">
            <v xml:space="preserve"> SI</v>
          </cell>
          <cell r="J746">
            <v>91</v>
          </cell>
          <cell r="K746" t="str">
            <v xml:space="preserve"> A</v>
          </cell>
          <cell r="L746" t="str">
            <v xml:space="preserve"> O</v>
          </cell>
          <cell r="M746">
            <v>5000</v>
          </cell>
          <cell r="N746">
            <v>22045</v>
          </cell>
          <cell r="O746">
            <v>54192</v>
          </cell>
          <cell r="P746">
            <v>0</v>
          </cell>
          <cell r="Q746" t="str">
            <v xml:space="preserve"> LF</v>
          </cell>
          <cell r="R746">
            <v>43363</v>
          </cell>
          <cell r="S746">
            <v>0</v>
          </cell>
          <cell r="T746">
            <v>115.6</v>
          </cell>
          <cell r="U746" t="str">
            <v xml:space="preserve"> N</v>
          </cell>
          <cell r="V746">
            <v>11</v>
          </cell>
          <cell r="W746">
            <v>509427601</v>
          </cell>
          <cell r="X746" t="str">
            <v xml:space="preserve"> S</v>
          </cell>
          <cell r="Y746">
            <v>22045</v>
          </cell>
          <cell r="Z746">
            <v>54192</v>
          </cell>
          <cell r="AA746">
            <v>0</v>
          </cell>
          <cell r="AB746">
            <v>2</v>
          </cell>
          <cell r="AC746">
            <v>4</v>
          </cell>
          <cell r="AD746">
            <v>11</v>
          </cell>
          <cell r="AE746">
            <v>0</v>
          </cell>
          <cell r="AF746">
            <v>0</v>
          </cell>
          <cell r="AG746" t="str">
            <v xml:space="preserve"> ST</v>
          </cell>
          <cell r="AH746" t="str">
            <v xml:space="preserve"> 2001 DODGE RAM 1500 (VIN 1B7HC</v>
          </cell>
          <cell r="AI746" t="str">
            <v xml:space="preserve"> N</v>
          </cell>
          <cell r="AJ746">
            <v>7</v>
          </cell>
          <cell r="AK746">
            <v>0</v>
          </cell>
          <cell r="AL746">
            <v>22045</v>
          </cell>
          <cell r="AM746">
            <v>54192</v>
          </cell>
          <cell r="AN746" t="str">
            <v xml:space="preserve">  0/00/0000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22045</v>
          </cell>
          <cell r="AZ746">
            <v>54192</v>
          </cell>
          <cell r="BA746" t="str">
            <v xml:space="preserve"> ST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 t="str">
            <v>Pass</v>
          </cell>
          <cell r="BH746" t="str">
            <v>Pass</v>
          </cell>
          <cell r="BI746" t="str">
            <v>***-**-7601</v>
          </cell>
          <cell r="BJ746">
            <v>5000</v>
          </cell>
          <cell r="BK746">
            <v>4977.1000000000004</v>
          </cell>
          <cell r="BL746">
            <v>4977.1000000000004</v>
          </cell>
          <cell r="BM746"/>
          <cell r="BN746"/>
          <cell r="BO746"/>
          <cell r="BP746"/>
          <cell r="BQ746">
            <v>4.6732779362527777E-6</v>
          </cell>
          <cell r="BR746">
            <v>4861.5</v>
          </cell>
          <cell r="BS746">
            <v>115.6</v>
          </cell>
          <cell r="BT746">
            <v>4977.1000000000004</v>
          </cell>
          <cell r="BU746">
            <v>138.5</v>
          </cell>
          <cell r="BV746">
            <v>5115.6000000000004</v>
          </cell>
          <cell r="BW746">
            <v>0</v>
          </cell>
          <cell r="BX746">
            <v>0</v>
          </cell>
          <cell r="BY746"/>
          <cell r="BZ746">
            <v>0</v>
          </cell>
          <cell r="CA746" t="e">
            <v>#REF!</v>
          </cell>
          <cell r="CB746" t="str">
            <v>Match</v>
          </cell>
          <cell r="CC746" t="b">
            <v>0</v>
          </cell>
          <cell r="CD746">
            <v>509427601</v>
          </cell>
          <cell r="CE746">
            <v>9</v>
          </cell>
          <cell r="CF746">
            <v>5</v>
          </cell>
          <cell r="CG746">
            <v>42</v>
          </cell>
          <cell r="CH746" t="b">
            <v>0</v>
          </cell>
          <cell r="CI746">
            <v>-239.31315972222365</v>
          </cell>
          <cell r="CJ746"/>
          <cell r="CK746" t="e">
            <v>#REF!</v>
          </cell>
          <cell r="CL746" t="e">
            <v>#REF!</v>
          </cell>
        </row>
        <row r="747">
          <cell r="B747">
            <v>310158</v>
          </cell>
          <cell r="C747" t="str">
            <v xml:space="preserve"> GOETZ,NATHAN E.</v>
          </cell>
          <cell r="D747">
            <v>95353.31</v>
          </cell>
          <cell r="E747">
            <v>26067.23</v>
          </cell>
          <cell r="F747">
            <v>40436</v>
          </cell>
          <cell r="G747">
            <v>45931</v>
          </cell>
          <cell r="H747" t="str">
            <v xml:space="preserve"> Term/Rate Refinance</v>
          </cell>
          <cell r="I747" t="str">
            <v xml:space="preserve"> PA</v>
          </cell>
          <cell r="J747">
            <v>19</v>
          </cell>
          <cell r="K747" t="str">
            <v xml:space="preserve"> A</v>
          </cell>
          <cell r="L747" t="str">
            <v xml:space="preserve"> N</v>
          </cell>
          <cell r="M747">
            <v>0</v>
          </cell>
          <cell r="N747">
            <v>22045</v>
          </cell>
          <cell r="O747">
            <v>310158</v>
          </cell>
          <cell r="P747">
            <v>0</v>
          </cell>
          <cell r="Q747" t="str">
            <v xml:space="preserve"> AF</v>
          </cell>
          <cell r="R747">
            <v>43160</v>
          </cell>
          <cell r="S747">
            <v>693.43</v>
          </cell>
          <cell r="T747">
            <v>0</v>
          </cell>
          <cell r="U747" t="str">
            <v xml:space="preserve"> N</v>
          </cell>
          <cell r="V747">
            <v>2</v>
          </cell>
          <cell r="W747">
            <v>510905127</v>
          </cell>
          <cell r="X747" t="str">
            <v xml:space="preserve"> S</v>
          </cell>
          <cell r="Y747">
            <v>22045</v>
          </cell>
          <cell r="Z747">
            <v>310158</v>
          </cell>
          <cell r="AA747">
            <v>0</v>
          </cell>
          <cell r="AB747">
            <v>25</v>
          </cell>
          <cell r="AC747">
            <v>6</v>
          </cell>
          <cell r="AD747">
            <v>3</v>
          </cell>
          <cell r="AE747">
            <v>310158</v>
          </cell>
          <cell r="AF747">
            <v>1</v>
          </cell>
          <cell r="AG747" t="str">
            <v xml:space="preserve"> ST</v>
          </cell>
          <cell r="AH747" t="str">
            <v xml:space="preserve"> 1225 BROOKSIDE, COLBY</v>
          </cell>
          <cell r="AI747" t="str">
            <v xml:space="preserve"> N</v>
          </cell>
          <cell r="AJ747">
            <v>3.5</v>
          </cell>
          <cell r="AK747">
            <v>1</v>
          </cell>
          <cell r="AL747">
            <v>22045</v>
          </cell>
          <cell r="AM747">
            <v>310158</v>
          </cell>
          <cell r="AN747" t="str">
            <v xml:space="preserve">  0/00/0000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22045</v>
          </cell>
          <cell r="AZ747">
            <v>310158</v>
          </cell>
          <cell r="BA747" t="str">
            <v xml:space="preserve"> ST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 t="str">
            <v>Pass</v>
          </cell>
          <cell r="BH747" t="str">
            <v>Pass</v>
          </cell>
          <cell r="BI747" t="str">
            <v>***-**-5127</v>
          </cell>
          <cell r="BJ747">
            <v>26067.23</v>
          </cell>
          <cell r="BK747">
            <v>26067.23</v>
          </cell>
          <cell r="BL747">
            <v>26067.23</v>
          </cell>
          <cell r="BM747"/>
          <cell r="BN747"/>
          <cell r="BO747"/>
          <cell r="BP747"/>
          <cell r="BQ747">
            <v>1.2528994221765555E-5</v>
          </cell>
          <cell r="BR747">
            <v>26067.23</v>
          </cell>
          <cell r="BS747">
            <v>0</v>
          </cell>
          <cell r="BT747">
            <v>26067.23</v>
          </cell>
          <cell r="BU747">
            <v>0</v>
          </cell>
          <cell r="BV747">
            <v>26067.23</v>
          </cell>
          <cell r="BW747">
            <v>0</v>
          </cell>
          <cell r="BX747">
            <v>0</v>
          </cell>
          <cell r="BY747"/>
          <cell r="BZ747">
            <v>0</v>
          </cell>
          <cell r="CA747" t="e">
            <v>#REF!</v>
          </cell>
          <cell r="CB747" t="str">
            <v>Match</v>
          </cell>
          <cell r="CC747" t="b">
            <v>0</v>
          </cell>
          <cell r="CD747">
            <v>510905127</v>
          </cell>
          <cell r="CE747">
            <v>9</v>
          </cell>
          <cell r="CF747">
            <v>5</v>
          </cell>
          <cell r="CG747">
            <v>90</v>
          </cell>
          <cell r="CH747" t="b">
            <v>0</v>
          </cell>
          <cell r="CI747">
            <v>-36.313159722223645</v>
          </cell>
          <cell r="CJ747"/>
          <cell r="CK747" t="e">
            <v>#REF!</v>
          </cell>
          <cell r="CL747" t="e">
            <v>#REF!</v>
          </cell>
        </row>
        <row r="748">
          <cell r="B748">
            <v>9310158</v>
          </cell>
          <cell r="C748" t="str">
            <v xml:space="preserve"> GOETZ,NATHAN</v>
          </cell>
          <cell r="D748">
            <v>0</v>
          </cell>
          <cell r="E748">
            <v>-26067.23</v>
          </cell>
          <cell r="F748">
            <v>40436</v>
          </cell>
          <cell r="G748">
            <v>45931</v>
          </cell>
          <cell r="H748" t="str">
            <v xml:space="preserve"> FHLB PARTICIPATION</v>
          </cell>
          <cell r="I748" t="str">
            <v xml:space="preserve"> PT</v>
          </cell>
          <cell r="J748">
            <v>20</v>
          </cell>
          <cell r="K748" t="str">
            <v xml:space="preserve"> A</v>
          </cell>
          <cell r="L748" t="str">
            <v xml:space="preserve"> N</v>
          </cell>
          <cell r="M748">
            <v>0</v>
          </cell>
          <cell r="N748">
            <v>22045</v>
          </cell>
          <cell r="O748">
            <v>9310158</v>
          </cell>
          <cell r="P748">
            <v>0</v>
          </cell>
          <cell r="Q748" t="str">
            <v xml:space="preserve"> AF</v>
          </cell>
          <cell r="R748">
            <v>43160</v>
          </cell>
          <cell r="S748">
            <v>693.43</v>
          </cell>
          <cell r="T748">
            <v>0</v>
          </cell>
          <cell r="U748" t="str">
            <v xml:space="preserve"> N</v>
          </cell>
          <cell r="V748">
            <v>2</v>
          </cell>
          <cell r="W748">
            <v>510905127</v>
          </cell>
          <cell r="X748" t="str">
            <v xml:space="preserve"> S</v>
          </cell>
          <cell r="Y748">
            <v>22045</v>
          </cell>
          <cell r="Z748">
            <v>9310158</v>
          </cell>
          <cell r="AA748">
            <v>0</v>
          </cell>
          <cell r="AB748">
            <v>25</v>
          </cell>
          <cell r="AC748">
            <v>6</v>
          </cell>
          <cell r="AD748">
            <v>3</v>
          </cell>
          <cell r="AE748">
            <v>310158</v>
          </cell>
          <cell r="AF748">
            <v>1</v>
          </cell>
          <cell r="AG748" t="str">
            <v xml:space="preserve"> ST</v>
          </cell>
          <cell r="AH748" t="str">
            <v xml:space="preserve"> 1225 BROOKSIDE, COLBY</v>
          </cell>
          <cell r="AI748" t="str">
            <v xml:space="preserve"> N</v>
          </cell>
          <cell r="AJ748">
            <v>3.5</v>
          </cell>
          <cell r="AK748">
            <v>1</v>
          </cell>
          <cell r="AL748">
            <v>22045</v>
          </cell>
          <cell r="AM748">
            <v>9310158</v>
          </cell>
          <cell r="AN748" t="str">
            <v xml:space="preserve">  0/00/0000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22045</v>
          </cell>
          <cell r="AZ748">
            <v>9310158</v>
          </cell>
          <cell r="BA748" t="str">
            <v xml:space="preserve"> ST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 t="str">
            <v>Pass</v>
          </cell>
          <cell r="BH748" t="str">
            <v>Pass</v>
          </cell>
          <cell r="BI748" t="str">
            <v>***-**-5127</v>
          </cell>
          <cell r="BJ748">
            <v>-26067.23</v>
          </cell>
          <cell r="BK748">
            <v>-26067.23</v>
          </cell>
          <cell r="BL748">
            <v>-26067.23</v>
          </cell>
          <cell r="BM748"/>
          <cell r="BN748"/>
          <cell r="BO748"/>
          <cell r="BP748"/>
          <cell r="BQ748">
            <v>-1.2528994221765555E-5</v>
          </cell>
          <cell r="BR748">
            <v>-26067.23</v>
          </cell>
          <cell r="BS748">
            <v>0</v>
          </cell>
          <cell r="BT748">
            <v>-26067.23</v>
          </cell>
          <cell r="BU748">
            <v>0</v>
          </cell>
          <cell r="BV748">
            <v>-26067.23</v>
          </cell>
          <cell r="BW748">
            <v>0</v>
          </cell>
          <cell r="BX748">
            <v>0</v>
          </cell>
          <cell r="BY748"/>
          <cell r="BZ748">
            <v>0</v>
          </cell>
          <cell r="CA748" t="e">
            <v>#REF!</v>
          </cell>
          <cell r="CB748" t="str">
            <v>Match</v>
          </cell>
          <cell r="CC748" t="b">
            <v>0</v>
          </cell>
          <cell r="CD748">
            <v>510905127</v>
          </cell>
          <cell r="CE748">
            <v>9</v>
          </cell>
          <cell r="CF748">
            <v>5</v>
          </cell>
          <cell r="CG748">
            <v>90</v>
          </cell>
          <cell r="CH748" t="b">
            <v>0</v>
          </cell>
          <cell r="CI748">
            <v>-36.313159722223645</v>
          </cell>
          <cell r="CJ748"/>
          <cell r="CK748" t="e">
            <v>#REF!</v>
          </cell>
          <cell r="CL748" t="e">
            <v>#REF!</v>
          </cell>
        </row>
        <row r="749">
          <cell r="B749">
            <v>54299</v>
          </cell>
          <cell r="C749" t="str">
            <v xml:space="preserve"> GOMEZ GONZA,CRISTINA</v>
          </cell>
          <cell r="D749">
            <v>3027.5</v>
          </cell>
          <cell r="E749">
            <v>2490.36</v>
          </cell>
          <cell r="F749">
            <v>43049</v>
          </cell>
          <cell r="G749">
            <v>43383</v>
          </cell>
          <cell r="H749" t="str">
            <v xml:space="preserve"> PURCHASE VEHICLE</v>
          </cell>
          <cell r="I749" t="str">
            <v xml:space="preserve"> SA</v>
          </cell>
          <cell r="J749">
            <v>34</v>
          </cell>
          <cell r="K749" t="str">
            <v xml:space="preserve"> A</v>
          </cell>
          <cell r="L749" t="str">
            <v xml:space="preserve"> N</v>
          </cell>
          <cell r="M749">
            <v>0</v>
          </cell>
          <cell r="N749">
            <v>22047</v>
          </cell>
          <cell r="O749">
            <v>54299</v>
          </cell>
          <cell r="P749">
            <v>0</v>
          </cell>
          <cell r="Q749" t="str">
            <v xml:space="preserve"> MN</v>
          </cell>
          <cell r="R749">
            <v>43141</v>
          </cell>
          <cell r="S749">
            <v>284.22000000000003</v>
          </cell>
          <cell r="T749">
            <v>6.21</v>
          </cell>
          <cell r="U749" t="str">
            <v xml:space="preserve"> N</v>
          </cell>
          <cell r="V749">
            <v>11</v>
          </cell>
          <cell r="W749">
            <v>750314526</v>
          </cell>
          <cell r="X749" t="str">
            <v xml:space="preserve"> S</v>
          </cell>
          <cell r="Y749">
            <v>22047</v>
          </cell>
          <cell r="Z749">
            <v>54299</v>
          </cell>
          <cell r="AA749">
            <v>0</v>
          </cell>
          <cell r="AB749">
            <v>21</v>
          </cell>
          <cell r="AC749">
            <v>5</v>
          </cell>
          <cell r="AD749">
            <v>12</v>
          </cell>
          <cell r="AE749">
            <v>0</v>
          </cell>
          <cell r="AF749">
            <v>0</v>
          </cell>
          <cell r="AG749" t="str">
            <v xml:space="preserve"> ST</v>
          </cell>
          <cell r="AH749" t="str">
            <v xml:space="preserve"> 2008 FORD TAURUS LIMITED (VIN</v>
          </cell>
          <cell r="AI749" t="str">
            <v xml:space="preserve"> N</v>
          </cell>
          <cell r="AJ749">
            <v>6.5</v>
          </cell>
          <cell r="AK749">
            <v>0</v>
          </cell>
          <cell r="AL749">
            <v>22047</v>
          </cell>
          <cell r="AM749">
            <v>54299</v>
          </cell>
          <cell r="AN749" t="str">
            <v xml:space="preserve">  0/00/0000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22047</v>
          </cell>
          <cell r="AZ749">
            <v>54299</v>
          </cell>
          <cell r="BA749" t="str">
            <v xml:space="preserve"> ST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 t="str">
            <v>Pass</v>
          </cell>
          <cell r="BH749" t="str">
            <v>Pass</v>
          </cell>
          <cell r="BI749" t="str">
            <v>***-**-4526</v>
          </cell>
          <cell r="BJ749">
            <v>2490.36</v>
          </cell>
          <cell r="BK749">
            <v>2496.5700000000002</v>
          </cell>
          <cell r="BL749">
            <v>2496.5700000000002</v>
          </cell>
          <cell r="BM749"/>
          <cell r="BN749"/>
          <cell r="BO749"/>
          <cell r="BP749"/>
          <cell r="BQ749">
            <v>2.2229452658239531E-6</v>
          </cell>
          <cell r="BR749">
            <v>2490.36</v>
          </cell>
          <cell r="BS749">
            <v>6.21</v>
          </cell>
          <cell r="BT749">
            <v>2496.5700000000002</v>
          </cell>
          <cell r="BU749">
            <v>0</v>
          </cell>
          <cell r="BV749">
            <v>2496.5700000000002</v>
          </cell>
          <cell r="BW749">
            <v>0</v>
          </cell>
          <cell r="BX749">
            <v>0</v>
          </cell>
          <cell r="BY749"/>
          <cell r="BZ749">
            <v>0</v>
          </cell>
          <cell r="CA749" t="e">
            <v>#REF!</v>
          </cell>
          <cell r="CB749" t="str">
            <v>Match</v>
          </cell>
          <cell r="CC749" t="b">
            <v>0</v>
          </cell>
          <cell r="CD749">
            <v>750314526</v>
          </cell>
          <cell r="CE749">
            <v>9</v>
          </cell>
          <cell r="CF749">
            <v>7</v>
          </cell>
          <cell r="CG749">
            <v>31</v>
          </cell>
          <cell r="CH749" t="b">
            <v>0</v>
          </cell>
          <cell r="CI749">
            <v>-17.313159722223645</v>
          </cell>
          <cell r="CJ749"/>
          <cell r="CK749" t="e">
            <v>#REF!</v>
          </cell>
          <cell r="CL749" t="e">
            <v>#REF!</v>
          </cell>
        </row>
        <row r="750">
          <cell r="B750">
            <v>53007</v>
          </cell>
          <cell r="C750" t="str">
            <v xml:space="preserve"> MESA,LORENZO</v>
          </cell>
          <cell r="D750">
            <v>18339.38</v>
          </cell>
          <cell r="E750">
            <v>9924.75</v>
          </cell>
          <cell r="F750">
            <v>42536</v>
          </cell>
          <cell r="G750">
            <v>43758</v>
          </cell>
          <cell r="H750" t="str">
            <v xml:space="preserve"> VEHICLE REFINANCE</v>
          </cell>
          <cell r="I750" t="str">
            <v xml:space="preserve"> SA</v>
          </cell>
          <cell r="J750">
            <v>31</v>
          </cell>
          <cell r="K750" t="str">
            <v xml:space="preserve"> A</v>
          </cell>
          <cell r="L750" t="str">
            <v xml:space="preserve"> N</v>
          </cell>
          <cell r="M750">
            <v>0</v>
          </cell>
          <cell r="N750">
            <v>22050</v>
          </cell>
          <cell r="O750">
            <v>53007</v>
          </cell>
          <cell r="P750">
            <v>0</v>
          </cell>
          <cell r="Q750" t="str">
            <v xml:space="preserve"> MN</v>
          </cell>
          <cell r="R750">
            <v>43151</v>
          </cell>
          <cell r="S750">
            <v>505.84</v>
          </cell>
          <cell r="T750">
            <v>10.19</v>
          </cell>
          <cell r="U750" t="str">
            <v xml:space="preserve"> N</v>
          </cell>
          <cell r="V750">
            <v>11</v>
          </cell>
          <cell r="W750">
            <v>922747256</v>
          </cell>
          <cell r="X750" t="str">
            <v xml:space="preserve"> S</v>
          </cell>
          <cell r="Y750">
            <v>22050</v>
          </cell>
          <cell r="Z750">
            <v>53007</v>
          </cell>
          <cell r="AA750">
            <v>0</v>
          </cell>
          <cell r="AB750">
            <v>25</v>
          </cell>
          <cell r="AC750">
            <v>10</v>
          </cell>
          <cell r="AD750">
            <v>4</v>
          </cell>
          <cell r="AE750">
            <v>0</v>
          </cell>
          <cell r="AF750">
            <v>0</v>
          </cell>
          <cell r="AG750" t="str">
            <v xml:space="preserve"> ST</v>
          </cell>
          <cell r="AH750" t="str">
            <v xml:space="preserve"> 2002 DODGE RAM 1500</v>
          </cell>
          <cell r="AI750" t="str">
            <v xml:space="preserve"> N</v>
          </cell>
          <cell r="AJ750">
            <v>7.5</v>
          </cell>
          <cell r="AK750">
            <v>0</v>
          </cell>
          <cell r="AL750">
            <v>22050</v>
          </cell>
          <cell r="AM750">
            <v>53007</v>
          </cell>
          <cell r="AN750" t="str">
            <v xml:space="preserve">  0/00/0000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22050</v>
          </cell>
          <cell r="AZ750">
            <v>53007</v>
          </cell>
          <cell r="BA750" t="str">
            <v xml:space="preserve"> ST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 t="str">
            <v>Pass</v>
          </cell>
          <cell r="BH750" t="str">
            <v>Pass</v>
          </cell>
          <cell r="BI750" t="str">
            <v>***-**-7256</v>
          </cell>
          <cell r="BJ750">
            <v>9924.75</v>
          </cell>
          <cell r="BK750">
            <v>9934.94</v>
          </cell>
          <cell r="BL750">
            <v>9934.94</v>
          </cell>
          <cell r="BM750"/>
          <cell r="BN750"/>
          <cell r="BO750"/>
          <cell r="BP750"/>
          <cell r="BQ750">
            <v>1.0221958654256788E-5</v>
          </cell>
          <cell r="BR750">
            <v>9924.75</v>
          </cell>
          <cell r="BS750">
            <v>10.19</v>
          </cell>
          <cell r="BT750">
            <v>9934.94</v>
          </cell>
          <cell r="BU750">
            <v>0</v>
          </cell>
          <cell r="BV750">
            <v>9934.94</v>
          </cell>
          <cell r="BW750">
            <v>0</v>
          </cell>
          <cell r="BX750">
            <v>0</v>
          </cell>
          <cell r="BY750"/>
          <cell r="BZ750">
            <v>0</v>
          </cell>
          <cell r="CA750" t="e">
            <v>#REF!</v>
          </cell>
          <cell r="CB750" t="str">
            <v>Match</v>
          </cell>
          <cell r="CC750" t="b">
            <v>0</v>
          </cell>
          <cell r="CD750">
            <v>922747256</v>
          </cell>
          <cell r="CE750">
            <v>9</v>
          </cell>
          <cell r="CF750">
            <v>9</v>
          </cell>
          <cell r="CG750">
            <v>74</v>
          </cell>
          <cell r="CH750" t="str">
            <v>Z</v>
          </cell>
          <cell r="CI750">
            <v>-27.313159722223645</v>
          </cell>
          <cell r="CJ750"/>
          <cell r="CK750" t="e">
            <v>#REF!</v>
          </cell>
          <cell r="CL750" t="e">
            <v>#REF!</v>
          </cell>
        </row>
        <row r="751">
          <cell r="B751">
            <v>52599</v>
          </cell>
          <cell r="C751" t="str">
            <v xml:space="preserve"> GONZALEZ,J. FELIX</v>
          </cell>
          <cell r="D751">
            <v>26361.65</v>
          </cell>
          <cell r="E751">
            <v>20027.37</v>
          </cell>
          <cell r="F751">
            <v>42417</v>
          </cell>
          <cell r="G751">
            <v>44682</v>
          </cell>
          <cell r="H751" t="str">
            <v xml:space="preserve"> PURCHASE VEHICLE</v>
          </cell>
          <cell r="I751" t="str">
            <v xml:space="preserve"> SA</v>
          </cell>
          <cell r="J751">
            <v>34</v>
          </cell>
          <cell r="K751" t="str">
            <v xml:space="preserve"> A</v>
          </cell>
          <cell r="L751" t="str">
            <v xml:space="preserve"> N</v>
          </cell>
          <cell r="M751">
            <v>0</v>
          </cell>
          <cell r="N751">
            <v>22052</v>
          </cell>
          <cell r="O751">
            <v>52599</v>
          </cell>
          <cell r="P751">
            <v>0</v>
          </cell>
          <cell r="Q751" t="str">
            <v xml:space="preserve"> LF</v>
          </cell>
          <cell r="R751">
            <v>43132</v>
          </cell>
          <cell r="S751">
            <v>428.5</v>
          </cell>
          <cell r="T751">
            <v>135.38999999999999</v>
          </cell>
          <cell r="U751" t="str">
            <v xml:space="preserve"> N</v>
          </cell>
          <cell r="V751">
            <v>11</v>
          </cell>
          <cell r="W751">
            <v>512278273</v>
          </cell>
          <cell r="X751" t="str">
            <v xml:space="preserve"> S</v>
          </cell>
          <cell r="Y751">
            <v>22052</v>
          </cell>
          <cell r="Z751">
            <v>52599</v>
          </cell>
          <cell r="AA751">
            <v>0</v>
          </cell>
          <cell r="AB751">
            <v>1</v>
          </cell>
          <cell r="AC751">
            <v>5</v>
          </cell>
          <cell r="AD751">
            <v>12</v>
          </cell>
          <cell r="AE751">
            <v>0</v>
          </cell>
          <cell r="AF751">
            <v>0</v>
          </cell>
          <cell r="AG751" t="str">
            <v xml:space="preserve"> ST</v>
          </cell>
          <cell r="AH751" t="str">
            <v xml:space="preserve"> 2015 FORD MUSTANG</v>
          </cell>
          <cell r="AI751" t="str">
            <v xml:space="preserve"> N</v>
          </cell>
          <cell r="AJ751">
            <v>5.25</v>
          </cell>
          <cell r="AK751">
            <v>8</v>
          </cell>
          <cell r="AL751">
            <v>22052</v>
          </cell>
          <cell r="AM751">
            <v>52599</v>
          </cell>
          <cell r="AN751" t="str">
            <v xml:space="preserve">  0/00/0000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22052</v>
          </cell>
          <cell r="AZ751">
            <v>52599</v>
          </cell>
          <cell r="BA751" t="str">
            <v xml:space="preserve"> ST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 t="str">
            <v>Pass</v>
          </cell>
          <cell r="BH751" t="str">
            <v>Pass</v>
          </cell>
          <cell r="BI751" t="str">
            <v>***-**-8273</v>
          </cell>
          <cell r="BJ751">
            <v>20027.37</v>
          </cell>
          <cell r="BK751">
            <v>20162.759999999998</v>
          </cell>
          <cell r="BL751">
            <v>20162.759999999998</v>
          </cell>
          <cell r="BM751"/>
          <cell r="BN751"/>
          <cell r="BO751"/>
          <cell r="BP751"/>
          <cell r="BQ751">
            <v>1.4438979688702683E-5</v>
          </cell>
          <cell r="BR751">
            <v>20027.37</v>
          </cell>
          <cell r="BS751">
            <v>135.38999999999999</v>
          </cell>
          <cell r="BT751">
            <v>20162.759999999998</v>
          </cell>
          <cell r="BU751">
            <v>0</v>
          </cell>
          <cell r="BV751">
            <v>20162.759999999998</v>
          </cell>
          <cell r="BW751">
            <v>0</v>
          </cell>
          <cell r="BX751">
            <v>0</v>
          </cell>
          <cell r="BY751"/>
          <cell r="BZ751">
            <v>0</v>
          </cell>
          <cell r="CA751" t="e">
            <v>#REF!</v>
          </cell>
          <cell r="CB751" t="str">
            <v>Match</v>
          </cell>
          <cell r="CC751" t="b">
            <v>0</v>
          </cell>
          <cell r="CD751">
            <v>512278273</v>
          </cell>
          <cell r="CE751">
            <v>9</v>
          </cell>
          <cell r="CF751">
            <v>5</v>
          </cell>
          <cell r="CG751">
            <v>27</v>
          </cell>
          <cell r="CH751" t="b">
            <v>0</v>
          </cell>
          <cell r="CI751">
            <v>-8.3131597222236451</v>
          </cell>
          <cell r="CJ751"/>
          <cell r="CK751" t="e">
            <v>#REF!</v>
          </cell>
          <cell r="CL751" t="e">
            <v>#REF!</v>
          </cell>
        </row>
        <row r="752">
          <cell r="B752">
            <v>53228</v>
          </cell>
          <cell r="C752" t="str">
            <v xml:space="preserve"> GONZALEZ,J. FELIX</v>
          </cell>
          <cell r="D752">
            <v>21075.51</v>
          </cell>
          <cell r="E752">
            <v>16904.3</v>
          </cell>
          <cell r="F752">
            <v>42611</v>
          </cell>
          <cell r="G752">
            <v>44505</v>
          </cell>
          <cell r="H752" t="str">
            <v xml:space="preserve"> REFINANCE VEHICLES</v>
          </cell>
          <cell r="I752" t="str">
            <v xml:space="preserve"> SA</v>
          </cell>
          <cell r="J752">
            <v>34</v>
          </cell>
          <cell r="K752" t="str">
            <v xml:space="preserve"> A</v>
          </cell>
          <cell r="L752" t="str">
            <v xml:space="preserve"> N</v>
          </cell>
          <cell r="M752">
            <v>0</v>
          </cell>
          <cell r="N752">
            <v>22052</v>
          </cell>
          <cell r="O752">
            <v>53228</v>
          </cell>
          <cell r="P752">
            <v>0</v>
          </cell>
          <cell r="Q752" t="str">
            <v xml:space="preserve"> LF</v>
          </cell>
          <cell r="R752">
            <v>43105</v>
          </cell>
          <cell r="S752">
            <v>412.87</v>
          </cell>
          <cell r="T752">
            <v>141.49</v>
          </cell>
          <cell r="U752" t="str">
            <v xml:space="preserve"> N</v>
          </cell>
          <cell r="V752">
            <v>11</v>
          </cell>
          <cell r="W752">
            <v>512278273</v>
          </cell>
          <cell r="X752" t="str">
            <v xml:space="preserve"> S</v>
          </cell>
          <cell r="Y752">
            <v>22052</v>
          </cell>
          <cell r="Z752">
            <v>53228</v>
          </cell>
          <cell r="AA752">
            <v>1</v>
          </cell>
          <cell r="AB752">
            <v>1</v>
          </cell>
          <cell r="AC752">
            <v>5</v>
          </cell>
          <cell r="AD752">
            <v>12</v>
          </cell>
          <cell r="AE752">
            <v>0</v>
          </cell>
          <cell r="AF752">
            <v>0</v>
          </cell>
          <cell r="AG752" t="str">
            <v xml:space="preserve"> ST</v>
          </cell>
          <cell r="AH752" t="str">
            <v xml:space="preserve"> 2001 KAWASAKI VULCAN</v>
          </cell>
          <cell r="AI752" t="str">
            <v xml:space="preserve"> N</v>
          </cell>
          <cell r="AJ752">
            <v>6.5</v>
          </cell>
          <cell r="AK752">
            <v>6</v>
          </cell>
          <cell r="AL752">
            <v>22052</v>
          </cell>
          <cell r="AM752">
            <v>53228</v>
          </cell>
          <cell r="AN752" t="str">
            <v xml:space="preserve"> 12/08/2017</v>
          </cell>
          <cell r="AO752">
            <v>328.57</v>
          </cell>
          <cell r="AP752">
            <v>84.3</v>
          </cell>
          <cell r="AQ752">
            <v>412.87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22052</v>
          </cell>
          <cell r="AZ752">
            <v>53228</v>
          </cell>
          <cell r="BA752" t="str">
            <v xml:space="preserve"> ST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 t="str">
            <v>Pass</v>
          </cell>
          <cell r="BH752" t="str">
            <v>Pass</v>
          </cell>
          <cell r="BI752" t="str">
            <v>***-**-8273</v>
          </cell>
          <cell r="BJ752">
            <v>16904.3</v>
          </cell>
          <cell r="BK752">
            <v>17045.79</v>
          </cell>
          <cell r="BL752">
            <v>17045.79</v>
          </cell>
          <cell r="BM752"/>
          <cell r="BN752"/>
          <cell r="BO752"/>
          <cell r="BP752"/>
          <cell r="BQ752">
            <v>1.5089117098358412E-5</v>
          </cell>
          <cell r="BR752">
            <v>16904.3</v>
          </cell>
          <cell r="BS752">
            <v>141.49</v>
          </cell>
          <cell r="BT752">
            <v>17045.79</v>
          </cell>
          <cell r="BU752">
            <v>0</v>
          </cell>
          <cell r="BV752">
            <v>17045.79</v>
          </cell>
          <cell r="BW752">
            <v>0</v>
          </cell>
          <cell r="BX752">
            <v>0</v>
          </cell>
          <cell r="BY752" t="str">
            <v>1-29</v>
          </cell>
          <cell r="BZ752">
            <v>412.87</v>
          </cell>
          <cell r="CA752" t="e">
            <v>#REF!</v>
          </cell>
          <cell r="CB752" t="str">
            <v>Match</v>
          </cell>
          <cell r="CC752" t="b">
            <v>0</v>
          </cell>
          <cell r="CD752">
            <v>512278273</v>
          </cell>
          <cell r="CE752">
            <v>9</v>
          </cell>
          <cell r="CF752">
            <v>5</v>
          </cell>
          <cell r="CG752">
            <v>27</v>
          </cell>
          <cell r="CH752" t="b">
            <v>0</v>
          </cell>
          <cell r="CI752">
            <v>18.686840277776355</v>
          </cell>
          <cell r="CJ752"/>
          <cell r="CK752" t="e">
            <v>#REF!</v>
          </cell>
          <cell r="CL752" t="e">
            <v>#REF!</v>
          </cell>
        </row>
        <row r="753">
          <cell r="B753">
            <v>53452</v>
          </cell>
          <cell r="C753" t="str">
            <v xml:space="preserve"> GONZALEZ,J. FELIX</v>
          </cell>
          <cell r="D753">
            <v>32542.5</v>
          </cell>
          <cell r="E753">
            <v>28835.759999999998</v>
          </cell>
          <cell r="F753">
            <v>42706</v>
          </cell>
          <cell r="G753">
            <v>44788</v>
          </cell>
          <cell r="H753" t="str">
            <v xml:space="preserve"> PURCHASE VEHICLE</v>
          </cell>
          <cell r="I753" t="str">
            <v xml:space="preserve"> SA</v>
          </cell>
          <cell r="J753">
            <v>34</v>
          </cell>
          <cell r="K753" t="str">
            <v xml:space="preserve"> A</v>
          </cell>
          <cell r="L753" t="str">
            <v xml:space="preserve"> N</v>
          </cell>
          <cell r="M753">
            <v>0</v>
          </cell>
          <cell r="N753">
            <v>22052</v>
          </cell>
          <cell r="O753">
            <v>53452</v>
          </cell>
          <cell r="P753">
            <v>0</v>
          </cell>
          <cell r="Q753" t="str">
            <v xml:space="preserve"> MN</v>
          </cell>
          <cell r="R753">
            <v>43146</v>
          </cell>
          <cell r="S753">
            <v>581.46</v>
          </cell>
          <cell r="T753">
            <v>9.48</v>
          </cell>
          <cell r="U753" t="str">
            <v xml:space="preserve"> N</v>
          </cell>
          <cell r="V753">
            <v>11</v>
          </cell>
          <cell r="W753">
            <v>512278273</v>
          </cell>
          <cell r="X753" t="str">
            <v xml:space="preserve"> S</v>
          </cell>
          <cell r="Y753">
            <v>22052</v>
          </cell>
          <cell r="Z753">
            <v>53452</v>
          </cell>
          <cell r="AA753">
            <v>1</v>
          </cell>
          <cell r="AB753">
            <v>1</v>
          </cell>
          <cell r="AC753">
            <v>5</v>
          </cell>
          <cell r="AD753">
            <v>12</v>
          </cell>
          <cell r="AE753">
            <v>0</v>
          </cell>
          <cell r="AF753">
            <v>0</v>
          </cell>
          <cell r="AG753" t="str">
            <v xml:space="preserve"> ST</v>
          </cell>
          <cell r="AH753" t="str">
            <v xml:space="preserve"> 2015 FORD F-150</v>
          </cell>
          <cell r="AI753" t="str">
            <v xml:space="preserve"> N</v>
          </cell>
          <cell r="AJ753">
            <v>6</v>
          </cell>
          <cell r="AK753">
            <v>2</v>
          </cell>
          <cell r="AL753">
            <v>22052</v>
          </cell>
          <cell r="AM753">
            <v>53452</v>
          </cell>
          <cell r="AN753" t="str">
            <v xml:space="preserve">  3/13/2017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22052</v>
          </cell>
          <cell r="AZ753">
            <v>53452</v>
          </cell>
          <cell r="BA753" t="str">
            <v xml:space="preserve"> ST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 t="str">
            <v>Pass</v>
          </cell>
          <cell r="BH753" t="str">
            <v>Pass</v>
          </cell>
          <cell r="BI753" t="str">
            <v>***-**-8273</v>
          </cell>
          <cell r="BJ753">
            <v>28835.759999999998</v>
          </cell>
          <cell r="BK753">
            <v>28845.239999999998</v>
          </cell>
          <cell r="BL753">
            <v>28845.239999999998</v>
          </cell>
          <cell r="BM753"/>
          <cell r="BN753"/>
          <cell r="BO753"/>
          <cell r="BP753"/>
          <cell r="BQ753">
            <v>2.3759425394821772E-5</v>
          </cell>
          <cell r="BR753">
            <v>28835.759999999998</v>
          </cell>
          <cell r="BS753">
            <v>9.48</v>
          </cell>
          <cell r="BT753">
            <v>28845.239999999998</v>
          </cell>
          <cell r="BU753">
            <v>0</v>
          </cell>
          <cell r="BV753">
            <v>28845.239999999998</v>
          </cell>
          <cell r="BW753">
            <v>0</v>
          </cell>
          <cell r="BX753">
            <v>0</v>
          </cell>
          <cell r="BY753"/>
          <cell r="BZ753">
            <v>0</v>
          </cell>
          <cell r="CA753" t="e">
            <v>#REF!</v>
          </cell>
          <cell r="CB753" t="str">
            <v>Match</v>
          </cell>
          <cell r="CC753" t="b">
            <v>0</v>
          </cell>
          <cell r="CD753">
            <v>512278273</v>
          </cell>
          <cell r="CE753">
            <v>9</v>
          </cell>
          <cell r="CF753">
            <v>5</v>
          </cell>
          <cell r="CG753">
            <v>27</v>
          </cell>
          <cell r="CH753" t="b">
            <v>0</v>
          </cell>
          <cell r="CI753">
            <v>-22.313159722223645</v>
          </cell>
          <cell r="CJ753"/>
          <cell r="CK753" t="e">
            <v>#REF!</v>
          </cell>
          <cell r="CL753" t="e">
            <v>#REF!</v>
          </cell>
        </row>
        <row r="754">
          <cell r="B754">
            <v>54392</v>
          </cell>
          <cell r="C754" t="str">
            <v xml:space="preserve"> GONZALEZ,J. FELIX</v>
          </cell>
          <cell r="D754">
            <v>1025</v>
          </cell>
          <cell r="E754">
            <v>1025</v>
          </cell>
          <cell r="F754">
            <v>43087</v>
          </cell>
          <cell r="G754">
            <v>43459</v>
          </cell>
          <cell r="H754" t="str">
            <v xml:space="preserve"> PERSONAL</v>
          </cell>
          <cell r="I754" t="str">
            <v xml:space="preserve"> SA</v>
          </cell>
          <cell r="J754">
            <v>31</v>
          </cell>
          <cell r="K754" t="str">
            <v xml:space="preserve"> A</v>
          </cell>
          <cell r="L754" t="str">
            <v xml:space="preserve"> N</v>
          </cell>
          <cell r="M754">
            <v>0</v>
          </cell>
          <cell r="N754">
            <v>22052</v>
          </cell>
          <cell r="O754">
            <v>54392</v>
          </cell>
          <cell r="P754">
            <v>0</v>
          </cell>
          <cell r="Q754" t="str">
            <v xml:space="preserve"> MN</v>
          </cell>
          <cell r="R754">
            <v>43125</v>
          </cell>
          <cell r="S754">
            <v>88.56</v>
          </cell>
          <cell r="T754">
            <v>7.5</v>
          </cell>
          <cell r="U754" t="str">
            <v xml:space="preserve"> N</v>
          </cell>
          <cell r="V754">
            <v>1</v>
          </cell>
          <cell r="W754">
            <v>512278273</v>
          </cell>
          <cell r="X754" t="str">
            <v xml:space="preserve"> S</v>
          </cell>
          <cell r="Y754">
            <v>22052</v>
          </cell>
          <cell r="Z754">
            <v>54392</v>
          </cell>
          <cell r="AA754">
            <v>0</v>
          </cell>
          <cell r="AB754">
            <v>1</v>
          </cell>
          <cell r="AC754">
            <v>10</v>
          </cell>
          <cell r="AD754">
            <v>4</v>
          </cell>
          <cell r="AE754">
            <v>0</v>
          </cell>
          <cell r="AF754">
            <v>0</v>
          </cell>
          <cell r="AG754" t="str">
            <v xml:space="preserve"> ST</v>
          </cell>
          <cell r="AH754" t="str">
            <v xml:space="preserve"> UNSECURED</v>
          </cell>
          <cell r="AI754" t="str">
            <v xml:space="preserve"> N</v>
          </cell>
          <cell r="AJ754">
            <v>6.5</v>
          </cell>
          <cell r="AK754">
            <v>0</v>
          </cell>
          <cell r="AL754">
            <v>22052</v>
          </cell>
          <cell r="AM754">
            <v>54392</v>
          </cell>
          <cell r="AN754" t="str">
            <v xml:space="preserve">  0/00/0000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22052</v>
          </cell>
          <cell r="AZ754">
            <v>54392</v>
          </cell>
          <cell r="BA754" t="str">
            <v xml:space="preserve"> ST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 t="str">
            <v>Pass</v>
          </cell>
          <cell r="BH754" t="str">
            <v>Pass</v>
          </cell>
          <cell r="BI754" t="str">
            <v>***-**-8273</v>
          </cell>
          <cell r="BJ754">
            <v>1025</v>
          </cell>
          <cell r="BK754">
            <v>1032.5</v>
          </cell>
          <cell r="BL754">
            <v>1032.5</v>
          </cell>
          <cell r="BM754"/>
          <cell r="BN754"/>
          <cell r="BO754"/>
          <cell r="BP754"/>
          <cell r="BQ754">
            <v>9.1493555047043481E-7</v>
          </cell>
          <cell r="BR754">
            <v>1025</v>
          </cell>
          <cell r="BS754">
            <v>7.5</v>
          </cell>
          <cell r="BT754">
            <v>1032.5</v>
          </cell>
          <cell r="BU754">
            <v>0</v>
          </cell>
          <cell r="BV754">
            <v>1032.5</v>
          </cell>
          <cell r="BW754">
            <v>0</v>
          </cell>
          <cell r="BX754">
            <v>0</v>
          </cell>
          <cell r="BY754"/>
          <cell r="BZ754">
            <v>0</v>
          </cell>
          <cell r="CA754" t="e">
            <v>#REF!</v>
          </cell>
          <cell r="CB754" t="str">
            <v>Match</v>
          </cell>
          <cell r="CC754" t="b">
            <v>0</v>
          </cell>
          <cell r="CD754">
            <v>512278273</v>
          </cell>
          <cell r="CE754">
            <v>9</v>
          </cell>
          <cell r="CF754">
            <v>5</v>
          </cell>
          <cell r="CG754">
            <v>27</v>
          </cell>
          <cell r="CH754" t="b">
            <v>0</v>
          </cell>
          <cell r="CI754">
            <v>-1.3131597222236451</v>
          </cell>
          <cell r="CJ754"/>
          <cell r="CK754" t="e">
            <v>#REF!</v>
          </cell>
          <cell r="CL754" t="e">
            <v>#REF!</v>
          </cell>
        </row>
        <row r="755">
          <cell r="B755">
            <v>49639</v>
          </cell>
          <cell r="C755" t="str">
            <v xml:space="preserve"> GONZALEZ,JAZMIN A.</v>
          </cell>
          <cell r="D755">
            <v>9256.06</v>
          </cell>
          <cell r="E755">
            <v>2334.86</v>
          </cell>
          <cell r="F755">
            <v>41565</v>
          </cell>
          <cell r="G755">
            <v>43091</v>
          </cell>
          <cell r="H755" t="str">
            <v xml:space="preserve"> VEHICLE REFINANCE</v>
          </cell>
          <cell r="I755" t="str">
            <v xml:space="preserve"> CO</v>
          </cell>
          <cell r="J755">
            <v>34</v>
          </cell>
          <cell r="K755" t="str">
            <v xml:space="preserve"> A</v>
          </cell>
          <cell r="L755" t="str">
            <v xml:space="preserve"> N</v>
          </cell>
          <cell r="M755">
            <v>0</v>
          </cell>
          <cell r="N755">
            <v>22053</v>
          </cell>
          <cell r="O755">
            <v>49639</v>
          </cell>
          <cell r="P755">
            <v>0</v>
          </cell>
          <cell r="Q755" t="str">
            <v xml:space="preserve"> AT</v>
          </cell>
          <cell r="R755">
            <v>42615</v>
          </cell>
          <cell r="S755">
            <v>99.11</v>
          </cell>
          <cell r="T755">
            <v>0</v>
          </cell>
          <cell r="U755" t="str">
            <v xml:space="preserve"> N</v>
          </cell>
          <cell r="V755">
            <v>11</v>
          </cell>
          <cell r="W755">
            <v>510113977</v>
          </cell>
          <cell r="X755" t="str">
            <v xml:space="preserve"> S</v>
          </cell>
          <cell r="Y755">
            <v>22053</v>
          </cell>
          <cell r="Z755">
            <v>49639</v>
          </cell>
          <cell r="AA755">
            <v>0</v>
          </cell>
          <cell r="AB755">
            <v>1</v>
          </cell>
          <cell r="AC755">
            <v>5</v>
          </cell>
          <cell r="AD755">
            <v>12</v>
          </cell>
          <cell r="AE755">
            <v>0</v>
          </cell>
          <cell r="AF755">
            <v>0</v>
          </cell>
          <cell r="AG755" t="str">
            <v xml:space="preserve"> ST</v>
          </cell>
          <cell r="AH755" t="str">
            <v xml:space="preserve"> 2008 NISSAN ALTIMA (VIN 1N4AL2</v>
          </cell>
          <cell r="AI755" t="str">
            <v xml:space="preserve"> N</v>
          </cell>
          <cell r="AJ755">
            <v>7</v>
          </cell>
          <cell r="AK755">
            <v>49</v>
          </cell>
          <cell r="AL755">
            <v>22053</v>
          </cell>
          <cell r="AM755">
            <v>49639</v>
          </cell>
          <cell r="AN755" t="str">
            <v xml:space="preserve">  0/00/0000</v>
          </cell>
          <cell r="AO755">
            <v>2334.86</v>
          </cell>
          <cell r="AP755">
            <v>726.27</v>
          </cell>
          <cell r="AQ755">
            <v>0</v>
          </cell>
          <cell r="AR755">
            <v>494.18</v>
          </cell>
          <cell r="AS755">
            <v>18.78</v>
          </cell>
          <cell r="AT755">
            <v>12.52</v>
          </cell>
          <cell r="AU755">
            <v>2535.65</v>
          </cell>
          <cell r="AV755">
            <v>46</v>
          </cell>
          <cell r="AW755">
            <v>41</v>
          </cell>
          <cell r="AX755">
            <v>34</v>
          </cell>
          <cell r="AY755">
            <v>22053</v>
          </cell>
          <cell r="AZ755">
            <v>49639</v>
          </cell>
          <cell r="BA755" t="str">
            <v xml:space="preserve"> ST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 t="str">
            <v>Substandard</v>
          </cell>
          <cell r="BH755" t="str">
            <v>Pass</v>
          </cell>
          <cell r="BI755" t="str">
            <v>***-**-3977</v>
          </cell>
          <cell r="BJ755">
            <v>2334.86</v>
          </cell>
          <cell r="BK755">
            <v>0</v>
          </cell>
          <cell r="BL755"/>
          <cell r="BM755"/>
          <cell r="BN755">
            <v>0</v>
          </cell>
          <cell r="BO755"/>
          <cell r="BP755"/>
          <cell r="BQ755">
            <v>2.2444615287954669E-6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2334.86</v>
          </cell>
          <cell r="BY755" t="str">
            <v>120 +</v>
          </cell>
          <cell r="BZ755">
            <v>3061.13</v>
          </cell>
          <cell r="CA755" t="e">
            <v>#REF!</v>
          </cell>
          <cell r="CB755" t="str">
            <v>Match</v>
          </cell>
          <cell r="CC755" t="b">
            <v>0</v>
          </cell>
          <cell r="CD755">
            <v>510113977</v>
          </cell>
          <cell r="CE755">
            <v>9</v>
          </cell>
          <cell r="CF755">
            <v>5</v>
          </cell>
          <cell r="CG755">
            <v>11</v>
          </cell>
          <cell r="CH755" t="b">
            <v>0</v>
          </cell>
          <cell r="CI755">
            <v>508.68684027777635</v>
          </cell>
          <cell r="CJ755" t="str">
            <v>31 +</v>
          </cell>
          <cell r="CK755">
            <v>0</v>
          </cell>
          <cell r="CL755">
            <v>0</v>
          </cell>
        </row>
        <row r="756">
          <cell r="B756">
            <v>53616</v>
          </cell>
          <cell r="C756" t="str">
            <v xml:space="preserve"> GONZALEZ,JOSE L.</v>
          </cell>
          <cell r="D756">
            <v>18027.5</v>
          </cell>
          <cell r="E756">
            <v>415.26</v>
          </cell>
          <cell r="F756">
            <v>42779</v>
          </cell>
          <cell r="G756">
            <v>44607</v>
          </cell>
          <cell r="H756" t="str">
            <v xml:space="preserve"> PURCHASE VEHICLE</v>
          </cell>
          <cell r="I756" t="str">
            <v xml:space="preserve"> SA</v>
          </cell>
          <cell r="J756">
            <v>34</v>
          </cell>
          <cell r="K756" t="str">
            <v xml:space="preserve"> A</v>
          </cell>
          <cell r="L756" t="str">
            <v xml:space="preserve"> N</v>
          </cell>
          <cell r="M756">
            <v>0</v>
          </cell>
          <cell r="N756">
            <v>22054</v>
          </cell>
          <cell r="O756">
            <v>53616</v>
          </cell>
          <cell r="P756">
            <v>0</v>
          </cell>
          <cell r="Q756" t="str">
            <v xml:space="preserve"> MN</v>
          </cell>
          <cell r="R756">
            <v>44392</v>
          </cell>
          <cell r="S756">
            <v>352.79</v>
          </cell>
          <cell r="T756">
            <v>21.66</v>
          </cell>
          <cell r="U756" t="str">
            <v xml:space="preserve"> N</v>
          </cell>
          <cell r="V756">
            <v>11</v>
          </cell>
          <cell r="W756">
            <v>404539454</v>
          </cell>
          <cell r="X756" t="str">
            <v xml:space="preserve"> S</v>
          </cell>
          <cell r="Y756">
            <v>22054</v>
          </cell>
          <cell r="Z756">
            <v>53616</v>
          </cell>
          <cell r="AA756">
            <v>0</v>
          </cell>
          <cell r="AB756">
            <v>21</v>
          </cell>
          <cell r="AC756">
            <v>5</v>
          </cell>
          <cell r="AD756">
            <v>12</v>
          </cell>
          <cell r="AE756">
            <v>0</v>
          </cell>
          <cell r="AF756">
            <v>0</v>
          </cell>
          <cell r="AG756" t="str">
            <v xml:space="preserve"> ST</v>
          </cell>
          <cell r="AH756" t="str">
            <v xml:space="preserve"> 2009 FORD F150  FX4</v>
          </cell>
          <cell r="AI756" t="str">
            <v xml:space="preserve"> N</v>
          </cell>
          <cell r="AJ756">
            <v>6.5</v>
          </cell>
          <cell r="AK756">
            <v>0</v>
          </cell>
          <cell r="AL756">
            <v>22054</v>
          </cell>
          <cell r="AM756">
            <v>53616</v>
          </cell>
          <cell r="AN756" t="str">
            <v xml:space="preserve">  0/00/0000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22054</v>
          </cell>
          <cell r="AZ756">
            <v>53616</v>
          </cell>
          <cell r="BA756" t="str">
            <v xml:space="preserve"> ST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 t="str">
            <v>Pass</v>
          </cell>
          <cell r="BH756" t="str">
            <v>Pass</v>
          </cell>
          <cell r="BI756" t="str">
            <v>***-**-9454</v>
          </cell>
          <cell r="BJ756">
            <v>415.26</v>
          </cell>
          <cell r="BK756">
            <v>436.92</v>
          </cell>
          <cell r="BL756">
            <v>436.92</v>
          </cell>
          <cell r="BM756"/>
          <cell r="BN756"/>
          <cell r="BO756"/>
          <cell r="BP756"/>
          <cell r="BQ756">
            <v>3.7066940164717343E-7</v>
          </cell>
          <cell r="BR756">
            <v>415.26</v>
          </cell>
          <cell r="BS756">
            <v>21.66</v>
          </cell>
          <cell r="BT756">
            <v>436.92</v>
          </cell>
          <cell r="BU756">
            <v>0</v>
          </cell>
          <cell r="BV756">
            <v>436.92</v>
          </cell>
          <cell r="BW756">
            <v>0</v>
          </cell>
          <cell r="BX756">
            <v>0</v>
          </cell>
          <cell r="BY756"/>
          <cell r="BZ756">
            <v>0</v>
          </cell>
          <cell r="CA756" t="e">
            <v>#REF!</v>
          </cell>
          <cell r="CB756" t="str">
            <v>Match</v>
          </cell>
          <cell r="CC756" t="b">
            <v>0</v>
          </cell>
          <cell r="CD756">
            <v>404539454</v>
          </cell>
          <cell r="CE756">
            <v>9</v>
          </cell>
          <cell r="CF756">
            <v>4</v>
          </cell>
          <cell r="CG756">
            <v>53</v>
          </cell>
          <cell r="CH756" t="b">
            <v>0</v>
          </cell>
          <cell r="CI756">
            <v>-1268.3131597222236</v>
          </cell>
          <cell r="CJ756"/>
          <cell r="CK756" t="e">
            <v>#REF!</v>
          </cell>
          <cell r="CL756" t="e">
            <v>#REF!</v>
          </cell>
        </row>
        <row r="757">
          <cell r="B757">
            <v>54281</v>
          </cell>
          <cell r="C757" t="str">
            <v xml:space="preserve"> GONZALEZ,MIGUEL</v>
          </cell>
          <cell r="D757">
            <v>28800</v>
          </cell>
          <cell r="E757">
            <v>28621.200000000001</v>
          </cell>
          <cell r="F757">
            <v>43039</v>
          </cell>
          <cell r="G757">
            <v>48535</v>
          </cell>
          <cell r="H757" t="str">
            <v xml:space="preserve"> CASH-OUT REFINANCE</v>
          </cell>
          <cell r="I757" t="str">
            <v xml:space="preserve"> SA</v>
          </cell>
          <cell r="J757">
            <v>13</v>
          </cell>
          <cell r="K757" t="str">
            <v xml:space="preserve"> A</v>
          </cell>
          <cell r="L757" t="str">
            <v xml:space="preserve"> N</v>
          </cell>
          <cell r="M757">
            <v>0</v>
          </cell>
          <cell r="N757">
            <v>22055</v>
          </cell>
          <cell r="O757">
            <v>54281</v>
          </cell>
          <cell r="P757">
            <v>0</v>
          </cell>
          <cell r="Q757" t="str">
            <v xml:space="preserve"> BR</v>
          </cell>
          <cell r="R757">
            <v>43148</v>
          </cell>
          <cell r="S757">
            <v>220.72</v>
          </cell>
          <cell r="T757">
            <v>24.7</v>
          </cell>
          <cell r="U757" t="str">
            <v xml:space="preserve"> N</v>
          </cell>
          <cell r="V757">
            <v>2</v>
          </cell>
          <cell r="W757">
            <v>941731269</v>
          </cell>
          <cell r="X757" t="str">
            <v xml:space="preserve"> S</v>
          </cell>
          <cell r="Y757">
            <v>22055</v>
          </cell>
          <cell r="Z757">
            <v>54281</v>
          </cell>
          <cell r="AA757">
            <v>0</v>
          </cell>
          <cell r="AB757">
            <v>23</v>
          </cell>
          <cell r="AC757">
            <v>6</v>
          </cell>
          <cell r="AD757">
            <v>1</v>
          </cell>
          <cell r="AE757">
            <v>0</v>
          </cell>
          <cell r="AF757">
            <v>0</v>
          </cell>
          <cell r="AG757" t="str">
            <v xml:space="preserve"> ST</v>
          </cell>
          <cell r="AH757" t="str">
            <v xml:space="preserve"> 5001 WISCONSIN, HEALY</v>
          </cell>
          <cell r="AI757" t="str">
            <v xml:space="preserve"> N</v>
          </cell>
          <cell r="AJ757">
            <v>4.5</v>
          </cell>
          <cell r="AK757">
            <v>0</v>
          </cell>
          <cell r="AL757">
            <v>22055</v>
          </cell>
          <cell r="AM757">
            <v>54281</v>
          </cell>
          <cell r="AN757" t="str">
            <v xml:space="preserve">  0/00/0000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22055</v>
          </cell>
          <cell r="AZ757">
            <v>54281</v>
          </cell>
          <cell r="BA757" t="str">
            <v xml:space="preserve"> ST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 t="str">
            <v>Pass</v>
          </cell>
          <cell r="BH757" t="str">
            <v>Pass</v>
          </cell>
          <cell r="BI757" t="str">
            <v>***-**-1269</v>
          </cell>
          <cell r="BJ757">
            <v>28621.200000000001</v>
          </cell>
          <cell r="BK757">
            <v>28645.9</v>
          </cell>
          <cell r="BL757">
            <v>28645.9</v>
          </cell>
          <cell r="BM757"/>
          <cell r="BN757"/>
          <cell r="BO757"/>
          <cell r="BP757"/>
          <cell r="BQ757">
            <v>1.7686977890740687E-5</v>
          </cell>
          <cell r="BR757">
            <v>28621.200000000001</v>
          </cell>
          <cell r="BS757">
            <v>24.7</v>
          </cell>
          <cell r="BT757">
            <v>28645.9</v>
          </cell>
          <cell r="BU757">
            <v>0</v>
          </cell>
          <cell r="BV757">
            <v>28645.9</v>
          </cell>
          <cell r="BW757">
            <v>0</v>
          </cell>
          <cell r="BX757">
            <v>0</v>
          </cell>
          <cell r="BY757"/>
          <cell r="BZ757">
            <v>0</v>
          </cell>
          <cell r="CA757" t="e">
            <v>#REF!</v>
          </cell>
          <cell r="CB757" t="str">
            <v>Match</v>
          </cell>
          <cell r="CC757" t="b">
            <v>0</v>
          </cell>
          <cell r="CD757">
            <v>941731269</v>
          </cell>
          <cell r="CE757">
            <v>9</v>
          </cell>
          <cell r="CF757">
            <v>9</v>
          </cell>
          <cell r="CG757">
            <v>73</v>
          </cell>
          <cell r="CH757" t="str">
            <v>Z</v>
          </cell>
          <cell r="CI757">
            <v>-24.313159722223645</v>
          </cell>
          <cell r="CJ757"/>
          <cell r="CK757" t="e">
            <v>#REF!</v>
          </cell>
          <cell r="CL757" t="e">
            <v>#REF!</v>
          </cell>
        </row>
        <row r="758">
          <cell r="B758">
            <v>54282</v>
          </cell>
          <cell r="C758" t="str">
            <v xml:space="preserve"> GONZALEZ,MIGUEL</v>
          </cell>
          <cell r="D758">
            <v>5594.83</v>
          </cell>
          <cell r="E758">
            <v>5164.7700000000004</v>
          </cell>
          <cell r="F758">
            <v>43042</v>
          </cell>
          <cell r="G758">
            <v>43772</v>
          </cell>
          <cell r="H758" t="str">
            <v xml:space="preserve"> REFINANCE VEHICLES</v>
          </cell>
          <cell r="I758" t="str">
            <v xml:space="preserve"> SA</v>
          </cell>
          <cell r="J758">
            <v>31</v>
          </cell>
          <cell r="K758" t="str">
            <v xml:space="preserve"> A</v>
          </cell>
          <cell r="L758" t="str">
            <v xml:space="preserve"> N</v>
          </cell>
          <cell r="M758">
            <v>0</v>
          </cell>
          <cell r="N758">
            <v>22055</v>
          </cell>
          <cell r="O758">
            <v>54282</v>
          </cell>
          <cell r="P758">
            <v>0</v>
          </cell>
          <cell r="Q758" t="str">
            <v xml:space="preserve"> BR</v>
          </cell>
          <cell r="R758">
            <v>43134</v>
          </cell>
          <cell r="S758">
            <v>255.56</v>
          </cell>
          <cell r="T758">
            <v>28.01</v>
          </cell>
          <cell r="U758" t="str">
            <v xml:space="preserve"> N</v>
          </cell>
          <cell r="V758">
            <v>11</v>
          </cell>
          <cell r="W758">
            <v>941731269</v>
          </cell>
          <cell r="X758" t="str">
            <v xml:space="preserve"> S</v>
          </cell>
          <cell r="Y758">
            <v>22055</v>
          </cell>
          <cell r="Z758">
            <v>54282</v>
          </cell>
          <cell r="AA758">
            <v>0</v>
          </cell>
          <cell r="AB758">
            <v>23</v>
          </cell>
          <cell r="AC758">
            <v>10</v>
          </cell>
          <cell r="AD758">
            <v>4</v>
          </cell>
          <cell r="AE758">
            <v>0</v>
          </cell>
          <cell r="AF758">
            <v>0</v>
          </cell>
          <cell r="AG758" t="str">
            <v xml:space="preserve"> ST</v>
          </cell>
          <cell r="AH758" t="str">
            <v xml:space="preserve"> 2007 CHRYSLER &amp; 2003 CHEVROLET</v>
          </cell>
          <cell r="AI758" t="str">
            <v xml:space="preserve"> N</v>
          </cell>
          <cell r="AJ758">
            <v>9</v>
          </cell>
          <cell r="AK758">
            <v>0</v>
          </cell>
          <cell r="AL758">
            <v>22055</v>
          </cell>
          <cell r="AM758">
            <v>54282</v>
          </cell>
          <cell r="AN758" t="str">
            <v xml:space="preserve">  0/00/0000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22055</v>
          </cell>
          <cell r="AZ758">
            <v>54282</v>
          </cell>
          <cell r="BA758" t="str">
            <v xml:space="preserve"> ST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 t="str">
            <v>Pass</v>
          </cell>
          <cell r="BH758" t="str">
            <v>Pass</v>
          </cell>
          <cell r="BI758" t="str">
            <v>***-**-1269</v>
          </cell>
          <cell r="BJ758">
            <v>5164.7700000000004</v>
          </cell>
          <cell r="BK758">
            <v>5192.7800000000007</v>
          </cell>
          <cell r="BL758">
            <v>5192.7800000000007</v>
          </cell>
          <cell r="BM758"/>
          <cell r="BN758"/>
          <cell r="BO758"/>
          <cell r="BP758"/>
          <cell r="BQ758">
            <v>6.3833223485221303E-6</v>
          </cell>
          <cell r="BR758">
            <v>5164.7700000000004</v>
          </cell>
          <cell r="BS758">
            <v>28.01</v>
          </cell>
          <cell r="BT758">
            <v>5192.7800000000007</v>
          </cell>
          <cell r="BU758">
            <v>0</v>
          </cell>
          <cell r="BV758">
            <v>5192.7800000000007</v>
          </cell>
          <cell r="BW758">
            <v>0</v>
          </cell>
          <cell r="BX758">
            <v>0</v>
          </cell>
          <cell r="BY758"/>
          <cell r="BZ758">
            <v>0</v>
          </cell>
          <cell r="CA758" t="e">
            <v>#REF!</v>
          </cell>
          <cell r="CB758" t="str">
            <v>Match</v>
          </cell>
          <cell r="CC758" t="b">
            <v>0</v>
          </cell>
          <cell r="CD758">
            <v>941731269</v>
          </cell>
          <cell r="CE758">
            <v>9</v>
          </cell>
          <cell r="CF758">
            <v>9</v>
          </cell>
          <cell r="CG758">
            <v>73</v>
          </cell>
          <cell r="CH758" t="str">
            <v>Z</v>
          </cell>
          <cell r="CI758">
            <v>-10.313159722223645</v>
          </cell>
          <cell r="CJ758"/>
          <cell r="CK758" t="e">
            <v>#REF!</v>
          </cell>
          <cell r="CL758" t="e">
            <v>#REF!</v>
          </cell>
        </row>
        <row r="759">
          <cell r="B759">
            <v>54449</v>
          </cell>
          <cell r="C759" t="str">
            <v xml:space="preserve"> GONZALEZ,MIGU</v>
          </cell>
          <cell r="D759">
            <v>9262.5</v>
          </cell>
          <cell r="E759">
            <v>9262.5</v>
          </cell>
          <cell r="F759">
            <v>43116</v>
          </cell>
          <cell r="G759">
            <v>43205</v>
          </cell>
          <cell r="H759" t="str">
            <v xml:space="preserve"> PURCHASE VEHICLE</v>
          </cell>
          <cell r="I759" t="str">
            <v xml:space="preserve"> SI</v>
          </cell>
          <cell r="J759">
            <v>34</v>
          </cell>
          <cell r="K759" t="str">
            <v xml:space="preserve"> A</v>
          </cell>
          <cell r="L759" t="str">
            <v xml:space="preserve"> N</v>
          </cell>
          <cell r="M759">
            <v>0</v>
          </cell>
          <cell r="N759">
            <v>22055</v>
          </cell>
          <cell r="O759">
            <v>54449</v>
          </cell>
          <cell r="P759">
            <v>0</v>
          </cell>
          <cell r="Q759" t="str">
            <v xml:space="preserve"> MN</v>
          </cell>
          <cell r="R759">
            <v>43205</v>
          </cell>
          <cell r="S759">
            <v>0</v>
          </cell>
          <cell r="T759">
            <v>14.21</v>
          </cell>
          <cell r="U759" t="str">
            <v xml:space="preserve"> N</v>
          </cell>
          <cell r="V759">
            <v>11</v>
          </cell>
          <cell r="W759">
            <v>515155836</v>
          </cell>
          <cell r="X759" t="str">
            <v xml:space="preserve"> S</v>
          </cell>
          <cell r="Y759">
            <v>22055</v>
          </cell>
          <cell r="Z759">
            <v>54449</v>
          </cell>
          <cell r="AA759">
            <v>0</v>
          </cell>
          <cell r="AB759">
            <v>23</v>
          </cell>
          <cell r="AC759">
            <v>5</v>
          </cell>
          <cell r="AD759">
            <v>12</v>
          </cell>
          <cell r="AE759">
            <v>0</v>
          </cell>
          <cell r="AF759">
            <v>0</v>
          </cell>
          <cell r="AG759" t="str">
            <v xml:space="preserve"> ST</v>
          </cell>
          <cell r="AH759" t="str">
            <v xml:space="preserve"> 2010 BUICK  ENCLAVE (VIN 5GALR</v>
          </cell>
          <cell r="AI759" t="str">
            <v xml:space="preserve"> N</v>
          </cell>
          <cell r="AJ759">
            <v>7</v>
          </cell>
          <cell r="AK759">
            <v>0</v>
          </cell>
          <cell r="AL759">
            <v>22055</v>
          </cell>
          <cell r="AM759">
            <v>54449</v>
          </cell>
          <cell r="AN759" t="str">
            <v xml:space="preserve">  0/00/0000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22055</v>
          </cell>
          <cell r="AZ759">
            <v>54449</v>
          </cell>
          <cell r="BA759" t="str">
            <v xml:space="preserve"> ST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 t="str">
            <v>Pass</v>
          </cell>
          <cell r="BH759" t="str">
            <v>Pass</v>
          </cell>
          <cell r="BI759" t="str">
            <v>***-**-5836</v>
          </cell>
          <cell r="BJ759">
            <v>9262.5</v>
          </cell>
          <cell r="BK759">
            <v>9276.7099999999991</v>
          </cell>
          <cell r="BL759">
            <v>9276.7099999999991</v>
          </cell>
          <cell r="BM759"/>
          <cell r="BN759"/>
          <cell r="BO759"/>
          <cell r="BP759"/>
          <cell r="BQ759">
            <v>8.9038849911635018E-6</v>
          </cell>
          <cell r="BR759">
            <v>9262.5</v>
          </cell>
          <cell r="BS759">
            <v>14.21</v>
          </cell>
          <cell r="BT759">
            <v>9276.7099999999991</v>
          </cell>
          <cell r="BU759">
            <v>0</v>
          </cell>
          <cell r="BV759">
            <v>9276.7099999999991</v>
          </cell>
          <cell r="BW759">
            <v>0</v>
          </cell>
          <cell r="BX759">
            <v>0</v>
          </cell>
          <cell r="BY759"/>
          <cell r="BZ759">
            <v>0</v>
          </cell>
          <cell r="CA759" t="e">
            <v>#REF!</v>
          </cell>
          <cell r="CB759" t="str">
            <v>Match</v>
          </cell>
          <cell r="CC759" t="b">
            <v>0</v>
          </cell>
          <cell r="CD759">
            <v>515155836</v>
          </cell>
          <cell r="CE759">
            <v>9</v>
          </cell>
          <cell r="CF759">
            <v>5</v>
          </cell>
          <cell r="CG759">
            <v>15</v>
          </cell>
          <cell r="CH759" t="b">
            <v>0</v>
          </cell>
          <cell r="CI759">
            <v>-81.313159722223645</v>
          </cell>
          <cell r="CJ759"/>
          <cell r="CK759" t="e">
            <v>#REF!</v>
          </cell>
          <cell r="CL759" t="e">
            <v>#REF!</v>
          </cell>
        </row>
        <row r="760">
          <cell r="B760">
            <v>53604</v>
          </cell>
          <cell r="C760" t="str">
            <v xml:space="preserve"> GONZALEZ VILLA,JUAN</v>
          </cell>
          <cell r="D760">
            <v>6025</v>
          </cell>
          <cell r="E760">
            <v>1492.96</v>
          </cell>
          <cell r="F760">
            <v>42769</v>
          </cell>
          <cell r="G760">
            <v>43235</v>
          </cell>
          <cell r="H760" t="str">
            <v xml:space="preserve"> REFINANCE VEHICLE</v>
          </cell>
          <cell r="I760" t="str">
            <v xml:space="preserve"> SA</v>
          </cell>
          <cell r="J760">
            <v>31</v>
          </cell>
          <cell r="K760" t="str">
            <v xml:space="preserve"> A</v>
          </cell>
          <cell r="L760" t="str">
            <v xml:space="preserve"> N</v>
          </cell>
          <cell r="M760">
            <v>0</v>
          </cell>
          <cell r="N760">
            <v>22056</v>
          </cell>
          <cell r="O760">
            <v>53604</v>
          </cell>
          <cell r="P760">
            <v>0</v>
          </cell>
          <cell r="Q760" t="str">
            <v xml:space="preserve"> MN</v>
          </cell>
          <cell r="R760">
            <v>43146</v>
          </cell>
          <cell r="S760">
            <v>395.27</v>
          </cell>
          <cell r="T760">
            <v>2.46</v>
          </cell>
          <cell r="U760" t="str">
            <v xml:space="preserve"> N</v>
          </cell>
          <cell r="V760">
            <v>11</v>
          </cell>
          <cell r="W760">
            <v>404539456</v>
          </cell>
          <cell r="X760" t="str">
            <v xml:space="preserve"> S</v>
          </cell>
          <cell r="Y760">
            <v>22056</v>
          </cell>
          <cell r="Z760">
            <v>53604</v>
          </cell>
          <cell r="AA760">
            <v>0</v>
          </cell>
          <cell r="AB760">
            <v>21</v>
          </cell>
          <cell r="AC760">
            <v>10</v>
          </cell>
          <cell r="AD760">
            <v>4</v>
          </cell>
          <cell r="AE760">
            <v>0</v>
          </cell>
          <cell r="AF760">
            <v>0</v>
          </cell>
          <cell r="AG760" t="str">
            <v xml:space="preserve"> ST</v>
          </cell>
          <cell r="AH760" t="str">
            <v xml:space="preserve"> 2004 HONDA ACCORD</v>
          </cell>
          <cell r="AI760" t="str">
            <v xml:space="preserve"> N</v>
          </cell>
          <cell r="AJ760">
            <v>7.5</v>
          </cell>
          <cell r="AK760">
            <v>0</v>
          </cell>
          <cell r="AL760">
            <v>22056</v>
          </cell>
          <cell r="AM760">
            <v>53604</v>
          </cell>
          <cell r="AN760" t="str">
            <v xml:space="preserve">  0/00/0000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22056</v>
          </cell>
          <cell r="AZ760">
            <v>53604</v>
          </cell>
          <cell r="BA760" t="str">
            <v xml:space="preserve"> ST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 t="str">
            <v>Pass</v>
          </cell>
          <cell r="BH760" t="str">
            <v>Pass</v>
          </cell>
          <cell r="BI760" t="str">
            <v>***-**-9456</v>
          </cell>
          <cell r="BJ760">
            <v>1492.96</v>
          </cell>
          <cell r="BK760">
            <v>1495.42</v>
          </cell>
          <cell r="BL760">
            <v>1495.42</v>
          </cell>
          <cell r="BM760"/>
          <cell r="BN760"/>
          <cell r="BO760"/>
          <cell r="BP760"/>
          <cell r="BQ760">
            <v>1.5376684946683005E-6</v>
          </cell>
          <cell r="BR760">
            <v>1492.96</v>
          </cell>
          <cell r="BS760">
            <v>2.46</v>
          </cell>
          <cell r="BT760">
            <v>1495.42</v>
          </cell>
          <cell r="BU760">
            <v>0</v>
          </cell>
          <cell r="BV760">
            <v>1495.42</v>
          </cell>
          <cell r="BW760">
            <v>0</v>
          </cell>
          <cell r="BX760">
            <v>0</v>
          </cell>
          <cell r="BY760"/>
          <cell r="BZ760">
            <v>0</v>
          </cell>
          <cell r="CA760" t="e">
            <v>#REF!</v>
          </cell>
          <cell r="CB760" t="str">
            <v>Match</v>
          </cell>
          <cell r="CC760" t="b">
            <v>0</v>
          </cell>
          <cell r="CD760">
            <v>404539456</v>
          </cell>
          <cell r="CE760">
            <v>9</v>
          </cell>
          <cell r="CF760">
            <v>4</v>
          </cell>
          <cell r="CG760">
            <v>53</v>
          </cell>
          <cell r="CH760" t="b">
            <v>0</v>
          </cell>
          <cell r="CI760">
            <v>-22.313159722223645</v>
          </cell>
          <cell r="CJ760"/>
          <cell r="CK760" t="e">
            <v>#REF!</v>
          </cell>
          <cell r="CL760" t="e">
            <v>#REF!</v>
          </cell>
        </row>
        <row r="761">
          <cell r="B761">
            <v>54321</v>
          </cell>
          <cell r="C761" t="str">
            <v xml:space="preserve"> GONZALEZ,GABRIELA</v>
          </cell>
          <cell r="D761">
            <v>5025</v>
          </cell>
          <cell r="E761">
            <v>4202.97</v>
          </cell>
          <cell r="F761">
            <v>43060</v>
          </cell>
          <cell r="G761">
            <v>43424</v>
          </cell>
          <cell r="H761" t="str">
            <v xml:space="preserve"> PERSONAL</v>
          </cell>
          <cell r="I761" t="str">
            <v xml:space="preserve"> SA</v>
          </cell>
          <cell r="J761">
            <v>31</v>
          </cell>
          <cell r="K761" t="str">
            <v xml:space="preserve"> A</v>
          </cell>
          <cell r="L761" t="str">
            <v xml:space="preserve"> N</v>
          </cell>
          <cell r="M761">
            <v>0</v>
          </cell>
          <cell r="N761">
            <v>22058</v>
          </cell>
          <cell r="O761">
            <v>54321</v>
          </cell>
          <cell r="P761">
            <v>0</v>
          </cell>
          <cell r="Q761" t="str">
            <v xml:space="preserve"> MN</v>
          </cell>
          <cell r="R761">
            <v>43151</v>
          </cell>
          <cell r="S761">
            <v>431.22</v>
          </cell>
          <cell r="T761">
            <v>5.0599999999999996</v>
          </cell>
          <cell r="U761" t="str">
            <v xml:space="preserve"> N</v>
          </cell>
          <cell r="V761">
            <v>11</v>
          </cell>
          <cell r="W761">
            <v>639149158</v>
          </cell>
          <cell r="X761" t="str">
            <v xml:space="preserve"> S</v>
          </cell>
          <cell r="Y761">
            <v>22058</v>
          </cell>
          <cell r="Z761">
            <v>54321</v>
          </cell>
          <cell r="AA761">
            <v>0</v>
          </cell>
          <cell r="AB761">
            <v>21</v>
          </cell>
          <cell r="AC761">
            <v>10</v>
          </cell>
          <cell r="AD761">
            <v>4</v>
          </cell>
          <cell r="AE761">
            <v>0</v>
          </cell>
          <cell r="AF761">
            <v>0</v>
          </cell>
          <cell r="AG761" t="str">
            <v xml:space="preserve"> ST</v>
          </cell>
          <cell r="AH761" t="str">
            <v xml:space="preserve"> 2001 NISSAN PATHFINDER (VIN JN</v>
          </cell>
          <cell r="AI761" t="str">
            <v xml:space="preserve"> N</v>
          </cell>
          <cell r="AJ761">
            <v>5.5</v>
          </cell>
          <cell r="AK761">
            <v>0</v>
          </cell>
          <cell r="AL761">
            <v>22058</v>
          </cell>
          <cell r="AM761">
            <v>54321</v>
          </cell>
          <cell r="AN761" t="str">
            <v xml:space="preserve">  0/00/0000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22058</v>
          </cell>
          <cell r="AZ761">
            <v>54321</v>
          </cell>
          <cell r="BA761" t="str">
            <v xml:space="preserve"> ST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 t="str">
            <v>Pass</v>
          </cell>
          <cell r="BH761" t="str">
            <v>Pass</v>
          </cell>
          <cell r="BI761" t="str">
            <v>***-**-9158</v>
          </cell>
          <cell r="BJ761">
            <v>4202.97</v>
          </cell>
          <cell r="BK761">
            <v>4208.0300000000007</v>
          </cell>
          <cell r="BL761">
            <v>4208.0300000000007</v>
          </cell>
          <cell r="BM761"/>
          <cell r="BN761"/>
          <cell r="BO761"/>
          <cell r="BP761"/>
          <cell r="BQ761">
            <v>3.1744775516823984E-6</v>
          </cell>
          <cell r="BR761">
            <v>4202.97</v>
          </cell>
          <cell r="BS761">
            <v>5.0599999999999996</v>
          </cell>
          <cell r="BT761">
            <v>4208.0300000000007</v>
          </cell>
          <cell r="BU761">
            <v>0</v>
          </cell>
          <cell r="BV761">
            <v>4208.0300000000007</v>
          </cell>
          <cell r="BW761">
            <v>0</v>
          </cell>
          <cell r="BX761">
            <v>0</v>
          </cell>
          <cell r="BY761"/>
          <cell r="BZ761">
            <v>0</v>
          </cell>
          <cell r="CA761" t="e">
            <v>#REF!</v>
          </cell>
          <cell r="CB761" t="str">
            <v>Match</v>
          </cell>
          <cell r="CC761" t="b">
            <v>0</v>
          </cell>
          <cell r="CD761">
            <v>639149158</v>
          </cell>
          <cell r="CE761">
            <v>9</v>
          </cell>
          <cell r="CF761">
            <v>6</v>
          </cell>
          <cell r="CG761">
            <v>14</v>
          </cell>
          <cell r="CH761" t="b">
            <v>0</v>
          </cell>
          <cell r="CI761">
            <v>-27.313159722223645</v>
          </cell>
          <cell r="CJ761"/>
          <cell r="CK761" t="e">
            <v>#REF!</v>
          </cell>
          <cell r="CL761" t="e">
            <v>#REF!</v>
          </cell>
        </row>
        <row r="762">
          <cell r="B762">
            <v>54010</v>
          </cell>
          <cell r="C762" t="str">
            <v xml:space="preserve"> GONZALEZ,MIGUEL A.</v>
          </cell>
          <cell r="D762">
            <v>9194.9599999999991</v>
          </cell>
          <cell r="E762">
            <v>8305.52</v>
          </cell>
          <cell r="F762">
            <v>42928</v>
          </cell>
          <cell r="G762">
            <v>44256</v>
          </cell>
          <cell r="H762" t="str">
            <v xml:space="preserve"> PURCHASE VEHICLE</v>
          </cell>
          <cell r="I762" t="str">
            <v xml:space="preserve"> SA</v>
          </cell>
          <cell r="J762">
            <v>34</v>
          </cell>
          <cell r="K762" t="str">
            <v xml:space="preserve"> A</v>
          </cell>
          <cell r="L762" t="str">
            <v xml:space="preserve"> N</v>
          </cell>
          <cell r="M762">
            <v>0</v>
          </cell>
          <cell r="N762">
            <v>22059</v>
          </cell>
          <cell r="O762">
            <v>54010</v>
          </cell>
          <cell r="P762">
            <v>0</v>
          </cell>
          <cell r="Q762" t="str">
            <v xml:space="preserve"> JB</v>
          </cell>
          <cell r="R762">
            <v>43132</v>
          </cell>
          <cell r="S762">
            <v>249.98</v>
          </cell>
          <cell r="T762">
            <v>42.56</v>
          </cell>
          <cell r="U762" t="str">
            <v xml:space="preserve"> N</v>
          </cell>
          <cell r="V762">
            <v>11</v>
          </cell>
          <cell r="W762">
            <v>515155836</v>
          </cell>
          <cell r="X762" t="str">
            <v xml:space="preserve"> S</v>
          </cell>
          <cell r="Y762">
            <v>22059</v>
          </cell>
          <cell r="Z762">
            <v>54010</v>
          </cell>
          <cell r="AA762">
            <v>0</v>
          </cell>
          <cell r="AB762">
            <v>23</v>
          </cell>
          <cell r="AC762">
            <v>5</v>
          </cell>
          <cell r="AD762">
            <v>12</v>
          </cell>
          <cell r="AE762">
            <v>0</v>
          </cell>
          <cell r="AF762">
            <v>0</v>
          </cell>
          <cell r="AG762" t="str">
            <v xml:space="preserve"> ST</v>
          </cell>
          <cell r="AH762" t="str">
            <v xml:space="preserve"> 2013 CHEVROLET MALIBU SD (VIN</v>
          </cell>
          <cell r="AI762" t="str">
            <v xml:space="preserve"> N</v>
          </cell>
          <cell r="AJ762">
            <v>8.5</v>
          </cell>
          <cell r="AK762">
            <v>0</v>
          </cell>
          <cell r="AL762">
            <v>22059</v>
          </cell>
          <cell r="AM762">
            <v>54010</v>
          </cell>
          <cell r="AN762" t="str">
            <v xml:space="preserve">  0/00/0000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22059</v>
          </cell>
          <cell r="AZ762">
            <v>54010</v>
          </cell>
          <cell r="BA762" t="str">
            <v xml:space="preserve"> ST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 t="str">
            <v>Pass</v>
          </cell>
          <cell r="BH762" t="str">
            <v>Pass</v>
          </cell>
          <cell r="BI762" t="str">
            <v>***-**-5836</v>
          </cell>
          <cell r="BJ762">
            <v>8305.52</v>
          </cell>
          <cell r="BK762">
            <v>8348.08</v>
          </cell>
          <cell r="BL762">
            <v>8348.08</v>
          </cell>
          <cell r="BM762"/>
          <cell r="BN762"/>
          <cell r="BO762"/>
          <cell r="BP762"/>
          <cell r="BQ762">
            <v>9.694804031777449E-6</v>
          </cell>
          <cell r="BR762">
            <v>8305.52</v>
          </cell>
          <cell r="BS762">
            <v>42.56</v>
          </cell>
          <cell r="BT762">
            <v>8348.08</v>
          </cell>
          <cell r="BU762">
            <v>0</v>
          </cell>
          <cell r="BV762">
            <v>8348.08</v>
          </cell>
          <cell r="BW762">
            <v>0</v>
          </cell>
          <cell r="BX762">
            <v>0</v>
          </cell>
          <cell r="BY762"/>
          <cell r="BZ762">
            <v>0</v>
          </cell>
          <cell r="CA762" t="e">
            <v>#REF!</v>
          </cell>
          <cell r="CB762" t="str">
            <v>Match</v>
          </cell>
          <cell r="CC762" t="b">
            <v>0</v>
          </cell>
          <cell r="CD762">
            <v>515155836</v>
          </cell>
          <cell r="CE762">
            <v>9</v>
          </cell>
          <cell r="CF762">
            <v>5</v>
          </cell>
          <cell r="CG762">
            <v>15</v>
          </cell>
          <cell r="CH762" t="b">
            <v>0</v>
          </cell>
          <cell r="CI762">
            <v>-8.3131597222236451</v>
          </cell>
          <cell r="CJ762"/>
          <cell r="CK762" t="e">
            <v>#REF!</v>
          </cell>
          <cell r="CL762" t="e">
            <v>#REF!</v>
          </cell>
        </row>
        <row r="763">
          <cell r="B763">
            <v>92788</v>
          </cell>
          <cell r="C763" t="str">
            <v xml:space="preserve"> GONZALES,ROSA</v>
          </cell>
          <cell r="D763">
            <v>600</v>
          </cell>
          <cell r="E763">
            <v>209.7</v>
          </cell>
          <cell r="F763">
            <v>36490</v>
          </cell>
          <cell r="G763">
            <v>36672</v>
          </cell>
          <cell r="H763" t="str">
            <v xml:space="preserve"> PERSONAL</v>
          </cell>
          <cell r="I763" t="str">
            <v xml:space="preserve"> CO</v>
          </cell>
          <cell r="J763">
            <v>31</v>
          </cell>
          <cell r="K763" t="str">
            <v xml:space="preserve"> A</v>
          </cell>
          <cell r="L763" t="str">
            <v xml:space="preserve"> N</v>
          </cell>
          <cell r="M763">
            <v>0</v>
          </cell>
          <cell r="N763">
            <v>22060</v>
          </cell>
          <cell r="O763">
            <v>92788</v>
          </cell>
          <cell r="P763">
            <v>0</v>
          </cell>
          <cell r="Q763" t="str">
            <v xml:space="preserve"> GT</v>
          </cell>
          <cell r="R763">
            <v>36642</v>
          </cell>
          <cell r="S763">
            <v>104.42</v>
          </cell>
          <cell r="T763">
            <v>0</v>
          </cell>
          <cell r="U763" t="str">
            <v xml:space="preserve"> N</v>
          </cell>
          <cell r="V763">
            <v>1</v>
          </cell>
          <cell r="W763">
            <v>632090532</v>
          </cell>
          <cell r="X763" t="str">
            <v xml:space="preserve"> S</v>
          </cell>
          <cell r="Y763">
            <v>22060</v>
          </cell>
          <cell r="Z763">
            <v>92788</v>
          </cell>
          <cell r="AA763">
            <v>0</v>
          </cell>
          <cell r="AB763">
            <v>1</v>
          </cell>
          <cell r="AC763">
            <v>10</v>
          </cell>
          <cell r="AD763">
            <v>4</v>
          </cell>
          <cell r="AE763">
            <v>0</v>
          </cell>
          <cell r="AF763">
            <v>0</v>
          </cell>
          <cell r="AG763" t="str">
            <v xml:space="preserve"> ST</v>
          </cell>
          <cell r="AH763" t="str">
            <v xml:space="preserve"> UNSECURED</v>
          </cell>
          <cell r="AI763" t="str">
            <v xml:space="preserve"> N</v>
          </cell>
          <cell r="AJ763">
            <v>15</v>
          </cell>
          <cell r="AK763">
            <v>5</v>
          </cell>
          <cell r="AL763">
            <v>22060</v>
          </cell>
          <cell r="AM763">
            <v>92788</v>
          </cell>
          <cell r="AN763" t="str">
            <v xml:space="preserve">  0/00/0000</v>
          </cell>
          <cell r="AO763">
            <v>209.7</v>
          </cell>
          <cell r="AP763">
            <v>560.54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770.24</v>
          </cell>
          <cell r="AV763">
            <v>4</v>
          </cell>
          <cell r="AW763">
            <v>3</v>
          </cell>
          <cell r="AX763">
            <v>46</v>
          </cell>
          <cell r="AY763">
            <v>22060</v>
          </cell>
          <cell r="AZ763">
            <v>92788</v>
          </cell>
          <cell r="BA763" t="str">
            <v xml:space="preserve"> ST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 t="str">
            <v>Substandard</v>
          </cell>
          <cell r="BH763" t="str">
            <v>Pass</v>
          </cell>
          <cell r="BI763" t="str">
            <v>***-**-0532</v>
          </cell>
          <cell r="BJ763">
            <v>209.7</v>
          </cell>
          <cell r="BK763">
            <v>0</v>
          </cell>
          <cell r="BL763"/>
          <cell r="BM763"/>
          <cell r="BN763">
            <v>0</v>
          </cell>
          <cell r="BO763"/>
          <cell r="BP763"/>
          <cell r="BQ763">
            <v>4.3195944075118237E-7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209.7</v>
          </cell>
          <cell r="BY763" t="str">
            <v>120 +</v>
          </cell>
          <cell r="BZ763">
            <v>770.24</v>
          </cell>
          <cell r="CA763" t="e">
            <v>#REF!</v>
          </cell>
          <cell r="CB763" t="str">
            <v>Match</v>
          </cell>
          <cell r="CC763" t="b">
            <v>0</v>
          </cell>
          <cell r="CD763">
            <v>632090532</v>
          </cell>
          <cell r="CE763">
            <v>9</v>
          </cell>
          <cell r="CF763">
            <v>6</v>
          </cell>
          <cell r="CG763">
            <v>9</v>
          </cell>
          <cell r="CH763" t="b">
            <v>0</v>
          </cell>
          <cell r="CI763">
            <v>6481.6868402777764</v>
          </cell>
          <cell r="CJ763" t="str">
            <v>31 +</v>
          </cell>
          <cell r="CK763">
            <v>0</v>
          </cell>
          <cell r="CL763">
            <v>0</v>
          </cell>
        </row>
        <row r="764">
          <cell r="B764">
            <v>53844</v>
          </cell>
          <cell r="C764" t="str">
            <v xml:space="preserve"> GONZALEZ,GUSTAVO</v>
          </cell>
          <cell r="D764">
            <v>8492.14</v>
          </cell>
          <cell r="E764">
            <v>6718.4</v>
          </cell>
          <cell r="F764">
            <v>42864</v>
          </cell>
          <cell r="G764">
            <v>43953</v>
          </cell>
          <cell r="H764" t="str">
            <v xml:space="preserve"> PURCHASE VEHICLE</v>
          </cell>
          <cell r="I764" t="str">
            <v xml:space="preserve"> SA</v>
          </cell>
          <cell r="J764">
            <v>34</v>
          </cell>
          <cell r="K764" t="str">
            <v xml:space="preserve"> A</v>
          </cell>
          <cell r="L764" t="str">
            <v xml:space="preserve"> N</v>
          </cell>
          <cell r="M764">
            <v>0</v>
          </cell>
          <cell r="N764">
            <v>22092</v>
          </cell>
          <cell r="O764">
            <v>53844</v>
          </cell>
          <cell r="P764">
            <v>0</v>
          </cell>
          <cell r="Q764" t="str">
            <v xml:space="preserve"> MN</v>
          </cell>
          <cell r="R764">
            <v>43133</v>
          </cell>
          <cell r="S764">
            <v>256.2</v>
          </cell>
          <cell r="T764">
            <v>22.27</v>
          </cell>
          <cell r="U764" t="str">
            <v xml:space="preserve"> N</v>
          </cell>
          <cell r="V764">
            <v>11</v>
          </cell>
          <cell r="W764">
            <v>935843553</v>
          </cell>
          <cell r="X764" t="str">
            <v xml:space="preserve"> S</v>
          </cell>
          <cell r="Y764">
            <v>22092</v>
          </cell>
          <cell r="Z764">
            <v>53844</v>
          </cell>
          <cell r="AA764">
            <v>0</v>
          </cell>
          <cell r="AB764">
            <v>4</v>
          </cell>
          <cell r="AC764">
            <v>5</v>
          </cell>
          <cell r="AD764">
            <v>12</v>
          </cell>
          <cell r="AE764">
            <v>0</v>
          </cell>
          <cell r="AF764">
            <v>0</v>
          </cell>
          <cell r="AG764" t="str">
            <v xml:space="preserve"> ST</v>
          </cell>
          <cell r="AH764" t="str">
            <v xml:space="preserve"> 2010 DODGE CHARGER POLICE (VIN</v>
          </cell>
          <cell r="AI764" t="str">
            <v xml:space="preserve"> N</v>
          </cell>
          <cell r="AJ764">
            <v>5.5</v>
          </cell>
          <cell r="AK764">
            <v>0</v>
          </cell>
          <cell r="AL764">
            <v>22092</v>
          </cell>
          <cell r="AM764">
            <v>53844</v>
          </cell>
          <cell r="AN764" t="str">
            <v xml:space="preserve">  0/00/0000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22092</v>
          </cell>
          <cell r="AZ764">
            <v>53844</v>
          </cell>
          <cell r="BA764" t="str">
            <v xml:space="preserve"> ST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 t="str">
            <v>Pass</v>
          </cell>
          <cell r="BH764" t="str">
            <v>Pass</v>
          </cell>
          <cell r="BI764" t="str">
            <v>***-**-3553</v>
          </cell>
          <cell r="BJ764">
            <v>6718.4</v>
          </cell>
          <cell r="BK764">
            <v>6740.67</v>
          </cell>
          <cell r="BL764">
            <v>6740.67</v>
          </cell>
          <cell r="BM764"/>
          <cell r="BN764"/>
          <cell r="BO764"/>
          <cell r="BP764"/>
          <cell r="BQ764">
            <v>5.0743664559164168E-6</v>
          </cell>
          <cell r="BR764">
            <v>6718.4</v>
          </cell>
          <cell r="BS764">
            <v>22.27</v>
          </cell>
          <cell r="BT764">
            <v>6740.67</v>
          </cell>
          <cell r="BU764">
            <v>0</v>
          </cell>
          <cell r="BV764">
            <v>6740.67</v>
          </cell>
          <cell r="BW764">
            <v>0</v>
          </cell>
          <cell r="BX764">
            <v>0</v>
          </cell>
          <cell r="BY764"/>
          <cell r="BZ764">
            <v>0</v>
          </cell>
          <cell r="CA764" t="e">
            <v>#REF!</v>
          </cell>
          <cell r="CB764" t="str">
            <v>Match</v>
          </cell>
          <cell r="CC764" t="b">
            <v>0</v>
          </cell>
          <cell r="CD764">
            <v>935843553</v>
          </cell>
          <cell r="CE764">
            <v>9</v>
          </cell>
          <cell r="CF764">
            <v>9</v>
          </cell>
          <cell r="CG764">
            <v>84</v>
          </cell>
          <cell r="CH764" t="str">
            <v>Z</v>
          </cell>
          <cell r="CI764">
            <v>-9.3131597222236451</v>
          </cell>
          <cell r="CJ764"/>
          <cell r="CK764" t="e">
            <v>#REF!</v>
          </cell>
          <cell r="CL764" t="e">
            <v>#REF!</v>
          </cell>
        </row>
        <row r="765">
          <cell r="B765">
            <v>53506</v>
          </cell>
          <cell r="C765" t="str">
            <v xml:space="preserve"> GONZALEZ REZA,MARIA</v>
          </cell>
          <cell r="D765">
            <v>3576.43</v>
          </cell>
          <cell r="E765">
            <v>1187.1099999999999</v>
          </cell>
          <cell r="F765">
            <v>42724</v>
          </cell>
          <cell r="G765">
            <v>43298</v>
          </cell>
          <cell r="H765" t="str">
            <v xml:space="preserve"> PERSONAL</v>
          </cell>
          <cell r="I765" t="str">
            <v xml:space="preserve"> SA</v>
          </cell>
          <cell r="J765">
            <v>31</v>
          </cell>
          <cell r="K765" t="str">
            <v xml:space="preserve"> A</v>
          </cell>
          <cell r="L765" t="str">
            <v xml:space="preserve"> N</v>
          </cell>
          <cell r="M765">
            <v>0</v>
          </cell>
          <cell r="N765">
            <v>22100</v>
          </cell>
          <cell r="O765">
            <v>53506</v>
          </cell>
          <cell r="P765">
            <v>0</v>
          </cell>
          <cell r="Q765" t="str">
            <v xml:space="preserve"> JD</v>
          </cell>
          <cell r="R765">
            <v>43148</v>
          </cell>
          <cell r="S765">
            <v>202.51</v>
          </cell>
          <cell r="T765">
            <v>2.34</v>
          </cell>
          <cell r="U765" t="str">
            <v xml:space="preserve"> N</v>
          </cell>
          <cell r="V765">
            <v>1</v>
          </cell>
          <cell r="W765">
            <v>953707444</v>
          </cell>
          <cell r="X765" t="str">
            <v xml:space="preserve"> S</v>
          </cell>
          <cell r="Y765">
            <v>22100</v>
          </cell>
          <cell r="Z765">
            <v>53506</v>
          </cell>
          <cell r="AA765">
            <v>0</v>
          </cell>
          <cell r="AB765">
            <v>1</v>
          </cell>
          <cell r="AC765">
            <v>10</v>
          </cell>
          <cell r="AD765">
            <v>4</v>
          </cell>
          <cell r="AE765">
            <v>0</v>
          </cell>
          <cell r="AF765">
            <v>0</v>
          </cell>
          <cell r="AG765" t="str">
            <v xml:space="preserve"> ST</v>
          </cell>
          <cell r="AH765" t="str">
            <v xml:space="preserve"> UNSECURED</v>
          </cell>
          <cell r="AI765" t="str">
            <v xml:space="preserve"> N</v>
          </cell>
          <cell r="AJ765">
            <v>9</v>
          </cell>
          <cell r="AK765">
            <v>3</v>
          </cell>
          <cell r="AL765">
            <v>22100</v>
          </cell>
          <cell r="AM765">
            <v>53506</v>
          </cell>
          <cell r="AN765" t="str">
            <v xml:space="preserve">  0/00/0000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22100</v>
          </cell>
          <cell r="AZ765">
            <v>53506</v>
          </cell>
          <cell r="BA765" t="str">
            <v xml:space="preserve"> ST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 t="str">
            <v>Pass</v>
          </cell>
          <cell r="BH765" t="str">
            <v>Pass</v>
          </cell>
          <cell r="BI765" t="str">
            <v>***-**-7444</v>
          </cell>
          <cell r="BJ765">
            <v>1187.1099999999999</v>
          </cell>
          <cell r="BK765">
            <v>1189.4499999999998</v>
          </cell>
          <cell r="BL765">
            <v>1189.4499999999998</v>
          </cell>
          <cell r="BM765"/>
          <cell r="BN765"/>
          <cell r="BO765"/>
          <cell r="BP765"/>
          <cell r="BQ765">
            <v>1.4671913353651961E-6</v>
          </cell>
          <cell r="BR765">
            <v>1187.1099999999999</v>
          </cell>
          <cell r="BS765">
            <v>2.34</v>
          </cell>
          <cell r="BT765">
            <v>1189.4499999999998</v>
          </cell>
          <cell r="BU765">
            <v>0</v>
          </cell>
          <cell r="BV765">
            <v>1189.4499999999998</v>
          </cell>
          <cell r="BW765">
            <v>0</v>
          </cell>
          <cell r="BX765">
            <v>0</v>
          </cell>
          <cell r="BY765"/>
          <cell r="BZ765">
            <v>0</v>
          </cell>
          <cell r="CA765" t="e">
            <v>#REF!</v>
          </cell>
          <cell r="CB765" t="str">
            <v>Match</v>
          </cell>
          <cell r="CC765" t="b">
            <v>0</v>
          </cell>
          <cell r="CD765">
            <v>953707444</v>
          </cell>
          <cell r="CE765">
            <v>9</v>
          </cell>
          <cell r="CF765">
            <v>9</v>
          </cell>
          <cell r="CG765">
            <v>70</v>
          </cell>
          <cell r="CH765" t="str">
            <v>Z</v>
          </cell>
          <cell r="CI765">
            <v>-24.313159722223645</v>
          </cell>
          <cell r="CJ765"/>
          <cell r="CK765" t="e">
            <v>#REF!</v>
          </cell>
          <cell r="CL765" t="e">
            <v>#REF!</v>
          </cell>
        </row>
        <row r="766">
          <cell r="B766">
            <v>54306</v>
          </cell>
          <cell r="C766" t="str">
            <v xml:space="preserve"> GONZALEZ REZA,MARIA</v>
          </cell>
          <cell r="D766">
            <v>6020</v>
          </cell>
          <cell r="E766">
            <v>5505.28</v>
          </cell>
          <cell r="F766">
            <v>43054</v>
          </cell>
          <cell r="G766">
            <v>43725</v>
          </cell>
          <cell r="H766" t="str">
            <v xml:space="preserve"> PURCHASE VEHICLE</v>
          </cell>
          <cell r="I766" t="str">
            <v xml:space="preserve"> SA</v>
          </cell>
          <cell r="J766">
            <v>34</v>
          </cell>
          <cell r="K766" t="str">
            <v xml:space="preserve"> A</v>
          </cell>
          <cell r="L766" t="str">
            <v xml:space="preserve"> N</v>
          </cell>
          <cell r="M766">
            <v>0</v>
          </cell>
          <cell r="N766">
            <v>22100</v>
          </cell>
          <cell r="O766">
            <v>54306</v>
          </cell>
          <cell r="P766">
            <v>0</v>
          </cell>
          <cell r="Q766" t="str">
            <v xml:space="preserve"> MN</v>
          </cell>
          <cell r="R766">
            <v>43148</v>
          </cell>
          <cell r="S766">
            <v>292.44</v>
          </cell>
          <cell r="T766">
            <v>8.4499999999999993</v>
          </cell>
          <cell r="U766" t="str">
            <v xml:space="preserve"> N</v>
          </cell>
          <cell r="V766">
            <v>11</v>
          </cell>
          <cell r="W766">
            <v>953707444</v>
          </cell>
          <cell r="X766" t="str">
            <v xml:space="preserve"> S</v>
          </cell>
          <cell r="Y766">
            <v>22100</v>
          </cell>
          <cell r="Z766">
            <v>54306</v>
          </cell>
          <cell r="AA766">
            <v>0</v>
          </cell>
          <cell r="AB766">
            <v>1</v>
          </cell>
          <cell r="AC766">
            <v>5</v>
          </cell>
          <cell r="AD766">
            <v>12</v>
          </cell>
          <cell r="AE766">
            <v>0</v>
          </cell>
          <cell r="AF766">
            <v>0</v>
          </cell>
          <cell r="AG766" t="str">
            <v xml:space="preserve"> ST</v>
          </cell>
          <cell r="AH766" t="str">
            <v xml:space="preserve"> 1968 FORD RANGER (VIN F10YKD56</v>
          </cell>
          <cell r="AI766" t="str">
            <v xml:space="preserve"> N</v>
          </cell>
          <cell r="AJ766">
            <v>7</v>
          </cell>
          <cell r="AK766">
            <v>0</v>
          </cell>
          <cell r="AL766">
            <v>22100</v>
          </cell>
          <cell r="AM766">
            <v>54306</v>
          </cell>
          <cell r="AN766" t="str">
            <v xml:space="preserve">  0/00/0000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22100</v>
          </cell>
          <cell r="AZ766">
            <v>54306</v>
          </cell>
          <cell r="BA766" t="str">
            <v xml:space="preserve"> ST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 t="str">
            <v>Pass</v>
          </cell>
          <cell r="BH766" t="str">
            <v>Pass</v>
          </cell>
          <cell r="BI766" t="str">
            <v>***-**-7444</v>
          </cell>
          <cell r="BJ766">
            <v>5505.28</v>
          </cell>
          <cell r="BK766">
            <v>5513.73</v>
          </cell>
          <cell r="BL766">
            <v>5513.73</v>
          </cell>
          <cell r="BM766"/>
          <cell r="BN766"/>
          <cell r="BO766"/>
          <cell r="BP766"/>
          <cell r="BQ766">
            <v>5.2921327896521018E-6</v>
          </cell>
          <cell r="BR766">
            <v>5505.28</v>
          </cell>
          <cell r="BS766">
            <v>8.4499999999999993</v>
          </cell>
          <cell r="BT766">
            <v>5513.73</v>
          </cell>
          <cell r="BU766">
            <v>0</v>
          </cell>
          <cell r="BV766">
            <v>5513.73</v>
          </cell>
          <cell r="BW766">
            <v>0</v>
          </cell>
          <cell r="BX766">
            <v>0</v>
          </cell>
          <cell r="BY766"/>
          <cell r="BZ766">
            <v>0</v>
          </cell>
          <cell r="CA766" t="e">
            <v>#REF!</v>
          </cell>
          <cell r="CB766" t="str">
            <v>Match</v>
          </cell>
          <cell r="CC766" t="b">
            <v>0</v>
          </cell>
          <cell r="CD766">
            <v>953707444</v>
          </cell>
          <cell r="CE766">
            <v>9</v>
          </cell>
          <cell r="CF766">
            <v>9</v>
          </cell>
          <cell r="CG766">
            <v>70</v>
          </cell>
          <cell r="CH766" t="str">
            <v>Z</v>
          </cell>
          <cell r="CI766">
            <v>-24.313159722223645</v>
          </cell>
          <cell r="CJ766"/>
          <cell r="CK766" t="e">
            <v>#REF!</v>
          </cell>
          <cell r="CL766" t="e">
            <v>#REF!</v>
          </cell>
        </row>
        <row r="767">
          <cell r="B767">
            <v>54109</v>
          </cell>
          <cell r="C767" t="str">
            <v xml:space="preserve"> GOODMAN,AARON</v>
          </cell>
          <cell r="D767">
            <v>190000</v>
          </cell>
          <cell r="E767">
            <v>82300</v>
          </cell>
          <cell r="F767">
            <v>42971</v>
          </cell>
          <cell r="G767">
            <v>43344</v>
          </cell>
          <cell r="H767" t="str">
            <v xml:space="preserve"> LIVESTOCK LOC</v>
          </cell>
          <cell r="I767" t="str">
            <v xml:space="preserve"> SI</v>
          </cell>
          <cell r="J767">
            <v>91</v>
          </cell>
          <cell r="K767" t="str">
            <v xml:space="preserve"> A</v>
          </cell>
          <cell r="L767" t="str">
            <v xml:space="preserve"> O</v>
          </cell>
          <cell r="M767">
            <v>300000</v>
          </cell>
          <cell r="N767">
            <v>22120</v>
          </cell>
          <cell r="O767">
            <v>54109</v>
          </cell>
          <cell r="P767">
            <v>0</v>
          </cell>
          <cell r="Q767" t="str">
            <v xml:space="preserve"> JB</v>
          </cell>
          <cell r="R767">
            <v>43344</v>
          </cell>
          <cell r="S767">
            <v>0</v>
          </cell>
          <cell r="T767">
            <v>681.97</v>
          </cell>
          <cell r="U767" t="str">
            <v xml:space="preserve"> N</v>
          </cell>
          <cell r="V767">
            <v>4</v>
          </cell>
          <cell r="W767">
            <v>515941175</v>
          </cell>
          <cell r="X767" t="str">
            <v xml:space="preserve"> S</v>
          </cell>
          <cell r="Y767">
            <v>22120</v>
          </cell>
          <cell r="Z767">
            <v>54109</v>
          </cell>
          <cell r="AA767">
            <v>0</v>
          </cell>
          <cell r="AB767">
            <v>2</v>
          </cell>
          <cell r="AC767">
            <v>4</v>
          </cell>
          <cell r="AD767">
            <v>11</v>
          </cell>
          <cell r="AE767">
            <v>0</v>
          </cell>
          <cell r="AF767">
            <v>0</v>
          </cell>
          <cell r="AG767" t="str">
            <v xml:space="preserve"> ST</v>
          </cell>
          <cell r="AH767" t="str">
            <v xml:space="preserve"> ALL LIVESTOCK (INCLUDING ALL I</v>
          </cell>
          <cell r="AI767" t="str">
            <v xml:space="preserve"> N</v>
          </cell>
          <cell r="AJ767">
            <v>5.5</v>
          </cell>
          <cell r="AK767">
            <v>0</v>
          </cell>
          <cell r="AL767">
            <v>22120</v>
          </cell>
          <cell r="AM767">
            <v>54109</v>
          </cell>
          <cell r="AN767" t="str">
            <v xml:space="preserve">  0/00/0000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22120</v>
          </cell>
          <cell r="AZ767">
            <v>54109</v>
          </cell>
          <cell r="BA767" t="str">
            <v xml:space="preserve"> ST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 t="str">
            <v>Pass</v>
          </cell>
          <cell r="BH767" t="str">
            <v>Pass</v>
          </cell>
          <cell r="BI767" t="str">
            <v>***-**-1175</v>
          </cell>
          <cell r="BJ767">
            <v>300000</v>
          </cell>
          <cell r="BK767">
            <v>82981.97</v>
          </cell>
          <cell r="BL767">
            <v>82981.97</v>
          </cell>
          <cell r="BM767"/>
          <cell r="BN767"/>
          <cell r="BO767"/>
          <cell r="BP767"/>
          <cell r="BQ767">
            <v>6.2160686967420979E-5</v>
          </cell>
          <cell r="BR767">
            <v>82300</v>
          </cell>
          <cell r="BS767">
            <v>681.97</v>
          </cell>
          <cell r="BT767">
            <v>82981.97</v>
          </cell>
          <cell r="BU767">
            <v>217700</v>
          </cell>
          <cell r="BV767">
            <v>300681.96999999997</v>
          </cell>
          <cell r="BW767">
            <v>0</v>
          </cell>
          <cell r="BX767">
            <v>0</v>
          </cell>
          <cell r="BY767"/>
          <cell r="BZ767">
            <v>0</v>
          </cell>
          <cell r="CA767" t="e">
            <v>#REF!</v>
          </cell>
          <cell r="CB767" t="str">
            <v>Match</v>
          </cell>
          <cell r="CC767" t="b">
            <v>0</v>
          </cell>
          <cell r="CD767">
            <v>515941175</v>
          </cell>
          <cell r="CE767">
            <v>9</v>
          </cell>
          <cell r="CF767">
            <v>5</v>
          </cell>
          <cell r="CG767">
            <v>94</v>
          </cell>
          <cell r="CH767" t="b">
            <v>0</v>
          </cell>
          <cell r="CI767">
            <v>-220.31315972222365</v>
          </cell>
          <cell r="CJ767"/>
          <cell r="CK767" t="e">
            <v>#REF!</v>
          </cell>
          <cell r="CL767" t="e">
            <v>#REF!</v>
          </cell>
        </row>
        <row r="768">
          <cell r="B768">
            <v>310335</v>
          </cell>
          <cell r="C768" t="str">
            <v xml:space="preserve"> GOODMAN,AARON</v>
          </cell>
          <cell r="D768">
            <v>268000</v>
          </cell>
          <cell r="E768">
            <v>220087.9</v>
          </cell>
          <cell r="F768">
            <v>41771</v>
          </cell>
          <cell r="G768">
            <v>49096</v>
          </cell>
          <cell r="H768" t="str">
            <v xml:space="preserve"> CASH OUT REFINANCE</v>
          </cell>
          <cell r="I768" t="str">
            <v xml:space="preserve"> PA</v>
          </cell>
          <cell r="J768">
            <v>19</v>
          </cell>
          <cell r="K768" t="str">
            <v xml:space="preserve"> A</v>
          </cell>
          <cell r="L768" t="str">
            <v xml:space="preserve"> N</v>
          </cell>
          <cell r="M768">
            <v>0</v>
          </cell>
          <cell r="N768">
            <v>22120</v>
          </cell>
          <cell r="O768">
            <v>310335</v>
          </cell>
          <cell r="P768">
            <v>0</v>
          </cell>
          <cell r="Q768" t="str">
            <v xml:space="preserve"> AT</v>
          </cell>
          <cell r="R768">
            <v>43160</v>
          </cell>
          <cell r="S768">
            <v>1606.43</v>
          </cell>
          <cell r="T768">
            <v>0</v>
          </cell>
          <cell r="U768" t="str">
            <v xml:space="preserve"> N</v>
          </cell>
          <cell r="V768">
            <v>2</v>
          </cell>
          <cell r="W768">
            <v>515941175</v>
          </cell>
          <cell r="X768" t="str">
            <v xml:space="preserve"> S</v>
          </cell>
          <cell r="Y768">
            <v>22120</v>
          </cell>
          <cell r="Z768">
            <v>310335</v>
          </cell>
          <cell r="AA768">
            <v>0</v>
          </cell>
          <cell r="AB768">
            <v>2</v>
          </cell>
          <cell r="AC768">
            <v>6</v>
          </cell>
          <cell r="AD768">
            <v>3</v>
          </cell>
          <cell r="AE768">
            <v>310335</v>
          </cell>
          <cell r="AF768">
            <v>1</v>
          </cell>
          <cell r="AG768" t="str">
            <v xml:space="preserve"> ST</v>
          </cell>
          <cell r="AH768" t="str">
            <v xml:space="preserve"> 1210 HILLSIDE DRIVE, SCOTT CIT</v>
          </cell>
          <cell r="AI768" t="str">
            <v xml:space="preserve"> N</v>
          </cell>
          <cell r="AJ768">
            <v>3.625</v>
          </cell>
          <cell r="AK768">
            <v>0</v>
          </cell>
          <cell r="AL768">
            <v>22120</v>
          </cell>
          <cell r="AM768">
            <v>310335</v>
          </cell>
          <cell r="AN768" t="str">
            <v xml:space="preserve">  0/00/0000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22120</v>
          </cell>
          <cell r="AZ768">
            <v>310335</v>
          </cell>
          <cell r="BA768" t="str">
            <v xml:space="preserve"> ST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 t="str">
            <v>Pass</v>
          </cell>
          <cell r="BH768" t="str">
            <v>Pass</v>
          </cell>
          <cell r="BI768" t="str">
            <v>***-**-1175</v>
          </cell>
          <cell r="BJ768">
            <v>220087.9</v>
          </cell>
          <cell r="BK768">
            <v>220087.9</v>
          </cell>
          <cell r="BL768">
            <v>220087.9</v>
          </cell>
          <cell r="BM768"/>
          <cell r="BN768"/>
          <cell r="BO768"/>
          <cell r="BP768"/>
          <cell r="BQ768">
            <v>1.0956137099836918E-4</v>
          </cell>
          <cell r="BR768">
            <v>220087.9</v>
          </cell>
          <cell r="BS768">
            <v>0</v>
          </cell>
          <cell r="BT768">
            <v>220087.9</v>
          </cell>
          <cell r="BU768">
            <v>0</v>
          </cell>
          <cell r="BV768">
            <v>220087.9</v>
          </cell>
          <cell r="BW768">
            <v>0</v>
          </cell>
          <cell r="BX768">
            <v>0</v>
          </cell>
          <cell r="BY768"/>
          <cell r="BZ768">
            <v>0</v>
          </cell>
          <cell r="CA768" t="e">
            <v>#REF!</v>
          </cell>
          <cell r="CB768" t="str">
            <v>Match</v>
          </cell>
          <cell r="CC768" t="b">
            <v>0</v>
          </cell>
          <cell r="CD768">
            <v>515941175</v>
          </cell>
          <cell r="CE768">
            <v>9</v>
          </cell>
          <cell r="CF768">
            <v>5</v>
          </cell>
          <cell r="CG768">
            <v>94</v>
          </cell>
          <cell r="CH768" t="b">
            <v>0</v>
          </cell>
          <cell r="CI768">
            <v>-36.313159722223645</v>
          </cell>
          <cell r="CJ768"/>
          <cell r="CK768" t="e">
            <v>#REF!</v>
          </cell>
          <cell r="CL768" t="e">
            <v>#REF!</v>
          </cell>
        </row>
        <row r="769">
          <cell r="B769">
            <v>9310335</v>
          </cell>
          <cell r="C769" t="str">
            <v xml:space="preserve"> GOODMAN,AARON</v>
          </cell>
          <cell r="D769">
            <v>-268000</v>
          </cell>
          <cell r="E769">
            <v>-220087.9</v>
          </cell>
          <cell r="F769">
            <v>41771</v>
          </cell>
          <cell r="G769">
            <v>49096</v>
          </cell>
          <cell r="H769" t="str">
            <v xml:space="preserve"> FHLB SOLD LOAN</v>
          </cell>
          <cell r="I769" t="str">
            <v xml:space="preserve"> PT</v>
          </cell>
          <cell r="J769">
            <v>20</v>
          </cell>
          <cell r="K769" t="str">
            <v xml:space="preserve"> A</v>
          </cell>
          <cell r="L769" t="str">
            <v xml:space="preserve"> N</v>
          </cell>
          <cell r="M769">
            <v>0</v>
          </cell>
          <cell r="N769">
            <v>22120</v>
          </cell>
          <cell r="O769">
            <v>9310335</v>
          </cell>
          <cell r="P769">
            <v>0</v>
          </cell>
          <cell r="Q769" t="str">
            <v xml:space="preserve"> AT</v>
          </cell>
          <cell r="R769">
            <v>43160</v>
          </cell>
          <cell r="S769">
            <v>1606.43</v>
          </cell>
          <cell r="T769">
            <v>0</v>
          </cell>
          <cell r="U769" t="str">
            <v xml:space="preserve"> N</v>
          </cell>
          <cell r="V769">
            <v>2</v>
          </cell>
          <cell r="W769">
            <v>515941175</v>
          </cell>
          <cell r="X769" t="str">
            <v xml:space="preserve"> S</v>
          </cell>
          <cell r="Y769">
            <v>22120</v>
          </cell>
          <cell r="Z769">
            <v>9310335</v>
          </cell>
          <cell r="AA769">
            <v>0</v>
          </cell>
          <cell r="AB769">
            <v>2</v>
          </cell>
          <cell r="AC769">
            <v>6</v>
          </cell>
          <cell r="AD769">
            <v>3</v>
          </cell>
          <cell r="AE769">
            <v>310335</v>
          </cell>
          <cell r="AF769">
            <v>1</v>
          </cell>
          <cell r="AG769" t="str">
            <v xml:space="preserve"> ST</v>
          </cell>
          <cell r="AH769" t="str">
            <v xml:space="preserve"> 1210 HILLSIDE DR, SCOTT CITY</v>
          </cell>
          <cell r="AI769" t="str">
            <v xml:space="preserve"> N</v>
          </cell>
          <cell r="AJ769">
            <v>3.625</v>
          </cell>
          <cell r="AK769">
            <v>0</v>
          </cell>
          <cell r="AL769">
            <v>22120</v>
          </cell>
          <cell r="AM769">
            <v>9310335</v>
          </cell>
          <cell r="AN769" t="str">
            <v xml:space="preserve">  0/00/0000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22120</v>
          </cell>
          <cell r="AZ769">
            <v>9310335</v>
          </cell>
          <cell r="BA769" t="str">
            <v xml:space="preserve"> ST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 t="str">
            <v>Pass</v>
          </cell>
          <cell r="BH769" t="str">
            <v>Pass</v>
          </cell>
          <cell r="BI769" t="str">
            <v>***-**-1175</v>
          </cell>
          <cell r="BJ769">
            <v>-220087.9</v>
          </cell>
          <cell r="BK769">
            <v>-220087.9</v>
          </cell>
          <cell r="BL769">
            <v>-220087.9</v>
          </cell>
          <cell r="BM769"/>
          <cell r="BN769"/>
          <cell r="BO769"/>
          <cell r="BP769"/>
          <cell r="BQ769">
            <v>-1.0956137099836918E-4</v>
          </cell>
          <cell r="BR769">
            <v>-220087.9</v>
          </cell>
          <cell r="BS769">
            <v>0</v>
          </cell>
          <cell r="BT769">
            <v>-220087.9</v>
          </cell>
          <cell r="BU769">
            <v>0</v>
          </cell>
          <cell r="BV769">
            <v>-220087.9</v>
          </cell>
          <cell r="BW769">
            <v>0</v>
          </cell>
          <cell r="BX769">
            <v>0</v>
          </cell>
          <cell r="BY769"/>
          <cell r="BZ769">
            <v>0</v>
          </cell>
          <cell r="CA769" t="e">
            <v>#REF!</v>
          </cell>
          <cell r="CB769" t="str">
            <v>Match</v>
          </cell>
          <cell r="CC769" t="b">
            <v>0</v>
          </cell>
          <cell r="CD769">
            <v>515941175</v>
          </cell>
          <cell r="CE769">
            <v>9</v>
          </cell>
          <cell r="CF769">
            <v>5</v>
          </cell>
          <cell r="CG769">
            <v>94</v>
          </cell>
          <cell r="CH769" t="b">
            <v>0</v>
          </cell>
          <cell r="CI769">
            <v>-36.313159722223645</v>
          </cell>
          <cell r="CJ769"/>
          <cell r="CK769" t="e">
            <v>#REF!</v>
          </cell>
          <cell r="CL769" t="e">
            <v>#REF!</v>
          </cell>
        </row>
        <row r="770">
          <cell r="B770">
            <v>54375</v>
          </cell>
          <cell r="C770" t="str">
            <v xml:space="preserve"> GOODMAN,CRAIGG</v>
          </cell>
          <cell r="D770">
            <v>7000</v>
          </cell>
          <cell r="E770">
            <v>7000</v>
          </cell>
          <cell r="F770">
            <v>43080</v>
          </cell>
          <cell r="G770">
            <v>43174</v>
          </cell>
          <cell r="H770" t="str">
            <v xml:space="preserve"> PURCHASE INVENTORY</v>
          </cell>
          <cell r="I770" t="str">
            <v xml:space="preserve"> SI</v>
          </cell>
          <cell r="J770">
            <v>61</v>
          </cell>
          <cell r="K770" t="str">
            <v xml:space="preserve"> A</v>
          </cell>
          <cell r="L770" t="str">
            <v xml:space="preserve"> N</v>
          </cell>
          <cell r="M770">
            <v>0</v>
          </cell>
          <cell r="N770">
            <v>22200</v>
          </cell>
          <cell r="O770">
            <v>54375</v>
          </cell>
          <cell r="P770">
            <v>0</v>
          </cell>
          <cell r="Q770" t="str">
            <v xml:space="preserve"> MN</v>
          </cell>
          <cell r="R770">
            <v>43174</v>
          </cell>
          <cell r="S770">
            <v>0</v>
          </cell>
          <cell r="T770">
            <v>50.63</v>
          </cell>
          <cell r="U770" t="str">
            <v xml:space="preserve"> N</v>
          </cell>
          <cell r="V770">
            <v>7</v>
          </cell>
          <cell r="W770">
            <v>510646393</v>
          </cell>
          <cell r="X770" t="str">
            <v xml:space="preserve"> S</v>
          </cell>
          <cell r="Y770">
            <v>22200</v>
          </cell>
          <cell r="Z770">
            <v>54375</v>
          </cell>
          <cell r="AA770">
            <v>0</v>
          </cell>
          <cell r="AB770">
            <v>3</v>
          </cell>
          <cell r="AC770">
            <v>4</v>
          </cell>
          <cell r="AD770">
            <v>5</v>
          </cell>
          <cell r="AE770">
            <v>0</v>
          </cell>
          <cell r="AF770">
            <v>0</v>
          </cell>
          <cell r="AG770" t="str">
            <v xml:space="preserve"> ST</v>
          </cell>
          <cell r="AH770" t="str">
            <v xml:space="preserve"> ALL INVENTORY, ACCOUNTS AND EQ</v>
          </cell>
          <cell r="AI770" t="str">
            <v xml:space="preserve"> N</v>
          </cell>
          <cell r="AJ770">
            <v>6</v>
          </cell>
          <cell r="AK770">
            <v>0</v>
          </cell>
          <cell r="AL770">
            <v>22200</v>
          </cell>
          <cell r="AM770">
            <v>54375</v>
          </cell>
          <cell r="AN770" t="str">
            <v xml:space="preserve">  0/00/0000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22200</v>
          </cell>
          <cell r="AZ770">
            <v>54375</v>
          </cell>
          <cell r="BA770" t="str">
            <v xml:space="preserve"> ST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 t="str">
            <v>Pass</v>
          </cell>
          <cell r="BH770" t="str">
            <v>Pass</v>
          </cell>
          <cell r="BI770" t="str">
            <v>***-**-6393</v>
          </cell>
          <cell r="BJ770">
            <v>7000</v>
          </cell>
          <cell r="BK770">
            <v>7050.63</v>
          </cell>
          <cell r="BL770">
            <v>7050.63</v>
          </cell>
          <cell r="BM770"/>
          <cell r="BN770"/>
          <cell r="BO770"/>
          <cell r="BP770"/>
          <cell r="BQ770">
            <v>5.7676987797010525E-6</v>
          </cell>
          <cell r="BR770">
            <v>7000</v>
          </cell>
          <cell r="BS770">
            <v>50.63</v>
          </cell>
          <cell r="BT770">
            <v>7050.63</v>
          </cell>
          <cell r="BU770">
            <v>0</v>
          </cell>
          <cell r="BV770">
            <v>7050.63</v>
          </cell>
          <cell r="BW770">
            <v>0</v>
          </cell>
          <cell r="BX770">
            <v>0</v>
          </cell>
          <cell r="BY770"/>
          <cell r="BZ770">
            <v>0</v>
          </cell>
          <cell r="CA770" t="e">
            <v>#REF!</v>
          </cell>
          <cell r="CB770" t="str">
            <v>Match</v>
          </cell>
          <cell r="CC770" t="b">
            <v>0</v>
          </cell>
          <cell r="CD770">
            <v>510646393</v>
          </cell>
          <cell r="CE770">
            <v>9</v>
          </cell>
          <cell r="CF770">
            <v>5</v>
          </cell>
          <cell r="CG770">
            <v>64</v>
          </cell>
          <cell r="CH770" t="b">
            <v>0</v>
          </cell>
          <cell r="CI770">
            <v>-50.313159722223645</v>
          </cell>
          <cell r="CJ770"/>
          <cell r="CK770" t="e">
            <v>#REF!</v>
          </cell>
          <cell r="CL770" t="e">
            <v>#REF!</v>
          </cell>
        </row>
        <row r="771">
          <cell r="B771">
            <v>52640</v>
          </cell>
          <cell r="C771" t="str">
            <v xml:space="preserve"> GOODMAN,MERTON TARRY</v>
          </cell>
          <cell r="D771">
            <v>12724.04</v>
          </cell>
          <cell r="E771">
            <v>9188.8799999999992</v>
          </cell>
          <cell r="F771">
            <v>42431</v>
          </cell>
          <cell r="G771">
            <v>44067</v>
          </cell>
          <cell r="H771" t="str">
            <v xml:space="preserve"> VEHICLE REPAIRS</v>
          </cell>
          <cell r="I771" t="str">
            <v xml:space="preserve"> SA</v>
          </cell>
          <cell r="J771">
            <v>31</v>
          </cell>
          <cell r="K771" t="str">
            <v xml:space="preserve"> A</v>
          </cell>
          <cell r="L771" t="str">
            <v xml:space="preserve"> N</v>
          </cell>
          <cell r="M771">
            <v>0</v>
          </cell>
          <cell r="N771">
            <v>22210</v>
          </cell>
          <cell r="O771">
            <v>52640</v>
          </cell>
          <cell r="P771">
            <v>0</v>
          </cell>
          <cell r="Q771" t="str">
            <v xml:space="preserve"> CP</v>
          </cell>
          <cell r="R771">
            <v>43124</v>
          </cell>
          <cell r="S771">
            <v>311.33</v>
          </cell>
          <cell r="T771">
            <v>51.1</v>
          </cell>
          <cell r="U771" t="str">
            <v xml:space="preserve"> N</v>
          </cell>
          <cell r="V771">
            <v>11</v>
          </cell>
          <cell r="W771">
            <v>514118523</v>
          </cell>
          <cell r="X771" t="str">
            <v xml:space="preserve"> S</v>
          </cell>
          <cell r="Y771">
            <v>22210</v>
          </cell>
          <cell r="Z771">
            <v>52640</v>
          </cell>
          <cell r="AA771">
            <v>1</v>
          </cell>
          <cell r="AB771">
            <v>11</v>
          </cell>
          <cell r="AC771">
            <v>10</v>
          </cell>
          <cell r="AD771">
            <v>4</v>
          </cell>
          <cell r="AE771">
            <v>0</v>
          </cell>
          <cell r="AF771">
            <v>0</v>
          </cell>
          <cell r="AG771" t="str">
            <v xml:space="preserve"> ST</v>
          </cell>
          <cell r="AH771" t="str">
            <v xml:space="preserve"> 2005 RAM 2500 DIESEL LARAMIE</v>
          </cell>
          <cell r="AI771" t="str">
            <v xml:space="preserve"> N</v>
          </cell>
          <cell r="AJ771">
            <v>7</v>
          </cell>
          <cell r="AK771">
            <v>0</v>
          </cell>
          <cell r="AL771">
            <v>22210</v>
          </cell>
          <cell r="AM771">
            <v>52640</v>
          </cell>
          <cell r="AN771" t="str">
            <v xml:space="preserve">  6/08/2017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22210</v>
          </cell>
          <cell r="AZ771">
            <v>52640</v>
          </cell>
          <cell r="BA771" t="str">
            <v xml:space="preserve"> ST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 t="str">
            <v>Pass</v>
          </cell>
          <cell r="BH771" t="str">
            <v>Pass</v>
          </cell>
          <cell r="BI771" t="str">
            <v>***-**-8523</v>
          </cell>
          <cell r="BJ771">
            <v>9188.8799999999992</v>
          </cell>
          <cell r="BK771">
            <v>9239.98</v>
          </cell>
          <cell r="BL771">
            <v>9239.98</v>
          </cell>
          <cell r="BM771"/>
          <cell r="BN771"/>
          <cell r="BO771"/>
          <cell r="BP771"/>
          <cell r="BQ771">
            <v>8.8331153271365667E-6</v>
          </cell>
          <cell r="BR771">
            <v>9188.8799999999992</v>
          </cell>
          <cell r="BS771">
            <v>51.1</v>
          </cell>
          <cell r="BT771">
            <v>9239.98</v>
          </cell>
          <cell r="BU771">
            <v>0</v>
          </cell>
          <cell r="BV771">
            <v>9239.98</v>
          </cell>
          <cell r="BW771">
            <v>0</v>
          </cell>
          <cell r="BX771">
            <v>0</v>
          </cell>
          <cell r="BY771"/>
          <cell r="BZ771">
            <v>0</v>
          </cell>
          <cell r="CA771" t="e">
            <v>#REF!</v>
          </cell>
          <cell r="CB771" t="str">
            <v>Match</v>
          </cell>
          <cell r="CC771" t="b">
            <v>0</v>
          </cell>
          <cell r="CD771">
            <v>514118523</v>
          </cell>
          <cell r="CE771">
            <v>9</v>
          </cell>
          <cell r="CF771">
            <v>5</v>
          </cell>
          <cell r="CG771">
            <v>11</v>
          </cell>
          <cell r="CH771" t="b">
            <v>0</v>
          </cell>
          <cell r="CI771">
            <v>-0.31315972222364508</v>
          </cell>
          <cell r="CJ771"/>
          <cell r="CK771" t="e">
            <v>#REF!</v>
          </cell>
          <cell r="CL771" t="e">
            <v>#REF!</v>
          </cell>
        </row>
        <row r="772">
          <cell r="B772">
            <v>54135</v>
          </cell>
          <cell r="C772" t="str">
            <v xml:space="preserve"> GOODMAN,MERTON TARRY</v>
          </cell>
          <cell r="D772">
            <v>18761.07</v>
          </cell>
          <cell r="E772">
            <v>17389.34</v>
          </cell>
          <cell r="F772">
            <v>42977</v>
          </cell>
          <cell r="G772">
            <v>44433</v>
          </cell>
          <cell r="H772" t="str">
            <v xml:space="preserve"> REFINANCE VEHICLE</v>
          </cell>
          <cell r="I772" t="str">
            <v xml:space="preserve"> SA</v>
          </cell>
          <cell r="J772">
            <v>34</v>
          </cell>
          <cell r="K772" t="str">
            <v xml:space="preserve"> A</v>
          </cell>
          <cell r="L772" t="str">
            <v xml:space="preserve"> N</v>
          </cell>
          <cell r="M772">
            <v>0</v>
          </cell>
          <cell r="N772">
            <v>22210</v>
          </cell>
          <cell r="O772">
            <v>54135</v>
          </cell>
          <cell r="P772">
            <v>0</v>
          </cell>
          <cell r="Q772" t="str">
            <v xml:space="preserve"> MN</v>
          </cell>
          <cell r="R772">
            <v>43125</v>
          </cell>
          <cell r="S772">
            <v>448.87</v>
          </cell>
          <cell r="T772">
            <v>86.71</v>
          </cell>
          <cell r="U772" t="str">
            <v xml:space="preserve"> N</v>
          </cell>
          <cell r="V772">
            <v>11</v>
          </cell>
          <cell r="W772">
            <v>514118523</v>
          </cell>
          <cell r="X772" t="str">
            <v xml:space="preserve"> S</v>
          </cell>
          <cell r="Y772">
            <v>22210</v>
          </cell>
          <cell r="Z772">
            <v>54135</v>
          </cell>
          <cell r="AA772">
            <v>0</v>
          </cell>
          <cell r="AB772">
            <v>11</v>
          </cell>
          <cell r="AC772">
            <v>5</v>
          </cell>
          <cell r="AD772">
            <v>12</v>
          </cell>
          <cell r="AE772">
            <v>0</v>
          </cell>
          <cell r="AF772">
            <v>0</v>
          </cell>
          <cell r="AG772" t="str">
            <v xml:space="preserve"> ST</v>
          </cell>
          <cell r="AH772" t="str">
            <v xml:space="preserve"> 2005 DODGE  RAM 2500 (VIN 3D7K</v>
          </cell>
          <cell r="AI772" t="str">
            <v xml:space="preserve"> N</v>
          </cell>
          <cell r="AJ772">
            <v>7</v>
          </cell>
          <cell r="AK772">
            <v>0</v>
          </cell>
          <cell r="AL772">
            <v>22210</v>
          </cell>
          <cell r="AM772">
            <v>54135</v>
          </cell>
          <cell r="AN772" t="str">
            <v xml:space="preserve">  0/00/0000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22210</v>
          </cell>
          <cell r="AZ772">
            <v>54135</v>
          </cell>
          <cell r="BA772" t="str">
            <v xml:space="preserve"> ST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 t="str">
            <v>Pass</v>
          </cell>
          <cell r="BH772" t="str">
            <v>Pass</v>
          </cell>
          <cell r="BI772" t="str">
            <v>***-**-8523</v>
          </cell>
          <cell r="BJ772">
            <v>17389.34</v>
          </cell>
          <cell r="BK772">
            <v>17476.05</v>
          </cell>
          <cell r="BL772">
            <v>17476.05</v>
          </cell>
          <cell r="BM772"/>
          <cell r="BN772"/>
          <cell r="BO772"/>
          <cell r="BP772"/>
          <cell r="BQ772">
            <v>1.6716079182967787E-5</v>
          </cell>
          <cell r="BR772">
            <v>17389.34</v>
          </cell>
          <cell r="BS772">
            <v>86.71</v>
          </cell>
          <cell r="BT772">
            <v>17476.05</v>
          </cell>
          <cell r="BU772">
            <v>0</v>
          </cell>
          <cell r="BV772">
            <v>17476.05</v>
          </cell>
          <cell r="BW772">
            <v>0</v>
          </cell>
          <cell r="BX772">
            <v>0</v>
          </cell>
          <cell r="BY772"/>
          <cell r="BZ772">
            <v>0</v>
          </cell>
          <cell r="CA772" t="e">
            <v>#REF!</v>
          </cell>
          <cell r="CB772" t="str">
            <v>Match</v>
          </cell>
          <cell r="CC772" t="b">
            <v>0</v>
          </cell>
          <cell r="CD772">
            <v>514118523</v>
          </cell>
          <cell r="CE772">
            <v>9</v>
          </cell>
          <cell r="CF772">
            <v>5</v>
          </cell>
          <cell r="CG772">
            <v>11</v>
          </cell>
          <cell r="CH772" t="b">
            <v>0</v>
          </cell>
          <cell r="CI772">
            <v>-1.3131597222236451</v>
          </cell>
          <cell r="CJ772"/>
          <cell r="CK772" t="e">
            <v>#REF!</v>
          </cell>
          <cell r="CL772" t="e">
            <v>#REF!</v>
          </cell>
        </row>
        <row r="773">
          <cell r="B773">
            <v>48255</v>
          </cell>
          <cell r="C773" t="str">
            <v xml:space="preserve"> GOSSMAN,CLINTON W.</v>
          </cell>
          <cell r="D773">
            <v>30000</v>
          </cell>
          <cell r="E773">
            <v>8300.44</v>
          </cell>
          <cell r="F773">
            <v>41177</v>
          </cell>
          <cell r="G773">
            <v>43753</v>
          </cell>
          <cell r="H773" t="str">
            <v xml:space="preserve"> AMORTIZE RENTAL HOUSE</v>
          </cell>
          <cell r="I773" t="str">
            <v xml:space="preserve"> SA</v>
          </cell>
          <cell r="J773">
            <v>13</v>
          </cell>
          <cell r="K773" t="str">
            <v xml:space="preserve"> A</v>
          </cell>
          <cell r="L773" t="str">
            <v xml:space="preserve"> N</v>
          </cell>
          <cell r="M773">
            <v>0</v>
          </cell>
          <cell r="N773">
            <v>22222</v>
          </cell>
          <cell r="O773">
            <v>48255</v>
          </cell>
          <cell r="P773">
            <v>0</v>
          </cell>
          <cell r="Q773" t="str">
            <v xml:space="preserve"> JD</v>
          </cell>
          <cell r="R773">
            <v>43146</v>
          </cell>
          <cell r="S773">
            <v>410.98</v>
          </cell>
          <cell r="T773">
            <v>7.28</v>
          </cell>
          <cell r="U773" t="str">
            <v xml:space="preserve"> N</v>
          </cell>
          <cell r="V773">
            <v>2</v>
          </cell>
          <cell r="W773">
            <v>514902747</v>
          </cell>
          <cell r="X773" t="str">
            <v xml:space="preserve"> S</v>
          </cell>
          <cell r="Y773">
            <v>22222</v>
          </cell>
          <cell r="Z773">
            <v>48255</v>
          </cell>
          <cell r="AA773">
            <v>0</v>
          </cell>
          <cell r="AB773">
            <v>1</v>
          </cell>
          <cell r="AC773">
            <v>6</v>
          </cell>
          <cell r="AD773">
            <v>1</v>
          </cell>
          <cell r="AE773">
            <v>0</v>
          </cell>
          <cell r="AF773">
            <v>0</v>
          </cell>
          <cell r="AG773" t="str">
            <v xml:space="preserve"> ST</v>
          </cell>
          <cell r="AH773" t="str">
            <v xml:space="preserve"> 413 DOWNING RD</v>
          </cell>
          <cell r="AI773" t="str">
            <v xml:space="preserve"> N</v>
          </cell>
          <cell r="AJ773">
            <v>4</v>
          </cell>
          <cell r="AK773">
            <v>0</v>
          </cell>
          <cell r="AL773">
            <v>22222</v>
          </cell>
          <cell r="AM773">
            <v>48255</v>
          </cell>
          <cell r="AN773" t="str">
            <v xml:space="preserve">  0/00/0000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22222</v>
          </cell>
          <cell r="AZ773">
            <v>48255</v>
          </cell>
          <cell r="BA773" t="str">
            <v xml:space="preserve"> ST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 t="str">
            <v>Pass</v>
          </cell>
          <cell r="BH773" t="str">
            <v>Pass</v>
          </cell>
          <cell r="BI773" t="str">
            <v>***-**-2747</v>
          </cell>
          <cell r="BJ773">
            <v>8300.44</v>
          </cell>
          <cell r="BK773">
            <v>8307.7200000000012</v>
          </cell>
          <cell r="BL773">
            <v>8307.7200000000012</v>
          </cell>
          <cell r="BM773"/>
          <cell r="BN773"/>
          <cell r="BO773"/>
          <cell r="BP773"/>
          <cell r="BQ773">
            <v>4.5594702532363625E-6</v>
          </cell>
          <cell r="BR773">
            <v>8300.44</v>
          </cell>
          <cell r="BS773">
            <v>7.28</v>
          </cell>
          <cell r="BT773">
            <v>8307.7200000000012</v>
          </cell>
          <cell r="BU773">
            <v>0</v>
          </cell>
          <cell r="BV773">
            <v>8307.7200000000012</v>
          </cell>
          <cell r="BW773">
            <v>0</v>
          </cell>
          <cell r="BX773">
            <v>0</v>
          </cell>
          <cell r="BY773"/>
          <cell r="BZ773">
            <v>0</v>
          </cell>
          <cell r="CA773" t="e">
            <v>#REF!</v>
          </cell>
          <cell r="CB773" t="str">
            <v>Match</v>
          </cell>
          <cell r="CC773" t="b">
            <v>0</v>
          </cell>
          <cell r="CD773">
            <v>514902747</v>
          </cell>
          <cell r="CE773">
            <v>9</v>
          </cell>
          <cell r="CF773">
            <v>5</v>
          </cell>
          <cell r="CG773">
            <v>90</v>
          </cell>
          <cell r="CH773" t="b">
            <v>0</v>
          </cell>
          <cell r="CI773">
            <v>-22.313159722223645</v>
          </cell>
          <cell r="CJ773"/>
          <cell r="CK773" t="e">
            <v>#REF!</v>
          </cell>
          <cell r="CL773" t="e">
            <v>#REF!</v>
          </cell>
        </row>
        <row r="774">
          <cell r="B774">
            <v>51247</v>
          </cell>
          <cell r="C774" t="str">
            <v xml:space="preserve"> GOSSMAN,CLINTON W.</v>
          </cell>
          <cell r="D774">
            <v>19671.419999999998</v>
          </cell>
          <cell r="E774">
            <v>11195.11</v>
          </cell>
          <cell r="F774">
            <v>42037</v>
          </cell>
          <cell r="G774">
            <v>44576</v>
          </cell>
          <cell r="H774" t="str">
            <v xml:space="preserve"> PURCHASE CAMPER</v>
          </cell>
          <cell r="I774" t="str">
            <v xml:space="preserve"> SA</v>
          </cell>
          <cell r="J774">
            <v>31</v>
          </cell>
          <cell r="K774" t="str">
            <v xml:space="preserve"> A</v>
          </cell>
          <cell r="L774" t="str">
            <v xml:space="preserve"> N</v>
          </cell>
          <cell r="M774">
            <v>0</v>
          </cell>
          <cell r="N774">
            <v>22222</v>
          </cell>
          <cell r="O774">
            <v>51247</v>
          </cell>
          <cell r="P774">
            <v>0</v>
          </cell>
          <cell r="Q774" t="str">
            <v xml:space="preserve"> JD</v>
          </cell>
          <cell r="R774">
            <v>43205</v>
          </cell>
          <cell r="S774">
            <v>276.91000000000003</v>
          </cell>
          <cell r="T774">
            <v>3.04</v>
          </cell>
          <cell r="U774" t="str">
            <v xml:space="preserve"> N</v>
          </cell>
          <cell r="V774">
            <v>11</v>
          </cell>
          <cell r="W774">
            <v>514902747</v>
          </cell>
          <cell r="X774" t="str">
            <v xml:space="preserve"> S</v>
          </cell>
          <cell r="Y774">
            <v>22222</v>
          </cell>
          <cell r="Z774">
            <v>51247</v>
          </cell>
          <cell r="AA774">
            <v>0</v>
          </cell>
          <cell r="AB774">
            <v>1</v>
          </cell>
          <cell r="AC774">
            <v>11</v>
          </cell>
          <cell r="AD774">
            <v>4</v>
          </cell>
          <cell r="AE774">
            <v>0</v>
          </cell>
          <cell r="AF774">
            <v>0</v>
          </cell>
          <cell r="AG774" t="str">
            <v xml:space="preserve"> ST</v>
          </cell>
          <cell r="AH774" t="str">
            <v xml:space="preserve"> 2015 REZERVE CHESTNUT (VIN 4V0</v>
          </cell>
          <cell r="AI774" t="str">
            <v xml:space="preserve"> N</v>
          </cell>
          <cell r="AJ774">
            <v>4.95</v>
          </cell>
          <cell r="AK774">
            <v>0</v>
          </cell>
          <cell r="AL774">
            <v>22222</v>
          </cell>
          <cell r="AM774">
            <v>51247</v>
          </cell>
          <cell r="AN774" t="str">
            <v xml:space="preserve">  0/00/0000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22222</v>
          </cell>
          <cell r="AZ774">
            <v>51247</v>
          </cell>
          <cell r="BA774" t="str">
            <v xml:space="preserve"> ST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 t="str">
            <v>Pass</v>
          </cell>
          <cell r="BH774" t="str">
            <v>Pass</v>
          </cell>
          <cell r="BI774" t="str">
            <v>***-**-2747</v>
          </cell>
          <cell r="BJ774">
            <v>11195.11</v>
          </cell>
          <cell r="BK774">
            <v>11198.150000000001</v>
          </cell>
          <cell r="BL774">
            <v>11198.150000000001</v>
          </cell>
          <cell r="BM774"/>
          <cell r="BN774"/>
          <cell r="BO774"/>
          <cell r="BP774"/>
          <cell r="BQ774">
            <v>7.6100383408051028E-6</v>
          </cell>
          <cell r="BR774">
            <v>11195.11</v>
          </cell>
          <cell r="BS774">
            <v>3.04</v>
          </cell>
          <cell r="BT774">
            <v>11198.150000000001</v>
          </cell>
          <cell r="BU774">
            <v>0</v>
          </cell>
          <cell r="BV774">
            <v>11198.150000000001</v>
          </cell>
          <cell r="BW774">
            <v>0</v>
          </cell>
          <cell r="BX774">
            <v>0</v>
          </cell>
          <cell r="BY774"/>
          <cell r="BZ774">
            <v>0</v>
          </cell>
          <cell r="CA774" t="e">
            <v>#REF!</v>
          </cell>
          <cell r="CB774" t="str">
            <v>Match</v>
          </cell>
          <cell r="CC774" t="b">
            <v>0</v>
          </cell>
          <cell r="CD774">
            <v>514902747</v>
          </cell>
          <cell r="CE774">
            <v>9</v>
          </cell>
          <cell r="CF774">
            <v>5</v>
          </cell>
          <cell r="CG774">
            <v>90</v>
          </cell>
          <cell r="CH774" t="b">
            <v>0</v>
          </cell>
          <cell r="CI774">
            <v>-81.313159722223645</v>
          </cell>
          <cell r="CJ774"/>
          <cell r="CK774" t="e">
            <v>#REF!</v>
          </cell>
          <cell r="CL774" t="e">
            <v>#REF!</v>
          </cell>
        </row>
        <row r="775">
          <cell r="B775">
            <v>53023</v>
          </cell>
          <cell r="C775" t="str">
            <v xml:space="preserve"> GOSSMAN,CLINTON W.</v>
          </cell>
          <cell r="D775">
            <v>13227.5</v>
          </cell>
          <cell r="E775">
            <v>9460.33</v>
          </cell>
          <cell r="F775">
            <v>42538</v>
          </cell>
          <cell r="G775">
            <v>44362</v>
          </cell>
          <cell r="H775" t="str">
            <v xml:space="preserve"> PURCHASE VEHICLE</v>
          </cell>
          <cell r="I775" t="str">
            <v xml:space="preserve"> SA</v>
          </cell>
          <cell r="J775">
            <v>34</v>
          </cell>
          <cell r="K775" t="str">
            <v xml:space="preserve"> A</v>
          </cell>
          <cell r="L775" t="str">
            <v xml:space="preserve"> N</v>
          </cell>
          <cell r="M775">
            <v>0</v>
          </cell>
          <cell r="N775">
            <v>22222</v>
          </cell>
          <cell r="O775">
            <v>53023</v>
          </cell>
          <cell r="P775">
            <v>0</v>
          </cell>
          <cell r="Q775" t="str">
            <v xml:space="preserve"> JD</v>
          </cell>
          <cell r="R775">
            <v>43146</v>
          </cell>
          <cell r="S775">
            <v>255.36</v>
          </cell>
          <cell r="T775">
            <v>7.71</v>
          </cell>
          <cell r="U775" t="str">
            <v xml:space="preserve"> N</v>
          </cell>
          <cell r="V775">
            <v>11</v>
          </cell>
          <cell r="W775">
            <v>514902747</v>
          </cell>
          <cell r="X775" t="str">
            <v xml:space="preserve"> S</v>
          </cell>
          <cell r="Y775">
            <v>22222</v>
          </cell>
          <cell r="Z775">
            <v>53023</v>
          </cell>
          <cell r="AA775">
            <v>0</v>
          </cell>
          <cell r="AB775">
            <v>1</v>
          </cell>
          <cell r="AC775">
            <v>5</v>
          </cell>
          <cell r="AD775">
            <v>12</v>
          </cell>
          <cell r="AE775">
            <v>0</v>
          </cell>
          <cell r="AF775">
            <v>0</v>
          </cell>
          <cell r="AG775" t="str">
            <v xml:space="preserve"> ST</v>
          </cell>
          <cell r="AH775" t="str">
            <v xml:space="preserve"> 2013 SUBURBAN</v>
          </cell>
          <cell r="AI775" t="str">
            <v xml:space="preserve"> N</v>
          </cell>
          <cell r="AJ775">
            <v>5.95</v>
          </cell>
          <cell r="AK775">
            <v>0</v>
          </cell>
          <cell r="AL775">
            <v>22222</v>
          </cell>
          <cell r="AM775">
            <v>53023</v>
          </cell>
          <cell r="AN775" t="str">
            <v xml:space="preserve">  0/00/0000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22222</v>
          </cell>
          <cell r="AZ775">
            <v>53023</v>
          </cell>
          <cell r="BA775" t="str">
            <v xml:space="preserve"> ST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 t="str">
            <v>Pass</v>
          </cell>
          <cell r="BH775" t="str">
            <v>Pass</v>
          </cell>
          <cell r="BI775" t="str">
            <v>***-**-2747</v>
          </cell>
          <cell r="BJ775">
            <v>9460.33</v>
          </cell>
          <cell r="BK775">
            <v>9468.0399999999991</v>
          </cell>
          <cell r="BL775">
            <v>9468.0399999999991</v>
          </cell>
          <cell r="BM775"/>
          <cell r="BN775"/>
          <cell r="BO775"/>
          <cell r="BP775"/>
          <cell r="BQ775">
            <v>7.729947287847312E-6</v>
          </cell>
          <cell r="BR775">
            <v>9460.33</v>
          </cell>
          <cell r="BS775">
            <v>7.71</v>
          </cell>
          <cell r="BT775">
            <v>9468.0399999999991</v>
          </cell>
          <cell r="BU775">
            <v>0</v>
          </cell>
          <cell r="BV775">
            <v>9468.0399999999991</v>
          </cell>
          <cell r="BW775">
            <v>0</v>
          </cell>
          <cell r="BX775">
            <v>0</v>
          </cell>
          <cell r="BY775"/>
          <cell r="BZ775">
            <v>0</v>
          </cell>
          <cell r="CA775" t="e">
            <v>#REF!</v>
          </cell>
          <cell r="CB775" t="str">
            <v>Match</v>
          </cell>
          <cell r="CC775" t="b">
            <v>0</v>
          </cell>
          <cell r="CD775">
            <v>514902747</v>
          </cell>
          <cell r="CE775">
            <v>9</v>
          </cell>
          <cell r="CF775">
            <v>5</v>
          </cell>
          <cell r="CG775">
            <v>90</v>
          </cell>
          <cell r="CH775" t="b">
            <v>0</v>
          </cell>
          <cell r="CI775">
            <v>-22.313159722223645</v>
          </cell>
          <cell r="CJ775"/>
          <cell r="CK775" t="e">
            <v>#REF!</v>
          </cell>
          <cell r="CL775" t="e">
            <v>#REF!</v>
          </cell>
        </row>
        <row r="776">
          <cell r="B776">
            <v>53072</v>
          </cell>
          <cell r="C776" t="str">
            <v xml:space="preserve"> GOSSMAN,CLINTON W.</v>
          </cell>
          <cell r="D776">
            <v>30000</v>
          </cell>
          <cell r="E776">
            <v>28000</v>
          </cell>
          <cell r="F776">
            <v>42558</v>
          </cell>
          <cell r="G776">
            <v>43282</v>
          </cell>
          <cell r="H776" t="str">
            <v xml:space="preserve"> OPERATING RENEWAL</v>
          </cell>
          <cell r="I776" t="str">
            <v xml:space="preserve"> SI</v>
          </cell>
          <cell r="J776">
            <v>61</v>
          </cell>
          <cell r="K776" t="str">
            <v xml:space="preserve"> A</v>
          </cell>
          <cell r="L776" t="str">
            <v xml:space="preserve"> O</v>
          </cell>
          <cell r="M776">
            <v>30000</v>
          </cell>
          <cell r="N776">
            <v>22222</v>
          </cell>
          <cell r="O776">
            <v>53072</v>
          </cell>
          <cell r="P776">
            <v>0</v>
          </cell>
          <cell r="Q776" t="str">
            <v xml:space="preserve"> JD</v>
          </cell>
          <cell r="R776">
            <v>43282</v>
          </cell>
          <cell r="S776">
            <v>0</v>
          </cell>
          <cell r="T776">
            <v>2311.4499999999998</v>
          </cell>
          <cell r="U776" t="str">
            <v xml:space="preserve"> N</v>
          </cell>
          <cell r="V776">
            <v>3</v>
          </cell>
          <cell r="W776">
            <v>514902747</v>
          </cell>
          <cell r="X776" t="str">
            <v xml:space="preserve"> S</v>
          </cell>
          <cell r="Y776">
            <v>22222</v>
          </cell>
          <cell r="Z776">
            <v>53072</v>
          </cell>
          <cell r="AA776">
            <v>1</v>
          </cell>
          <cell r="AB776">
            <v>1</v>
          </cell>
          <cell r="AC776">
            <v>4</v>
          </cell>
          <cell r="AD776">
            <v>5</v>
          </cell>
          <cell r="AE776">
            <v>0</v>
          </cell>
          <cell r="AF776">
            <v>0</v>
          </cell>
          <cell r="AG776" t="str">
            <v xml:space="preserve"> ST</v>
          </cell>
          <cell r="AH776" t="str">
            <v xml:space="preserve"> 2015 REZERVE  CHESTNUT</v>
          </cell>
          <cell r="AI776" t="str">
            <v xml:space="preserve"> N</v>
          </cell>
          <cell r="AJ776">
            <v>6</v>
          </cell>
          <cell r="AK776">
            <v>0</v>
          </cell>
          <cell r="AL776">
            <v>22222</v>
          </cell>
          <cell r="AM776">
            <v>53072</v>
          </cell>
          <cell r="AN776" t="str">
            <v xml:space="preserve">  7/10/2017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22222</v>
          </cell>
          <cell r="AZ776">
            <v>53072</v>
          </cell>
          <cell r="BA776" t="str">
            <v xml:space="preserve"> ST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 t="str">
            <v>Pass</v>
          </cell>
          <cell r="BH776" t="str">
            <v>Pass</v>
          </cell>
          <cell r="BI776" t="str">
            <v>***-**-2747</v>
          </cell>
          <cell r="BJ776">
            <v>30000</v>
          </cell>
          <cell r="BK776">
            <v>30311.45</v>
          </cell>
          <cell r="BL776">
            <v>30311.45</v>
          </cell>
          <cell r="BM776"/>
          <cell r="BN776"/>
          <cell r="BO776"/>
          <cell r="BP776"/>
          <cell r="BQ776">
            <v>2.307079511880421E-5</v>
          </cell>
          <cell r="BR776">
            <v>28000</v>
          </cell>
          <cell r="BS776">
            <v>2311.4499999999998</v>
          </cell>
          <cell r="BT776">
            <v>30311.45</v>
          </cell>
          <cell r="BU776">
            <v>2000</v>
          </cell>
          <cell r="BV776">
            <v>32311.45</v>
          </cell>
          <cell r="BW776">
            <v>0</v>
          </cell>
          <cell r="BX776">
            <v>0</v>
          </cell>
          <cell r="BY776"/>
          <cell r="BZ776">
            <v>0</v>
          </cell>
          <cell r="CA776" t="e">
            <v>#REF!</v>
          </cell>
          <cell r="CB776" t="str">
            <v>Match</v>
          </cell>
          <cell r="CC776" t="b">
            <v>0</v>
          </cell>
          <cell r="CD776">
            <v>514902747</v>
          </cell>
          <cell r="CE776">
            <v>9</v>
          </cell>
          <cell r="CF776">
            <v>5</v>
          </cell>
          <cell r="CG776">
            <v>90</v>
          </cell>
          <cell r="CH776" t="b">
            <v>0</v>
          </cell>
          <cell r="CI776">
            <v>-158.31315972222365</v>
          </cell>
          <cell r="CJ776"/>
          <cell r="CK776" t="e">
            <v>#REF!</v>
          </cell>
          <cell r="CL776" t="e">
            <v>#REF!</v>
          </cell>
        </row>
        <row r="777">
          <cell r="B777">
            <v>53261</v>
          </cell>
          <cell r="C777" t="str">
            <v xml:space="preserve"> GOSSMAN,CLINTON W.</v>
          </cell>
          <cell r="D777">
            <v>39138.370000000003</v>
          </cell>
          <cell r="E777">
            <v>33683.93</v>
          </cell>
          <cell r="F777">
            <v>42621</v>
          </cell>
          <cell r="G777">
            <v>45550</v>
          </cell>
          <cell r="H777" t="str">
            <v xml:space="preserve"> AMORTIZE RENTAL LOAN</v>
          </cell>
          <cell r="I777" t="str">
            <v xml:space="preserve"> SA</v>
          </cell>
          <cell r="J777">
            <v>32</v>
          </cell>
          <cell r="K777" t="str">
            <v xml:space="preserve"> A</v>
          </cell>
          <cell r="L777" t="str">
            <v xml:space="preserve"> N</v>
          </cell>
          <cell r="M777">
            <v>0</v>
          </cell>
          <cell r="N777">
            <v>22222</v>
          </cell>
          <cell r="O777">
            <v>53261</v>
          </cell>
          <cell r="P777">
            <v>0</v>
          </cell>
          <cell r="Q777" t="str">
            <v xml:space="preserve"> JD</v>
          </cell>
          <cell r="R777">
            <v>43146</v>
          </cell>
          <cell r="S777">
            <v>495.97</v>
          </cell>
          <cell r="T777">
            <v>36.909999999999997</v>
          </cell>
          <cell r="U777" t="str">
            <v xml:space="preserve"> N</v>
          </cell>
          <cell r="V777">
            <v>2</v>
          </cell>
          <cell r="W777">
            <v>514902747</v>
          </cell>
          <cell r="X777" t="str">
            <v xml:space="preserve"> S</v>
          </cell>
          <cell r="Y777">
            <v>22222</v>
          </cell>
          <cell r="Z777">
            <v>53261</v>
          </cell>
          <cell r="AA777">
            <v>0</v>
          </cell>
          <cell r="AB777">
            <v>1</v>
          </cell>
          <cell r="AC777">
            <v>6</v>
          </cell>
          <cell r="AD777">
            <v>5</v>
          </cell>
          <cell r="AE777">
            <v>0</v>
          </cell>
          <cell r="AF777">
            <v>0</v>
          </cell>
          <cell r="AG777" t="str">
            <v xml:space="preserve"> ST</v>
          </cell>
          <cell r="AH777" t="str">
            <v xml:space="preserve"> REM DATED 9-15-15</v>
          </cell>
          <cell r="AI777" t="str">
            <v xml:space="preserve"> N</v>
          </cell>
          <cell r="AJ777">
            <v>5</v>
          </cell>
          <cell r="AK777">
            <v>0</v>
          </cell>
          <cell r="AL777">
            <v>22222</v>
          </cell>
          <cell r="AM777">
            <v>53261</v>
          </cell>
          <cell r="AN777" t="str">
            <v xml:space="preserve">  0/00/0000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22222</v>
          </cell>
          <cell r="AZ777">
            <v>53261</v>
          </cell>
          <cell r="BA777" t="str">
            <v xml:space="preserve"> ST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 t="str">
            <v>Pass</v>
          </cell>
          <cell r="BH777" t="str">
            <v>Pass</v>
          </cell>
          <cell r="BI777" t="str">
            <v>***-**-2747</v>
          </cell>
          <cell r="BJ777">
            <v>33683.93</v>
          </cell>
          <cell r="BK777">
            <v>33720.840000000004</v>
          </cell>
          <cell r="BL777">
            <v>33720.840000000004</v>
          </cell>
          <cell r="BM777"/>
          <cell r="BN777"/>
          <cell r="BO777"/>
          <cell r="BP777"/>
          <cell r="BQ777">
            <v>2.3128424042444722E-5</v>
          </cell>
          <cell r="BR777">
            <v>33683.93</v>
          </cell>
          <cell r="BS777">
            <v>36.909999999999997</v>
          </cell>
          <cell r="BT777">
            <v>33720.840000000004</v>
          </cell>
          <cell r="BU777">
            <v>0</v>
          </cell>
          <cell r="BV777">
            <v>33720.840000000004</v>
          </cell>
          <cell r="BW777">
            <v>0</v>
          </cell>
          <cell r="BX777">
            <v>0</v>
          </cell>
          <cell r="BY777"/>
          <cell r="BZ777">
            <v>0</v>
          </cell>
          <cell r="CA777" t="e">
            <v>#REF!</v>
          </cell>
          <cell r="CB777" t="str">
            <v>Match</v>
          </cell>
          <cell r="CC777" t="b">
            <v>0</v>
          </cell>
          <cell r="CD777">
            <v>514902747</v>
          </cell>
          <cell r="CE777">
            <v>9</v>
          </cell>
          <cell r="CF777">
            <v>5</v>
          </cell>
          <cell r="CG777">
            <v>90</v>
          </cell>
          <cell r="CH777" t="b">
            <v>0</v>
          </cell>
          <cell r="CI777">
            <v>-22.313159722223645</v>
          </cell>
          <cell r="CJ777"/>
          <cell r="CK777" t="e">
            <v>#REF!</v>
          </cell>
          <cell r="CL777" t="e">
            <v>#REF!</v>
          </cell>
        </row>
        <row r="778">
          <cell r="B778">
            <v>54178</v>
          </cell>
          <cell r="C778" t="str">
            <v xml:space="preserve"> GOSSMAN,CLINTON W.</v>
          </cell>
          <cell r="D778">
            <v>4027.5</v>
          </cell>
          <cell r="E778">
            <v>3306.38</v>
          </cell>
          <cell r="F778">
            <v>42993</v>
          </cell>
          <cell r="G778">
            <v>43723</v>
          </cell>
          <cell r="H778" t="str">
            <v xml:space="preserve"> PURCHASE VEHICLE</v>
          </cell>
          <cell r="I778" t="str">
            <v xml:space="preserve"> SA</v>
          </cell>
          <cell r="J778">
            <v>34</v>
          </cell>
          <cell r="K778" t="str">
            <v xml:space="preserve"> A</v>
          </cell>
          <cell r="L778" t="str">
            <v xml:space="preserve"> N</v>
          </cell>
          <cell r="M778">
            <v>0</v>
          </cell>
          <cell r="N778">
            <v>22222</v>
          </cell>
          <cell r="O778">
            <v>54178</v>
          </cell>
          <cell r="P778">
            <v>0</v>
          </cell>
          <cell r="Q778" t="str">
            <v xml:space="preserve"> LF</v>
          </cell>
          <cell r="R778">
            <v>43146</v>
          </cell>
          <cell r="S778">
            <v>178.49</v>
          </cell>
          <cell r="T778">
            <v>1.08</v>
          </cell>
          <cell r="U778" t="str">
            <v xml:space="preserve"> N</v>
          </cell>
          <cell r="V778">
            <v>11</v>
          </cell>
          <cell r="W778">
            <v>514902747</v>
          </cell>
          <cell r="X778" t="str">
            <v xml:space="preserve"> S</v>
          </cell>
          <cell r="Y778">
            <v>22222</v>
          </cell>
          <cell r="Z778">
            <v>54178</v>
          </cell>
          <cell r="AA778">
            <v>0</v>
          </cell>
          <cell r="AB778">
            <v>1</v>
          </cell>
          <cell r="AC778">
            <v>5</v>
          </cell>
          <cell r="AD778">
            <v>12</v>
          </cell>
          <cell r="AE778">
            <v>0</v>
          </cell>
          <cell r="AF778">
            <v>0</v>
          </cell>
          <cell r="AG778" t="str">
            <v xml:space="preserve"> ST</v>
          </cell>
          <cell r="AH778" t="str">
            <v xml:space="preserve"> 2006 DODGE RAM  3500 (VIN 3D7M</v>
          </cell>
          <cell r="AI778" t="str">
            <v xml:space="preserve"> N</v>
          </cell>
          <cell r="AJ778">
            <v>6</v>
          </cell>
          <cell r="AK778">
            <v>0</v>
          </cell>
          <cell r="AL778">
            <v>22222</v>
          </cell>
          <cell r="AM778">
            <v>54178</v>
          </cell>
          <cell r="AN778" t="str">
            <v xml:space="preserve">  0/00/0000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22222</v>
          </cell>
          <cell r="AZ778">
            <v>54178</v>
          </cell>
          <cell r="BA778" t="str">
            <v xml:space="preserve"> ST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 t="str">
            <v>Pass</v>
          </cell>
          <cell r="BH778" t="str">
            <v>Pass</v>
          </cell>
          <cell r="BI778" t="str">
            <v>***-**-2747</v>
          </cell>
          <cell r="BJ778">
            <v>3306.38</v>
          </cell>
          <cell r="BK778">
            <v>3307.46</v>
          </cell>
          <cell r="BL778">
            <v>3307.46</v>
          </cell>
          <cell r="BM778"/>
          <cell r="BN778"/>
          <cell r="BO778"/>
          <cell r="BP778"/>
          <cell r="BQ778">
            <v>2.7243148416039949E-6</v>
          </cell>
          <cell r="BR778">
            <v>3306.38</v>
          </cell>
          <cell r="BS778">
            <v>1.08</v>
          </cell>
          <cell r="BT778">
            <v>3307.46</v>
          </cell>
          <cell r="BU778">
            <v>0</v>
          </cell>
          <cell r="BV778">
            <v>3307.46</v>
          </cell>
          <cell r="BW778">
            <v>0</v>
          </cell>
          <cell r="BX778">
            <v>0</v>
          </cell>
          <cell r="BY778"/>
          <cell r="BZ778">
            <v>0</v>
          </cell>
          <cell r="CA778" t="e">
            <v>#REF!</v>
          </cell>
          <cell r="CB778" t="str">
            <v>Match</v>
          </cell>
          <cell r="CC778" t="b">
            <v>0</v>
          </cell>
          <cell r="CD778">
            <v>514902747</v>
          </cell>
          <cell r="CE778">
            <v>9</v>
          </cell>
          <cell r="CF778">
            <v>5</v>
          </cell>
          <cell r="CG778">
            <v>90</v>
          </cell>
          <cell r="CH778" t="b">
            <v>0</v>
          </cell>
          <cell r="CI778">
            <v>-22.313159722223645</v>
          </cell>
          <cell r="CJ778"/>
          <cell r="CK778" t="e">
            <v>#REF!</v>
          </cell>
          <cell r="CL778" t="e">
            <v>#REF!</v>
          </cell>
        </row>
        <row r="779">
          <cell r="B779">
            <v>54253</v>
          </cell>
          <cell r="C779" t="str">
            <v xml:space="preserve"> GOSSMAN,TYLER J.</v>
          </cell>
          <cell r="D779">
            <v>25901.7</v>
          </cell>
          <cell r="E779">
            <v>25901.7</v>
          </cell>
          <cell r="F779">
            <v>43032</v>
          </cell>
          <cell r="G779">
            <v>44866</v>
          </cell>
          <cell r="H779" t="str">
            <v xml:space="preserve"> REFINANCE DEBT</v>
          </cell>
          <cell r="I779" t="str">
            <v xml:space="preserve"> SA</v>
          </cell>
          <cell r="J779">
            <v>31</v>
          </cell>
          <cell r="K779" t="str">
            <v xml:space="preserve"> A</v>
          </cell>
          <cell r="L779" t="str">
            <v xml:space="preserve"> N</v>
          </cell>
          <cell r="M779">
            <v>0</v>
          </cell>
          <cell r="N779">
            <v>22223</v>
          </cell>
          <cell r="O779">
            <v>54253</v>
          </cell>
          <cell r="P779">
            <v>0</v>
          </cell>
          <cell r="Q779" t="str">
            <v xml:space="preserve"> MN</v>
          </cell>
          <cell r="R779">
            <v>43070</v>
          </cell>
          <cell r="S779">
            <v>200</v>
          </cell>
          <cell r="T779">
            <v>0</v>
          </cell>
          <cell r="U779" t="str">
            <v xml:space="preserve"> N</v>
          </cell>
          <cell r="V779">
            <v>7</v>
          </cell>
          <cell r="W779">
            <v>514902720</v>
          </cell>
          <cell r="X779" t="str">
            <v xml:space="preserve"> S</v>
          </cell>
          <cell r="Y779">
            <v>22223</v>
          </cell>
          <cell r="Z779">
            <v>54253</v>
          </cell>
          <cell r="AA779">
            <v>0</v>
          </cell>
          <cell r="AB779">
            <v>2</v>
          </cell>
          <cell r="AC779">
            <v>10</v>
          </cell>
          <cell r="AD779">
            <v>4</v>
          </cell>
          <cell r="AE779">
            <v>0</v>
          </cell>
          <cell r="AF779">
            <v>0</v>
          </cell>
          <cell r="AG779" t="str">
            <v xml:space="preserve"> NA</v>
          </cell>
          <cell r="AH779" t="str">
            <v xml:space="preserve"> ALL INVENTORY, ACCOUNTS, EQUIP</v>
          </cell>
          <cell r="AI779" t="str">
            <v xml:space="preserve"> N</v>
          </cell>
          <cell r="AJ779">
            <v>10</v>
          </cell>
          <cell r="AK779">
            <v>2</v>
          </cell>
          <cell r="AL779">
            <v>22223</v>
          </cell>
          <cell r="AM779">
            <v>54253</v>
          </cell>
          <cell r="AN779" t="str">
            <v xml:space="preserve">  0/00/0000</v>
          </cell>
          <cell r="AO779">
            <v>0</v>
          </cell>
          <cell r="AP779">
            <v>400</v>
          </cell>
          <cell r="AQ779">
            <v>200</v>
          </cell>
          <cell r="AR779">
            <v>200</v>
          </cell>
          <cell r="AS779">
            <v>0</v>
          </cell>
          <cell r="AT779">
            <v>0</v>
          </cell>
          <cell r="AU779">
            <v>0</v>
          </cell>
          <cell r="AV779">
            <v>1</v>
          </cell>
          <cell r="AW779">
            <v>0</v>
          </cell>
          <cell r="AX779">
            <v>0</v>
          </cell>
          <cell r="AY779">
            <v>22223</v>
          </cell>
          <cell r="AZ779">
            <v>54253</v>
          </cell>
          <cell r="BA779" t="str">
            <v xml:space="preserve"> NA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 t="str">
            <v>Substandard</v>
          </cell>
          <cell r="BH779" t="str">
            <v>Pass</v>
          </cell>
          <cell r="BI779" t="str">
            <v>***-**-2720</v>
          </cell>
          <cell r="BJ779">
            <v>25901.7</v>
          </cell>
          <cell r="BK779">
            <v>25901.7</v>
          </cell>
          <cell r="BL779"/>
          <cell r="BM779"/>
          <cell r="BN779">
            <v>25901.7</v>
          </cell>
          <cell r="BO779"/>
          <cell r="BP779"/>
          <cell r="BQ779">
            <v>3.5569810352900652E-5</v>
          </cell>
          <cell r="BR779">
            <v>25901.7</v>
          </cell>
          <cell r="BS779">
            <v>0</v>
          </cell>
          <cell r="BT779">
            <v>25901.7</v>
          </cell>
          <cell r="BU779">
            <v>0</v>
          </cell>
          <cell r="BV779">
            <v>25901.7</v>
          </cell>
          <cell r="BW779">
            <v>0</v>
          </cell>
          <cell r="BX779">
            <v>0</v>
          </cell>
          <cell r="BY779" t="str">
            <v>30-59</v>
          </cell>
          <cell r="BZ779">
            <v>400</v>
          </cell>
          <cell r="CA779" t="e">
            <v>#REF!</v>
          </cell>
          <cell r="CB779" t="str">
            <v>Match</v>
          </cell>
          <cell r="CC779" t="b">
            <v>0</v>
          </cell>
          <cell r="CD779">
            <v>514902720</v>
          </cell>
          <cell r="CE779">
            <v>9</v>
          </cell>
          <cell r="CF779">
            <v>5</v>
          </cell>
          <cell r="CG779">
            <v>90</v>
          </cell>
          <cell r="CH779" t="b">
            <v>0</v>
          </cell>
          <cell r="CI779">
            <v>53.686840277776355</v>
          </cell>
          <cell r="CJ779" t="str">
            <v>31 +</v>
          </cell>
          <cell r="CK779" t="e">
            <v>#REF!</v>
          </cell>
          <cell r="CL779" t="e">
            <v>#REF!</v>
          </cell>
        </row>
        <row r="780">
          <cell r="B780">
            <v>52690</v>
          </cell>
          <cell r="C780" t="str">
            <v xml:space="preserve"> GOSSMAN,JUSTIN</v>
          </cell>
          <cell r="D780">
            <v>25279.5</v>
          </cell>
          <cell r="E780">
            <v>20437.28</v>
          </cell>
          <cell r="F780">
            <v>42453</v>
          </cell>
          <cell r="G780">
            <v>44279</v>
          </cell>
          <cell r="H780" t="str">
            <v xml:space="preserve"> PURCHASE VEHICLE</v>
          </cell>
          <cell r="I780" t="str">
            <v xml:space="preserve"> SA</v>
          </cell>
          <cell r="J780">
            <v>32</v>
          </cell>
          <cell r="K780" t="str">
            <v xml:space="preserve"> A</v>
          </cell>
          <cell r="L780" t="str">
            <v xml:space="preserve"> N</v>
          </cell>
          <cell r="M780">
            <v>0</v>
          </cell>
          <cell r="N780">
            <v>22228</v>
          </cell>
          <cell r="O780">
            <v>52690</v>
          </cell>
          <cell r="P780">
            <v>0</v>
          </cell>
          <cell r="Q780" t="str">
            <v xml:space="preserve"> JD</v>
          </cell>
          <cell r="R780">
            <v>43183</v>
          </cell>
          <cell r="S780">
            <v>6001.6</v>
          </cell>
          <cell r="T780">
            <v>1316.96</v>
          </cell>
          <cell r="U780" t="str">
            <v xml:space="preserve"> N</v>
          </cell>
          <cell r="V780">
            <v>7</v>
          </cell>
          <cell r="W780">
            <v>514903810</v>
          </cell>
          <cell r="X780" t="str">
            <v xml:space="preserve"> S</v>
          </cell>
          <cell r="Y780">
            <v>22228</v>
          </cell>
          <cell r="Z780">
            <v>52690</v>
          </cell>
          <cell r="AA780">
            <v>0</v>
          </cell>
          <cell r="AB780">
            <v>3</v>
          </cell>
          <cell r="AC780">
            <v>5</v>
          </cell>
          <cell r="AD780">
            <v>5</v>
          </cell>
          <cell r="AE780">
            <v>0</v>
          </cell>
          <cell r="AF780">
            <v>0</v>
          </cell>
          <cell r="AG780" t="str">
            <v xml:space="preserve"> ST</v>
          </cell>
          <cell r="AH780" t="str">
            <v xml:space="preserve"> 2007 DODGE RAM SLT/IN EQ</v>
          </cell>
          <cell r="AI780" t="str">
            <v xml:space="preserve"> N</v>
          </cell>
          <cell r="AJ780">
            <v>6</v>
          </cell>
          <cell r="AK780">
            <v>0</v>
          </cell>
          <cell r="AL780">
            <v>22228</v>
          </cell>
          <cell r="AM780">
            <v>52690</v>
          </cell>
          <cell r="AN780" t="str">
            <v xml:space="preserve">  0/00/0000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22228</v>
          </cell>
          <cell r="AZ780">
            <v>52690</v>
          </cell>
          <cell r="BA780" t="str">
            <v xml:space="preserve"> ST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 t="str">
            <v>Pass</v>
          </cell>
          <cell r="BH780" t="str">
            <v>Pass</v>
          </cell>
          <cell r="BI780" t="str">
            <v>***-**-3810</v>
          </cell>
          <cell r="BJ780">
            <v>20437.28</v>
          </cell>
          <cell r="BK780">
            <v>21754.239999999998</v>
          </cell>
          <cell r="BL780">
            <v>21754.239999999998</v>
          </cell>
          <cell r="BM780"/>
          <cell r="BN780"/>
          <cell r="BO780"/>
          <cell r="BP780"/>
          <cell r="BQ780">
            <v>1.6839439273772673E-5</v>
          </cell>
          <cell r="BR780">
            <v>20437.28</v>
          </cell>
          <cell r="BS780">
            <v>1316.96</v>
          </cell>
          <cell r="BT780">
            <v>21754.239999999998</v>
          </cell>
          <cell r="BU780">
            <v>0</v>
          </cell>
          <cell r="BV780">
            <v>21754.239999999998</v>
          </cell>
          <cell r="BW780">
            <v>0</v>
          </cell>
          <cell r="BX780">
            <v>0</v>
          </cell>
          <cell r="BY780"/>
          <cell r="BZ780">
            <v>0</v>
          </cell>
          <cell r="CA780" t="e">
            <v>#REF!</v>
          </cell>
          <cell r="CB780" t="str">
            <v>Match</v>
          </cell>
          <cell r="CC780" t="b">
            <v>0</v>
          </cell>
          <cell r="CD780">
            <v>514903810</v>
          </cell>
          <cell r="CE780">
            <v>9</v>
          </cell>
          <cell r="CF780">
            <v>5</v>
          </cell>
          <cell r="CG780">
            <v>90</v>
          </cell>
          <cell r="CH780" t="b">
            <v>0</v>
          </cell>
          <cell r="CI780">
            <v>-59.313159722223645</v>
          </cell>
          <cell r="CJ780"/>
          <cell r="CK780" t="e">
            <v>#REF!</v>
          </cell>
          <cell r="CL780" t="e">
            <v>#REF!</v>
          </cell>
        </row>
        <row r="781">
          <cell r="B781">
            <v>53156</v>
          </cell>
          <cell r="C781" t="str">
            <v xml:space="preserve"> GOSSMAN,JUSTI</v>
          </cell>
          <cell r="D781">
            <v>14025</v>
          </cell>
          <cell r="E781">
            <v>9092.99</v>
          </cell>
          <cell r="F781">
            <v>42586</v>
          </cell>
          <cell r="G781">
            <v>44027</v>
          </cell>
          <cell r="H781" t="str">
            <v xml:space="preserve"> NEW WINDOWS FOR HOME</v>
          </cell>
          <cell r="I781" t="str">
            <v xml:space="preserve"> SA</v>
          </cell>
          <cell r="J781">
            <v>31</v>
          </cell>
          <cell r="K781" t="str">
            <v xml:space="preserve"> A</v>
          </cell>
          <cell r="L781" t="str">
            <v xml:space="preserve"> N</v>
          </cell>
          <cell r="M781">
            <v>0</v>
          </cell>
          <cell r="N781">
            <v>22228</v>
          </cell>
          <cell r="O781">
            <v>53156</v>
          </cell>
          <cell r="P781">
            <v>0</v>
          </cell>
          <cell r="Q781" t="str">
            <v xml:space="preserve"> MN</v>
          </cell>
          <cell r="R781">
            <v>43146</v>
          </cell>
          <cell r="S781">
            <v>325.23</v>
          </cell>
          <cell r="T781">
            <v>16.45</v>
          </cell>
          <cell r="U781" t="str">
            <v xml:space="preserve"> N</v>
          </cell>
          <cell r="V781">
            <v>11</v>
          </cell>
          <cell r="W781">
            <v>514903810</v>
          </cell>
          <cell r="X781" t="str">
            <v xml:space="preserve"> S</v>
          </cell>
          <cell r="Y781">
            <v>22228</v>
          </cell>
          <cell r="Z781">
            <v>53156</v>
          </cell>
          <cell r="AA781">
            <v>0</v>
          </cell>
          <cell r="AB781">
            <v>3</v>
          </cell>
          <cell r="AC781">
            <v>10</v>
          </cell>
          <cell r="AD781">
            <v>4</v>
          </cell>
          <cell r="AE781">
            <v>0</v>
          </cell>
          <cell r="AF781">
            <v>0</v>
          </cell>
          <cell r="AG781" t="str">
            <v xml:space="preserve"> ST</v>
          </cell>
          <cell r="AH781" t="str">
            <v xml:space="preserve"> 2007 DODGE RAM 3500 SLT</v>
          </cell>
          <cell r="AI781" t="str">
            <v xml:space="preserve"> N</v>
          </cell>
          <cell r="AJ781">
            <v>5.5</v>
          </cell>
          <cell r="AK781">
            <v>0</v>
          </cell>
          <cell r="AL781">
            <v>22228</v>
          </cell>
          <cell r="AM781">
            <v>53156</v>
          </cell>
          <cell r="AN781" t="str">
            <v xml:space="preserve">  0/00/0000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22228</v>
          </cell>
          <cell r="AZ781">
            <v>53156</v>
          </cell>
          <cell r="BA781" t="str">
            <v xml:space="preserve"> ST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 t="str">
            <v>Pass</v>
          </cell>
          <cell r="BH781" t="str">
            <v>Pass</v>
          </cell>
          <cell r="BI781" t="str">
            <v>***-**-3810</v>
          </cell>
          <cell r="BJ781">
            <v>9092.99</v>
          </cell>
          <cell r="BK781">
            <v>9109.44</v>
          </cell>
          <cell r="BL781">
            <v>9109.44</v>
          </cell>
          <cell r="BM781"/>
          <cell r="BN781"/>
          <cell r="BO781"/>
          <cell r="BP781"/>
          <cell r="BQ781">
            <v>6.8678797689901496E-6</v>
          </cell>
          <cell r="BR781">
            <v>9092.99</v>
          </cell>
          <cell r="BS781">
            <v>16.45</v>
          </cell>
          <cell r="BT781">
            <v>9109.44</v>
          </cell>
          <cell r="BU781">
            <v>0</v>
          </cell>
          <cell r="BV781">
            <v>9109.44</v>
          </cell>
          <cell r="BW781">
            <v>0</v>
          </cell>
          <cell r="BX781">
            <v>0</v>
          </cell>
          <cell r="BY781"/>
          <cell r="BZ781">
            <v>0</v>
          </cell>
          <cell r="CA781" t="e">
            <v>#REF!</v>
          </cell>
          <cell r="CB781" t="str">
            <v>Match</v>
          </cell>
          <cell r="CC781" t="b">
            <v>0</v>
          </cell>
          <cell r="CD781">
            <v>514903810</v>
          </cell>
          <cell r="CE781">
            <v>9</v>
          </cell>
          <cell r="CF781">
            <v>5</v>
          </cell>
          <cell r="CG781">
            <v>90</v>
          </cell>
          <cell r="CH781" t="b">
            <v>0</v>
          </cell>
          <cell r="CI781">
            <v>-22.313159722223645</v>
          </cell>
          <cell r="CJ781"/>
          <cell r="CK781" t="e">
            <v>#REF!</v>
          </cell>
          <cell r="CL781" t="e">
            <v>#REF!</v>
          </cell>
        </row>
        <row r="782">
          <cell r="B782">
            <v>54339</v>
          </cell>
          <cell r="C782" t="str">
            <v xml:space="preserve"> GOSSMAN,JUSTIN L.</v>
          </cell>
          <cell r="D782">
            <v>30000</v>
          </cell>
          <cell r="E782">
            <v>13025</v>
          </cell>
          <cell r="F782">
            <v>43068</v>
          </cell>
          <cell r="G782">
            <v>43189</v>
          </cell>
          <cell r="H782" t="str">
            <v xml:space="preserve"> CONSTRUCTION LOC</v>
          </cell>
          <cell r="I782" t="str">
            <v xml:space="preserve"> SI</v>
          </cell>
          <cell r="J782">
            <v>72</v>
          </cell>
          <cell r="K782" t="str">
            <v xml:space="preserve"> A</v>
          </cell>
          <cell r="L782" t="str">
            <v xml:space="preserve"> C</v>
          </cell>
          <cell r="M782">
            <v>16975</v>
          </cell>
          <cell r="N782">
            <v>22228</v>
          </cell>
          <cell r="O782">
            <v>54339</v>
          </cell>
          <cell r="P782">
            <v>0</v>
          </cell>
          <cell r="Q782" t="str">
            <v xml:space="preserve"> MN</v>
          </cell>
          <cell r="R782">
            <v>43189</v>
          </cell>
          <cell r="S782">
            <v>0</v>
          </cell>
          <cell r="T782">
            <v>39.54</v>
          </cell>
          <cell r="U782" t="str">
            <v xml:space="preserve"> N</v>
          </cell>
          <cell r="V782">
            <v>1</v>
          </cell>
          <cell r="W782">
            <v>514903810</v>
          </cell>
          <cell r="X782" t="str">
            <v xml:space="preserve"> S</v>
          </cell>
          <cell r="Y782">
            <v>22228</v>
          </cell>
          <cell r="Z782">
            <v>54339</v>
          </cell>
          <cell r="AA782">
            <v>0</v>
          </cell>
          <cell r="AB782">
            <v>3</v>
          </cell>
          <cell r="AC782">
            <v>10</v>
          </cell>
          <cell r="AD782">
            <v>8</v>
          </cell>
          <cell r="AE782">
            <v>0</v>
          </cell>
          <cell r="AF782">
            <v>0</v>
          </cell>
          <cell r="AG782" t="str">
            <v xml:space="preserve"> ST</v>
          </cell>
          <cell r="AH782" t="str">
            <v xml:space="preserve">  </v>
          </cell>
          <cell r="AI782" t="str">
            <v xml:space="preserve"> N</v>
          </cell>
          <cell r="AJ782">
            <v>5.5</v>
          </cell>
          <cell r="AK782">
            <v>0</v>
          </cell>
          <cell r="AL782">
            <v>22228</v>
          </cell>
          <cell r="AM782">
            <v>54339</v>
          </cell>
          <cell r="AN782" t="str">
            <v xml:space="preserve">  0/00/0000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22228</v>
          </cell>
          <cell r="AZ782">
            <v>54339</v>
          </cell>
          <cell r="BA782" t="str">
            <v xml:space="preserve"> ST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 t="str">
            <v>Pass</v>
          </cell>
          <cell r="BH782" t="str">
            <v>Pass</v>
          </cell>
          <cell r="BI782" t="str">
            <v>***-**-3810</v>
          </cell>
          <cell r="BJ782">
            <v>30000</v>
          </cell>
          <cell r="BK782">
            <v>13064.54</v>
          </cell>
          <cell r="BL782">
            <v>13064.54</v>
          </cell>
          <cell r="BM782"/>
          <cell r="BN782"/>
          <cell r="BO782"/>
          <cell r="BP782"/>
          <cell r="BQ782">
            <v>9.8377028888293843E-6</v>
          </cell>
          <cell r="BR782">
            <v>13025</v>
          </cell>
          <cell r="BS782">
            <v>39.54</v>
          </cell>
          <cell r="BT782">
            <v>13064.54</v>
          </cell>
          <cell r="BU782">
            <v>16975</v>
          </cell>
          <cell r="BV782">
            <v>30039.54</v>
          </cell>
          <cell r="BW782">
            <v>0</v>
          </cell>
          <cell r="BX782">
            <v>0</v>
          </cell>
          <cell r="BY782"/>
          <cell r="BZ782">
            <v>0</v>
          </cell>
          <cell r="CA782" t="e">
            <v>#REF!</v>
          </cell>
          <cell r="CB782" t="str">
            <v>Match</v>
          </cell>
          <cell r="CC782" t="b">
            <v>0</v>
          </cell>
          <cell r="CD782">
            <v>514903810</v>
          </cell>
          <cell r="CE782">
            <v>9</v>
          </cell>
          <cell r="CF782">
            <v>5</v>
          </cell>
          <cell r="CG782">
            <v>90</v>
          </cell>
          <cell r="CH782" t="b">
            <v>0</v>
          </cell>
          <cell r="CI782">
            <v>-65.313159722223645</v>
          </cell>
          <cell r="CJ782"/>
          <cell r="CK782" t="e">
            <v>#REF!</v>
          </cell>
          <cell r="CL782" t="e">
            <v>#REF!</v>
          </cell>
        </row>
        <row r="783">
          <cell r="B783">
            <v>310302</v>
          </cell>
          <cell r="C783" t="str">
            <v xml:space="preserve"> GOSSMAN,JUSTIN</v>
          </cell>
          <cell r="D783">
            <v>85000</v>
          </cell>
          <cell r="E783">
            <v>61657.23</v>
          </cell>
          <cell r="F783">
            <v>41317</v>
          </cell>
          <cell r="G783">
            <v>46813</v>
          </cell>
          <cell r="H783" t="str">
            <v xml:space="preserve"> CASH OUT RATE/TERM REFINANCE</v>
          </cell>
          <cell r="I783" t="str">
            <v xml:space="preserve"> PA</v>
          </cell>
          <cell r="J783">
            <v>19</v>
          </cell>
          <cell r="K783" t="str">
            <v xml:space="preserve"> A</v>
          </cell>
          <cell r="L783" t="str">
            <v xml:space="preserve"> N</v>
          </cell>
          <cell r="M783">
            <v>0</v>
          </cell>
          <cell r="N783">
            <v>22228</v>
          </cell>
          <cell r="O783">
            <v>310302</v>
          </cell>
          <cell r="P783">
            <v>0</v>
          </cell>
          <cell r="Q783" t="str">
            <v xml:space="preserve"> AT</v>
          </cell>
          <cell r="R783">
            <v>43132</v>
          </cell>
          <cell r="S783">
            <v>586.99</v>
          </cell>
          <cell r="T783">
            <v>108.33</v>
          </cell>
          <cell r="U783" t="str">
            <v xml:space="preserve"> N</v>
          </cell>
          <cell r="V783">
            <v>2</v>
          </cell>
          <cell r="W783">
            <v>514903810</v>
          </cell>
          <cell r="X783" t="str">
            <v xml:space="preserve"> F</v>
          </cell>
          <cell r="Y783">
            <v>22228</v>
          </cell>
          <cell r="Z783">
            <v>310302</v>
          </cell>
          <cell r="AA783">
            <v>0</v>
          </cell>
          <cell r="AB783">
            <v>4</v>
          </cell>
          <cell r="AC783">
            <v>6</v>
          </cell>
          <cell r="AD783">
            <v>3</v>
          </cell>
          <cell r="AE783">
            <v>310302</v>
          </cell>
          <cell r="AF783">
            <v>1</v>
          </cell>
          <cell r="AG783" t="str">
            <v xml:space="preserve"> ST</v>
          </cell>
          <cell r="AH783" t="str">
            <v xml:space="preserve"> 212 W. 8TH, SCOTT CITY</v>
          </cell>
          <cell r="AI783" t="str">
            <v xml:space="preserve"> N</v>
          </cell>
          <cell r="AJ783">
            <v>2.75</v>
          </cell>
          <cell r="AK783">
            <v>0</v>
          </cell>
          <cell r="AL783">
            <v>22228</v>
          </cell>
          <cell r="AM783">
            <v>310302</v>
          </cell>
          <cell r="AN783" t="str">
            <v xml:space="preserve">  0/00/0000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22228</v>
          </cell>
          <cell r="AZ783">
            <v>310302</v>
          </cell>
          <cell r="BA783" t="str">
            <v xml:space="preserve"> ST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 t="str">
            <v>Pass</v>
          </cell>
          <cell r="BH783" t="str">
            <v>Pass</v>
          </cell>
          <cell r="BI783" t="str">
            <v>**-***3810</v>
          </cell>
          <cell r="BJ783">
            <v>61657.23</v>
          </cell>
          <cell r="BK783">
            <v>61765.560000000005</v>
          </cell>
          <cell r="BL783">
            <v>61765.560000000005</v>
          </cell>
          <cell r="BM783"/>
          <cell r="BN783"/>
          <cell r="BO783"/>
          <cell r="BP783"/>
          <cell r="BQ783">
            <v>2.3284664479394159E-5</v>
          </cell>
          <cell r="BR783">
            <v>61657.23</v>
          </cell>
          <cell r="BS783">
            <v>108.33</v>
          </cell>
          <cell r="BT783">
            <v>61765.560000000005</v>
          </cell>
          <cell r="BU783">
            <v>0</v>
          </cell>
          <cell r="BV783">
            <v>61765.560000000005</v>
          </cell>
          <cell r="BW783">
            <v>0</v>
          </cell>
          <cell r="BX783">
            <v>0</v>
          </cell>
          <cell r="BY783"/>
          <cell r="BZ783">
            <v>0</v>
          </cell>
          <cell r="CA783" t="e">
            <v>#REF!</v>
          </cell>
          <cell r="CB783" t="str">
            <v>Match</v>
          </cell>
          <cell r="CC783" t="b">
            <v>0</v>
          </cell>
          <cell r="CD783">
            <v>514903810</v>
          </cell>
          <cell r="CE783">
            <v>9</v>
          </cell>
          <cell r="CF783">
            <v>5</v>
          </cell>
          <cell r="CG783">
            <v>90</v>
          </cell>
          <cell r="CH783" t="b">
            <v>0</v>
          </cell>
          <cell r="CI783">
            <v>-8.3131597222236451</v>
          </cell>
          <cell r="CJ783"/>
          <cell r="CK783" t="e">
            <v>#REF!</v>
          </cell>
          <cell r="CL783" t="e">
            <v>#REF!</v>
          </cell>
        </row>
        <row r="784">
          <cell r="B784">
            <v>9310302</v>
          </cell>
          <cell r="C784" t="str">
            <v xml:space="preserve"> GOSSMAN,JUSTI</v>
          </cell>
          <cell r="D784">
            <v>-85000</v>
          </cell>
          <cell r="E784">
            <v>-61657.23</v>
          </cell>
          <cell r="F784">
            <v>41324</v>
          </cell>
          <cell r="G784">
            <v>46813</v>
          </cell>
          <cell r="H784" t="str">
            <v xml:space="preserve"> SOLD FHLB LOAN</v>
          </cell>
          <cell r="I784" t="str">
            <v xml:space="preserve"> PT</v>
          </cell>
          <cell r="J784">
            <v>20</v>
          </cell>
          <cell r="K784" t="str">
            <v xml:space="preserve"> A</v>
          </cell>
          <cell r="L784" t="str">
            <v xml:space="preserve"> N</v>
          </cell>
          <cell r="M784">
            <v>0</v>
          </cell>
          <cell r="N784">
            <v>22228</v>
          </cell>
          <cell r="O784">
            <v>9310302</v>
          </cell>
          <cell r="P784">
            <v>0</v>
          </cell>
          <cell r="Q784" t="str">
            <v xml:space="preserve"> AT</v>
          </cell>
          <cell r="R784">
            <v>43132</v>
          </cell>
          <cell r="S784">
            <v>586.99</v>
          </cell>
          <cell r="T784">
            <v>-108.33</v>
          </cell>
          <cell r="U784" t="str">
            <v xml:space="preserve"> N</v>
          </cell>
          <cell r="V784">
            <v>2</v>
          </cell>
          <cell r="W784">
            <v>514903810</v>
          </cell>
          <cell r="X784" t="str">
            <v xml:space="preserve"> F</v>
          </cell>
          <cell r="Y784">
            <v>22228</v>
          </cell>
          <cell r="Z784">
            <v>9310302</v>
          </cell>
          <cell r="AA784">
            <v>0</v>
          </cell>
          <cell r="AB784">
            <v>4</v>
          </cell>
          <cell r="AC784">
            <v>6</v>
          </cell>
          <cell r="AD784">
            <v>3</v>
          </cell>
          <cell r="AE784">
            <v>310302</v>
          </cell>
          <cell r="AF784">
            <v>1</v>
          </cell>
          <cell r="AG784" t="str">
            <v xml:space="preserve"> ST</v>
          </cell>
          <cell r="AH784" t="str">
            <v xml:space="preserve"> 212 W. 8TH, SCOTT CITY</v>
          </cell>
          <cell r="AI784" t="str">
            <v xml:space="preserve"> N</v>
          </cell>
          <cell r="AJ784">
            <v>2.75</v>
          </cell>
          <cell r="AK784">
            <v>1</v>
          </cell>
          <cell r="AL784">
            <v>22228</v>
          </cell>
          <cell r="AM784">
            <v>9310302</v>
          </cell>
          <cell r="AN784" t="str">
            <v xml:space="preserve">  0/00/0000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22228</v>
          </cell>
          <cell r="AZ784">
            <v>9310302</v>
          </cell>
          <cell r="BA784" t="str">
            <v xml:space="preserve"> ST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 t="str">
            <v>Pass</v>
          </cell>
          <cell r="BH784" t="str">
            <v>Pass</v>
          </cell>
          <cell r="BI784" t="str">
            <v>**-***3810</v>
          </cell>
          <cell r="BJ784">
            <v>-61657.23</v>
          </cell>
          <cell r="BK784">
            <v>-61765.560000000005</v>
          </cell>
          <cell r="BL784">
            <v>-61765.560000000005</v>
          </cell>
          <cell r="BM784"/>
          <cell r="BN784"/>
          <cell r="BO784"/>
          <cell r="BP784"/>
          <cell r="BQ784">
            <v>-2.3284664479394159E-5</v>
          </cell>
          <cell r="BR784">
            <v>-61657.23</v>
          </cell>
          <cell r="BS784">
            <v>-108.33</v>
          </cell>
          <cell r="BT784">
            <v>-61765.560000000005</v>
          </cell>
          <cell r="BU784">
            <v>0</v>
          </cell>
          <cell r="BV784">
            <v>-61765.560000000005</v>
          </cell>
          <cell r="BW784">
            <v>0</v>
          </cell>
          <cell r="BX784">
            <v>0</v>
          </cell>
          <cell r="BY784"/>
          <cell r="BZ784">
            <v>0</v>
          </cell>
          <cell r="CA784" t="e">
            <v>#REF!</v>
          </cell>
          <cell r="CB784" t="str">
            <v>Match</v>
          </cell>
          <cell r="CC784" t="b">
            <v>0</v>
          </cell>
          <cell r="CD784">
            <v>514903810</v>
          </cell>
          <cell r="CE784">
            <v>9</v>
          </cell>
          <cell r="CF784">
            <v>5</v>
          </cell>
          <cell r="CG784">
            <v>90</v>
          </cell>
          <cell r="CH784" t="b">
            <v>0</v>
          </cell>
          <cell r="CI784">
            <v>-8.3131597222236451</v>
          </cell>
          <cell r="CJ784"/>
          <cell r="CK784" t="e">
            <v>#REF!</v>
          </cell>
          <cell r="CL784" t="e">
            <v>#REF!</v>
          </cell>
        </row>
        <row r="785">
          <cell r="B785">
            <v>53655</v>
          </cell>
          <cell r="C785" t="str">
            <v xml:space="preserve"> GORMAN,JAY A.</v>
          </cell>
          <cell r="D785">
            <v>81143.360000000001</v>
          </cell>
          <cell r="E785">
            <v>71048.160000000003</v>
          </cell>
          <cell r="F785">
            <v>42797</v>
          </cell>
          <cell r="G785">
            <v>44666</v>
          </cell>
          <cell r="H785" t="str">
            <v xml:space="preserve"> PURCHASE VEHICLE</v>
          </cell>
          <cell r="I785" t="str">
            <v xml:space="preserve"> SA</v>
          </cell>
          <cell r="J785">
            <v>34</v>
          </cell>
          <cell r="K785" t="str">
            <v xml:space="preserve"> A</v>
          </cell>
          <cell r="L785" t="str">
            <v xml:space="preserve"> N</v>
          </cell>
          <cell r="M785">
            <v>0</v>
          </cell>
          <cell r="N785">
            <v>22230</v>
          </cell>
          <cell r="O785">
            <v>53655</v>
          </cell>
          <cell r="P785">
            <v>0</v>
          </cell>
          <cell r="Q785" t="str">
            <v xml:space="preserve"> LF</v>
          </cell>
          <cell r="R785">
            <v>43134</v>
          </cell>
          <cell r="S785">
            <v>783.69</v>
          </cell>
          <cell r="T785">
            <v>93.43</v>
          </cell>
          <cell r="U785" t="str">
            <v xml:space="preserve"> N</v>
          </cell>
          <cell r="V785">
            <v>11</v>
          </cell>
          <cell r="W785">
            <v>512843855</v>
          </cell>
          <cell r="X785" t="str">
            <v xml:space="preserve"> S</v>
          </cell>
          <cell r="Y785">
            <v>22230</v>
          </cell>
          <cell r="Z785">
            <v>53655</v>
          </cell>
          <cell r="AA785">
            <v>1</v>
          </cell>
          <cell r="AB785">
            <v>25</v>
          </cell>
          <cell r="AC785">
            <v>5</v>
          </cell>
          <cell r="AD785">
            <v>12</v>
          </cell>
          <cell r="AE785">
            <v>0</v>
          </cell>
          <cell r="AF785">
            <v>0</v>
          </cell>
          <cell r="AG785" t="str">
            <v xml:space="preserve"> ST</v>
          </cell>
          <cell r="AH785" t="str">
            <v xml:space="preserve"> 2013 GMC  DENALI</v>
          </cell>
          <cell r="AI785" t="str">
            <v xml:space="preserve"> N</v>
          </cell>
          <cell r="AJ785">
            <v>6</v>
          </cell>
          <cell r="AK785">
            <v>6</v>
          </cell>
          <cell r="AL785">
            <v>22230</v>
          </cell>
          <cell r="AM785">
            <v>53655</v>
          </cell>
          <cell r="AN785" t="str">
            <v xml:space="preserve">  6/20/2017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22230</v>
          </cell>
          <cell r="AZ785">
            <v>53655</v>
          </cell>
          <cell r="BA785" t="str">
            <v xml:space="preserve"> ST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 t="str">
            <v>Pass</v>
          </cell>
          <cell r="BH785" t="str">
            <v>Pass</v>
          </cell>
          <cell r="BI785" t="str">
            <v>***-**-3855</v>
          </cell>
          <cell r="BJ785">
            <v>71048.160000000003</v>
          </cell>
          <cell r="BK785">
            <v>71141.59</v>
          </cell>
          <cell r="BL785">
            <v>71141.59</v>
          </cell>
          <cell r="BM785"/>
          <cell r="BN785"/>
          <cell r="BO785"/>
          <cell r="BP785"/>
          <cell r="BQ785">
            <v>5.8540626533143595E-5</v>
          </cell>
          <cell r="BR785">
            <v>71048.160000000003</v>
          </cell>
          <cell r="BS785">
            <v>93.43</v>
          </cell>
          <cell r="BT785">
            <v>71141.59</v>
          </cell>
          <cell r="BU785">
            <v>0</v>
          </cell>
          <cell r="BV785">
            <v>71141.59</v>
          </cell>
          <cell r="BW785">
            <v>0</v>
          </cell>
          <cell r="BX785">
            <v>0</v>
          </cell>
          <cell r="BY785"/>
          <cell r="BZ785">
            <v>0</v>
          </cell>
          <cell r="CA785" t="e">
            <v>#REF!</v>
          </cell>
          <cell r="CB785" t="str">
            <v>Match</v>
          </cell>
          <cell r="CC785" t="b">
            <v>0</v>
          </cell>
          <cell r="CD785">
            <v>512843855</v>
          </cell>
          <cell r="CE785">
            <v>9</v>
          </cell>
          <cell r="CF785">
            <v>5</v>
          </cell>
          <cell r="CG785">
            <v>84</v>
          </cell>
          <cell r="CH785" t="b">
            <v>0</v>
          </cell>
          <cell r="CI785">
            <v>-10.313159722223645</v>
          </cell>
          <cell r="CJ785"/>
          <cell r="CK785" t="e">
            <v>#REF!</v>
          </cell>
          <cell r="CL785" t="e">
            <v>#REF!</v>
          </cell>
        </row>
        <row r="786">
          <cell r="B786">
            <v>53963</v>
          </cell>
          <cell r="C786" t="str">
            <v xml:space="preserve"> GORMAN,JAY A.</v>
          </cell>
          <cell r="D786">
            <v>7964.1</v>
          </cell>
          <cell r="E786">
            <v>6869.13</v>
          </cell>
          <cell r="F786">
            <v>42906</v>
          </cell>
          <cell r="G786">
            <v>44380</v>
          </cell>
          <cell r="H786" t="str">
            <v xml:space="preserve"> REFINANCE VEHICLE</v>
          </cell>
          <cell r="I786" t="str">
            <v xml:space="preserve"> SA</v>
          </cell>
          <cell r="J786">
            <v>34</v>
          </cell>
          <cell r="K786" t="str">
            <v xml:space="preserve"> A</v>
          </cell>
          <cell r="L786" t="str">
            <v xml:space="preserve"> N</v>
          </cell>
          <cell r="M786">
            <v>0</v>
          </cell>
          <cell r="N786">
            <v>22230</v>
          </cell>
          <cell r="O786">
            <v>53963</v>
          </cell>
          <cell r="P786">
            <v>0</v>
          </cell>
          <cell r="Q786" t="str">
            <v xml:space="preserve"> LF</v>
          </cell>
          <cell r="R786">
            <v>43162</v>
          </cell>
          <cell r="S786">
            <v>195.02</v>
          </cell>
          <cell r="T786">
            <v>12.04</v>
          </cell>
          <cell r="U786" t="str">
            <v xml:space="preserve"> N</v>
          </cell>
          <cell r="V786">
            <v>11</v>
          </cell>
          <cell r="W786">
            <v>512843855</v>
          </cell>
          <cell r="X786" t="str">
            <v xml:space="preserve"> S</v>
          </cell>
          <cell r="Y786">
            <v>22230</v>
          </cell>
          <cell r="Z786">
            <v>53963</v>
          </cell>
          <cell r="AA786">
            <v>0</v>
          </cell>
          <cell r="AB786">
            <v>25</v>
          </cell>
          <cell r="AC786">
            <v>5</v>
          </cell>
          <cell r="AD786">
            <v>12</v>
          </cell>
          <cell r="AE786">
            <v>0</v>
          </cell>
          <cell r="AF786">
            <v>0</v>
          </cell>
          <cell r="AG786" t="str">
            <v xml:space="preserve"> ST</v>
          </cell>
          <cell r="AH786" t="str">
            <v xml:space="preserve"> 2013 GMC YUKON DENALI (VIN 1G</v>
          </cell>
          <cell r="AI786" t="str">
            <v xml:space="preserve"> N</v>
          </cell>
          <cell r="AJ786">
            <v>8</v>
          </cell>
          <cell r="AK786">
            <v>0</v>
          </cell>
          <cell r="AL786">
            <v>22230</v>
          </cell>
          <cell r="AM786">
            <v>53963</v>
          </cell>
          <cell r="AN786" t="str">
            <v xml:space="preserve">  0/00/0000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22230</v>
          </cell>
          <cell r="AZ786">
            <v>53963</v>
          </cell>
          <cell r="BA786" t="str">
            <v xml:space="preserve"> ST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 t="str">
            <v>Pass</v>
          </cell>
          <cell r="BH786" t="str">
            <v>Pass</v>
          </cell>
          <cell r="BI786" t="str">
            <v>***-**-3855</v>
          </cell>
          <cell r="BJ786">
            <v>6869.13</v>
          </cell>
          <cell r="BK786">
            <v>6881.17</v>
          </cell>
          <cell r="BL786">
            <v>6881.17</v>
          </cell>
          <cell r="BM786"/>
          <cell r="BN786"/>
          <cell r="BO786"/>
          <cell r="BP786"/>
          <cell r="BQ786">
            <v>7.5464900416395974E-6</v>
          </cell>
          <cell r="BR786">
            <v>6869.13</v>
          </cell>
          <cell r="BS786">
            <v>12.04</v>
          </cell>
          <cell r="BT786">
            <v>6881.17</v>
          </cell>
          <cell r="BU786">
            <v>0</v>
          </cell>
          <cell r="BV786">
            <v>6881.17</v>
          </cell>
          <cell r="BW786">
            <v>0</v>
          </cell>
          <cell r="BX786">
            <v>0</v>
          </cell>
          <cell r="BY786"/>
          <cell r="BZ786">
            <v>0</v>
          </cell>
          <cell r="CA786" t="e">
            <v>#REF!</v>
          </cell>
          <cell r="CB786" t="str">
            <v>Match</v>
          </cell>
          <cell r="CC786" t="b">
            <v>0</v>
          </cell>
          <cell r="CD786">
            <v>512843855</v>
          </cell>
          <cell r="CE786">
            <v>9</v>
          </cell>
          <cell r="CF786">
            <v>5</v>
          </cell>
          <cell r="CG786">
            <v>84</v>
          </cell>
          <cell r="CH786" t="b">
            <v>0</v>
          </cell>
          <cell r="CI786">
            <v>-38.313159722223645</v>
          </cell>
          <cell r="CJ786"/>
          <cell r="CK786" t="e">
            <v>#REF!</v>
          </cell>
          <cell r="CL786" t="e">
            <v>#REF!</v>
          </cell>
        </row>
        <row r="787">
          <cell r="B787">
            <v>310220</v>
          </cell>
          <cell r="C787" t="str">
            <v xml:space="preserve"> GOUGH,KERRY G.</v>
          </cell>
          <cell r="D787">
            <v>77500</v>
          </cell>
          <cell r="E787">
            <v>48828.76</v>
          </cell>
          <cell r="F787">
            <v>40690</v>
          </cell>
          <cell r="G787">
            <v>46174</v>
          </cell>
          <cell r="H787" t="str">
            <v xml:space="preserve"> Cash Out Refinance</v>
          </cell>
          <cell r="I787" t="str">
            <v xml:space="preserve"> PA</v>
          </cell>
          <cell r="J787">
            <v>19</v>
          </cell>
          <cell r="K787" t="str">
            <v xml:space="preserve"> A</v>
          </cell>
          <cell r="L787" t="str">
            <v xml:space="preserve"> N</v>
          </cell>
          <cell r="M787">
            <v>0</v>
          </cell>
          <cell r="N787">
            <v>22238</v>
          </cell>
          <cell r="O787">
            <v>310220</v>
          </cell>
          <cell r="P787">
            <v>0</v>
          </cell>
          <cell r="Q787" t="str">
            <v xml:space="preserve"> AF</v>
          </cell>
          <cell r="R787">
            <v>43132</v>
          </cell>
          <cell r="S787">
            <v>578.05999999999995</v>
          </cell>
          <cell r="T787">
            <v>120.91</v>
          </cell>
          <cell r="U787" t="str">
            <v xml:space="preserve"> N</v>
          </cell>
          <cell r="V787">
            <v>2</v>
          </cell>
          <cell r="W787">
            <v>514589601</v>
          </cell>
          <cell r="X787" t="str">
            <v xml:space="preserve"> S</v>
          </cell>
          <cell r="Y787">
            <v>22238</v>
          </cell>
          <cell r="Z787">
            <v>310220</v>
          </cell>
          <cell r="AA787">
            <v>0</v>
          </cell>
          <cell r="AB787">
            <v>4</v>
          </cell>
          <cell r="AC787">
            <v>6</v>
          </cell>
          <cell r="AD787">
            <v>3</v>
          </cell>
          <cell r="AE787">
            <v>310220</v>
          </cell>
          <cell r="AF787">
            <v>1</v>
          </cell>
          <cell r="AG787" t="str">
            <v xml:space="preserve"> ST</v>
          </cell>
          <cell r="AH787" t="str">
            <v xml:space="preserve"> 512 JEFFERSON</v>
          </cell>
          <cell r="AI787" t="str">
            <v xml:space="preserve"> N</v>
          </cell>
          <cell r="AJ787">
            <v>3.875</v>
          </cell>
          <cell r="AK787">
            <v>2</v>
          </cell>
          <cell r="AL787">
            <v>22238</v>
          </cell>
          <cell r="AM787">
            <v>310220</v>
          </cell>
          <cell r="AN787" t="str">
            <v xml:space="preserve">  0/00/0000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22238</v>
          </cell>
          <cell r="AZ787">
            <v>310220</v>
          </cell>
          <cell r="BA787" t="str">
            <v xml:space="preserve"> ST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 t="str">
            <v>Pass</v>
          </cell>
          <cell r="BH787" t="str">
            <v>Pass</v>
          </cell>
          <cell r="BI787" t="str">
            <v>***-**-9601</v>
          </cell>
          <cell r="BJ787">
            <v>48828.76</v>
          </cell>
          <cell r="BK787">
            <v>48949.670000000006</v>
          </cell>
          <cell r="BL787">
            <v>48949.670000000006</v>
          </cell>
          <cell r="BM787"/>
          <cell r="BN787"/>
          <cell r="BO787"/>
          <cell r="BP787"/>
          <cell r="BQ787">
            <v>2.5983681438856496E-5</v>
          </cell>
          <cell r="BR787">
            <v>48828.76</v>
          </cell>
          <cell r="BS787">
            <v>120.91</v>
          </cell>
          <cell r="BT787">
            <v>48949.670000000006</v>
          </cell>
          <cell r="BU787">
            <v>0</v>
          </cell>
          <cell r="BV787">
            <v>48949.670000000006</v>
          </cell>
          <cell r="BW787">
            <v>0</v>
          </cell>
          <cell r="BX787">
            <v>0</v>
          </cell>
          <cell r="BY787"/>
          <cell r="BZ787">
            <v>0</v>
          </cell>
          <cell r="CA787" t="e">
            <v>#REF!</v>
          </cell>
          <cell r="CB787" t="str">
            <v>Match</v>
          </cell>
          <cell r="CC787" t="b">
            <v>0</v>
          </cell>
          <cell r="CD787">
            <v>514589601</v>
          </cell>
          <cell r="CE787">
            <v>9</v>
          </cell>
          <cell r="CF787">
            <v>5</v>
          </cell>
          <cell r="CG787">
            <v>58</v>
          </cell>
          <cell r="CH787" t="b">
            <v>0</v>
          </cell>
          <cell r="CI787">
            <v>-8.3131597222236451</v>
          </cell>
          <cell r="CJ787"/>
          <cell r="CK787" t="e">
            <v>#REF!</v>
          </cell>
          <cell r="CL787" t="e">
            <v>#REF!</v>
          </cell>
        </row>
        <row r="788">
          <cell r="B788">
            <v>9310220</v>
          </cell>
          <cell r="C788" t="str">
            <v xml:space="preserve"> GOUGH,KERRY</v>
          </cell>
          <cell r="D788">
            <v>77500</v>
          </cell>
          <cell r="E788">
            <v>-48828.76</v>
          </cell>
          <cell r="F788">
            <v>40690</v>
          </cell>
          <cell r="G788">
            <v>46174</v>
          </cell>
          <cell r="H788" t="str">
            <v xml:space="preserve"> FHLB SOLD LOAN</v>
          </cell>
          <cell r="I788" t="str">
            <v xml:space="preserve"> PT</v>
          </cell>
          <cell r="J788">
            <v>20</v>
          </cell>
          <cell r="K788" t="str">
            <v xml:space="preserve"> A</v>
          </cell>
          <cell r="L788" t="str">
            <v xml:space="preserve"> N</v>
          </cell>
          <cell r="M788">
            <v>0</v>
          </cell>
          <cell r="N788">
            <v>22238</v>
          </cell>
          <cell r="O788">
            <v>9310220</v>
          </cell>
          <cell r="P788">
            <v>0</v>
          </cell>
          <cell r="Q788" t="str">
            <v xml:space="preserve"> AF</v>
          </cell>
          <cell r="R788">
            <v>43132</v>
          </cell>
          <cell r="S788">
            <v>578.05999999999995</v>
          </cell>
          <cell r="T788">
            <v>-120.91</v>
          </cell>
          <cell r="U788" t="str">
            <v xml:space="preserve"> N</v>
          </cell>
          <cell r="V788">
            <v>2</v>
          </cell>
          <cell r="W788">
            <v>514589601</v>
          </cell>
          <cell r="X788" t="str">
            <v xml:space="preserve"> S</v>
          </cell>
          <cell r="Y788">
            <v>22238</v>
          </cell>
          <cell r="Z788">
            <v>9310220</v>
          </cell>
          <cell r="AA788">
            <v>0</v>
          </cell>
          <cell r="AB788">
            <v>4</v>
          </cell>
          <cell r="AC788">
            <v>6</v>
          </cell>
          <cell r="AD788">
            <v>3</v>
          </cell>
          <cell r="AE788">
            <v>310220</v>
          </cell>
          <cell r="AF788">
            <v>1</v>
          </cell>
          <cell r="AG788" t="str">
            <v xml:space="preserve"> ST</v>
          </cell>
          <cell r="AH788" t="str">
            <v xml:space="preserve"> 512 JEFFERSON</v>
          </cell>
          <cell r="AI788" t="str">
            <v xml:space="preserve"> N</v>
          </cell>
          <cell r="AJ788">
            <v>3.875</v>
          </cell>
          <cell r="AK788">
            <v>12</v>
          </cell>
          <cell r="AL788">
            <v>22238</v>
          </cell>
          <cell r="AM788">
            <v>9310220</v>
          </cell>
          <cell r="AN788" t="str">
            <v xml:space="preserve">  0/00/0000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22238</v>
          </cell>
          <cell r="AZ788">
            <v>9310220</v>
          </cell>
          <cell r="BA788" t="str">
            <v xml:space="preserve"> ST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 t="str">
            <v>Pass</v>
          </cell>
          <cell r="BH788" t="str">
            <v>Pass</v>
          </cell>
          <cell r="BI788" t="str">
            <v>***-**-9601</v>
          </cell>
          <cell r="BJ788">
            <v>-48828.76</v>
          </cell>
          <cell r="BK788">
            <v>-48949.670000000006</v>
          </cell>
          <cell r="BL788">
            <v>-48949.670000000006</v>
          </cell>
          <cell r="BM788"/>
          <cell r="BN788"/>
          <cell r="BO788"/>
          <cell r="BP788"/>
          <cell r="BQ788">
            <v>-2.5983681438856496E-5</v>
          </cell>
          <cell r="BR788">
            <v>-48828.76</v>
          </cell>
          <cell r="BS788">
            <v>-120.91</v>
          </cell>
          <cell r="BT788">
            <v>-48949.670000000006</v>
          </cell>
          <cell r="BU788">
            <v>0</v>
          </cell>
          <cell r="BV788">
            <v>-48949.670000000006</v>
          </cell>
          <cell r="BW788">
            <v>0</v>
          </cell>
          <cell r="BX788">
            <v>0</v>
          </cell>
          <cell r="BY788"/>
          <cell r="BZ788">
            <v>0</v>
          </cell>
          <cell r="CA788" t="e">
            <v>#REF!</v>
          </cell>
          <cell r="CB788" t="str">
            <v>Match</v>
          </cell>
          <cell r="CC788" t="b">
            <v>0</v>
          </cell>
          <cell r="CD788">
            <v>514589601</v>
          </cell>
          <cell r="CE788">
            <v>9</v>
          </cell>
          <cell r="CF788">
            <v>5</v>
          </cell>
          <cell r="CG788">
            <v>58</v>
          </cell>
          <cell r="CH788" t="b">
            <v>0</v>
          </cell>
          <cell r="CI788">
            <v>-8.3131597222236451</v>
          </cell>
          <cell r="CJ788"/>
          <cell r="CK788" t="e">
            <v>#REF!</v>
          </cell>
          <cell r="CL788" t="e">
            <v>#REF!</v>
          </cell>
        </row>
        <row r="789">
          <cell r="B789">
            <v>53556</v>
          </cell>
          <cell r="C789" t="str">
            <v xml:space="preserve"> GOUGH,MARTIN R.</v>
          </cell>
          <cell r="D789">
            <v>7527.5</v>
          </cell>
          <cell r="E789">
            <v>4695.37</v>
          </cell>
          <cell r="F789">
            <v>42744</v>
          </cell>
          <cell r="G789">
            <v>43647</v>
          </cell>
          <cell r="H789" t="str">
            <v xml:space="preserve"> PURCHASE RV</v>
          </cell>
          <cell r="I789" t="str">
            <v xml:space="preserve"> SA</v>
          </cell>
          <cell r="J789">
            <v>31</v>
          </cell>
          <cell r="K789" t="str">
            <v xml:space="preserve"> A</v>
          </cell>
          <cell r="L789" t="str">
            <v xml:space="preserve"> N</v>
          </cell>
          <cell r="M789">
            <v>0</v>
          </cell>
          <cell r="N789">
            <v>22240</v>
          </cell>
          <cell r="O789">
            <v>53556</v>
          </cell>
          <cell r="P789">
            <v>0</v>
          </cell>
          <cell r="Q789" t="str">
            <v xml:space="preserve"> J</v>
          </cell>
          <cell r="R789">
            <v>43132</v>
          </cell>
          <cell r="S789">
            <v>280.52999999999997</v>
          </cell>
          <cell r="T789">
            <v>26.63</v>
          </cell>
          <cell r="U789" t="str">
            <v xml:space="preserve"> N</v>
          </cell>
          <cell r="V789">
            <v>14</v>
          </cell>
          <cell r="W789">
            <v>522970447</v>
          </cell>
          <cell r="X789" t="str">
            <v xml:space="preserve"> S</v>
          </cell>
          <cell r="Y789">
            <v>22240</v>
          </cell>
          <cell r="Z789">
            <v>53556</v>
          </cell>
          <cell r="AA789">
            <v>0</v>
          </cell>
          <cell r="AB789">
            <v>1</v>
          </cell>
          <cell r="AC789">
            <v>10</v>
          </cell>
          <cell r="AD789">
            <v>4</v>
          </cell>
          <cell r="AE789">
            <v>0</v>
          </cell>
          <cell r="AF789">
            <v>0</v>
          </cell>
          <cell r="AG789" t="str">
            <v xml:space="preserve"> ST</v>
          </cell>
          <cell r="AH789" t="str">
            <v xml:space="preserve"> 1999 GEORGIE BOY CRUISEMASTER</v>
          </cell>
          <cell r="AI789" t="str">
            <v xml:space="preserve"> N</v>
          </cell>
          <cell r="AJ789">
            <v>9</v>
          </cell>
          <cell r="AK789">
            <v>0</v>
          </cell>
          <cell r="AL789">
            <v>22240</v>
          </cell>
          <cell r="AM789">
            <v>53556</v>
          </cell>
          <cell r="AN789" t="str">
            <v xml:space="preserve">  0/00/0000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22240</v>
          </cell>
          <cell r="AZ789">
            <v>53556</v>
          </cell>
          <cell r="BA789" t="str">
            <v xml:space="preserve"> ST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 t="str">
            <v>Pass</v>
          </cell>
          <cell r="BH789" t="str">
            <v>Pass</v>
          </cell>
          <cell r="BI789" t="str">
            <v>***-**-0447</v>
          </cell>
          <cell r="BJ789">
            <v>4695.37</v>
          </cell>
          <cell r="BK789">
            <v>4722</v>
          </cell>
          <cell r="BL789">
            <v>4722</v>
          </cell>
          <cell r="BM789"/>
          <cell r="BN789"/>
          <cell r="BO789"/>
          <cell r="BP789"/>
          <cell r="BQ789">
            <v>5.8031742469810562E-6</v>
          </cell>
          <cell r="BR789">
            <v>4695.37</v>
          </cell>
          <cell r="BS789">
            <v>26.63</v>
          </cell>
          <cell r="BT789">
            <v>4722</v>
          </cell>
          <cell r="BU789">
            <v>0</v>
          </cell>
          <cell r="BV789">
            <v>4722</v>
          </cell>
          <cell r="BW789">
            <v>0</v>
          </cell>
          <cell r="BX789">
            <v>0</v>
          </cell>
          <cell r="BY789"/>
          <cell r="BZ789">
            <v>0</v>
          </cell>
          <cell r="CA789" t="e">
            <v>#REF!</v>
          </cell>
          <cell r="CB789" t="str">
            <v>Match</v>
          </cell>
          <cell r="CC789" t="b">
            <v>0</v>
          </cell>
          <cell r="CD789">
            <v>522970447</v>
          </cell>
          <cell r="CE789">
            <v>9</v>
          </cell>
          <cell r="CF789">
            <v>5</v>
          </cell>
          <cell r="CG789">
            <v>97</v>
          </cell>
          <cell r="CH789" t="b">
            <v>0</v>
          </cell>
          <cell r="CI789">
            <v>-8.3131597222236451</v>
          </cell>
          <cell r="CJ789"/>
          <cell r="CK789" t="e">
            <v>#REF!</v>
          </cell>
          <cell r="CL789" t="e">
            <v>#REF!</v>
          </cell>
        </row>
        <row r="790">
          <cell r="B790">
            <v>51313</v>
          </cell>
          <cell r="C790" t="str">
            <v xml:space="preserve"> GOULDIE,ALLISON N.</v>
          </cell>
          <cell r="D790">
            <v>16517.5</v>
          </cell>
          <cell r="E790">
            <v>6986.87</v>
          </cell>
          <cell r="F790">
            <v>42046</v>
          </cell>
          <cell r="G790">
            <v>43847</v>
          </cell>
          <cell r="H790" t="str">
            <v xml:space="preserve"> PURCHASE VEHICLE</v>
          </cell>
          <cell r="I790" t="str">
            <v xml:space="preserve"> SA</v>
          </cell>
          <cell r="J790">
            <v>34</v>
          </cell>
          <cell r="K790" t="str">
            <v xml:space="preserve"> A</v>
          </cell>
          <cell r="L790" t="str">
            <v xml:space="preserve"> N</v>
          </cell>
          <cell r="M790">
            <v>0</v>
          </cell>
          <cell r="N790">
            <v>22248</v>
          </cell>
          <cell r="O790">
            <v>51313</v>
          </cell>
          <cell r="P790">
            <v>0</v>
          </cell>
          <cell r="Q790" t="str">
            <v xml:space="preserve"> JD</v>
          </cell>
          <cell r="R790">
            <v>43148</v>
          </cell>
          <cell r="S790">
            <v>303.36</v>
          </cell>
          <cell r="T790">
            <v>6.13</v>
          </cell>
          <cell r="U790" t="str">
            <v xml:space="preserve"> N</v>
          </cell>
          <cell r="V790">
            <v>11</v>
          </cell>
          <cell r="W790">
            <v>512047904</v>
          </cell>
          <cell r="X790" t="str">
            <v xml:space="preserve"> S</v>
          </cell>
          <cell r="Y790">
            <v>22248</v>
          </cell>
          <cell r="Z790">
            <v>51313</v>
          </cell>
          <cell r="AA790">
            <v>0</v>
          </cell>
          <cell r="AB790">
            <v>4</v>
          </cell>
          <cell r="AC790">
            <v>5</v>
          </cell>
          <cell r="AD790">
            <v>12</v>
          </cell>
          <cell r="AE790">
            <v>0</v>
          </cell>
          <cell r="AF790">
            <v>0</v>
          </cell>
          <cell r="AG790" t="str">
            <v xml:space="preserve"> ST</v>
          </cell>
          <cell r="AH790" t="str">
            <v xml:space="preserve"> 2014 NISSAN  MAXIMA (VIN 1N4AA</v>
          </cell>
          <cell r="AI790" t="str">
            <v xml:space="preserve"> N</v>
          </cell>
          <cell r="AJ790">
            <v>4</v>
          </cell>
          <cell r="AK790">
            <v>12</v>
          </cell>
          <cell r="AL790">
            <v>22248</v>
          </cell>
          <cell r="AM790">
            <v>51313</v>
          </cell>
          <cell r="AN790" t="str">
            <v xml:space="preserve">  0/00/0000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1</v>
          </cell>
          <cell r="AW790">
            <v>0</v>
          </cell>
          <cell r="AX790">
            <v>0</v>
          </cell>
          <cell r="AY790">
            <v>22248</v>
          </cell>
          <cell r="AZ790">
            <v>51313</v>
          </cell>
          <cell r="BA790" t="str">
            <v xml:space="preserve"> ST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 t="str">
            <v>Pass</v>
          </cell>
          <cell r="BH790" t="str">
            <v>Pass</v>
          </cell>
          <cell r="BI790" t="str">
            <v>***-**-7904</v>
          </cell>
          <cell r="BJ790">
            <v>6986.87</v>
          </cell>
          <cell r="BK790">
            <v>6993</v>
          </cell>
          <cell r="BL790">
            <v>6993</v>
          </cell>
          <cell r="BM790"/>
          <cell r="BN790"/>
          <cell r="BO790"/>
          <cell r="BP790"/>
          <cell r="BQ790">
            <v>3.8379201498028469E-6</v>
          </cell>
          <cell r="BR790">
            <v>6986.87</v>
          </cell>
          <cell r="BS790">
            <v>6.13</v>
          </cell>
          <cell r="BT790">
            <v>6993</v>
          </cell>
          <cell r="BU790">
            <v>0</v>
          </cell>
          <cell r="BV790">
            <v>6993</v>
          </cell>
          <cell r="BW790">
            <v>0</v>
          </cell>
          <cell r="BX790">
            <v>0</v>
          </cell>
          <cell r="BY790"/>
          <cell r="BZ790">
            <v>0</v>
          </cell>
          <cell r="CA790" t="e">
            <v>#REF!</v>
          </cell>
          <cell r="CB790" t="str">
            <v>Match</v>
          </cell>
          <cell r="CC790" t="b">
            <v>0</v>
          </cell>
          <cell r="CD790">
            <v>512047904</v>
          </cell>
          <cell r="CE790">
            <v>9</v>
          </cell>
          <cell r="CF790">
            <v>5</v>
          </cell>
          <cell r="CG790">
            <v>4</v>
          </cell>
          <cell r="CH790" t="b">
            <v>0</v>
          </cell>
          <cell r="CI790">
            <v>-24.313159722223645</v>
          </cell>
          <cell r="CJ790"/>
          <cell r="CK790" t="e">
            <v>#REF!</v>
          </cell>
          <cell r="CL790" t="e">
            <v>#REF!</v>
          </cell>
        </row>
        <row r="791">
          <cell r="B791">
            <v>54154</v>
          </cell>
          <cell r="C791" t="str">
            <v xml:space="preserve"> GRACEWAY, LLC</v>
          </cell>
          <cell r="D791">
            <v>89071.039999999994</v>
          </cell>
          <cell r="E791">
            <v>83725.19</v>
          </cell>
          <cell r="F791">
            <v>42986</v>
          </cell>
          <cell r="G791">
            <v>44803</v>
          </cell>
          <cell r="H791" t="str">
            <v xml:space="preserve"> PURCHASE TRAILER</v>
          </cell>
          <cell r="I791" t="str">
            <v xml:space="preserve"> SA</v>
          </cell>
          <cell r="J791">
            <v>32</v>
          </cell>
          <cell r="K791" t="str">
            <v xml:space="preserve"> A</v>
          </cell>
          <cell r="L791" t="str">
            <v xml:space="preserve"> N</v>
          </cell>
          <cell r="M791">
            <v>0</v>
          </cell>
          <cell r="N791">
            <v>22270</v>
          </cell>
          <cell r="O791">
            <v>54154</v>
          </cell>
          <cell r="P791">
            <v>0</v>
          </cell>
          <cell r="Q791" t="str">
            <v xml:space="preserve"> MN</v>
          </cell>
          <cell r="R791">
            <v>43130</v>
          </cell>
          <cell r="S791">
            <v>1709.36</v>
          </cell>
          <cell r="T791">
            <v>382.5</v>
          </cell>
          <cell r="U791" t="str">
            <v xml:space="preserve"> N</v>
          </cell>
          <cell r="V791">
            <v>3</v>
          </cell>
          <cell r="W791">
            <v>473993380</v>
          </cell>
          <cell r="X791" t="str">
            <v xml:space="preserve"> F</v>
          </cell>
          <cell r="Y791">
            <v>22270</v>
          </cell>
          <cell r="Z791">
            <v>54154</v>
          </cell>
          <cell r="AA791">
            <v>0</v>
          </cell>
          <cell r="AB791">
            <v>21</v>
          </cell>
          <cell r="AC791">
            <v>2</v>
          </cell>
          <cell r="AD791">
            <v>5</v>
          </cell>
          <cell r="AE791">
            <v>0</v>
          </cell>
          <cell r="AF791">
            <v>0</v>
          </cell>
          <cell r="AG791" t="str">
            <v xml:space="preserve"> ST</v>
          </cell>
          <cell r="AH791" t="str">
            <v xml:space="preserve"> 2012 KENWORTH T800 (VIN 1XKDD4</v>
          </cell>
          <cell r="AI791" t="str">
            <v xml:space="preserve"> N</v>
          </cell>
          <cell r="AJ791">
            <v>5.75</v>
          </cell>
          <cell r="AK791">
            <v>0</v>
          </cell>
          <cell r="AL791">
            <v>22270</v>
          </cell>
          <cell r="AM791">
            <v>54154</v>
          </cell>
          <cell r="AN791" t="str">
            <v xml:space="preserve">  0/00/0000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22270</v>
          </cell>
          <cell r="AZ791">
            <v>54154</v>
          </cell>
          <cell r="BA791" t="str">
            <v xml:space="preserve"> ST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 t="str">
            <v>Pass</v>
          </cell>
          <cell r="BH791" t="str">
            <v>Pass</v>
          </cell>
          <cell r="BI791" t="str">
            <v>**-***3380</v>
          </cell>
          <cell r="BJ791">
            <v>83725.19</v>
          </cell>
          <cell r="BK791">
            <v>84107.69</v>
          </cell>
          <cell r="BL791">
            <v>84107.69</v>
          </cell>
          <cell r="BM791"/>
          <cell r="BN791"/>
          <cell r="BO791"/>
          <cell r="BP791"/>
          <cell r="BQ791">
            <v>6.6111539002645784E-5</v>
          </cell>
          <cell r="BR791">
            <v>83725.19</v>
          </cell>
          <cell r="BS791">
            <v>382.5</v>
          </cell>
          <cell r="BT791">
            <v>84107.69</v>
          </cell>
          <cell r="BU791">
            <v>0</v>
          </cell>
          <cell r="BV791">
            <v>84107.69</v>
          </cell>
          <cell r="BW791">
            <v>0</v>
          </cell>
          <cell r="BX791">
            <v>0</v>
          </cell>
          <cell r="BY791"/>
          <cell r="BZ791">
            <v>0</v>
          </cell>
          <cell r="CA791" t="e">
            <v>#REF!</v>
          </cell>
          <cell r="CB791" t="str">
            <v>Match</v>
          </cell>
          <cell r="CC791" t="b">
            <v>0</v>
          </cell>
          <cell r="CD791">
            <v>473993380</v>
          </cell>
          <cell r="CE791">
            <v>9</v>
          </cell>
          <cell r="CF791">
            <v>4</v>
          </cell>
          <cell r="CG791">
            <v>99</v>
          </cell>
          <cell r="CH791" t="b">
            <v>0</v>
          </cell>
          <cell r="CI791">
            <v>-6.3131597222236451</v>
          </cell>
          <cell r="CJ791"/>
          <cell r="CK791" t="e">
            <v>#REF!</v>
          </cell>
          <cell r="CL791" t="e">
            <v>#REF!</v>
          </cell>
        </row>
        <row r="792">
          <cell r="B792">
            <v>52880</v>
          </cell>
          <cell r="C792" t="str">
            <v xml:space="preserve"> GRAFF BROTHERS</v>
          </cell>
          <cell r="D792">
            <v>800000</v>
          </cell>
          <cell r="E792">
            <v>125954.95</v>
          </cell>
          <cell r="F792">
            <v>42502</v>
          </cell>
          <cell r="G792">
            <v>42795</v>
          </cell>
          <cell r="H792" t="str">
            <v xml:space="preserve"> OPERATE RENEWAL</v>
          </cell>
          <cell r="I792" t="str">
            <v xml:space="preserve"> SI</v>
          </cell>
          <cell r="J792">
            <v>91</v>
          </cell>
          <cell r="K792" t="str">
            <v xml:space="preserve"> A</v>
          </cell>
          <cell r="L792" t="str">
            <v xml:space="preserve"> O</v>
          </cell>
          <cell r="M792">
            <v>800000</v>
          </cell>
          <cell r="N792">
            <v>22280</v>
          </cell>
          <cell r="O792">
            <v>52880</v>
          </cell>
          <cell r="P792">
            <v>0</v>
          </cell>
          <cell r="Q792" t="str">
            <v xml:space="preserve"> MN</v>
          </cell>
          <cell r="R792">
            <v>42795</v>
          </cell>
          <cell r="S792">
            <v>0</v>
          </cell>
          <cell r="T792">
            <v>61581.3</v>
          </cell>
          <cell r="U792" t="str">
            <v xml:space="preserve"> N</v>
          </cell>
          <cell r="V792">
            <v>7</v>
          </cell>
          <cell r="W792">
            <v>480920388</v>
          </cell>
          <cell r="X792" t="str">
            <v xml:space="preserve"> F</v>
          </cell>
          <cell r="Y792">
            <v>22280</v>
          </cell>
          <cell r="Z792">
            <v>52880</v>
          </cell>
          <cell r="AA792">
            <v>0</v>
          </cell>
          <cell r="AB792">
            <v>21</v>
          </cell>
          <cell r="AC792">
            <v>4</v>
          </cell>
          <cell r="AD792">
            <v>11</v>
          </cell>
          <cell r="AE792">
            <v>0</v>
          </cell>
          <cell r="AF792">
            <v>0</v>
          </cell>
          <cell r="AG792" t="str">
            <v xml:space="preserve"> ST</v>
          </cell>
          <cell r="AH792" t="str">
            <v xml:space="preserve"> ALL IN CP AC EQ GI CR FP FE</v>
          </cell>
          <cell r="AI792" t="str">
            <v xml:space="preserve"> N</v>
          </cell>
          <cell r="AJ792">
            <v>6.5</v>
          </cell>
          <cell r="AK792">
            <v>1</v>
          </cell>
          <cell r="AL792">
            <v>22280</v>
          </cell>
          <cell r="AM792">
            <v>52880</v>
          </cell>
          <cell r="AN792" t="str">
            <v xml:space="preserve">  0/00/0000</v>
          </cell>
          <cell r="AO792">
            <v>125954.95</v>
          </cell>
          <cell r="AP792">
            <v>61581.3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187536.25</v>
          </cell>
          <cell r="AV792">
            <v>1</v>
          </cell>
          <cell r="AW792">
            <v>1</v>
          </cell>
          <cell r="AX792">
            <v>1</v>
          </cell>
          <cell r="AY792">
            <v>22280</v>
          </cell>
          <cell r="AZ792">
            <v>52880</v>
          </cell>
          <cell r="BA792" t="str">
            <v xml:space="preserve"> ST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 t="str">
            <v>Substandard</v>
          </cell>
          <cell r="BH792" t="str">
            <v>Substandard</v>
          </cell>
          <cell r="BI792" t="str">
            <v>**-***0388</v>
          </cell>
          <cell r="BJ792">
            <v>800000</v>
          </cell>
          <cell r="BK792">
            <v>187536.25</v>
          </cell>
          <cell r="BL792"/>
          <cell r="BM792"/>
          <cell r="BN792">
            <v>187536.25</v>
          </cell>
          <cell r="BO792"/>
          <cell r="BP792"/>
          <cell r="BQ792">
            <v>1.1242991367095228E-4</v>
          </cell>
          <cell r="BR792">
            <v>125954.95</v>
          </cell>
          <cell r="BS792">
            <v>61581.3</v>
          </cell>
          <cell r="BT792">
            <v>187536.25</v>
          </cell>
          <cell r="BU792">
            <v>0</v>
          </cell>
          <cell r="BV792">
            <v>187536.25</v>
          </cell>
          <cell r="BW792">
            <v>0</v>
          </cell>
          <cell r="BX792">
            <v>0</v>
          </cell>
          <cell r="BY792" t="str">
            <v>120 +</v>
          </cell>
          <cell r="BZ792">
            <v>187536.25</v>
          </cell>
          <cell r="CA792" t="e">
            <v>#REF!</v>
          </cell>
          <cell r="CB792" t="str">
            <v>Match</v>
          </cell>
          <cell r="CC792" t="b">
            <v>0</v>
          </cell>
          <cell r="CD792">
            <v>480920388</v>
          </cell>
          <cell r="CE792">
            <v>9</v>
          </cell>
          <cell r="CF792">
            <v>4</v>
          </cell>
          <cell r="CG792">
            <v>92</v>
          </cell>
          <cell r="CH792" t="b">
            <v>0</v>
          </cell>
          <cell r="CI792">
            <v>328.68684027777635</v>
          </cell>
          <cell r="CJ792" t="str">
            <v>31 +</v>
          </cell>
          <cell r="CK792" t="e">
            <v>#REF!</v>
          </cell>
          <cell r="CL792" t="e">
            <v>#REF!</v>
          </cell>
        </row>
        <row r="793">
          <cell r="B793">
            <v>49860</v>
          </cell>
          <cell r="C793" t="str">
            <v xml:space="preserve"> GRAFF,GARY</v>
          </cell>
          <cell r="D793">
            <v>54650</v>
          </cell>
          <cell r="E793">
            <v>11871.44</v>
          </cell>
          <cell r="F793">
            <v>41635</v>
          </cell>
          <cell r="G793">
            <v>43461</v>
          </cell>
          <cell r="H793" t="str">
            <v xml:space="preserve"> PURCHASE HEADER</v>
          </cell>
          <cell r="I793" t="str">
            <v xml:space="preserve"> SA</v>
          </cell>
          <cell r="J793">
            <v>92</v>
          </cell>
          <cell r="K793" t="str">
            <v xml:space="preserve"> A</v>
          </cell>
          <cell r="L793" t="str">
            <v xml:space="preserve"> N</v>
          </cell>
          <cell r="M793">
            <v>0</v>
          </cell>
          <cell r="N793">
            <v>22288</v>
          </cell>
          <cell r="O793">
            <v>49860</v>
          </cell>
          <cell r="P793">
            <v>0</v>
          </cell>
          <cell r="Q793" t="str">
            <v xml:space="preserve"> JB</v>
          </cell>
          <cell r="R793">
            <v>43461</v>
          </cell>
          <cell r="S793">
            <v>0</v>
          </cell>
          <cell r="T793">
            <v>45.62</v>
          </cell>
          <cell r="U793" t="str">
            <v xml:space="preserve"> N</v>
          </cell>
          <cell r="V793">
            <v>7</v>
          </cell>
          <cell r="W793">
            <v>512621586</v>
          </cell>
          <cell r="X793" t="str">
            <v xml:space="preserve"> S</v>
          </cell>
          <cell r="Y793">
            <v>22288</v>
          </cell>
          <cell r="Z793">
            <v>49860</v>
          </cell>
          <cell r="AA793">
            <v>0</v>
          </cell>
          <cell r="AB793">
            <v>21</v>
          </cell>
          <cell r="AC793">
            <v>2</v>
          </cell>
          <cell r="AD793">
            <v>11</v>
          </cell>
          <cell r="AE793">
            <v>0</v>
          </cell>
          <cell r="AF793">
            <v>0</v>
          </cell>
          <cell r="AG793" t="str">
            <v xml:space="preserve"> ST</v>
          </cell>
          <cell r="AH793" t="str">
            <v xml:space="preserve"> ALL ACCOUNTS, EQUIPMENT, GENER</v>
          </cell>
          <cell r="AI793" t="str">
            <v xml:space="preserve"> N</v>
          </cell>
          <cell r="AJ793">
            <v>4.25</v>
          </cell>
          <cell r="AK793">
            <v>1</v>
          </cell>
          <cell r="AL793">
            <v>22288</v>
          </cell>
          <cell r="AM793">
            <v>49860</v>
          </cell>
          <cell r="AN793" t="str">
            <v xml:space="preserve">  0/00/0000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22288</v>
          </cell>
          <cell r="AZ793">
            <v>49860</v>
          </cell>
          <cell r="BA793" t="str">
            <v xml:space="preserve"> ST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 t="str">
            <v>Pass</v>
          </cell>
          <cell r="BH793" t="str">
            <v>Pass</v>
          </cell>
          <cell r="BI793" t="str">
            <v>***-**-1586</v>
          </cell>
          <cell r="BJ793">
            <v>11871.44</v>
          </cell>
          <cell r="BK793">
            <v>11917.060000000001</v>
          </cell>
          <cell r="BL793">
            <v>11917.060000000001</v>
          </cell>
          <cell r="BM793"/>
          <cell r="BN793"/>
          <cell r="BO793"/>
          <cell r="BP793"/>
          <cell r="BQ793">
            <v>6.9286019644166817E-6</v>
          </cell>
          <cell r="BR793">
            <v>11871.44</v>
          </cell>
          <cell r="BS793">
            <v>45.62</v>
          </cell>
          <cell r="BT793">
            <v>11917.060000000001</v>
          </cell>
          <cell r="BU793">
            <v>0</v>
          </cell>
          <cell r="BV793">
            <v>11917.060000000001</v>
          </cell>
          <cell r="BW793">
            <v>0</v>
          </cell>
          <cell r="BX793">
            <v>0</v>
          </cell>
          <cell r="BY793"/>
          <cell r="BZ793">
            <v>0</v>
          </cell>
          <cell r="CA793" t="e">
            <v>#REF!</v>
          </cell>
          <cell r="CB793" t="str">
            <v>Match</v>
          </cell>
          <cell r="CC793" t="b">
            <v>0</v>
          </cell>
          <cell r="CD793">
            <v>512621586</v>
          </cell>
          <cell r="CE793">
            <v>9</v>
          </cell>
          <cell r="CF793">
            <v>5</v>
          </cell>
          <cell r="CG793">
            <v>62</v>
          </cell>
          <cell r="CH793" t="b">
            <v>0</v>
          </cell>
          <cell r="CI793">
            <v>-337.31315972222365</v>
          </cell>
          <cell r="CJ793"/>
          <cell r="CK793" t="e">
            <v>#REF!</v>
          </cell>
          <cell r="CL793" t="e">
            <v>#REF!</v>
          </cell>
        </row>
        <row r="794">
          <cell r="B794">
            <v>50416</v>
          </cell>
          <cell r="C794" t="str">
            <v xml:space="preserve"> GRAFF,GARY M.</v>
          </cell>
          <cell r="D794">
            <v>160000</v>
          </cell>
          <cell r="E794">
            <v>136322.89000000001</v>
          </cell>
          <cell r="F794">
            <v>41802</v>
          </cell>
          <cell r="G794">
            <v>44359</v>
          </cell>
          <cell r="H794" t="str">
            <v xml:space="preserve"> BUILD SHED</v>
          </cell>
          <cell r="I794" t="str">
            <v xml:space="preserve"> SA</v>
          </cell>
          <cell r="J794">
            <v>12</v>
          </cell>
          <cell r="K794" t="str">
            <v xml:space="preserve"> A</v>
          </cell>
          <cell r="L794" t="str">
            <v xml:space="preserve"> N</v>
          </cell>
          <cell r="M794">
            <v>0</v>
          </cell>
          <cell r="N794">
            <v>22288</v>
          </cell>
          <cell r="O794">
            <v>50416</v>
          </cell>
          <cell r="P794">
            <v>0</v>
          </cell>
          <cell r="Q794" t="str">
            <v xml:space="preserve"> JB</v>
          </cell>
          <cell r="R794">
            <v>43263</v>
          </cell>
          <cell r="S794">
            <v>14901.59</v>
          </cell>
          <cell r="T794">
            <v>3445.42</v>
          </cell>
          <cell r="U794" t="str">
            <v xml:space="preserve"> N</v>
          </cell>
          <cell r="V794">
            <v>2</v>
          </cell>
          <cell r="W794">
            <v>512621586</v>
          </cell>
          <cell r="X794" t="str">
            <v xml:space="preserve"> S</v>
          </cell>
          <cell r="Y794">
            <v>22288</v>
          </cell>
          <cell r="Z794">
            <v>50416</v>
          </cell>
          <cell r="AA794">
            <v>0</v>
          </cell>
          <cell r="AB794">
            <v>21</v>
          </cell>
          <cell r="AC794">
            <v>6</v>
          </cell>
          <cell r="AD794">
            <v>2</v>
          </cell>
          <cell r="AE794">
            <v>0</v>
          </cell>
          <cell r="AF794">
            <v>0</v>
          </cell>
          <cell r="AG794" t="str">
            <v xml:space="preserve"> ST</v>
          </cell>
          <cell r="AH794" t="str">
            <v xml:space="preserve"> REAL PROPERTY LOCATED IN, WICH</v>
          </cell>
          <cell r="AI794" t="str">
            <v xml:space="preserve"> N</v>
          </cell>
          <cell r="AJ794">
            <v>4.5</v>
          </cell>
          <cell r="AK794">
            <v>3</v>
          </cell>
          <cell r="AL794">
            <v>22288</v>
          </cell>
          <cell r="AM794">
            <v>50416</v>
          </cell>
          <cell r="AN794" t="str">
            <v xml:space="preserve">  0/00/0000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1</v>
          </cell>
          <cell r="AW794">
            <v>0</v>
          </cell>
          <cell r="AX794">
            <v>0</v>
          </cell>
          <cell r="AY794">
            <v>22288</v>
          </cell>
          <cell r="AZ794">
            <v>50416</v>
          </cell>
          <cell r="BA794" t="str">
            <v xml:space="preserve"> ST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 t="str">
            <v>Pass</v>
          </cell>
          <cell r="BH794" t="str">
            <v>Pass</v>
          </cell>
          <cell r="BI794" t="str">
            <v>***-**-1586</v>
          </cell>
          <cell r="BJ794">
            <v>136322.89000000001</v>
          </cell>
          <cell r="BK794">
            <v>139768.31000000003</v>
          </cell>
          <cell r="BL794">
            <v>139768.31000000003</v>
          </cell>
          <cell r="BM794"/>
          <cell r="BN794"/>
          <cell r="BO794"/>
          <cell r="BP794"/>
          <cell r="BQ794">
            <v>8.4243146389105807E-5</v>
          </cell>
          <cell r="BR794">
            <v>136322.89000000001</v>
          </cell>
          <cell r="BS794">
            <v>3445.42</v>
          </cell>
          <cell r="BT794">
            <v>139768.31000000003</v>
          </cell>
          <cell r="BU794">
            <v>0</v>
          </cell>
          <cell r="BV794">
            <v>139768.31000000003</v>
          </cell>
          <cell r="BW794">
            <v>0</v>
          </cell>
          <cell r="BX794">
            <v>0</v>
          </cell>
          <cell r="BY794"/>
          <cell r="BZ794">
            <v>0</v>
          </cell>
          <cell r="CA794" t="e">
            <v>#REF!</v>
          </cell>
          <cell r="CB794" t="str">
            <v>Match</v>
          </cell>
          <cell r="CC794" t="b">
            <v>0</v>
          </cell>
          <cell r="CD794">
            <v>512621586</v>
          </cell>
          <cell r="CE794">
            <v>9</v>
          </cell>
          <cell r="CF794">
            <v>5</v>
          </cell>
          <cell r="CG794">
            <v>62</v>
          </cell>
          <cell r="CH794" t="b">
            <v>0</v>
          </cell>
          <cell r="CI794">
            <v>-139.31315972222365</v>
          </cell>
          <cell r="CJ794"/>
          <cell r="CK794" t="e">
            <v>#REF!</v>
          </cell>
          <cell r="CL794" t="e">
            <v>#REF!</v>
          </cell>
        </row>
        <row r="795">
          <cell r="B795">
            <v>310273</v>
          </cell>
          <cell r="C795" t="str">
            <v xml:space="preserve"> GRAFF,GARY</v>
          </cell>
          <cell r="D795">
            <v>93000</v>
          </cell>
          <cell r="E795">
            <v>63638.04</v>
          </cell>
          <cell r="F795">
            <v>41080</v>
          </cell>
          <cell r="G795">
            <v>46569</v>
          </cell>
          <cell r="H795" t="str">
            <v xml:space="preserve"> RATE/TERM REFINANCE</v>
          </cell>
          <cell r="I795" t="str">
            <v xml:space="preserve"> PA</v>
          </cell>
          <cell r="J795">
            <v>19</v>
          </cell>
          <cell r="K795" t="str">
            <v xml:space="preserve"> A</v>
          </cell>
          <cell r="L795" t="str">
            <v xml:space="preserve"> N</v>
          </cell>
          <cell r="M795">
            <v>0</v>
          </cell>
          <cell r="N795">
            <v>22288</v>
          </cell>
          <cell r="O795">
            <v>310273</v>
          </cell>
          <cell r="P795">
            <v>0</v>
          </cell>
          <cell r="Q795" t="str">
            <v xml:space="preserve"> BR</v>
          </cell>
          <cell r="R795">
            <v>43132</v>
          </cell>
          <cell r="S795">
            <v>642.24</v>
          </cell>
          <cell r="T795">
            <v>111.82</v>
          </cell>
          <cell r="U795" t="str">
            <v xml:space="preserve"> N</v>
          </cell>
          <cell r="V795">
            <v>2</v>
          </cell>
          <cell r="W795">
            <v>512621586</v>
          </cell>
          <cell r="X795" t="str">
            <v xml:space="preserve"> S</v>
          </cell>
          <cell r="Y795">
            <v>22288</v>
          </cell>
          <cell r="Z795">
            <v>310273</v>
          </cell>
          <cell r="AA795">
            <v>0</v>
          </cell>
          <cell r="AB795">
            <v>21</v>
          </cell>
          <cell r="AC795">
            <v>6</v>
          </cell>
          <cell r="AD795">
            <v>3</v>
          </cell>
          <cell r="AE795">
            <v>310273</v>
          </cell>
          <cell r="AF795">
            <v>1</v>
          </cell>
          <cell r="AG795" t="str">
            <v xml:space="preserve"> ST</v>
          </cell>
          <cell r="AH795" t="str">
            <v xml:space="preserve"> 368 S CO RD. 23,MARIENTHAL</v>
          </cell>
          <cell r="AI795" t="str">
            <v xml:space="preserve"> N</v>
          </cell>
          <cell r="AJ795">
            <v>2.75</v>
          </cell>
          <cell r="AK795">
            <v>0</v>
          </cell>
          <cell r="AL795">
            <v>22288</v>
          </cell>
          <cell r="AM795">
            <v>310273</v>
          </cell>
          <cell r="AN795" t="str">
            <v xml:space="preserve">  0/00/0000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22288</v>
          </cell>
          <cell r="AZ795">
            <v>310273</v>
          </cell>
          <cell r="BA795" t="str">
            <v xml:space="preserve"> ST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 t="str">
            <v>Pass</v>
          </cell>
          <cell r="BH795" t="str">
            <v>Pass</v>
          </cell>
          <cell r="BI795" t="str">
            <v>***-**-1586</v>
          </cell>
          <cell r="BJ795">
            <v>63638.04</v>
          </cell>
          <cell r="BK795">
            <v>63749.86</v>
          </cell>
          <cell r="BL795">
            <v>63749.86</v>
          </cell>
          <cell r="BM795"/>
          <cell r="BN795"/>
          <cell r="BO795"/>
          <cell r="BP795"/>
          <cell r="BQ795">
            <v>2.4032711322358539E-5</v>
          </cell>
          <cell r="BR795">
            <v>63638.04</v>
          </cell>
          <cell r="BS795">
            <v>111.82</v>
          </cell>
          <cell r="BT795">
            <v>63749.86</v>
          </cell>
          <cell r="BU795">
            <v>0</v>
          </cell>
          <cell r="BV795">
            <v>63749.86</v>
          </cell>
          <cell r="BW795">
            <v>0</v>
          </cell>
          <cell r="BX795">
            <v>0</v>
          </cell>
          <cell r="BY795"/>
          <cell r="BZ795">
            <v>0</v>
          </cell>
          <cell r="CA795" t="e">
            <v>#REF!</v>
          </cell>
          <cell r="CB795" t="str">
            <v>Match</v>
          </cell>
          <cell r="CC795" t="b">
            <v>0</v>
          </cell>
          <cell r="CD795">
            <v>512621586</v>
          </cell>
          <cell r="CE795">
            <v>9</v>
          </cell>
          <cell r="CF795">
            <v>5</v>
          </cell>
          <cell r="CG795">
            <v>62</v>
          </cell>
          <cell r="CH795" t="b">
            <v>0</v>
          </cell>
          <cell r="CI795">
            <v>-8.3131597222236451</v>
          </cell>
          <cell r="CJ795"/>
          <cell r="CK795" t="e">
            <v>#REF!</v>
          </cell>
          <cell r="CL795" t="e">
            <v>#REF!</v>
          </cell>
        </row>
        <row r="796">
          <cell r="B796">
            <v>9310273</v>
          </cell>
          <cell r="C796" t="str">
            <v xml:space="preserve"> GRAFF,GARY</v>
          </cell>
          <cell r="D796">
            <v>-93000</v>
          </cell>
          <cell r="E796">
            <v>-63638.04</v>
          </cell>
          <cell r="F796">
            <v>41080</v>
          </cell>
          <cell r="G796">
            <v>46569</v>
          </cell>
          <cell r="H796" t="str">
            <v xml:space="preserve"> FHLB SOLD LOAN</v>
          </cell>
          <cell r="I796" t="str">
            <v xml:space="preserve"> PT</v>
          </cell>
          <cell r="J796">
            <v>20</v>
          </cell>
          <cell r="K796" t="str">
            <v xml:space="preserve"> A</v>
          </cell>
          <cell r="L796" t="str">
            <v xml:space="preserve"> N</v>
          </cell>
          <cell r="M796">
            <v>0</v>
          </cell>
          <cell r="N796">
            <v>22288</v>
          </cell>
          <cell r="O796">
            <v>9310273</v>
          </cell>
          <cell r="P796">
            <v>0</v>
          </cell>
          <cell r="Q796" t="str">
            <v xml:space="preserve"> BR</v>
          </cell>
          <cell r="R796">
            <v>43132</v>
          </cell>
          <cell r="S796">
            <v>642.24</v>
          </cell>
          <cell r="T796">
            <v>-111.82</v>
          </cell>
          <cell r="U796" t="str">
            <v xml:space="preserve"> N</v>
          </cell>
          <cell r="V796">
            <v>2</v>
          </cell>
          <cell r="W796">
            <v>512621586</v>
          </cell>
          <cell r="X796" t="str">
            <v xml:space="preserve"> S</v>
          </cell>
          <cell r="Y796">
            <v>22288</v>
          </cell>
          <cell r="Z796">
            <v>9310273</v>
          </cell>
          <cell r="AA796">
            <v>0</v>
          </cell>
          <cell r="AB796">
            <v>21</v>
          </cell>
          <cell r="AC796">
            <v>6</v>
          </cell>
          <cell r="AD796">
            <v>3</v>
          </cell>
          <cell r="AE796">
            <v>310273</v>
          </cell>
          <cell r="AF796">
            <v>1</v>
          </cell>
          <cell r="AG796" t="str">
            <v xml:space="preserve"> ST</v>
          </cell>
          <cell r="AH796" t="str">
            <v xml:space="preserve"> 368 S CO. RD. 23, MARIENTHAL</v>
          </cell>
          <cell r="AI796" t="str">
            <v xml:space="preserve"> N</v>
          </cell>
          <cell r="AJ796">
            <v>2.75</v>
          </cell>
          <cell r="AK796">
            <v>0</v>
          </cell>
          <cell r="AL796">
            <v>22288</v>
          </cell>
          <cell r="AM796">
            <v>9310273</v>
          </cell>
          <cell r="AN796" t="str">
            <v xml:space="preserve">  0/00/0000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22288</v>
          </cell>
          <cell r="AZ796">
            <v>9310273</v>
          </cell>
          <cell r="BA796" t="str">
            <v xml:space="preserve"> ST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 t="str">
            <v>Pass</v>
          </cell>
          <cell r="BH796" t="str">
            <v>Pass</v>
          </cell>
          <cell r="BI796" t="str">
            <v>***-**-1586</v>
          </cell>
          <cell r="BJ796">
            <v>-63638.04</v>
          </cell>
          <cell r="BK796">
            <v>-63749.86</v>
          </cell>
          <cell r="BL796">
            <v>-63749.86</v>
          </cell>
          <cell r="BM796"/>
          <cell r="BN796"/>
          <cell r="BO796"/>
          <cell r="BP796"/>
          <cell r="BQ796">
            <v>-2.4032711322358539E-5</v>
          </cell>
          <cell r="BR796">
            <v>-63638.04</v>
          </cell>
          <cell r="BS796">
            <v>-111.82</v>
          </cell>
          <cell r="BT796">
            <v>-63749.86</v>
          </cell>
          <cell r="BU796">
            <v>0</v>
          </cell>
          <cell r="BV796">
            <v>-63749.86</v>
          </cell>
          <cell r="BW796">
            <v>0</v>
          </cell>
          <cell r="BX796">
            <v>0</v>
          </cell>
          <cell r="BY796"/>
          <cell r="BZ796">
            <v>0</v>
          </cell>
          <cell r="CA796" t="e">
            <v>#REF!</v>
          </cell>
          <cell r="CB796" t="str">
            <v>Match</v>
          </cell>
          <cell r="CC796" t="b">
            <v>0</v>
          </cell>
          <cell r="CD796">
            <v>512621586</v>
          </cell>
          <cell r="CE796">
            <v>9</v>
          </cell>
          <cell r="CF796">
            <v>5</v>
          </cell>
          <cell r="CG796">
            <v>62</v>
          </cell>
          <cell r="CH796" t="b">
            <v>0</v>
          </cell>
          <cell r="CI796">
            <v>-8.3131597222236451</v>
          </cell>
          <cell r="CJ796"/>
          <cell r="CK796" t="e">
            <v>#REF!</v>
          </cell>
          <cell r="CL796" t="e">
            <v>#REF!</v>
          </cell>
        </row>
        <row r="797">
          <cell r="B797">
            <v>310310</v>
          </cell>
          <cell r="C797" t="str">
            <v xml:space="preserve"> GRAFF,GREGORY</v>
          </cell>
          <cell r="D797">
            <v>165300</v>
          </cell>
          <cell r="E797">
            <v>150833.12</v>
          </cell>
          <cell r="F797">
            <v>41470</v>
          </cell>
          <cell r="G797">
            <v>52444</v>
          </cell>
          <cell r="H797" t="str">
            <v xml:space="preserve"> PURCHASE HOME</v>
          </cell>
          <cell r="I797" t="str">
            <v xml:space="preserve"> PA</v>
          </cell>
          <cell r="J797">
            <v>19</v>
          </cell>
          <cell r="K797" t="str">
            <v xml:space="preserve"> A</v>
          </cell>
          <cell r="L797" t="str">
            <v xml:space="preserve"> N</v>
          </cell>
          <cell r="M797">
            <v>0</v>
          </cell>
          <cell r="N797">
            <v>22290</v>
          </cell>
          <cell r="O797">
            <v>310310</v>
          </cell>
          <cell r="P797">
            <v>0</v>
          </cell>
          <cell r="Q797" t="str">
            <v xml:space="preserve"> BR</v>
          </cell>
          <cell r="R797">
            <v>43132</v>
          </cell>
          <cell r="S797">
            <v>765.53</v>
          </cell>
          <cell r="T797">
            <v>337.26</v>
          </cell>
          <cell r="U797" t="str">
            <v xml:space="preserve"> N</v>
          </cell>
          <cell r="V797">
            <v>2</v>
          </cell>
          <cell r="W797">
            <v>511560308</v>
          </cell>
          <cell r="X797" t="str">
            <v xml:space="preserve"> S</v>
          </cell>
          <cell r="Y797">
            <v>22290</v>
          </cell>
          <cell r="Z797">
            <v>310310</v>
          </cell>
          <cell r="AA797">
            <v>0</v>
          </cell>
          <cell r="AB797">
            <v>21</v>
          </cell>
          <cell r="AC797">
            <v>6</v>
          </cell>
          <cell r="AD797">
            <v>3</v>
          </cell>
          <cell r="AE797">
            <v>310310</v>
          </cell>
          <cell r="AF797">
            <v>1</v>
          </cell>
          <cell r="AG797" t="str">
            <v xml:space="preserve"> ST</v>
          </cell>
          <cell r="AH797" t="str">
            <v xml:space="preserve"> 502 S 7TH, LEOTI</v>
          </cell>
          <cell r="AI797" t="str">
            <v xml:space="preserve"> N</v>
          </cell>
          <cell r="AJ797">
            <v>3.5</v>
          </cell>
          <cell r="AK797">
            <v>0</v>
          </cell>
          <cell r="AL797">
            <v>22290</v>
          </cell>
          <cell r="AM797">
            <v>310310</v>
          </cell>
          <cell r="AN797" t="str">
            <v xml:space="preserve">  0/00/0000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22290</v>
          </cell>
          <cell r="AZ797">
            <v>310310</v>
          </cell>
          <cell r="BA797" t="str">
            <v xml:space="preserve"> ST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 t="str">
            <v>Pass</v>
          </cell>
          <cell r="BH797" t="str">
            <v>Pass</v>
          </cell>
          <cell r="BI797" t="str">
            <v>***-**-0308</v>
          </cell>
          <cell r="BJ797">
            <v>150833.12</v>
          </cell>
          <cell r="BK797">
            <v>151170.38</v>
          </cell>
          <cell r="BL797">
            <v>151170.38</v>
          </cell>
          <cell r="BM797"/>
          <cell r="BN797"/>
          <cell r="BO797"/>
          <cell r="BP797"/>
          <cell r="BQ797">
            <v>7.2496666846875196E-5</v>
          </cell>
          <cell r="BR797">
            <v>150833.12</v>
          </cell>
          <cell r="BS797">
            <v>337.26</v>
          </cell>
          <cell r="BT797">
            <v>151170.38</v>
          </cell>
          <cell r="BU797">
            <v>0</v>
          </cell>
          <cell r="BV797">
            <v>151170.38</v>
          </cell>
          <cell r="BW797">
            <v>0</v>
          </cell>
          <cell r="BX797">
            <v>0</v>
          </cell>
          <cell r="BY797"/>
          <cell r="BZ797">
            <v>0</v>
          </cell>
          <cell r="CA797" t="e">
            <v>#REF!</v>
          </cell>
          <cell r="CB797" t="str">
            <v>Match</v>
          </cell>
          <cell r="CC797" t="b">
            <v>0</v>
          </cell>
          <cell r="CD797">
            <v>511560308</v>
          </cell>
          <cell r="CE797">
            <v>9</v>
          </cell>
          <cell r="CF797">
            <v>5</v>
          </cell>
          <cell r="CG797">
            <v>56</v>
          </cell>
          <cell r="CH797" t="b">
            <v>0</v>
          </cell>
          <cell r="CI797">
            <v>-8.3131597222236451</v>
          </cell>
          <cell r="CJ797"/>
          <cell r="CK797" t="e">
            <v>#REF!</v>
          </cell>
          <cell r="CL797" t="e">
            <v>#REF!</v>
          </cell>
        </row>
        <row r="798">
          <cell r="B798">
            <v>9310310</v>
          </cell>
          <cell r="C798" t="str">
            <v xml:space="preserve"> GRAFF,GREGORY</v>
          </cell>
          <cell r="D798">
            <v>-165300</v>
          </cell>
          <cell r="E798">
            <v>-150833.12</v>
          </cell>
          <cell r="F798">
            <v>41470</v>
          </cell>
          <cell r="G798">
            <v>52444</v>
          </cell>
          <cell r="H798" t="str">
            <v xml:space="preserve"> FHLB SOLD LOAN</v>
          </cell>
          <cell r="I798" t="str">
            <v xml:space="preserve"> PT</v>
          </cell>
          <cell r="J798">
            <v>20</v>
          </cell>
          <cell r="K798" t="str">
            <v xml:space="preserve"> A</v>
          </cell>
          <cell r="L798" t="str">
            <v xml:space="preserve"> N</v>
          </cell>
          <cell r="M798">
            <v>0</v>
          </cell>
          <cell r="N798">
            <v>22290</v>
          </cell>
          <cell r="O798">
            <v>9310310</v>
          </cell>
          <cell r="P798">
            <v>0</v>
          </cell>
          <cell r="Q798" t="str">
            <v xml:space="preserve"> BR</v>
          </cell>
          <cell r="R798">
            <v>43132</v>
          </cell>
          <cell r="S798">
            <v>765.53</v>
          </cell>
          <cell r="T798">
            <v>-337.26</v>
          </cell>
          <cell r="U798" t="str">
            <v xml:space="preserve"> N</v>
          </cell>
          <cell r="V798">
            <v>2</v>
          </cell>
          <cell r="W798">
            <v>511560308</v>
          </cell>
          <cell r="X798" t="str">
            <v xml:space="preserve"> S</v>
          </cell>
          <cell r="Y798">
            <v>22290</v>
          </cell>
          <cell r="Z798">
            <v>9310310</v>
          </cell>
          <cell r="AA798">
            <v>0</v>
          </cell>
          <cell r="AB798">
            <v>21</v>
          </cell>
          <cell r="AC798">
            <v>6</v>
          </cell>
          <cell r="AD798">
            <v>3</v>
          </cell>
          <cell r="AE798">
            <v>310310</v>
          </cell>
          <cell r="AF798">
            <v>1</v>
          </cell>
          <cell r="AG798" t="str">
            <v xml:space="preserve"> ST</v>
          </cell>
          <cell r="AH798" t="str">
            <v xml:space="preserve"> 502 S 7TH, LEOTI</v>
          </cell>
          <cell r="AI798" t="str">
            <v xml:space="preserve"> N</v>
          </cell>
          <cell r="AJ798">
            <v>3.5</v>
          </cell>
          <cell r="AK798">
            <v>0</v>
          </cell>
          <cell r="AL798">
            <v>22290</v>
          </cell>
          <cell r="AM798">
            <v>9310310</v>
          </cell>
          <cell r="AN798" t="str">
            <v xml:space="preserve">  0/00/0000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22290</v>
          </cell>
          <cell r="AZ798">
            <v>9310310</v>
          </cell>
          <cell r="BA798" t="str">
            <v xml:space="preserve"> ST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 t="str">
            <v>Pass</v>
          </cell>
          <cell r="BH798" t="str">
            <v>Pass</v>
          </cell>
          <cell r="BI798" t="str">
            <v>***-**-0308</v>
          </cell>
          <cell r="BJ798">
            <v>-150833.12</v>
          </cell>
          <cell r="BK798">
            <v>-151170.38</v>
          </cell>
          <cell r="BL798">
            <v>-151170.38</v>
          </cell>
          <cell r="BM798"/>
          <cell r="BN798"/>
          <cell r="BO798"/>
          <cell r="BP798"/>
          <cell r="BQ798">
            <v>-7.2496666846875196E-5</v>
          </cell>
          <cell r="BR798">
            <v>-150833.12</v>
          </cell>
          <cell r="BS798">
            <v>-337.26</v>
          </cell>
          <cell r="BT798">
            <v>-151170.38</v>
          </cell>
          <cell r="BU798">
            <v>0</v>
          </cell>
          <cell r="BV798">
            <v>-151170.38</v>
          </cell>
          <cell r="BW798">
            <v>0</v>
          </cell>
          <cell r="BX798">
            <v>0</v>
          </cell>
          <cell r="BY798"/>
          <cell r="BZ798">
            <v>0</v>
          </cell>
          <cell r="CA798" t="e">
            <v>#REF!</v>
          </cell>
          <cell r="CB798" t="str">
            <v>Match</v>
          </cell>
          <cell r="CC798" t="b">
            <v>0</v>
          </cell>
          <cell r="CD798">
            <v>511560308</v>
          </cell>
          <cell r="CE798">
            <v>9</v>
          </cell>
          <cell r="CF798">
            <v>5</v>
          </cell>
          <cell r="CG798">
            <v>56</v>
          </cell>
          <cell r="CH798" t="b">
            <v>0</v>
          </cell>
          <cell r="CI798">
            <v>-8.3131597222236451</v>
          </cell>
          <cell r="CJ798"/>
          <cell r="CK798" t="e">
            <v>#REF!</v>
          </cell>
          <cell r="CL798" t="e">
            <v>#REF!</v>
          </cell>
        </row>
        <row r="799">
          <cell r="B799">
            <v>53272</v>
          </cell>
          <cell r="C799" t="str">
            <v xml:space="preserve"> GRAFF,TIMOTHY J.</v>
          </cell>
          <cell r="D799">
            <v>15027.5</v>
          </cell>
          <cell r="E799">
            <v>11673.61</v>
          </cell>
          <cell r="F799">
            <v>42626</v>
          </cell>
          <cell r="G799">
            <v>44467</v>
          </cell>
          <cell r="H799" t="str">
            <v xml:space="preserve"> PURCHASE CAMPER</v>
          </cell>
          <cell r="I799" t="str">
            <v xml:space="preserve"> SA</v>
          </cell>
          <cell r="J799">
            <v>31</v>
          </cell>
          <cell r="K799" t="str">
            <v xml:space="preserve"> A</v>
          </cell>
          <cell r="L799" t="str">
            <v xml:space="preserve"> N</v>
          </cell>
          <cell r="M799">
            <v>0</v>
          </cell>
          <cell r="N799">
            <v>22300</v>
          </cell>
          <cell r="O799">
            <v>53272</v>
          </cell>
          <cell r="P799">
            <v>0</v>
          </cell>
          <cell r="Q799" t="str">
            <v xml:space="preserve"> TW</v>
          </cell>
          <cell r="R799">
            <v>43128</v>
          </cell>
          <cell r="S799">
            <v>287.68</v>
          </cell>
          <cell r="T799">
            <v>47.5</v>
          </cell>
          <cell r="U799" t="str">
            <v xml:space="preserve"> N</v>
          </cell>
          <cell r="V799">
            <v>11</v>
          </cell>
          <cell r="W799">
            <v>515524869</v>
          </cell>
          <cell r="X799" t="str">
            <v xml:space="preserve"> S</v>
          </cell>
          <cell r="Y799">
            <v>22300</v>
          </cell>
          <cell r="Z799">
            <v>53272</v>
          </cell>
          <cell r="AA799">
            <v>0</v>
          </cell>
          <cell r="AB799">
            <v>2</v>
          </cell>
          <cell r="AC799">
            <v>10</v>
          </cell>
          <cell r="AD799">
            <v>4</v>
          </cell>
          <cell r="AE799">
            <v>0</v>
          </cell>
          <cell r="AF799">
            <v>0</v>
          </cell>
          <cell r="AG799" t="str">
            <v xml:space="preserve"> ST</v>
          </cell>
          <cell r="AH799" t="str">
            <v xml:space="preserve"> 2013 FOREST RIVER CAMPER</v>
          </cell>
          <cell r="AI799" t="str">
            <v xml:space="preserve"> N</v>
          </cell>
          <cell r="AJ799">
            <v>5.5</v>
          </cell>
          <cell r="AK799">
            <v>0</v>
          </cell>
          <cell r="AL799">
            <v>22300</v>
          </cell>
          <cell r="AM799">
            <v>53272</v>
          </cell>
          <cell r="AN799" t="str">
            <v xml:space="preserve">  0/00/0000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22300</v>
          </cell>
          <cell r="AZ799">
            <v>53272</v>
          </cell>
          <cell r="BA799" t="str">
            <v xml:space="preserve"> ST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 t="str">
            <v>Pass</v>
          </cell>
          <cell r="BH799" t="str">
            <v>Pass</v>
          </cell>
          <cell r="BI799" t="str">
            <v>***-**-4869</v>
          </cell>
          <cell r="BJ799">
            <v>11673.61</v>
          </cell>
          <cell r="BK799">
            <v>11721.11</v>
          </cell>
          <cell r="BL799">
            <v>11721.11</v>
          </cell>
          <cell r="BM799"/>
          <cell r="BN799"/>
          <cell r="BO799"/>
          <cell r="BP799"/>
          <cell r="BQ799">
            <v>8.817006281771026E-6</v>
          </cell>
          <cell r="BR799">
            <v>11673.61</v>
          </cell>
          <cell r="BS799">
            <v>47.5</v>
          </cell>
          <cell r="BT799">
            <v>11721.11</v>
          </cell>
          <cell r="BU799">
            <v>0</v>
          </cell>
          <cell r="BV799">
            <v>11721.11</v>
          </cell>
          <cell r="BW799">
            <v>0</v>
          </cell>
          <cell r="BX799">
            <v>0</v>
          </cell>
          <cell r="BY799"/>
          <cell r="BZ799">
            <v>0</v>
          </cell>
          <cell r="CA799" t="e">
            <v>#REF!</v>
          </cell>
          <cell r="CB799" t="str">
            <v>Match</v>
          </cell>
          <cell r="CC799" t="b">
            <v>0</v>
          </cell>
          <cell r="CD799">
            <v>515524869</v>
          </cell>
          <cell r="CE799">
            <v>9</v>
          </cell>
          <cell r="CF799">
            <v>5</v>
          </cell>
          <cell r="CG799">
            <v>52</v>
          </cell>
          <cell r="CH799" t="b">
            <v>0</v>
          </cell>
          <cell r="CI799">
            <v>-4.3131597222236451</v>
          </cell>
          <cell r="CJ799"/>
          <cell r="CK799" t="e">
            <v>#REF!</v>
          </cell>
          <cell r="CL799" t="e">
            <v>#REF!</v>
          </cell>
        </row>
        <row r="800">
          <cell r="B800">
            <v>53804</v>
          </cell>
          <cell r="C800" t="str">
            <v xml:space="preserve"> GRAFF,TIMOTHY J.</v>
          </cell>
          <cell r="D800">
            <v>25027.5</v>
          </cell>
          <cell r="E800">
            <v>22510.77</v>
          </cell>
          <cell r="F800">
            <v>42853</v>
          </cell>
          <cell r="G800">
            <v>45047</v>
          </cell>
          <cell r="H800" t="str">
            <v xml:space="preserve"> PURCHASE VEHICLE</v>
          </cell>
          <cell r="I800" t="str">
            <v xml:space="preserve"> SA</v>
          </cell>
          <cell r="J800">
            <v>34</v>
          </cell>
          <cell r="K800" t="str">
            <v xml:space="preserve"> A</v>
          </cell>
          <cell r="L800" t="str">
            <v xml:space="preserve"> N</v>
          </cell>
          <cell r="M800">
            <v>0</v>
          </cell>
          <cell r="N800">
            <v>22300</v>
          </cell>
          <cell r="O800">
            <v>53804</v>
          </cell>
          <cell r="P800">
            <v>0</v>
          </cell>
          <cell r="Q800" t="str">
            <v xml:space="preserve"> LF</v>
          </cell>
          <cell r="R800">
            <v>43132</v>
          </cell>
          <cell r="S800">
            <v>386.05</v>
          </cell>
          <cell r="T800">
            <v>47.49</v>
          </cell>
          <cell r="U800" t="str">
            <v xml:space="preserve"> N</v>
          </cell>
          <cell r="V800">
            <v>11</v>
          </cell>
          <cell r="W800">
            <v>515524869</v>
          </cell>
          <cell r="X800" t="str">
            <v xml:space="preserve"> S</v>
          </cell>
          <cell r="Y800">
            <v>22300</v>
          </cell>
          <cell r="Z800">
            <v>53804</v>
          </cell>
          <cell r="AA800">
            <v>0</v>
          </cell>
          <cell r="AB800">
            <v>2</v>
          </cell>
          <cell r="AC800">
            <v>5</v>
          </cell>
          <cell r="AD800">
            <v>12</v>
          </cell>
          <cell r="AE800">
            <v>0</v>
          </cell>
          <cell r="AF800">
            <v>0</v>
          </cell>
          <cell r="AG800" t="str">
            <v xml:space="preserve"> ST</v>
          </cell>
          <cell r="AH800" t="str">
            <v xml:space="preserve"> 2016 FORD EXPEDITION</v>
          </cell>
          <cell r="AI800" t="str">
            <v xml:space="preserve"> N</v>
          </cell>
          <cell r="AJ800">
            <v>3.5</v>
          </cell>
          <cell r="AK800">
            <v>0</v>
          </cell>
          <cell r="AL800">
            <v>22300</v>
          </cell>
          <cell r="AM800">
            <v>53804</v>
          </cell>
          <cell r="AN800" t="str">
            <v xml:space="preserve">  0/00/0000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22300</v>
          </cell>
          <cell r="AZ800">
            <v>53804</v>
          </cell>
          <cell r="BA800" t="str">
            <v xml:space="preserve"> ST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 t="str">
            <v>Pass</v>
          </cell>
          <cell r="BH800" t="str">
            <v>Pass</v>
          </cell>
          <cell r="BI800" t="str">
            <v>***-**-4869</v>
          </cell>
          <cell r="BJ800">
            <v>22510.77</v>
          </cell>
          <cell r="BK800">
            <v>22558.260000000002</v>
          </cell>
          <cell r="BL800">
            <v>22558.260000000002</v>
          </cell>
          <cell r="BM800"/>
          <cell r="BN800"/>
          <cell r="BO800"/>
          <cell r="BP800"/>
          <cell r="BQ800">
            <v>1.0819611721594256E-5</v>
          </cell>
          <cell r="BR800">
            <v>22510.77</v>
          </cell>
          <cell r="BS800">
            <v>47.49</v>
          </cell>
          <cell r="BT800">
            <v>22558.260000000002</v>
          </cell>
          <cell r="BU800">
            <v>0</v>
          </cell>
          <cell r="BV800">
            <v>22558.260000000002</v>
          </cell>
          <cell r="BW800">
            <v>0</v>
          </cell>
          <cell r="BX800">
            <v>0</v>
          </cell>
          <cell r="BY800"/>
          <cell r="BZ800">
            <v>0</v>
          </cell>
          <cell r="CA800" t="e">
            <v>#REF!</v>
          </cell>
          <cell r="CB800" t="str">
            <v>Match</v>
          </cell>
          <cell r="CC800" t="b">
            <v>0</v>
          </cell>
          <cell r="CD800">
            <v>515524869</v>
          </cell>
          <cell r="CE800">
            <v>9</v>
          </cell>
          <cell r="CF800">
            <v>5</v>
          </cell>
          <cell r="CG800">
            <v>52</v>
          </cell>
          <cell r="CH800" t="b">
            <v>0</v>
          </cell>
          <cell r="CI800">
            <v>-8.3131597222236451</v>
          </cell>
          <cell r="CJ800"/>
          <cell r="CK800" t="e">
            <v>#REF!</v>
          </cell>
          <cell r="CL800" t="e">
            <v>#REF!</v>
          </cell>
        </row>
        <row r="801">
          <cell r="B801">
            <v>54363</v>
          </cell>
          <cell r="C801" t="str">
            <v xml:space="preserve"> GRAFF,TIMOTHY J.</v>
          </cell>
          <cell r="D801">
            <v>30025</v>
          </cell>
          <cell r="E801">
            <v>30025</v>
          </cell>
          <cell r="F801">
            <v>43076</v>
          </cell>
          <cell r="G801">
            <v>43165</v>
          </cell>
          <cell r="H801" t="str">
            <v xml:space="preserve"> COMPLETE SHOP</v>
          </cell>
          <cell r="I801" t="str">
            <v xml:space="preserve"> SA</v>
          </cell>
          <cell r="J801">
            <v>72</v>
          </cell>
          <cell r="K801" t="str">
            <v xml:space="preserve"> A</v>
          </cell>
          <cell r="L801" t="str">
            <v xml:space="preserve"> N</v>
          </cell>
          <cell r="M801">
            <v>0</v>
          </cell>
          <cell r="N801">
            <v>22300</v>
          </cell>
          <cell r="O801">
            <v>54363</v>
          </cell>
          <cell r="P801">
            <v>0</v>
          </cell>
          <cell r="Q801" t="str">
            <v xml:space="preserve"> LF</v>
          </cell>
          <cell r="R801">
            <v>43165</v>
          </cell>
          <cell r="S801">
            <v>0</v>
          </cell>
          <cell r="T801">
            <v>197.42</v>
          </cell>
          <cell r="U801" t="str">
            <v xml:space="preserve"> N</v>
          </cell>
          <cell r="V801">
            <v>11</v>
          </cell>
          <cell r="W801">
            <v>515524869</v>
          </cell>
          <cell r="X801" t="str">
            <v xml:space="preserve"> S</v>
          </cell>
          <cell r="Y801">
            <v>22300</v>
          </cell>
          <cell r="Z801">
            <v>54363</v>
          </cell>
          <cell r="AA801">
            <v>0</v>
          </cell>
          <cell r="AB801">
            <v>2</v>
          </cell>
          <cell r="AC801">
            <v>10</v>
          </cell>
          <cell r="AD801">
            <v>8</v>
          </cell>
          <cell r="AE801">
            <v>0</v>
          </cell>
          <cell r="AF801">
            <v>0</v>
          </cell>
          <cell r="AG801" t="str">
            <v xml:space="preserve"> ST</v>
          </cell>
          <cell r="AH801" t="str">
            <v xml:space="preserve"> 2013 FOREST RIVER  CAMPER (VIN</v>
          </cell>
          <cell r="AI801" t="str">
            <v xml:space="preserve"> N</v>
          </cell>
          <cell r="AJ801">
            <v>5</v>
          </cell>
          <cell r="AK801">
            <v>0</v>
          </cell>
          <cell r="AL801">
            <v>22300</v>
          </cell>
          <cell r="AM801">
            <v>54363</v>
          </cell>
          <cell r="AN801" t="str">
            <v xml:space="preserve">  0/00/0000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22300</v>
          </cell>
          <cell r="AZ801">
            <v>54363</v>
          </cell>
          <cell r="BA801" t="str">
            <v xml:space="preserve"> ST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 t="str">
            <v>Pass</v>
          </cell>
          <cell r="BH801" t="str">
            <v>Pass</v>
          </cell>
          <cell r="BI801" t="str">
            <v>***-**-4869</v>
          </cell>
          <cell r="BJ801">
            <v>30025</v>
          </cell>
          <cell r="BK801">
            <v>30222.42</v>
          </cell>
          <cell r="BL801">
            <v>30222.42</v>
          </cell>
          <cell r="BM801"/>
          <cell r="BN801"/>
          <cell r="BO801"/>
          <cell r="BP801"/>
          <cell r="BQ801">
            <v>2.0616089983395725E-5</v>
          </cell>
          <cell r="BR801">
            <v>30025</v>
          </cell>
          <cell r="BS801">
            <v>197.42</v>
          </cell>
          <cell r="BT801">
            <v>30222.42</v>
          </cell>
          <cell r="BU801">
            <v>0</v>
          </cell>
          <cell r="BV801">
            <v>30222.42</v>
          </cell>
          <cell r="BW801">
            <v>0</v>
          </cell>
          <cell r="BX801">
            <v>0</v>
          </cell>
          <cell r="BY801"/>
          <cell r="BZ801">
            <v>0</v>
          </cell>
          <cell r="CA801" t="e">
            <v>#REF!</v>
          </cell>
          <cell r="CB801" t="str">
            <v>Match</v>
          </cell>
          <cell r="CC801" t="b">
            <v>0</v>
          </cell>
          <cell r="CD801">
            <v>515524869</v>
          </cell>
          <cell r="CE801">
            <v>9</v>
          </cell>
          <cell r="CF801">
            <v>5</v>
          </cell>
          <cell r="CG801">
            <v>52</v>
          </cell>
          <cell r="CH801" t="b">
            <v>0</v>
          </cell>
          <cell r="CI801">
            <v>-41.313159722223645</v>
          </cell>
          <cell r="CJ801"/>
          <cell r="CK801" t="e">
            <v>#REF!</v>
          </cell>
          <cell r="CL801" t="e">
            <v>#REF!</v>
          </cell>
        </row>
        <row r="802">
          <cell r="B802">
            <v>310274</v>
          </cell>
          <cell r="C802" t="str">
            <v xml:space="preserve"> GRAFF,TIMOTHY</v>
          </cell>
          <cell r="D802">
            <v>104000</v>
          </cell>
          <cell r="E802">
            <v>69540.12</v>
          </cell>
          <cell r="F802">
            <v>41101</v>
          </cell>
          <cell r="G802">
            <v>46600</v>
          </cell>
          <cell r="H802" t="str">
            <v xml:space="preserve"> CASH OUT REFINANCE</v>
          </cell>
          <cell r="I802" t="str">
            <v xml:space="preserve"> PA</v>
          </cell>
          <cell r="J802">
            <v>19</v>
          </cell>
          <cell r="K802" t="str">
            <v xml:space="preserve"> A</v>
          </cell>
          <cell r="L802" t="str">
            <v xml:space="preserve"> N</v>
          </cell>
          <cell r="M802">
            <v>0</v>
          </cell>
          <cell r="N802">
            <v>22300</v>
          </cell>
          <cell r="O802">
            <v>310274</v>
          </cell>
          <cell r="P802">
            <v>0</v>
          </cell>
          <cell r="Q802" t="str">
            <v xml:space="preserve"> KM</v>
          </cell>
          <cell r="R802">
            <v>43132</v>
          </cell>
          <cell r="S802">
            <v>718.2</v>
          </cell>
          <cell r="T802">
            <v>122.21</v>
          </cell>
          <cell r="U802" t="str">
            <v xml:space="preserve"> N</v>
          </cell>
          <cell r="V802">
            <v>2</v>
          </cell>
          <cell r="W802">
            <v>515524869</v>
          </cell>
          <cell r="X802" t="str">
            <v xml:space="preserve"> S</v>
          </cell>
          <cell r="Y802">
            <v>22300</v>
          </cell>
          <cell r="Z802">
            <v>310274</v>
          </cell>
          <cell r="AA802">
            <v>0</v>
          </cell>
          <cell r="AB802">
            <v>2</v>
          </cell>
          <cell r="AC802">
            <v>6</v>
          </cell>
          <cell r="AD802">
            <v>3</v>
          </cell>
          <cell r="AE802">
            <v>310274</v>
          </cell>
          <cell r="AF802">
            <v>1</v>
          </cell>
          <cell r="AG802" t="str">
            <v xml:space="preserve"> ST</v>
          </cell>
          <cell r="AH802" t="str">
            <v xml:space="preserve"> 1210 RUSSELL, SCOTT CITY</v>
          </cell>
          <cell r="AI802" t="str">
            <v xml:space="preserve"> N</v>
          </cell>
          <cell r="AJ802">
            <v>2.75</v>
          </cell>
          <cell r="AK802">
            <v>0</v>
          </cell>
          <cell r="AL802">
            <v>22300</v>
          </cell>
          <cell r="AM802">
            <v>310274</v>
          </cell>
          <cell r="AN802" t="str">
            <v xml:space="preserve">  0/00/0000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22300</v>
          </cell>
          <cell r="AZ802">
            <v>310274</v>
          </cell>
          <cell r="BA802" t="str">
            <v xml:space="preserve"> ST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 t="str">
            <v>Pass</v>
          </cell>
          <cell r="BH802" t="str">
            <v>Pass</v>
          </cell>
          <cell r="BI802" t="str">
            <v>***-**-4869</v>
          </cell>
          <cell r="BJ802">
            <v>69540.12</v>
          </cell>
          <cell r="BK802">
            <v>69662.33</v>
          </cell>
          <cell r="BL802">
            <v>69662.33</v>
          </cell>
          <cell r="BM802"/>
          <cell r="BN802"/>
          <cell r="BO802"/>
          <cell r="BP802"/>
          <cell r="BQ802">
            <v>2.6261613797064954E-5</v>
          </cell>
          <cell r="BR802">
            <v>69540.12</v>
          </cell>
          <cell r="BS802">
            <v>122.21</v>
          </cell>
          <cell r="BT802">
            <v>69662.33</v>
          </cell>
          <cell r="BU802">
            <v>0</v>
          </cell>
          <cell r="BV802">
            <v>69662.33</v>
          </cell>
          <cell r="BW802">
            <v>0</v>
          </cell>
          <cell r="BX802">
            <v>0</v>
          </cell>
          <cell r="BY802"/>
          <cell r="BZ802">
            <v>0</v>
          </cell>
          <cell r="CA802" t="e">
            <v>#REF!</v>
          </cell>
          <cell r="CB802" t="str">
            <v>Match</v>
          </cell>
          <cell r="CC802" t="b">
            <v>0</v>
          </cell>
          <cell r="CD802">
            <v>515524869</v>
          </cell>
          <cell r="CE802">
            <v>9</v>
          </cell>
          <cell r="CF802">
            <v>5</v>
          </cell>
          <cell r="CG802">
            <v>52</v>
          </cell>
          <cell r="CH802" t="b">
            <v>0</v>
          </cell>
          <cell r="CI802">
            <v>-8.3131597222236451</v>
          </cell>
          <cell r="CJ802"/>
          <cell r="CK802" t="e">
            <v>#REF!</v>
          </cell>
          <cell r="CL802" t="e">
            <v>#REF!</v>
          </cell>
        </row>
        <row r="803">
          <cell r="B803">
            <v>9310274</v>
          </cell>
          <cell r="C803" t="str">
            <v xml:space="preserve"> GRAFF,TIMOTHY</v>
          </cell>
          <cell r="D803">
            <v>-104000</v>
          </cell>
          <cell r="E803">
            <v>-69540.12</v>
          </cell>
          <cell r="F803">
            <v>41106</v>
          </cell>
          <cell r="G803">
            <v>46600</v>
          </cell>
          <cell r="H803" t="str">
            <v xml:space="preserve"> FHLB SOLD LOAN</v>
          </cell>
          <cell r="I803" t="str">
            <v xml:space="preserve"> PT</v>
          </cell>
          <cell r="J803">
            <v>20</v>
          </cell>
          <cell r="K803" t="str">
            <v xml:space="preserve"> A</v>
          </cell>
          <cell r="L803" t="str">
            <v xml:space="preserve"> N</v>
          </cell>
          <cell r="M803">
            <v>0</v>
          </cell>
          <cell r="N803">
            <v>22300</v>
          </cell>
          <cell r="O803">
            <v>9310274</v>
          </cell>
          <cell r="P803">
            <v>0</v>
          </cell>
          <cell r="Q803" t="str">
            <v xml:space="preserve"> KM</v>
          </cell>
          <cell r="R803">
            <v>43132</v>
          </cell>
          <cell r="S803">
            <v>718.2</v>
          </cell>
          <cell r="T803">
            <v>-122.21</v>
          </cell>
          <cell r="U803" t="str">
            <v xml:space="preserve"> N</v>
          </cell>
          <cell r="V803">
            <v>2</v>
          </cell>
          <cell r="W803">
            <v>515524869</v>
          </cell>
          <cell r="X803" t="str">
            <v xml:space="preserve"> S</v>
          </cell>
          <cell r="Y803">
            <v>22300</v>
          </cell>
          <cell r="Z803">
            <v>9310274</v>
          </cell>
          <cell r="AA803">
            <v>0</v>
          </cell>
          <cell r="AB803">
            <v>2</v>
          </cell>
          <cell r="AC803">
            <v>6</v>
          </cell>
          <cell r="AD803">
            <v>3</v>
          </cell>
          <cell r="AE803">
            <v>310274</v>
          </cell>
          <cell r="AF803">
            <v>1</v>
          </cell>
          <cell r="AG803" t="str">
            <v xml:space="preserve"> ST</v>
          </cell>
          <cell r="AH803" t="str">
            <v xml:space="preserve"> 1210 RUSSELL</v>
          </cell>
          <cell r="AI803" t="str">
            <v xml:space="preserve"> N</v>
          </cell>
          <cell r="AJ803">
            <v>2.75</v>
          </cell>
          <cell r="AK803">
            <v>0</v>
          </cell>
          <cell r="AL803">
            <v>22300</v>
          </cell>
          <cell r="AM803">
            <v>9310274</v>
          </cell>
          <cell r="AN803" t="str">
            <v xml:space="preserve">  0/00/0000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22300</v>
          </cell>
          <cell r="AZ803">
            <v>9310274</v>
          </cell>
          <cell r="BA803" t="str">
            <v xml:space="preserve"> ST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 t="str">
            <v>Pass</v>
          </cell>
          <cell r="BH803" t="str">
            <v>Pass</v>
          </cell>
          <cell r="BI803" t="str">
            <v>***-**-4869</v>
          </cell>
          <cell r="BJ803">
            <v>-69540.12</v>
          </cell>
          <cell r="BK803">
            <v>-69662.33</v>
          </cell>
          <cell r="BL803">
            <v>-69662.33</v>
          </cell>
          <cell r="BM803"/>
          <cell r="BN803"/>
          <cell r="BO803"/>
          <cell r="BP803"/>
          <cell r="BQ803">
            <v>-2.6261613797064954E-5</v>
          </cell>
          <cell r="BR803">
            <v>-69540.12</v>
          </cell>
          <cell r="BS803">
            <v>-122.21</v>
          </cell>
          <cell r="BT803">
            <v>-69662.33</v>
          </cell>
          <cell r="BU803">
            <v>0</v>
          </cell>
          <cell r="BV803">
            <v>-69662.33</v>
          </cell>
          <cell r="BW803">
            <v>0</v>
          </cell>
          <cell r="BX803">
            <v>0</v>
          </cell>
          <cell r="BY803"/>
          <cell r="BZ803">
            <v>0</v>
          </cell>
          <cell r="CA803" t="e">
            <v>#REF!</v>
          </cell>
          <cell r="CB803" t="str">
            <v>Match</v>
          </cell>
          <cell r="CC803" t="b">
            <v>0</v>
          </cell>
          <cell r="CD803">
            <v>515524869</v>
          </cell>
          <cell r="CE803">
            <v>9</v>
          </cell>
          <cell r="CF803">
            <v>5</v>
          </cell>
          <cell r="CG803">
            <v>52</v>
          </cell>
          <cell r="CH803" t="b">
            <v>0</v>
          </cell>
          <cell r="CI803">
            <v>-8.3131597222236451</v>
          </cell>
          <cell r="CJ803"/>
          <cell r="CK803" t="e">
            <v>#REF!</v>
          </cell>
          <cell r="CL803" t="e">
            <v>#REF!</v>
          </cell>
        </row>
        <row r="804">
          <cell r="B804">
            <v>54438</v>
          </cell>
          <cell r="C804" t="str">
            <v xml:space="preserve"> GRANILLO CHAVEZ,HUGO</v>
          </cell>
          <cell r="D804">
            <v>11435.5</v>
          </cell>
          <cell r="E804">
            <v>11435.5</v>
          </cell>
          <cell r="F804">
            <v>43109</v>
          </cell>
          <cell r="G804">
            <v>44080</v>
          </cell>
          <cell r="H804" t="str">
            <v xml:space="preserve"> PURCHASE VEHICLE</v>
          </cell>
          <cell r="I804" t="str">
            <v xml:space="preserve"> SA</v>
          </cell>
          <cell r="J804">
            <v>34</v>
          </cell>
          <cell r="K804" t="str">
            <v xml:space="preserve"> A</v>
          </cell>
          <cell r="L804" t="str">
            <v xml:space="preserve"> N</v>
          </cell>
          <cell r="M804">
            <v>0</v>
          </cell>
          <cell r="N804">
            <v>22450</v>
          </cell>
          <cell r="O804">
            <v>54438</v>
          </cell>
          <cell r="P804">
            <v>0</v>
          </cell>
          <cell r="Q804" t="str">
            <v xml:space="preserve"> MN</v>
          </cell>
          <cell r="R804">
            <v>43137</v>
          </cell>
          <cell r="S804">
            <v>392.52</v>
          </cell>
          <cell r="T804">
            <v>32.89</v>
          </cell>
          <cell r="U804" t="str">
            <v xml:space="preserve"> N</v>
          </cell>
          <cell r="V804">
            <v>11</v>
          </cell>
          <cell r="W804">
            <v>987701761</v>
          </cell>
          <cell r="X804" t="str">
            <v xml:space="preserve"> S</v>
          </cell>
          <cell r="Y804">
            <v>22450</v>
          </cell>
          <cell r="Z804">
            <v>54438</v>
          </cell>
          <cell r="AA804">
            <v>0</v>
          </cell>
          <cell r="AB804">
            <v>4</v>
          </cell>
          <cell r="AC804">
            <v>5</v>
          </cell>
          <cell r="AD804">
            <v>12</v>
          </cell>
          <cell r="AE804">
            <v>0</v>
          </cell>
          <cell r="AF804">
            <v>0</v>
          </cell>
          <cell r="AG804" t="str">
            <v xml:space="preserve"> ST</v>
          </cell>
          <cell r="AH804" t="str">
            <v xml:space="preserve"> 2008 CHEVROLET SILVERADO 1500</v>
          </cell>
          <cell r="AI804" t="str">
            <v xml:space="preserve"> N</v>
          </cell>
          <cell r="AJ804">
            <v>7</v>
          </cell>
          <cell r="AK804">
            <v>0</v>
          </cell>
          <cell r="AL804">
            <v>22450</v>
          </cell>
          <cell r="AM804">
            <v>54438</v>
          </cell>
          <cell r="AN804" t="str">
            <v xml:space="preserve">  0/00/0000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22450</v>
          </cell>
          <cell r="AZ804">
            <v>54438</v>
          </cell>
          <cell r="BA804" t="str">
            <v xml:space="preserve"> ST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 t="str">
            <v>Pass</v>
          </cell>
          <cell r="BH804" t="str">
            <v>Pass</v>
          </cell>
          <cell r="BI804" t="str">
            <v>***-**-1761</v>
          </cell>
          <cell r="BJ804">
            <v>11435.5</v>
          </cell>
          <cell r="BK804">
            <v>11468.39</v>
          </cell>
          <cell r="BL804">
            <v>11468.39</v>
          </cell>
          <cell r="BM804"/>
          <cell r="BN804"/>
          <cell r="BO804"/>
          <cell r="BP804"/>
          <cell r="BQ804">
            <v>1.0992753232545232E-5</v>
          </cell>
          <cell r="BR804">
            <v>11435.5</v>
          </cell>
          <cell r="BS804">
            <v>32.89</v>
          </cell>
          <cell r="BT804">
            <v>11468.39</v>
          </cell>
          <cell r="BU804">
            <v>0</v>
          </cell>
          <cell r="BV804">
            <v>11468.39</v>
          </cell>
          <cell r="BW804">
            <v>0</v>
          </cell>
          <cell r="BX804">
            <v>0</v>
          </cell>
          <cell r="BY804"/>
          <cell r="BZ804">
            <v>0</v>
          </cell>
          <cell r="CA804" t="e">
            <v>#REF!</v>
          </cell>
          <cell r="CB804" t="str">
            <v>Match</v>
          </cell>
          <cell r="CC804" t="b">
            <v>0</v>
          </cell>
          <cell r="CD804">
            <v>987701761</v>
          </cell>
          <cell r="CE804">
            <v>9</v>
          </cell>
          <cell r="CF804">
            <v>9</v>
          </cell>
          <cell r="CG804">
            <v>70</v>
          </cell>
          <cell r="CH804" t="str">
            <v>Z</v>
          </cell>
          <cell r="CI804">
            <v>-13.313159722223645</v>
          </cell>
          <cell r="CJ804"/>
          <cell r="CK804" t="e">
            <v>#REF!</v>
          </cell>
          <cell r="CL804" t="e">
            <v>#REF!</v>
          </cell>
        </row>
        <row r="805">
          <cell r="B805">
            <v>96233</v>
          </cell>
          <cell r="C805" t="str">
            <v xml:space="preserve"> GRAVES,HERBER</v>
          </cell>
          <cell r="D805">
            <v>5600.8</v>
          </cell>
          <cell r="E805">
            <v>5000.18</v>
          </cell>
          <cell r="F805">
            <v>37426</v>
          </cell>
          <cell r="G805">
            <v>37605</v>
          </cell>
          <cell r="H805" t="str">
            <v xml:space="preserve"> CAMPER TRLR/PERSONAL RENEWAL</v>
          </cell>
          <cell r="I805" t="str">
            <v xml:space="preserve"> CO</v>
          </cell>
          <cell r="J805">
            <v>72</v>
          </cell>
          <cell r="K805" t="str">
            <v xml:space="preserve"> A</v>
          </cell>
          <cell r="L805" t="str">
            <v xml:space="preserve"> N</v>
          </cell>
          <cell r="M805">
            <v>0</v>
          </cell>
          <cell r="N805">
            <v>22525</v>
          </cell>
          <cell r="O805">
            <v>96233</v>
          </cell>
          <cell r="P805">
            <v>0</v>
          </cell>
          <cell r="Q805" t="str">
            <v xml:space="preserve"> KM</v>
          </cell>
          <cell r="R805">
            <v>37605</v>
          </cell>
          <cell r="S805">
            <v>0</v>
          </cell>
          <cell r="T805">
            <v>0</v>
          </cell>
          <cell r="U805" t="str">
            <v xml:space="preserve"> N</v>
          </cell>
          <cell r="V805">
            <v>11</v>
          </cell>
          <cell r="W805">
            <v>440223188</v>
          </cell>
          <cell r="X805" t="str">
            <v xml:space="preserve"> S</v>
          </cell>
          <cell r="Y805">
            <v>22525</v>
          </cell>
          <cell r="Z805">
            <v>96233</v>
          </cell>
          <cell r="AA805">
            <v>0</v>
          </cell>
          <cell r="AB805">
            <v>3</v>
          </cell>
          <cell r="AC805">
            <v>10</v>
          </cell>
          <cell r="AD805">
            <v>8</v>
          </cell>
          <cell r="AE805">
            <v>0</v>
          </cell>
          <cell r="AF805">
            <v>0</v>
          </cell>
          <cell r="AG805" t="str">
            <v xml:space="preserve"> ST</v>
          </cell>
          <cell r="AH805" t="str">
            <v xml:space="preserve"> 1984 ITASCA PHARZAN MOTOR HOME</v>
          </cell>
          <cell r="AI805" t="str">
            <v xml:space="preserve"> N</v>
          </cell>
          <cell r="AJ805">
            <v>10.5</v>
          </cell>
          <cell r="AK805">
            <v>2</v>
          </cell>
          <cell r="AL805">
            <v>22525</v>
          </cell>
          <cell r="AM805">
            <v>96233</v>
          </cell>
          <cell r="AN805" t="str">
            <v xml:space="preserve">  0/00/0000</v>
          </cell>
          <cell r="AO805">
            <v>5000.18</v>
          </cell>
          <cell r="AP805">
            <v>8422.74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13422.92</v>
          </cell>
          <cell r="AV805">
            <v>2</v>
          </cell>
          <cell r="AW805">
            <v>2</v>
          </cell>
          <cell r="AX805">
            <v>2</v>
          </cell>
          <cell r="AY805">
            <v>22525</v>
          </cell>
          <cell r="AZ805">
            <v>96233</v>
          </cell>
          <cell r="BA805" t="str">
            <v xml:space="preserve"> ST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 t="str">
            <v>Substandard</v>
          </cell>
          <cell r="BH805" t="str">
            <v>Pass</v>
          </cell>
          <cell r="BI805" t="str">
            <v>***-**-3188</v>
          </cell>
          <cell r="BJ805">
            <v>5000.18</v>
          </cell>
          <cell r="BK805">
            <v>0</v>
          </cell>
          <cell r="BL805"/>
          <cell r="BM805"/>
          <cell r="BN805">
            <v>0</v>
          </cell>
          <cell r="BO805"/>
          <cell r="BP805"/>
          <cell r="BQ805">
            <v>7.2098830210714027E-6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5000.18</v>
          </cell>
          <cell r="BY805" t="str">
            <v>120 +</v>
          </cell>
          <cell r="BZ805">
            <v>13422.92</v>
          </cell>
          <cell r="CA805" t="e">
            <v>#REF!</v>
          </cell>
          <cell r="CB805" t="str">
            <v>Match</v>
          </cell>
          <cell r="CC805" t="b">
            <v>0</v>
          </cell>
          <cell r="CD805">
            <v>440223188</v>
          </cell>
          <cell r="CE805">
            <v>9</v>
          </cell>
          <cell r="CF805">
            <v>4</v>
          </cell>
          <cell r="CG805">
            <v>22</v>
          </cell>
          <cell r="CH805" t="b">
            <v>0</v>
          </cell>
          <cell r="CI805">
            <v>5518.6868402777764</v>
          </cell>
          <cell r="CJ805" t="str">
            <v>31 +</v>
          </cell>
          <cell r="CK805">
            <v>0</v>
          </cell>
          <cell r="CL805">
            <v>0</v>
          </cell>
        </row>
        <row r="806">
          <cell r="B806">
            <v>53570</v>
          </cell>
          <cell r="C806" t="str">
            <v xml:space="preserve"> GREEN,EVERETT M.</v>
          </cell>
          <cell r="D806">
            <v>35329.67</v>
          </cell>
          <cell r="E806">
            <v>28988</v>
          </cell>
          <cell r="F806">
            <v>42752</v>
          </cell>
          <cell r="G806">
            <v>44558</v>
          </cell>
          <cell r="H806" t="str">
            <v xml:space="preserve"> DEBT CONSOLIDATION</v>
          </cell>
          <cell r="I806" t="str">
            <v xml:space="preserve"> SA</v>
          </cell>
          <cell r="J806">
            <v>31</v>
          </cell>
          <cell r="K806" t="str">
            <v xml:space="preserve"> A</v>
          </cell>
          <cell r="L806" t="str">
            <v xml:space="preserve"> N</v>
          </cell>
          <cell r="M806">
            <v>0</v>
          </cell>
          <cell r="N806">
            <v>22527</v>
          </cell>
          <cell r="O806">
            <v>53570</v>
          </cell>
          <cell r="P806">
            <v>0</v>
          </cell>
          <cell r="Q806" t="str">
            <v xml:space="preserve"> JB</v>
          </cell>
          <cell r="R806">
            <v>43128</v>
          </cell>
          <cell r="S806">
            <v>680.8</v>
          </cell>
          <cell r="T806">
            <v>128.66</v>
          </cell>
          <cell r="U806" t="str">
            <v xml:space="preserve"> N</v>
          </cell>
          <cell r="V806">
            <v>11</v>
          </cell>
          <cell r="W806">
            <v>515768334</v>
          </cell>
          <cell r="X806" t="str">
            <v xml:space="preserve"> S</v>
          </cell>
          <cell r="Y806">
            <v>22527</v>
          </cell>
          <cell r="Z806">
            <v>53570</v>
          </cell>
          <cell r="AA806">
            <v>0</v>
          </cell>
          <cell r="AB806">
            <v>3</v>
          </cell>
          <cell r="AC806">
            <v>10</v>
          </cell>
          <cell r="AD806">
            <v>4</v>
          </cell>
          <cell r="AE806">
            <v>0</v>
          </cell>
          <cell r="AF806">
            <v>0</v>
          </cell>
          <cell r="AG806" t="str">
            <v xml:space="preserve"> ST</v>
          </cell>
          <cell r="AH806" t="str">
            <v xml:space="preserve"> 2009 GMC SIERRA, 2003 JAYCO CA</v>
          </cell>
          <cell r="AI806" t="str">
            <v xml:space="preserve"> N</v>
          </cell>
          <cell r="AJ806">
            <v>6</v>
          </cell>
          <cell r="AK806">
            <v>0</v>
          </cell>
          <cell r="AL806">
            <v>22527</v>
          </cell>
          <cell r="AM806">
            <v>53570</v>
          </cell>
          <cell r="AN806" t="str">
            <v xml:space="preserve">  0/00/0000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22527</v>
          </cell>
          <cell r="AZ806">
            <v>53570</v>
          </cell>
          <cell r="BA806" t="str">
            <v xml:space="preserve"> ST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 t="str">
            <v>Pass</v>
          </cell>
          <cell r="BH806" t="str">
            <v>Pass</v>
          </cell>
          <cell r="BI806" t="str">
            <v>***-**-8334</v>
          </cell>
          <cell r="BJ806">
            <v>28988</v>
          </cell>
          <cell r="BK806">
            <v>29116.66</v>
          </cell>
          <cell r="BL806">
            <v>29116.66</v>
          </cell>
          <cell r="BM806"/>
          <cell r="BN806"/>
          <cell r="BO806"/>
          <cell r="BP806"/>
          <cell r="BQ806">
            <v>2.3884864603710587E-5</v>
          </cell>
          <cell r="BR806">
            <v>28988</v>
          </cell>
          <cell r="BS806">
            <v>128.66</v>
          </cell>
          <cell r="BT806">
            <v>29116.66</v>
          </cell>
          <cell r="BU806">
            <v>0</v>
          </cell>
          <cell r="BV806">
            <v>29116.66</v>
          </cell>
          <cell r="BW806">
            <v>0</v>
          </cell>
          <cell r="BX806">
            <v>0</v>
          </cell>
          <cell r="BY806"/>
          <cell r="BZ806">
            <v>0</v>
          </cell>
          <cell r="CA806" t="e">
            <v>#REF!</v>
          </cell>
          <cell r="CB806" t="str">
            <v>Match</v>
          </cell>
          <cell r="CC806" t="b">
            <v>0</v>
          </cell>
          <cell r="CD806">
            <v>515768334</v>
          </cell>
          <cell r="CE806">
            <v>9</v>
          </cell>
          <cell r="CF806">
            <v>5</v>
          </cell>
          <cell r="CG806">
            <v>76</v>
          </cell>
          <cell r="CH806" t="b">
            <v>0</v>
          </cell>
          <cell r="CI806">
            <v>-4.3131597222236451</v>
          </cell>
          <cell r="CJ806"/>
          <cell r="CK806" t="e">
            <v>#REF!</v>
          </cell>
          <cell r="CL806" t="e">
            <v>#REF!</v>
          </cell>
        </row>
        <row r="807">
          <cell r="B807">
            <v>310374</v>
          </cell>
          <cell r="C807" t="str">
            <v xml:space="preserve"> GREEN,EVERETT M.</v>
          </cell>
          <cell r="D807">
            <v>148000</v>
          </cell>
          <cell r="E807">
            <v>135424.28</v>
          </cell>
          <cell r="F807">
            <v>42191</v>
          </cell>
          <cell r="G807">
            <v>49522</v>
          </cell>
          <cell r="H807" t="str">
            <v xml:space="preserve"> PURCHASE HOME</v>
          </cell>
          <cell r="I807" t="str">
            <v xml:space="preserve"> PA</v>
          </cell>
          <cell r="J807">
            <v>19</v>
          </cell>
          <cell r="K807" t="str">
            <v xml:space="preserve"> A</v>
          </cell>
          <cell r="L807" t="str">
            <v xml:space="preserve"> N</v>
          </cell>
          <cell r="M807">
            <v>0</v>
          </cell>
          <cell r="N807">
            <v>22527</v>
          </cell>
          <cell r="O807">
            <v>310374</v>
          </cell>
          <cell r="P807">
            <v>0</v>
          </cell>
          <cell r="Q807" t="str">
            <v xml:space="preserve"> BR</v>
          </cell>
          <cell r="R807">
            <v>43132</v>
          </cell>
          <cell r="S807">
            <v>877.47</v>
          </cell>
          <cell r="T807">
            <v>302.83</v>
          </cell>
          <cell r="U807" t="str">
            <v xml:space="preserve"> N</v>
          </cell>
          <cell r="V807">
            <v>2</v>
          </cell>
          <cell r="W807">
            <v>515768334</v>
          </cell>
          <cell r="X807" t="str">
            <v xml:space="preserve"> S</v>
          </cell>
          <cell r="Y807">
            <v>22527</v>
          </cell>
          <cell r="Z807">
            <v>310374</v>
          </cell>
          <cell r="AA807">
            <v>0</v>
          </cell>
          <cell r="AB807">
            <v>3</v>
          </cell>
          <cell r="AC807">
            <v>6</v>
          </cell>
          <cell r="AD807">
            <v>3</v>
          </cell>
          <cell r="AE807">
            <v>310374</v>
          </cell>
          <cell r="AF807">
            <v>1</v>
          </cell>
          <cell r="AG807" t="str">
            <v xml:space="preserve"> ST</v>
          </cell>
          <cell r="AH807" t="str">
            <v xml:space="preserve"> 1302 CHURCH ST</v>
          </cell>
          <cell r="AI807" t="str">
            <v xml:space="preserve"> N</v>
          </cell>
          <cell r="AJ807">
            <v>3.5</v>
          </cell>
          <cell r="AK807">
            <v>0</v>
          </cell>
          <cell r="AL807">
            <v>22527</v>
          </cell>
          <cell r="AM807">
            <v>310374</v>
          </cell>
          <cell r="AN807" t="str">
            <v xml:space="preserve">  0/00/0000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22527</v>
          </cell>
          <cell r="AZ807">
            <v>310374</v>
          </cell>
          <cell r="BA807" t="str">
            <v xml:space="preserve"> ST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 t="str">
            <v>Pass</v>
          </cell>
          <cell r="BH807" t="str">
            <v>Pass</v>
          </cell>
          <cell r="BI807" t="str">
            <v>***-**-8334</v>
          </cell>
          <cell r="BJ807">
            <v>135424.28</v>
          </cell>
          <cell r="BK807">
            <v>135727.10999999999</v>
          </cell>
          <cell r="BL807">
            <v>135727.10999999999</v>
          </cell>
          <cell r="BM807"/>
          <cell r="BN807"/>
          <cell r="BO807"/>
          <cell r="BP807"/>
          <cell r="BQ807">
            <v>6.5090537874824462E-5</v>
          </cell>
          <cell r="BR807">
            <v>135424.28</v>
          </cell>
          <cell r="BS807">
            <v>302.83</v>
          </cell>
          <cell r="BT807">
            <v>135727.10999999999</v>
          </cell>
          <cell r="BU807">
            <v>0</v>
          </cell>
          <cell r="BV807">
            <v>135727.10999999999</v>
          </cell>
          <cell r="BW807">
            <v>0</v>
          </cell>
          <cell r="BX807">
            <v>0</v>
          </cell>
          <cell r="BY807"/>
          <cell r="BZ807">
            <v>0</v>
          </cell>
          <cell r="CA807" t="e">
            <v>#REF!</v>
          </cell>
          <cell r="CB807" t="str">
            <v>Match</v>
          </cell>
          <cell r="CC807" t="b">
            <v>0</v>
          </cell>
          <cell r="CD807">
            <v>515768334</v>
          </cell>
          <cell r="CE807">
            <v>9</v>
          </cell>
          <cell r="CF807">
            <v>5</v>
          </cell>
          <cell r="CG807">
            <v>76</v>
          </cell>
          <cell r="CH807" t="b">
            <v>0</v>
          </cell>
          <cell r="CI807">
            <v>-8.3131597222236451</v>
          </cell>
          <cell r="CJ807"/>
          <cell r="CK807" t="e">
            <v>#REF!</v>
          </cell>
          <cell r="CL807" t="e">
            <v>#REF!</v>
          </cell>
        </row>
        <row r="808">
          <cell r="B808">
            <v>9310374</v>
          </cell>
          <cell r="C808" t="str">
            <v xml:space="preserve"> GREEN,EVERETT</v>
          </cell>
          <cell r="D808">
            <v>-148000</v>
          </cell>
          <cell r="E808">
            <v>-135424.28</v>
          </cell>
          <cell r="F808">
            <v>42191</v>
          </cell>
          <cell r="G808">
            <v>49522</v>
          </cell>
          <cell r="H808" t="str">
            <v xml:space="preserve"> MPF LOAN SOLD</v>
          </cell>
          <cell r="I808" t="str">
            <v xml:space="preserve"> PT</v>
          </cell>
          <cell r="J808">
            <v>20</v>
          </cell>
          <cell r="K808" t="str">
            <v xml:space="preserve"> A</v>
          </cell>
          <cell r="L808" t="str">
            <v xml:space="preserve"> N</v>
          </cell>
          <cell r="M808">
            <v>0</v>
          </cell>
          <cell r="N808">
            <v>22527</v>
          </cell>
          <cell r="O808">
            <v>9310374</v>
          </cell>
          <cell r="P808">
            <v>0</v>
          </cell>
          <cell r="Q808" t="str">
            <v xml:space="preserve"> BR</v>
          </cell>
          <cell r="R808">
            <v>43132</v>
          </cell>
          <cell r="S808">
            <v>877.47</v>
          </cell>
          <cell r="T808">
            <v>-302.83</v>
          </cell>
          <cell r="U808" t="str">
            <v xml:space="preserve"> N</v>
          </cell>
          <cell r="V808">
            <v>2</v>
          </cell>
          <cell r="W808">
            <v>515768334</v>
          </cell>
          <cell r="X808" t="str">
            <v xml:space="preserve"> S</v>
          </cell>
          <cell r="Y808">
            <v>22527</v>
          </cell>
          <cell r="Z808">
            <v>9310374</v>
          </cell>
          <cell r="AA808">
            <v>0</v>
          </cell>
          <cell r="AB808">
            <v>3</v>
          </cell>
          <cell r="AC808">
            <v>6</v>
          </cell>
          <cell r="AD808">
            <v>3</v>
          </cell>
          <cell r="AE808">
            <v>310374</v>
          </cell>
          <cell r="AF808">
            <v>1</v>
          </cell>
          <cell r="AG808" t="str">
            <v xml:space="preserve"> ST</v>
          </cell>
          <cell r="AH808" t="str">
            <v xml:space="preserve"> 1302 CHURCH ST</v>
          </cell>
          <cell r="AI808" t="str">
            <v xml:space="preserve">  </v>
          </cell>
          <cell r="AJ808">
            <v>3.5</v>
          </cell>
          <cell r="AK808">
            <v>5</v>
          </cell>
          <cell r="AL808">
            <v>22527</v>
          </cell>
          <cell r="AM808">
            <v>9310374</v>
          </cell>
          <cell r="AN808" t="str">
            <v xml:space="preserve">  0/00/0000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22527</v>
          </cell>
          <cell r="AZ808">
            <v>9310374</v>
          </cell>
          <cell r="BA808" t="str">
            <v xml:space="preserve"> ST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 t="str">
            <v>Pass</v>
          </cell>
          <cell r="BH808" t="str">
            <v>Pass</v>
          </cell>
          <cell r="BI808" t="str">
            <v>***-**-8334</v>
          </cell>
          <cell r="BJ808">
            <v>-135424.28</v>
          </cell>
          <cell r="BK808">
            <v>-135727.10999999999</v>
          </cell>
          <cell r="BL808">
            <v>-135727.10999999999</v>
          </cell>
          <cell r="BM808"/>
          <cell r="BN808"/>
          <cell r="BO808"/>
          <cell r="BP808"/>
          <cell r="BQ808">
            <v>-6.5090537874824462E-5</v>
          </cell>
          <cell r="BR808">
            <v>-135424.28</v>
          </cell>
          <cell r="BS808">
            <v>-302.83</v>
          </cell>
          <cell r="BT808">
            <v>-135727.10999999999</v>
          </cell>
          <cell r="BU808">
            <v>0</v>
          </cell>
          <cell r="BV808">
            <v>-135727.10999999999</v>
          </cell>
          <cell r="BW808">
            <v>0</v>
          </cell>
          <cell r="BX808">
            <v>0</v>
          </cell>
          <cell r="BY808"/>
          <cell r="BZ808">
            <v>0</v>
          </cell>
          <cell r="CA808" t="e">
            <v>#REF!</v>
          </cell>
          <cell r="CB808" t="str">
            <v>Match</v>
          </cell>
          <cell r="CC808" t="b">
            <v>0</v>
          </cell>
          <cell r="CD808">
            <v>515768334</v>
          </cell>
          <cell r="CE808">
            <v>9</v>
          </cell>
          <cell r="CF808">
            <v>5</v>
          </cell>
          <cell r="CG808">
            <v>76</v>
          </cell>
          <cell r="CH808" t="b">
            <v>0</v>
          </cell>
          <cell r="CI808">
            <v>-8.3131597222236451</v>
          </cell>
          <cell r="CJ808"/>
          <cell r="CK808" t="e">
            <v>#REF!</v>
          </cell>
          <cell r="CL808" t="e">
            <v>#REF!</v>
          </cell>
        </row>
        <row r="809">
          <cell r="B809">
            <v>54160</v>
          </cell>
          <cell r="C809" t="str">
            <v xml:space="preserve"> GREEN,HOWARD W.</v>
          </cell>
          <cell r="D809">
            <v>18557.5</v>
          </cell>
          <cell r="E809">
            <v>17370.900000000001</v>
          </cell>
          <cell r="F809">
            <v>42989</v>
          </cell>
          <cell r="G809">
            <v>44664</v>
          </cell>
          <cell r="H809" t="str">
            <v xml:space="preserve"> PURCHASE VEHICLE</v>
          </cell>
          <cell r="I809" t="str">
            <v xml:space="preserve"> SA</v>
          </cell>
          <cell r="J809">
            <v>31</v>
          </cell>
          <cell r="K809" t="str">
            <v xml:space="preserve"> A</v>
          </cell>
          <cell r="L809" t="str">
            <v xml:space="preserve"> N</v>
          </cell>
          <cell r="M809">
            <v>0</v>
          </cell>
          <cell r="N809">
            <v>22528</v>
          </cell>
          <cell r="O809">
            <v>54160</v>
          </cell>
          <cell r="P809">
            <v>0</v>
          </cell>
          <cell r="Q809" t="str">
            <v xml:space="preserve"> MN</v>
          </cell>
          <cell r="R809">
            <v>43124</v>
          </cell>
          <cell r="S809">
            <v>184.89</v>
          </cell>
          <cell r="T809">
            <v>53.3</v>
          </cell>
          <cell r="U809" t="str">
            <v xml:space="preserve"> N</v>
          </cell>
          <cell r="V809">
            <v>11</v>
          </cell>
          <cell r="W809">
            <v>514766815</v>
          </cell>
          <cell r="X809" t="str">
            <v xml:space="preserve"> S</v>
          </cell>
          <cell r="Y809">
            <v>22528</v>
          </cell>
          <cell r="Z809">
            <v>54160</v>
          </cell>
          <cell r="AA809">
            <v>0</v>
          </cell>
          <cell r="AB809">
            <v>4</v>
          </cell>
          <cell r="AC809">
            <v>10</v>
          </cell>
          <cell r="AD809">
            <v>4</v>
          </cell>
          <cell r="AE809">
            <v>0</v>
          </cell>
          <cell r="AF809">
            <v>0</v>
          </cell>
          <cell r="AG809" t="str">
            <v xml:space="preserve"> ST</v>
          </cell>
          <cell r="AH809" t="str">
            <v xml:space="preserve"> 2006 KEYSTONE RAPTOR (VIN 4YDF</v>
          </cell>
          <cell r="AI809" t="str">
            <v xml:space="preserve"> N</v>
          </cell>
          <cell r="AJ809">
            <v>8</v>
          </cell>
          <cell r="AK809">
            <v>0</v>
          </cell>
          <cell r="AL809">
            <v>22528</v>
          </cell>
          <cell r="AM809">
            <v>54160</v>
          </cell>
          <cell r="AN809" t="str">
            <v xml:space="preserve">  0/00/0000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22528</v>
          </cell>
          <cell r="AZ809">
            <v>54160</v>
          </cell>
          <cell r="BA809" t="str">
            <v xml:space="preserve"> ST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 t="str">
            <v>Pass</v>
          </cell>
          <cell r="BH809" t="str">
            <v>Pass</v>
          </cell>
          <cell r="BI809" t="str">
            <v>***-**-6815</v>
          </cell>
          <cell r="BJ809">
            <v>17370.900000000001</v>
          </cell>
          <cell r="BK809">
            <v>17424.2</v>
          </cell>
          <cell r="BL809">
            <v>17424.2</v>
          </cell>
          <cell r="BM809"/>
          <cell r="BN809"/>
          <cell r="BO809"/>
          <cell r="BP809"/>
          <cell r="BQ809">
            <v>1.9083832139487434E-5</v>
          </cell>
          <cell r="BR809">
            <v>17370.900000000001</v>
          </cell>
          <cell r="BS809">
            <v>53.3</v>
          </cell>
          <cell r="BT809">
            <v>17424.2</v>
          </cell>
          <cell r="BU809">
            <v>0</v>
          </cell>
          <cell r="BV809">
            <v>17424.2</v>
          </cell>
          <cell r="BW809">
            <v>0</v>
          </cell>
          <cell r="BX809">
            <v>0</v>
          </cell>
          <cell r="BY809"/>
          <cell r="BZ809">
            <v>0</v>
          </cell>
          <cell r="CA809" t="e">
            <v>#REF!</v>
          </cell>
          <cell r="CB809" t="str">
            <v>Match</v>
          </cell>
          <cell r="CC809" t="b">
            <v>0</v>
          </cell>
          <cell r="CD809">
            <v>514766815</v>
          </cell>
          <cell r="CE809">
            <v>9</v>
          </cell>
          <cell r="CF809">
            <v>5</v>
          </cell>
          <cell r="CG809">
            <v>76</v>
          </cell>
          <cell r="CH809" t="b">
            <v>0</v>
          </cell>
          <cell r="CI809">
            <v>-0.31315972222364508</v>
          </cell>
          <cell r="CJ809"/>
          <cell r="CK809" t="e">
            <v>#REF!</v>
          </cell>
          <cell r="CL809" t="e">
            <v>#REF!</v>
          </cell>
        </row>
        <row r="810">
          <cell r="B810">
            <v>54385</v>
          </cell>
          <cell r="C810" t="str">
            <v xml:space="preserve"> GREEN,HOWARD W.</v>
          </cell>
          <cell r="D810">
            <v>23921.47</v>
          </cell>
          <cell r="E810">
            <v>23604.02</v>
          </cell>
          <cell r="F810">
            <v>43083</v>
          </cell>
          <cell r="G810">
            <v>44763</v>
          </cell>
          <cell r="H810" t="str">
            <v xml:space="preserve"> PURCHASE VEHICLE</v>
          </cell>
          <cell r="I810" t="str">
            <v xml:space="preserve"> SA</v>
          </cell>
          <cell r="J810">
            <v>34</v>
          </cell>
          <cell r="K810" t="str">
            <v xml:space="preserve"> A</v>
          </cell>
          <cell r="L810" t="str">
            <v xml:space="preserve"> N</v>
          </cell>
          <cell r="M810">
            <v>0</v>
          </cell>
          <cell r="N810">
            <v>22528</v>
          </cell>
          <cell r="O810">
            <v>54385</v>
          </cell>
          <cell r="P810">
            <v>0</v>
          </cell>
          <cell r="Q810" t="str">
            <v xml:space="preserve"> MN</v>
          </cell>
          <cell r="R810">
            <v>43125</v>
          </cell>
          <cell r="S810">
            <v>244.06</v>
          </cell>
          <cell r="T810">
            <v>69.849999999999994</v>
          </cell>
          <cell r="U810" t="str">
            <v xml:space="preserve"> N</v>
          </cell>
          <cell r="V810">
            <v>11</v>
          </cell>
          <cell r="W810">
            <v>514766815</v>
          </cell>
          <cell r="X810" t="str">
            <v xml:space="preserve"> S</v>
          </cell>
          <cell r="Y810">
            <v>22528</v>
          </cell>
          <cell r="Z810">
            <v>54385</v>
          </cell>
          <cell r="AA810">
            <v>0</v>
          </cell>
          <cell r="AB810">
            <v>4</v>
          </cell>
          <cell r="AC810">
            <v>5</v>
          </cell>
          <cell r="AD810">
            <v>12</v>
          </cell>
          <cell r="AE810">
            <v>0</v>
          </cell>
          <cell r="AF810">
            <v>0</v>
          </cell>
          <cell r="AG810" t="str">
            <v xml:space="preserve"> ST</v>
          </cell>
          <cell r="AH810" t="str">
            <v xml:space="preserve"> 2014 FORD EXPEDITION (VIN 1FMJ</v>
          </cell>
          <cell r="AI810" t="str">
            <v xml:space="preserve"> N</v>
          </cell>
          <cell r="AJ810">
            <v>9</v>
          </cell>
          <cell r="AK810">
            <v>0</v>
          </cell>
          <cell r="AL810">
            <v>22528</v>
          </cell>
          <cell r="AM810">
            <v>54385</v>
          </cell>
          <cell r="AN810" t="str">
            <v xml:space="preserve">  0/00/0000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22528</v>
          </cell>
          <cell r="AZ810">
            <v>54385</v>
          </cell>
          <cell r="BA810" t="str">
            <v xml:space="preserve"> ST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 t="str">
            <v>Pass</v>
          </cell>
          <cell r="BH810" t="str">
            <v>Pass</v>
          </cell>
          <cell r="BI810" t="str">
            <v>***-**-6815</v>
          </cell>
          <cell r="BJ810">
            <v>23604.02</v>
          </cell>
          <cell r="BK810">
            <v>23673.87</v>
          </cell>
          <cell r="BL810">
            <v>23673.87</v>
          </cell>
          <cell r="BM810"/>
          <cell r="BN810"/>
          <cell r="BO810"/>
          <cell r="BP810"/>
          <cell r="BQ810">
            <v>2.917304514643698E-5</v>
          </cell>
          <cell r="BR810">
            <v>23604.02</v>
          </cell>
          <cell r="BS810">
            <v>69.849999999999994</v>
          </cell>
          <cell r="BT810">
            <v>23673.87</v>
          </cell>
          <cell r="BU810">
            <v>0</v>
          </cell>
          <cell r="BV810">
            <v>23673.87</v>
          </cell>
          <cell r="BW810">
            <v>0</v>
          </cell>
          <cell r="BX810">
            <v>0</v>
          </cell>
          <cell r="BY810"/>
          <cell r="BZ810">
            <v>0</v>
          </cell>
          <cell r="CA810" t="e">
            <v>#REF!</v>
          </cell>
          <cell r="CB810" t="str">
            <v>Match</v>
          </cell>
          <cell r="CC810" t="b">
            <v>0</v>
          </cell>
          <cell r="CD810">
            <v>514766815</v>
          </cell>
          <cell r="CE810">
            <v>9</v>
          </cell>
          <cell r="CF810">
            <v>5</v>
          </cell>
          <cell r="CG810">
            <v>76</v>
          </cell>
          <cell r="CH810" t="b">
            <v>0</v>
          </cell>
          <cell r="CI810">
            <v>-1.3131597222236451</v>
          </cell>
          <cell r="CJ810"/>
          <cell r="CK810" t="e">
            <v>#REF!</v>
          </cell>
          <cell r="CL810" t="e">
            <v>#REF!</v>
          </cell>
        </row>
        <row r="811">
          <cell r="B811">
            <v>54113</v>
          </cell>
          <cell r="C811" t="str">
            <v xml:space="preserve"> GREEN,WYATT HOWARD</v>
          </cell>
          <cell r="D811">
            <v>6267.79</v>
          </cell>
          <cell r="E811">
            <v>6088.68</v>
          </cell>
          <cell r="F811">
            <v>42971</v>
          </cell>
          <cell r="G811">
            <v>44444</v>
          </cell>
          <cell r="H811" t="str">
            <v xml:space="preserve"> PURCHASE VEHICLE</v>
          </cell>
          <cell r="I811" t="str">
            <v xml:space="preserve"> SA</v>
          </cell>
          <cell r="J811">
            <v>34</v>
          </cell>
          <cell r="K811" t="str">
            <v xml:space="preserve"> A</v>
          </cell>
          <cell r="L811" t="str">
            <v xml:space="preserve"> N</v>
          </cell>
          <cell r="M811">
            <v>0</v>
          </cell>
          <cell r="N811">
            <v>22620</v>
          </cell>
          <cell r="O811">
            <v>54113</v>
          </cell>
          <cell r="P811">
            <v>0</v>
          </cell>
          <cell r="Q811" t="str">
            <v xml:space="preserve"> BR</v>
          </cell>
          <cell r="R811">
            <v>43044</v>
          </cell>
          <cell r="S811">
            <v>153.41</v>
          </cell>
          <cell r="T811">
            <v>86.74</v>
          </cell>
          <cell r="U811" t="str">
            <v xml:space="preserve"> N</v>
          </cell>
          <cell r="V811">
            <v>11</v>
          </cell>
          <cell r="W811">
            <v>514044843</v>
          </cell>
          <cell r="X811" t="str">
            <v xml:space="preserve"> S</v>
          </cell>
          <cell r="Y811">
            <v>22620</v>
          </cell>
          <cell r="Z811">
            <v>54113</v>
          </cell>
          <cell r="AA811">
            <v>0</v>
          </cell>
          <cell r="AB811">
            <v>1</v>
          </cell>
          <cell r="AC811">
            <v>5</v>
          </cell>
          <cell r="AD811">
            <v>12</v>
          </cell>
          <cell r="AE811">
            <v>0</v>
          </cell>
          <cell r="AF811">
            <v>0</v>
          </cell>
          <cell r="AG811" t="str">
            <v xml:space="preserve"> ST</v>
          </cell>
          <cell r="AH811" t="str">
            <v xml:space="preserve"> 2007 FORD F150 (VIN 1FTPX14V97</v>
          </cell>
          <cell r="AI811" t="str">
            <v xml:space="preserve"> N</v>
          </cell>
          <cell r="AJ811">
            <v>8</v>
          </cell>
          <cell r="AK811">
            <v>4</v>
          </cell>
          <cell r="AL811">
            <v>22620</v>
          </cell>
          <cell r="AM811">
            <v>54113</v>
          </cell>
          <cell r="AN811" t="str">
            <v xml:space="preserve">  0/00/0000</v>
          </cell>
          <cell r="AO811">
            <v>252.25</v>
          </cell>
          <cell r="AP811">
            <v>61.39</v>
          </cell>
          <cell r="AQ811">
            <v>153.41</v>
          </cell>
          <cell r="AR811">
            <v>153.41</v>
          </cell>
          <cell r="AS811">
            <v>6.82</v>
          </cell>
          <cell r="AT811">
            <v>0</v>
          </cell>
          <cell r="AU811">
            <v>0</v>
          </cell>
          <cell r="AV811">
            <v>3</v>
          </cell>
          <cell r="AW811">
            <v>1</v>
          </cell>
          <cell r="AX811">
            <v>0</v>
          </cell>
          <cell r="AY811">
            <v>22620</v>
          </cell>
          <cell r="AZ811">
            <v>54113</v>
          </cell>
          <cell r="BA811" t="str">
            <v xml:space="preserve"> ST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 t="str">
            <v>Pass</v>
          </cell>
          <cell r="BH811" t="str">
            <v>Pass</v>
          </cell>
          <cell r="BI811" t="str">
            <v>***-**-4843</v>
          </cell>
          <cell r="BJ811">
            <v>6088.68</v>
          </cell>
          <cell r="BK811">
            <v>6175.42</v>
          </cell>
          <cell r="BL811">
            <v>6175.42</v>
          </cell>
          <cell r="BM811"/>
          <cell r="BN811"/>
          <cell r="BO811"/>
          <cell r="BP811"/>
          <cell r="BQ811">
            <v>6.6890804201886103E-6</v>
          </cell>
          <cell r="BR811">
            <v>6088.68</v>
          </cell>
          <cell r="BS811">
            <v>86.74</v>
          </cell>
          <cell r="BT811">
            <v>6175.42</v>
          </cell>
          <cell r="BU811">
            <v>0</v>
          </cell>
          <cell r="BV811">
            <v>6175.42</v>
          </cell>
          <cell r="BW811">
            <v>0</v>
          </cell>
          <cell r="BX811">
            <v>0</v>
          </cell>
          <cell r="BY811" t="str">
            <v>60-89</v>
          </cell>
          <cell r="BZ811">
            <v>313.64</v>
          </cell>
          <cell r="CA811" t="e">
            <v>#REF!</v>
          </cell>
          <cell r="CB811" t="str">
            <v>Match</v>
          </cell>
          <cell r="CC811" t="b">
            <v>0</v>
          </cell>
          <cell r="CD811">
            <v>514044843</v>
          </cell>
          <cell r="CE811">
            <v>9</v>
          </cell>
          <cell r="CF811">
            <v>5</v>
          </cell>
          <cell r="CG811">
            <v>4</v>
          </cell>
          <cell r="CH811" t="b">
            <v>0</v>
          </cell>
          <cell r="CI811">
            <v>79.686840277776355</v>
          </cell>
          <cell r="CJ811" t="str">
            <v>31 +</v>
          </cell>
          <cell r="CK811" t="e">
            <v>#REF!</v>
          </cell>
          <cell r="CL811" t="e">
            <v>#REF!</v>
          </cell>
        </row>
        <row r="812">
          <cell r="B812">
            <v>51190</v>
          </cell>
          <cell r="C812" t="str">
            <v xml:space="preserve"> GRIFFITH,COOPER</v>
          </cell>
          <cell r="D812">
            <v>18015</v>
          </cell>
          <cell r="E812">
            <v>7749.16</v>
          </cell>
          <cell r="F812">
            <v>42016</v>
          </cell>
          <cell r="G812">
            <v>43842</v>
          </cell>
          <cell r="H812" t="str">
            <v xml:space="preserve"> REFINANCE VEHICLE</v>
          </cell>
          <cell r="I812" t="str">
            <v xml:space="preserve"> SA</v>
          </cell>
          <cell r="J812">
            <v>31</v>
          </cell>
          <cell r="K812" t="str">
            <v xml:space="preserve"> A</v>
          </cell>
          <cell r="L812" t="str">
            <v xml:space="preserve"> N</v>
          </cell>
          <cell r="M812">
            <v>0</v>
          </cell>
          <cell r="N812">
            <v>22786</v>
          </cell>
          <cell r="O812">
            <v>51190</v>
          </cell>
          <cell r="P812">
            <v>0</v>
          </cell>
          <cell r="Q812" t="str">
            <v xml:space="preserve"> JB</v>
          </cell>
          <cell r="R812">
            <v>43143</v>
          </cell>
          <cell r="S812">
            <v>339.96</v>
          </cell>
          <cell r="T812">
            <v>12.74</v>
          </cell>
          <cell r="U812" t="str">
            <v xml:space="preserve"> N</v>
          </cell>
          <cell r="V812">
            <v>11</v>
          </cell>
          <cell r="W812">
            <v>509158261</v>
          </cell>
          <cell r="X812" t="str">
            <v xml:space="preserve"> S</v>
          </cell>
          <cell r="Y812">
            <v>22786</v>
          </cell>
          <cell r="Z812">
            <v>51190</v>
          </cell>
          <cell r="AA812">
            <v>0</v>
          </cell>
          <cell r="AB812">
            <v>13</v>
          </cell>
          <cell r="AC812">
            <v>10</v>
          </cell>
          <cell r="AD812">
            <v>4</v>
          </cell>
          <cell r="AE812">
            <v>0</v>
          </cell>
          <cell r="AF812">
            <v>0</v>
          </cell>
          <cell r="AG812" t="str">
            <v xml:space="preserve"> ST</v>
          </cell>
          <cell r="AH812" t="str">
            <v xml:space="preserve"> 2012 GMC SIERRA 1500 SLT (VIN</v>
          </cell>
          <cell r="AI812" t="str">
            <v xml:space="preserve"> N</v>
          </cell>
          <cell r="AJ812">
            <v>5</v>
          </cell>
          <cell r="AK812">
            <v>0</v>
          </cell>
          <cell r="AL812">
            <v>22786</v>
          </cell>
          <cell r="AM812">
            <v>51190</v>
          </cell>
          <cell r="AN812" t="str">
            <v xml:space="preserve">  0/00/0000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22786</v>
          </cell>
          <cell r="AZ812">
            <v>51190</v>
          </cell>
          <cell r="BA812" t="str">
            <v xml:space="preserve"> ST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 t="str">
            <v>Pass</v>
          </cell>
          <cell r="BH812" t="str">
            <v>Pass</v>
          </cell>
          <cell r="BI812" t="str">
            <v>***-**-8261</v>
          </cell>
          <cell r="BJ812">
            <v>7749.16</v>
          </cell>
          <cell r="BK812">
            <v>7761.9</v>
          </cell>
          <cell r="BL812">
            <v>7761.9</v>
          </cell>
          <cell r="BM812"/>
          <cell r="BN812"/>
          <cell r="BO812"/>
          <cell r="BP812"/>
          <cell r="BQ812">
            <v>5.3208119852033579E-6</v>
          </cell>
          <cell r="BR812">
            <v>7749.16</v>
          </cell>
          <cell r="BS812">
            <v>12.74</v>
          </cell>
          <cell r="BT812">
            <v>7761.9</v>
          </cell>
          <cell r="BU812">
            <v>0</v>
          </cell>
          <cell r="BV812">
            <v>7761.9</v>
          </cell>
          <cell r="BW812">
            <v>0</v>
          </cell>
          <cell r="BX812">
            <v>0</v>
          </cell>
          <cell r="BY812"/>
          <cell r="BZ812">
            <v>0</v>
          </cell>
          <cell r="CA812" t="e">
            <v>#REF!</v>
          </cell>
          <cell r="CB812" t="str">
            <v>Match</v>
          </cell>
          <cell r="CC812" t="b">
            <v>0</v>
          </cell>
          <cell r="CD812">
            <v>509158261</v>
          </cell>
          <cell r="CE812">
            <v>9</v>
          </cell>
          <cell r="CF812">
            <v>5</v>
          </cell>
          <cell r="CG812">
            <v>15</v>
          </cell>
          <cell r="CH812" t="b">
            <v>0</v>
          </cell>
          <cell r="CI812">
            <v>-19.313159722223645</v>
          </cell>
          <cell r="CJ812"/>
          <cell r="CK812" t="e">
            <v>#REF!</v>
          </cell>
          <cell r="CL812" t="e">
            <v>#REF!</v>
          </cell>
        </row>
        <row r="813">
          <cell r="B813">
            <v>48829</v>
          </cell>
          <cell r="C813" t="str">
            <v xml:space="preserve"> GRUBB,BRYON L</v>
          </cell>
          <cell r="D813">
            <v>46691.68</v>
          </cell>
          <cell r="E813">
            <v>18288</v>
          </cell>
          <cell r="F813">
            <v>41338</v>
          </cell>
          <cell r="G813">
            <v>43497</v>
          </cell>
          <cell r="H813" t="str">
            <v xml:space="preserve"> PURCHASE VEHICLE</v>
          </cell>
          <cell r="I813" t="str">
            <v xml:space="preserve"> SA</v>
          </cell>
          <cell r="J813">
            <v>34</v>
          </cell>
          <cell r="K813" t="str">
            <v xml:space="preserve"> A</v>
          </cell>
          <cell r="L813" t="str">
            <v xml:space="preserve"> N</v>
          </cell>
          <cell r="M813">
            <v>0</v>
          </cell>
          <cell r="N813">
            <v>23779</v>
          </cell>
          <cell r="O813">
            <v>48829</v>
          </cell>
          <cell r="P813">
            <v>18288</v>
          </cell>
          <cell r="Q813" t="str">
            <v xml:space="preserve"> LF</v>
          </cell>
          <cell r="R813">
            <v>42767</v>
          </cell>
          <cell r="S813">
            <v>4399.83</v>
          </cell>
          <cell r="T813">
            <v>40.83</v>
          </cell>
          <cell r="U813" t="str">
            <v xml:space="preserve"> N</v>
          </cell>
          <cell r="V813">
            <v>11</v>
          </cell>
          <cell r="W813">
            <v>512642097</v>
          </cell>
          <cell r="X813" t="str">
            <v xml:space="preserve"> S</v>
          </cell>
          <cell r="Y813">
            <v>23779</v>
          </cell>
          <cell r="Z813">
            <v>48829</v>
          </cell>
          <cell r="AA813">
            <v>0</v>
          </cell>
          <cell r="AB813">
            <v>25</v>
          </cell>
          <cell r="AC813">
            <v>5</v>
          </cell>
          <cell r="AD813">
            <v>12</v>
          </cell>
          <cell r="AE813">
            <v>0</v>
          </cell>
          <cell r="AF813">
            <v>0</v>
          </cell>
          <cell r="AG813" t="str">
            <v xml:space="preserve"> NA</v>
          </cell>
          <cell r="AH813" t="str">
            <v xml:space="preserve"> 2013 CHEVROLET SILVERADO 2500H</v>
          </cell>
          <cell r="AI813" t="str">
            <v xml:space="preserve"> N</v>
          </cell>
          <cell r="AJ813">
            <v>4</v>
          </cell>
          <cell r="AK813">
            <v>8</v>
          </cell>
          <cell r="AL813">
            <v>23779</v>
          </cell>
          <cell r="AM813">
            <v>48829</v>
          </cell>
          <cell r="AN813" t="str">
            <v xml:space="preserve">  0/00/0000</v>
          </cell>
          <cell r="AO813">
            <v>5213.8999999999996</v>
          </cell>
          <cell r="AP813">
            <v>705.02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5918.92</v>
          </cell>
          <cell r="AV813">
            <v>8</v>
          </cell>
          <cell r="AW813">
            <v>6</v>
          </cell>
          <cell r="AX813">
            <v>4</v>
          </cell>
          <cell r="AY813">
            <v>23779</v>
          </cell>
          <cell r="AZ813">
            <v>48829</v>
          </cell>
          <cell r="BA813" t="str">
            <v xml:space="preserve"> NA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 t="str">
            <v>Substandard</v>
          </cell>
          <cell r="BH813" t="str">
            <v>Substandard</v>
          </cell>
          <cell r="BI813" t="str">
            <v>***-**-2097</v>
          </cell>
          <cell r="BJ813">
            <v>18288</v>
          </cell>
          <cell r="BK813">
            <v>40.830000000001746</v>
          </cell>
          <cell r="BL813"/>
          <cell r="BM813"/>
          <cell r="BN813">
            <v>40.830000000001746</v>
          </cell>
          <cell r="BO813"/>
          <cell r="BP813"/>
          <cell r="BQ813">
            <v>1.0045683360302176E-5</v>
          </cell>
          <cell r="BR813">
            <v>0</v>
          </cell>
          <cell r="BS813">
            <v>40.83</v>
          </cell>
          <cell r="BT813">
            <v>40.83</v>
          </cell>
          <cell r="BU813">
            <v>0</v>
          </cell>
          <cell r="BV813">
            <v>40.83</v>
          </cell>
          <cell r="BW813">
            <v>0</v>
          </cell>
          <cell r="BX813">
            <v>0</v>
          </cell>
          <cell r="BY813" t="str">
            <v>120 +</v>
          </cell>
          <cell r="BZ813">
            <v>5918.92</v>
          </cell>
          <cell r="CA813" t="e">
            <v>#REF!</v>
          </cell>
          <cell r="CB813" t="str">
            <v>Match</v>
          </cell>
          <cell r="CC813" t="b">
            <v>0</v>
          </cell>
          <cell r="CD813">
            <v>512642097</v>
          </cell>
          <cell r="CE813">
            <v>9</v>
          </cell>
          <cell r="CF813">
            <v>5</v>
          </cell>
          <cell r="CG813">
            <v>64</v>
          </cell>
          <cell r="CH813" t="b">
            <v>0</v>
          </cell>
          <cell r="CI813">
            <v>356.68684027777635</v>
          </cell>
          <cell r="CJ813" t="str">
            <v>31 +</v>
          </cell>
          <cell r="CK813" t="e">
            <v>#REF!</v>
          </cell>
          <cell r="CL813" t="e">
            <v>#REF!</v>
          </cell>
        </row>
        <row r="814">
          <cell r="B814">
            <v>51589</v>
          </cell>
          <cell r="C814" t="str">
            <v xml:space="preserve"> GRUBB BROTHERS FARMS</v>
          </cell>
          <cell r="D814">
            <v>140000</v>
          </cell>
          <cell r="E814">
            <v>74538.649999999994</v>
          </cell>
          <cell r="F814">
            <v>42122</v>
          </cell>
          <cell r="G814">
            <v>42491</v>
          </cell>
          <cell r="H814" t="str">
            <v xml:space="preserve"> OPERATING LOC</v>
          </cell>
          <cell r="I814" t="str">
            <v xml:space="preserve"> SI</v>
          </cell>
          <cell r="J814">
            <v>91</v>
          </cell>
          <cell r="K814" t="str">
            <v xml:space="preserve"> A</v>
          </cell>
          <cell r="L814" t="str">
            <v xml:space="preserve"> N</v>
          </cell>
          <cell r="M814">
            <v>0</v>
          </cell>
          <cell r="N814">
            <v>23780</v>
          </cell>
          <cell r="O814">
            <v>51589</v>
          </cell>
          <cell r="P814">
            <v>25909</v>
          </cell>
          <cell r="Q814" t="str">
            <v xml:space="preserve"> LF</v>
          </cell>
          <cell r="R814">
            <v>42491</v>
          </cell>
          <cell r="S814">
            <v>0</v>
          </cell>
          <cell r="T814">
            <v>2834.54</v>
          </cell>
          <cell r="U814" t="str">
            <v xml:space="preserve"> N</v>
          </cell>
          <cell r="V814">
            <v>7</v>
          </cell>
          <cell r="W814">
            <v>275548932</v>
          </cell>
          <cell r="X814" t="str">
            <v xml:space="preserve"> F</v>
          </cell>
          <cell r="Y814">
            <v>23780</v>
          </cell>
          <cell r="Z814">
            <v>51589</v>
          </cell>
          <cell r="AA814">
            <v>0</v>
          </cell>
          <cell r="AB814">
            <v>25</v>
          </cell>
          <cell r="AC814">
            <v>4</v>
          </cell>
          <cell r="AD814">
            <v>11</v>
          </cell>
          <cell r="AE814">
            <v>0</v>
          </cell>
          <cell r="AF814">
            <v>0</v>
          </cell>
          <cell r="AG814" t="str">
            <v xml:space="preserve"> NA</v>
          </cell>
          <cell r="AH814" t="str">
            <v xml:space="preserve"> INV ACCTS EQUIP GI CROPS FP FE</v>
          </cell>
          <cell r="AI814" t="str">
            <v xml:space="preserve"> N</v>
          </cell>
          <cell r="AJ814">
            <v>6.5</v>
          </cell>
          <cell r="AK814">
            <v>1</v>
          </cell>
          <cell r="AL814">
            <v>23780</v>
          </cell>
          <cell r="AM814">
            <v>51589</v>
          </cell>
          <cell r="AN814" t="str">
            <v xml:space="preserve">  0/00/0000</v>
          </cell>
          <cell r="AO814">
            <v>74538.649999999994</v>
          </cell>
          <cell r="AP814">
            <v>7978.86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82517.509999999995</v>
          </cell>
          <cell r="AV814">
            <v>1</v>
          </cell>
          <cell r="AW814">
            <v>1</v>
          </cell>
          <cell r="AX814">
            <v>1</v>
          </cell>
          <cell r="AY814">
            <v>23780</v>
          </cell>
          <cell r="AZ814">
            <v>51589</v>
          </cell>
          <cell r="BA814" t="str">
            <v xml:space="preserve"> NA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 t="str">
            <v>Substandard</v>
          </cell>
          <cell r="BH814" t="str">
            <v>Substandard</v>
          </cell>
          <cell r="BI814" t="str">
            <v>**-***8932</v>
          </cell>
          <cell r="BJ814">
            <v>74538.649999999994</v>
          </cell>
          <cell r="BK814">
            <v>51464.189999999988</v>
          </cell>
          <cell r="BL814"/>
          <cell r="BM814"/>
          <cell r="BN814">
            <v>51464.189999999988</v>
          </cell>
          <cell r="BO814"/>
          <cell r="BP814"/>
          <cell r="BQ814">
            <v>6.6534693433242017E-5</v>
          </cell>
          <cell r="BR814">
            <v>48629.649999999994</v>
          </cell>
          <cell r="BS814">
            <v>2834.54</v>
          </cell>
          <cell r="BT814">
            <v>51464.189999999995</v>
          </cell>
          <cell r="BU814">
            <v>0</v>
          </cell>
          <cell r="BV814">
            <v>51464.189999999995</v>
          </cell>
          <cell r="BW814">
            <v>0</v>
          </cell>
          <cell r="BX814">
            <v>0</v>
          </cell>
          <cell r="BY814" t="str">
            <v>120 +</v>
          </cell>
          <cell r="BZ814">
            <v>82517.509999999995</v>
          </cell>
          <cell r="CA814" t="e">
            <v>#REF!</v>
          </cell>
          <cell r="CB814" t="str">
            <v>Match</v>
          </cell>
          <cell r="CC814" t="b">
            <v>0</v>
          </cell>
          <cell r="CD814">
            <v>275548932</v>
          </cell>
          <cell r="CE814">
            <v>9</v>
          </cell>
          <cell r="CF814">
            <v>2</v>
          </cell>
          <cell r="CG814">
            <v>54</v>
          </cell>
          <cell r="CH814" t="b">
            <v>0</v>
          </cell>
          <cell r="CI814">
            <v>632.68684027777635</v>
          </cell>
          <cell r="CJ814" t="str">
            <v>31 +</v>
          </cell>
          <cell r="CK814" t="e">
            <v>#REF!</v>
          </cell>
          <cell r="CL814" t="e">
            <v>#REF!</v>
          </cell>
        </row>
        <row r="815">
          <cell r="B815">
            <v>515891</v>
          </cell>
          <cell r="C815" t="str">
            <v xml:space="preserve"> GRUBB BROTHER</v>
          </cell>
          <cell r="D815">
            <v>3268</v>
          </cell>
          <cell r="E815">
            <v>3268</v>
          </cell>
          <cell r="F815">
            <v>42122</v>
          </cell>
          <cell r="G815">
            <v>42767</v>
          </cell>
          <cell r="H815" t="str">
            <v xml:space="preserve"> OPERATING LOC</v>
          </cell>
          <cell r="I815" t="str">
            <v xml:space="preserve"> CO</v>
          </cell>
          <cell r="J815">
            <v>91</v>
          </cell>
          <cell r="K815" t="str">
            <v xml:space="preserve"> A</v>
          </cell>
          <cell r="L815" t="str">
            <v xml:space="preserve"> N</v>
          </cell>
          <cell r="M815">
            <v>0</v>
          </cell>
          <cell r="N815">
            <v>23780</v>
          </cell>
          <cell r="O815">
            <v>515891</v>
          </cell>
          <cell r="P815">
            <v>3268</v>
          </cell>
          <cell r="Q815" t="str">
            <v xml:space="preserve"> LF</v>
          </cell>
          <cell r="R815">
            <v>42767</v>
          </cell>
          <cell r="S815">
            <v>0</v>
          </cell>
          <cell r="T815">
            <v>0</v>
          </cell>
          <cell r="U815" t="str">
            <v xml:space="preserve"> N</v>
          </cell>
          <cell r="V815">
            <v>7</v>
          </cell>
          <cell r="W815">
            <v>275548932</v>
          </cell>
          <cell r="X815" t="str">
            <v xml:space="preserve"> F</v>
          </cell>
          <cell r="Y815">
            <v>23780</v>
          </cell>
          <cell r="Z815">
            <v>515891</v>
          </cell>
          <cell r="AA815">
            <v>0</v>
          </cell>
          <cell r="AB815">
            <v>25</v>
          </cell>
          <cell r="AC815">
            <v>4</v>
          </cell>
          <cell r="AD815">
            <v>11</v>
          </cell>
          <cell r="AE815">
            <v>0</v>
          </cell>
          <cell r="AF815">
            <v>0</v>
          </cell>
          <cell r="AG815" t="str">
            <v xml:space="preserve"> CO</v>
          </cell>
          <cell r="AH815" t="str">
            <v xml:space="preserve"> INV ACCTS EQUIP GI CROPS FP FE</v>
          </cell>
          <cell r="AI815" t="str">
            <v xml:space="preserve"> N</v>
          </cell>
          <cell r="AJ815">
            <v>6.5</v>
          </cell>
          <cell r="AK815">
            <v>1</v>
          </cell>
          <cell r="AL815">
            <v>23780</v>
          </cell>
          <cell r="AM815">
            <v>515891</v>
          </cell>
          <cell r="AN815" t="str">
            <v xml:space="preserve">  0/00/0000</v>
          </cell>
          <cell r="AO815">
            <v>3268</v>
          </cell>
          <cell r="AP815">
            <v>583.16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3851.16</v>
          </cell>
          <cell r="AV815">
            <v>1</v>
          </cell>
          <cell r="AW815">
            <v>1</v>
          </cell>
          <cell r="AX815">
            <v>1</v>
          </cell>
          <cell r="AY815">
            <v>23780</v>
          </cell>
          <cell r="AZ815">
            <v>515891</v>
          </cell>
          <cell r="BA815" t="str">
            <v xml:space="preserve"> CO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 t="str">
            <v>Loss</v>
          </cell>
          <cell r="BH815" t="str">
            <v>Loss</v>
          </cell>
          <cell r="BI815" t="str">
            <v>**-***8932</v>
          </cell>
          <cell r="BJ815">
            <v>3268</v>
          </cell>
          <cell r="BK815">
            <v>0</v>
          </cell>
          <cell r="BL815"/>
          <cell r="BM815"/>
          <cell r="BN815"/>
          <cell r="BO815"/>
          <cell r="BP815">
            <v>0</v>
          </cell>
          <cell r="BQ815">
            <v>2.917082320914518E-6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6536</v>
          </cell>
          <cell r="BY815" t="str">
            <v>120 +</v>
          </cell>
          <cell r="BZ815">
            <v>3851.16</v>
          </cell>
          <cell r="CA815" t="e">
            <v>#REF!</v>
          </cell>
          <cell r="CB815" t="str">
            <v>Match</v>
          </cell>
          <cell r="CC815" t="b">
            <v>0</v>
          </cell>
          <cell r="CD815">
            <v>275548932</v>
          </cell>
          <cell r="CE815">
            <v>9</v>
          </cell>
          <cell r="CF815">
            <v>2</v>
          </cell>
          <cell r="CG815">
            <v>54</v>
          </cell>
          <cell r="CH815" t="b">
            <v>0</v>
          </cell>
          <cell r="CI815">
            <v>356.68684027777635</v>
          </cell>
          <cell r="CJ815" t="str">
            <v>31 +</v>
          </cell>
          <cell r="CK815">
            <v>0</v>
          </cell>
          <cell r="CL815">
            <v>0</v>
          </cell>
        </row>
        <row r="816">
          <cell r="B816">
            <v>51585</v>
          </cell>
          <cell r="C816" t="str">
            <v xml:space="preserve"> GRUBB &amp; SONS INC.</v>
          </cell>
          <cell r="D816">
            <v>516785.59</v>
          </cell>
          <cell r="E816">
            <v>4327.91</v>
          </cell>
          <cell r="F816">
            <v>42122</v>
          </cell>
          <cell r="G816">
            <v>44180</v>
          </cell>
          <cell r="H816" t="str">
            <v xml:space="preserve"> EQUIPMENT NOTE</v>
          </cell>
          <cell r="I816" t="str">
            <v xml:space="preserve"> NA</v>
          </cell>
          <cell r="J816">
            <v>32</v>
          </cell>
          <cell r="K816" t="str">
            <v xml:space="preserve"> A</v>
          </cell>
          <cell r="L816" t="str">
            <v xml:space="preserve"> N</v>
          </cell>
          <cell r="M816">
            <v>0</v>
          </cell>
          <cell r="N816">
            <v>23800</v>
          </cell>
          <cell r="O816">
            <v>51585</v>
          </cell>
          <cell r="P816">
            <v>0</v>
          </cell>
          <cell r="Q816" t="str">
            <v xml:space="preserve"> LF</v>
          </cell>
          <cell r="R816">
            <v>43814</v>
          </cell>
          <cell r="S816">
            <v>104376.13</v>
          </cell>
          <cell r="T816">
            <v>6819.86</v>
          </cell>
          <cell r="U816" t="str">
            <v xml:space="preserve"> N</v>
          </cell>
          <cell r="V816">
            <v>7</v>
          </cell>
          <cell r="W816">
            <v>481239965</v>
          </cell>
          <cell r="X816" t="str">
            <v xml:space="preserve"> F</v>
          </cell>
          <cell r="Y816">
            <v>23800</v>
          </cell>
          <cell r="Z816">
            <v>51585</v>
          </cell>
          <cell r="AA816">
            <v>0</v>
          </cell>
          <cell r="AB816">
            <v>25</v>
          </cell>
          <cell r="AC816">
            <v>4</v>
          </cell>
          <cell r="AD816">
            <v>5</v>
          </cell>
          <cell r="AE816">
            <v>0</v>
          </cell>
          <cell r="AF816">
            <v>0</v>
          </cell>
          <cell r="AG816" t="str">
            <v xml:space="preserve"> NA</v>
          </cell>
          <cell r="AH816" t="str">
            <v xml:space="preserve"> ACCTS EQUIP GI FE, REMS, 86 PE</v>
          </cell>
          <cell r="AI816" t="str">
            <v xml:space="preserve"> N</v>
          </cell>
          <cell r="AJ816">
            <v>6.5</v>
          </cell>
          <cell r="AK816">
            <v>2</v>
          </cell>
          <cell r="AL816">
            <v>23800</v>
          </cell>
          <cell r="AM816">
            <v>51585</v>
          </cell>
          <cell r="AN816" t="str">
            <v xml:space="preserve">  0/00/0000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2</v>
          </cell>
          <cell r="AW816">
            <v>1</v>
          </cell>
          <cell r="AX816">
            <v>1</v>
          </cell>
          <cell r="AY816">
            <v>23800</v>
          </cell>
          <cell r="AZ816">
            <v>51585</v>
          </cell>
          <cell r="BA816" t="str">
            <v xml:space="preserve"> NA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 t="str">
            <v>Doubtful</v>
          </cell>
          <cell r="BH816" t="str">
            <v>Doubtful</v>
          </cell>
          <cell r="BI816" t="str">
            <v>**-***9965</v>
          </cell>
          <cell r="BJ816">
            <v>4327.91</v>
          </cell>
          <cell r="BK816">
            <v>11147.77</v>
          </cell>
          <cell r="BL816"/>
          <cell r="BM816"/>
          <cell r="BN816"/>
          <cell r="BO816">
            <v>11147.77</v>
          </cell>
          <cell r="BP816"/>
          <cell r="BQ816">
            <v>3.8631792373039015E-6</v>
          </cell>
          <cell r="BR816">
            <v>4327.91</v>
          </cell>
          <cell r="BS816">
            <v>6819.86</v>
          </cell>
          <cell r="BT816">
            <v>11147.77</v>
          </cell>
          <cell r="BU816">
            <v>0</v>
          </cell>
          <cell r="BV816">
            <v>11147.77</v>
          </cell>
          <cell r="BW816">
            <v>11147.77</v>
          </cell>
          <cell r="BX816">
            <v>0</v>
          </cell>
          <cell r="BY816"/>
          <cell r="BZ816">
            <v>0</v>
          </cell>
          <cell r="CA816" t="e">
            <v>#REF!</v>
          </cell>
          <cell r="CB816" t="str">
            <v>Match</v>
          </cell>
          <cell r="CC816" t="b">
            <v>0</v>
          </cell>
          <cell r="CD816">
            <v>481239965</v>
          </cell>
          <cell r="CE816">
            <v>9</v>
          </cell>
          <cell r="CF816">
            <v>4</v>
          </cell>
          <cell r="CG816">
            <v>23</v>
          </cell>
          <cell r="CH816" t="b">
            <v>0</v>
          </cell>
          <cell r="CI816">
            <v>-690.31315972222365</v>
          </cell>
          <cell r="CJ816"/>
          <cell r="CK816" t="e">
            <v>#REF!</v>
          </cell>
          <cell r="CL816" t="e">
            <v>#REF!</v>
          </cell>
        </row>
        <row r="817">
          <cell r="B817">
            <v>51587</v>
          </cell>
          <cell r="C817" t="str">
            <v xml:space="preserve"> GRUBB &amp; SONS INC.</v>
          </cell>
          <cell r="D817">
            <v>270000</v>
          </cell>
          <cell r="E817">
            <v>217734.78</v>
          </cell>
          <cell r="F817">
            <v>42122</v>
          </cell>
          <cell r="G817">
            <v>49293</v>
          </cell>
          <cell r="H817" t="str">
            <v xml:space="preserve"> REFINANCE REAL ESTATE</v>
          </cell>
          <cell r="I817" t="str">
            <v xml:space="preserve"> SI</v>
          </cell>
          <cell r="J817">
            <v>12</v>
          </cell>
          <cell r="K817" t="str">
            <v xml:space="preserve"> A</v>
          </cell>
          <cell r="L817" t="str">
            <v xml:space="preserve"> N</v>
          </cell>
          <cell r="M817">
            <v>0</v>
          </cell>
          <cell r="N817">
            <v>23800</v>
          </cell>
          <cell r="O817">
            <v>51587</v>
          </cell>
          <cell r="P817">
            <v>171743</v>
          </cell>
          <cell r="Q817" t="str">
            <v xml:space="preserve"> LF</v>
          </cell>
          <cell r="R817">
            <v>43449</v>
          </cell>
          <cell r="S817">
            <v>22168.31</v>
          </cell>
          <cell r="T817">
            <v>4868.5200000000004</v>
          </cell>
          <cell r="U817" t="str">
            <v xml:space="preserve"> N</v>
          </cell>
          <cell r="V817">
            <v>2</v>
          </cell>
          <cell r="W817">
            <v>481239965</v>
          </cell>
          <cell r="X817" t="str">
            <v xml:space="preserve"> F</v>
          </cell>
          <cell r="Y817">
            <v>23800</v>
          </cell>
          <cell r="Z817">
            <v>51587</v>
          </cell>
          <cell r="AA817">
            <v>0</v>
          </cell>
          <cell r="AB817">
            <v>25</v>
          </cell>
          <cell r="AC817">
            <v>6</v>
          </cell>
          <cell r="AD817">
            <v>2</v>
          </cell>
          <cell r="AE817">
            <v>0</v>
          </cell>
          <cell r="AF817">
            <v>0</v>
          </cell>
          <cell r="AG817" t="str">
            <v xml:space="preserve"> NA</v>
          </cell>
          <cell r="AH817" t="str">
            <v xml:space="preserve"> REAL PROPERTY LOCATED IN, TRIB</v>
          </cell>
          <cell r="AI817" t="str">
            <v xml:space="preserve"> N</v>
          </cell>
          <cell r="AJ817">
            <v>5.5</v>
          </cell>
          <cell r="AK817">
            <v>1</v>
          </cell>
          <cell r="AL817">
            <v>23800</v>
          </cell>
          <cell r="AM817">
            <v>51587</v>
          </cell>
          <cell r="AN817" t="str">
            <v xml:space="preserve">  0/00/0000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1</v>
          </cell>
          <cell r="AW817">
            <v>1</v>
          </cell>
          <cell r="AX817">
            <v>1</v>
          </cell>
          <cell r="AY817">
            <v>23800</v>
          </cell>
          <cell r="AZ817">
            <v>51587</v>
          </cell>
          <cell r="BA817" t="str">
            <v xml:space="preserve"> NA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 t="str">
            <v>Doubtful</v>
          </cell>
          <cell r="BH817" t="str">
            <v>Doubtful</v>
          </cell>
          <cell r="BI817" t="str">
            <v>**-***9965</v>
          </cell>
          <cell r="BJ817">
            <v>217734.78</v>
          </cell>
          <cell r="BK817">
            <v>50860.299999999988</v>
          </cell>
          <cell r="BL817"/>
          <cell r="BM817"/>
          <cell r="BN817"/>
          <cell r="BO817">
            <v>50860.299999999988</v>
          </cell>
          <cell r="BP817"/>
          <cell r="BQ817">
            <v>1.644537484993958E-4</v>
          </cell>
          <cell r="BR817">
            <v>45991.78</v>
          </cell>
          <cell r="BS817">
            <v>4868.5200000000004</v>
          </cell>
          <cell r="BT817">
            <v>50860.3</v>
          </cell>
          <cell r="BU817">
            <v>0</v>
          </cell>
          <cell r="BV817">
            <v>50860.3</v>
          </cell>
          <cell r="BW817">
            <v>0</v>
          </cell>
          <cell r="BX817">
            <v>0</v>
          </cell>
          <cell r="BY817"/>
          <cell r="BZ817">
            <v>0</v>
          </cell>
          <cell r="CA817" t="e">
            <v>#REF!</v>
          </cell>
          <cell r="CB817" t="str">
            <v>Match</v>
          </cell>
          <cell r="CC817" t="b">
            <v>0</v>
          </cell>
          <cell r="CD817">
            <v>481239965</v>
          </cell>
          <cell r="CE817">
            <v>9</v>
          </cell>
          <cell r="CF817">
            <v>4</v>
          </cell>
          <cell r="CG817">
            <v>23</v>
          </cell>
          <cell r="CH817" t="b">
            <v>0</v>
          </cell>
          <cell r="CI817">
            <v>-325.31315972222365</v>
          </cell>
          <cell r="CJ817"/>
          <cell r="CK817" t="e">
            <v>#REF!</v>
          </cell>
          <cell r="CL817" t="e">
            <v>#REF!</v>
          </cell>
        </row>
        <row r="818">
          <cell r="B818">
            <v>51588</v>
          </cell>
          <cell r="C818" t="str">
            <v xml:space="preserve"> GRUBB &amp; SONS INC.</v>
          </cell>
          <cell r="D818">
            <v>230000</v>
          </cell>
          <cell r="E818">
            <v>144985</v>
          </cell>
          <cell r="F818">
            <v>42122</v>
          </cell>
          <cell r="G818">
            <v>42491</v>
          </cell>
          <cell r="H818" t="str">
            <v xml:space="preserve"> LINE OF CREDIT</v>
          </cell>
          <cell r="I818" t="str">
            <v xml:space="preserve"> NA</v>
          </cell>
          <cell r="J818">
            <v>12</v>
          </cell>
          <cell r="K818" t="str">
            <v xml:space="preserve"> A</v>
          </cell>
          <cell r="L818" t="str">
            <v xml:space="preserve"> O</v>
          </cell>
          <cell r="M818">
            <v>230000</v>
          </cell>
          <cell r="N818">
            <v>23800</v>
          </cell>
          <cell r="O818">
            <v>51588</v>
          </cell>
          <cell r="P818">
            <v>0</v>
          </cell>
          <cell r="Q818" t="str">
            <v xml:space="preserve"> LF</v>
          </cell>
          <cell r="R818">
            <v>42491</v>
          </cell>
          <cell r="S818">
            <v>0</v>
          </cell>
          <cell r="T818">
            <v>4392.2700000000004</v>
          </cell>
          <cell r="U818" t="str">
            <v xml:space="preserve"> N</v>
          </cell>
          <cell r="V818">
            <v>2</v>
          </cell>
          <cell r="W818">
            <v>481239965</v>
          </cell>
          <cell r="X818" t="str">
            <v xml:space="preserve"> F</v>
          </cell>
          <cell r="Y818">
            <v>23800</v>
          </cell>
          <cell r="Z818">
            <v>51588</v>
          </cell>
          <cell r="AA818">
            <v>0</v>
          </cell>
          <cell r="AB818">
            <v>25</v>
          </cell>
          <cell r="AC818">
            <v>4</v>
          </cell>
          <cell r="AD818">
            <v>2</v>
          </cell>
          <cell r="AE818">
            <v>0</v>
          </cell>
          <cell r="AF818">
            <v>0</v>
          </cell>
          <cell r="AG818" t="str">
            <v xml:space="preserve"> NA</v>
          </cell>
          <cell r="AH818" t="str">
            <v xml:space="preserve"> ACCTS EQUIP GI FE, REMS, PETER</v>
          </cell>
          <cell r="AI818" t="str">
            <v xml:space="preserve"> N</v>
          </cell>
          <cell r="AJ818">
            <v>6.5</v>
          </cell>
          <cell r="AK818">
            <v>1</v>
          </cell>
          <cell r="AL818">
            <v>23800</v>
          </cell>
          <cell r="AM818">
            <v>51588</v>
          </cell>
          <cell r="AN818" t="str">
            <v xml:space="preserve">  0/00/0000</v>
          </cell>
          <cell r="AO818">
            <v>144985</v>
          </cell>
          <cell r="AP818">
            <v>35380.589999999997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180365.59</v>
          </cell>
          <cell r="AV818">
            <v>1</v>
          </cell>
          <cell r="AW818">
            <v>1</v>
          </cell>
          <cell r="AX818">
            <v>1</v>
          </cell>
          <cell r="AY818">
            <v>23800</v>
          </cell>
          <cell r="AZ818">
            <v>51588</v>
          </cell>
          <cell r="BA818" t="str">
            <v xml:space="preserve"> NA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 t="str">
            <v>Doubtful</v>
          </cell>
          <cell r="BH818" t="str">
            <v>Doubtful</v>
          </cell>
          <cell r="BI818" t="str">
            <v>**-***9965</v>
          </cell>
          <cell r="BJ818">
            <v>230000</v>
          </cell>
          <cell r="BK818">
            <v>149377.26999999999</v>
          </cell>
          <cell r="BL818"/>
          <cell r="BM818"/>
          <cell r="BN818"/>
          <cell r="BO818">
            <v>149377.26999999999</v>
          </cell>
          <cell r="BP818"/>
          <cell r="BQ818">
            <v>1.2941651783898145E-4</v>
          </cell>
          <cell r="BR818">
            <v>144985</v>
          </cell>
          <cell r="BS818">
            <v>4392.2700000000004</v>
          </cell>
          <cell r="BT818">
            <v>149377.26999999999</v>
          </cell>
          <cell r="BU818">
            <v>0</v>
          </cell>
          <cell r="BV818">
            <v>149377.26999999999</v>
          </cell>
          <cell r="BW818">
            <v>149377.26999999999</v>
          </cell>
          <cell r="BX818">
            <v>0</v>
          </cell>
          <cell r="BY818" t="str">
            <v>120 +</v>
          </cell>
          <cell r="BZ818">
            <v>180365.59</v>
          </cell>
          <cell r="CA818" t="e">
            <v>#REF!</v>
          </cell>
          <cell r="CB818" t="str">
            <v>Match</v>
          </cell>
          <cell r="CC818" t="b">
            <v>0</v>
          </cell>
          <cell r="CD818">
            <v>481239965</v>
          </cell>
          <cell r="CE818">
            <v>9</v>
          </cell>
          <cell r="CF818">
            <v>4</v>
          </cell>
          <cell r="CG818">
            <v>23</v>
          </cell>
          <cell r="CH818" t="b">
            <v>0</v>
          </cell>
          <cell r="CI818">
            <v>632.68684027777635</v>
          </cell>
          <cell r="CJ818" t="str">
            <v>31 +</v>
          </cell>
          <cell r="CK818" t="e">
            <v>#REF!</v>
          </cell>
          <cell r="CL818" t="e">
            <v>#REF!</v>
          </cell>
        </row>
        <row r="819">
          <cell r="B819">
            <v>52516</v>
          </cell>
          <cell r="C819" t="str">
            <v xml:space="preserve"> GRUBB &amp; SONS INC.</v>
          </cell>
          <cell r="D819">
            <v>150000</v>
          </cell>
          <cell r="E819">
            <v>150000</v>
          </cell>
          <cell r="F819">
            <v>42383</v>
          </cell>
          <cell r="G819">
            <v>42522</v>
          </cell>
          <cell r="H819" t="str">
            <v xml:space="preserve"> ADDITIONAL OPERATING</v>
          </cell>
          <cell r="I819" t="str">
            <v xml:space="preserve"> NA</v>
          </cell>
          <cell r="J819">
            <v>61</v>
          </cell>
          <cell r="K819" t="str">
            <v xml:space="preserve"> A</v>
          </cell>
          <cell r="L819" t="str">
            <v xml:space="preserve"> N</v>
          </cell>
          <cell r="M819">
            <v>0</v>
          </cell>
          <cell r="N819">
            <v>23800</v>
          </cell>
          <cell r="O819">
            <v>52516</v>
          </cell>
          <cell r="P819">
            <v>0</v>
          </cell>
          <cell r="Q819" t="str">
            <v xml:space="preserve"> LF</v>
          </cell>
          <cell r="R819">
            <v>42522</v>
          </cell>
          <cell r="S819">
            <v>0</v>
          </cell>
          <cell r="T819">
            <v>2983.55</v>
          </cell>
          <cell r="U819" t="str">
            <v xml:space="preserve"> N</v>
          </cell>
          <cell r="V819">
            <v>7</v>
          </cell>
          <cell r="W819">
            <v>481239965</v>
          </cell>
          <cell r="X819" t="str">
            <v xml:space="preserve"> F</v>
          </cell>
          <cell r="Y819">
            <v>23800</v>
          </cell>
          <cell r="Z819">
            <v>52516</v>
          </cell>
          <cell r="AA819">
            <v>0</v>
          </cell>
          <cell r="AB819">
            <v>25</v>
          </cell>
          <cell r="AC819">
            <v>4</v>
          </cell>
          <cell r="AD819">
            <v>5</v>
          </cell>
          <cell r="AE819">
            <v>0</v>
          </cell>
          <cell r="AF819">
            <v>0</v>
          </cell>
          <cell r="AG819" t="str">
            <v xml:space="preserve"> NA</v>
          </cell>
          <cell r="AH819" t="str">
            <v xml:space="preserve"> SA dated 4/28/15</v>
          </cell>
          <cell r="AI819" t="str">
            <v xml:space="preserve"> N</v>
          </cell>
          <cell r="AJ819">
            <v>5.5</v>
          </cell>
          <cell r="AK819">
            <v>1</v>
          </cell>
          <cell r="AL819">
            <v>23800</v>
          </cell>
          <cell r="AM819">
            <v>52516</v>
          </cell>
          <cell r="AN819" t="str">
            <v xml:space="preserve">  0/00/0000</v>
          </cell>
          <cell r="AO819">
            <v>150000</v>
          </cell>
          <cell r="AP819">
            <v>16748.599999999999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166748.6</v>
          </cell>
          <cell r="AV819">
            <v>1</v>
          </cell>
          <cell r="AW819">
            <v>1</v>
          </cell>
          <cell r="AX819">
            <v>1</v>
          </cell>
          <cell r="AY819">
            <v>23800</v>
          </cell>
          <cell r="AZ819">
            <v>52516</v>
          </cell>
          <cell r="BA819" t="str">
            <v xml:space="preserve"> NA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 t="str">
            <v>Doubtful</v>
          </cell>
          <cell r="BH819" t="str">
            <v>Doubtful</v>
          </cell>
          <cell r="BI819" t="str">
            <v>**-***9965</v>
          </cell>
          <cell r="BJ819">
            <v>150000</v>
          </cell>
          <cell r="BK819">
            <v>152983.54999999999</v>
          </cell>
          <cell r="BL819"/>
          <cell r="BM819"/>
          <cell r="BN819"/>
          <cell r="BO819">
            <v>152983.54999999999</v>
          </cell>
          <cell r="BP819"/>
          <cell r="BQ819">
            <v>1.1329408317269924E-4</v>
          </cell>
          <cell r="BR819">
            <v>150000</v>
          </cell>
          <cell r="BS819">
            <v>2983.55</v>
          </cell>
          <cell r="BT819">
            <v>152983.54999999999</v>
          </cell>
          <cell r="BU819">
            <v>0</v>
          </cell>
          <cell r="BV819">
            <v>152983.54999999999</v>
          </cell>
          <cell r="BW819">
            <v>152983.54999999999</v>
          </cell>
          <cell r="BX819">
            <v>0</v>
          </cell>
          <cell r="BY819" t="str">
            <v>120 +</v>
          </cell>
          <cell r="BZ819">
            <v>166748.6</v>
          </cell>
          <cell r="CA819" t="e">
            <v>#REF!</v>
          </cell>
          <cell r="CB819" t="str">
            <v>Match</v>
          </cell>
          <cell r="CC819" t="b">
            <v>0</v>
          </cell>
          <cell r="CD819">
            <v>481239965</v>
          </cell>
          <cell r="CE819">
            <v>9</v>
          </cell>
          <cell r="CF819">
            <v>4</v>
          </cell>
          <cell r="CG819">
            <v>23</v>
          </cell>
          <cell r="CH819" t="b">
            <v>0</v>
          </cell>
          <cell r="CI819">
            <v>601.68684027777635</v>
          </cell>
          <cell r="CJ819" t="str">
            <v>31 +</v>
          </cell>
          <cell r="CK819" t="e">
            <v>#REF!</v>
          </cell>
          <cell r="CL819" t="e">
            <v>#REF!</v>
          </cell>
        </row>
        <row r="820">
          <cell r="B820">
            <v>515851</v>
          </cell>
          <cell r="C820" t="str">
            <v xml:space="preserve"> GRUBB &amp; SONS</v>
          </cell>
          <cell r="D820">
            <v>312290</v>
          </cell>
          <cell r="E820">
            <v>312290</v>
          </cell>
          <cell r="F820">
            <v>42122</v>
          </cell>
          <cell r="G820">
            <v>44180</v>
          </cell>
          <cell r="H820" t="str">
            <v xml:space="preserve"> EQUIPMENT NOTE</v>
          </cell>
          <cell r="I820" t="str">
            <v xml:space="preserve"> SA</v>
          </cell>
          <cell r="J820">
            <v>32</v>
          </cell>
          <cell r="K820" t="str">
            <v xml:space="preserve"> A</v>
          </cell>
          <cell r="L820" t="str">
            <v xml:space="preserve"> N</v>
          </cell>
          <cell r="M820">
            <v>0</v>
          </cell>
          <cell r="N820">
            <v>23800</v>
          </cell>
          <cell r="O820">
            <v>515851</v>
          </cell>
          <cell r="P820">
            <v>312290</v>
          </cell>
          <cell r="Q820" t="str">
            <v xml:space="preserve"> LF</v>
          </cell>
          <cell r="R820">
            <v>42353</v>
          </cell>
          <cell r="S820">
            <v>104376.13</v>
          </cell>
          <cell r="T820">
            <v>0</v>
          </cell>
          <cell r="U820" t="str">
            <v xml:space="preserve"> N</v>
          </cell>
          <cell r="V820">
            <v>7</v>
          </cell>
          <cell r="W820">
            <v>481239965</v>
          </cell>
          <cell r="X820" t="str">
            <v xml:space="preserve"> F</v>
          </cell>
          <cell r="Y820">
            <v>23800</v>
          </cell>
          <cell r="Z820">
            <v>515851</v>
          </cell>
          <cell r="AA820">
            <v>0</v>
          </cell>
          <cell r="AB820">
            <v>25</v>
          </cell>
          <cell r="AC820">
            <v>4</v>
          </cell>
          <cell r="AD820">
            <v>5</v>
          </cell>
          <cell r="AE820">
            <v>0</v>
          </cell>
          <cell r="AF820">
            <v>0</v>
          </cell>
          <cell r="AG820" t="str">
            <v xml:space="preserve"> CO</v>
          </cell>
          <cell r="AH820" t="str">
            <v xml:space="preserve"> ACCTS EQUIP GI FE, REMS, 86 PE</v>
          </cell>
          <cell r="AI820" t="str">
            <v xml:space="preserve"> N</v>
          </cell>
          <cell r="AJ820">
            <v>6.5</v>
          </cell>
          <cell r="AK820">
            <v>1</v>
          </cell>
          <cell r="AL820">
            <v>23800</v>
          </cell>
          <cell r="AM820">
            <v>515851</v>
          </cell>
          <cell r="AN820" t="str">
            <v xml:space="preserve">  0/00/0000</v>
          </cell>
          <cell r="AO820">
            <v>259628.4</v>
          </cell>
          <cell r="AP820">
            <v>53499.99</v>
          </cell>
          <cell r="AQ820">
            <v>0</v>
          </cell>
          <cell r="AR820">
            <v>104376.13</v>
          </cell>
          <cell r="AS820">
            <v>0</v>
          </cell>
          <cell r="AT820">
            <v>0</v>
          </cell>
          <cell r="AU820">
            <v>208752.26</v>
          </cell>
          <cell r="AV820">
            <v>1</v>
          </cell>
          <cell r="AW820">
            <v>1</v>
          </cell>
          <cell r="AX820">
            <v>1</v>
          </cell>
          <cell r="AY820">
            <v>23800</v>
          </cell>
          <cell r="AZ820">
            <v>515851</v>
          </cell>
          <cell r="BA820" t="str">
            <v xml:space="preserve"> CO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 t="str">
            <v>Loss</v>
          </cell>
          <cell r="BH820" t="str">
            <v>Loss</v>
          </cell>
          <cell r="BI820" t="str">
            <v>**-***9965</v>
          </cell>
          <cell r="BJ820">
            <v>312290</v>
          </cell>
          <cell r="BK820">
            <v>0</v>
          </cell>
          <cell r="BL820"/>
          <cell r="BM820"/>
          <cell r="BN820"/>
          <cell r="BO820"/>
          <cell r="BP820">
            <v>0</v>
          </cell>
          <cell r="BQ820">
            <v>2.7875631517698744E-4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 t="str">
            <v>120 +</v>
          </cell>
          <cell r="BZ820">
            <v>313128.39</v>
          </cell>
          <cell r="CA820" t="e">
            <v>#REF!</v>
          </cell>
          <cell r="CB820" t="str">
            <v>Match</v>
          </cell>
          <cell r="CC820" t="b">
            <v>0</v>
          </cell>
          <cell r="CD820">
            <v>481239965</v>
          </cell>
          <cell r="CE820">
            <v>9</v>
          </cell>
          <cell r="CF820">
            <v>4</v>
          </cell>
          <cell r="CG820">
            <v>23</v>
          </cell>
          <cell r="CH820" t="b">
            <v>0</v>
          </cell>
          <cell r="CI820">
            <v>770.68684027777635</v>
          </cell>
          <cell r="CJ820" t="str">
            <v>31 +</v>
          </cell>
          <cell r="CK820" t="e">
            <v>#REF!</v>
          </cell>
          <cell r="CL820" t="e">
            <v>#REF!</v>
          </cell>
        </row>
        <row r="821">
          <cell r="B821">
            <v>50488</v>
          </cell>
          <cell r="C821" t="str">
            <v xml:space="preserve"> GRUBB,ASHLEY W</v>
          </cell>
          <cell r="D821">
            <v>33617.5</v>
          </cell>
          <cell r="E821">
            <v>8153.23</v>
          </cell>
          <cell r="F821">
            <v>41822</v>
          </cell>
          <cell r="G821">
            <v>43718</v>
          </cell>
          <cell r="H821" t="str">
            <v xml:space="preserve"> VEHICLE PURCHASE</v>
          </cell>
          <cell r="I821" t="str">
            <v xml:space="preserve"> SA</v>
          </cell>
          <cell r="J821">
            <v>34</v>
          </cell>
          <cell r="K821" t="str">
            <v xml:space="preserve"> A</v>
          </cell>
          <cell r="L821" t="str">
            <v xml:space="preserve"> N</v>
          </cell>
          <cell r="M821">
            <v>0</v>
          </cell>
          <cell r="N821">
            <v>23887</v>
          </cell>
          <cell r="O821">
            <v>50488</v>
          </cell>
          <cell r="P821">
            <v>0</v>
          </cell>
          <cell r="Q821" t="str">
            <v xml:space="preserve"> AT</v>
          </cell>
          <cell r="R821">
            <v>43079</v>
          </cell>
          <cell r="S821">
            <v>629.79999999999995</v>
          </cell>
          <cell r="T821">
            <v>115.84</v>
          </cell>
          <cell r="U821" t="str">
            <v xml:space="preserve"> N</v>
          </cell>
          <cell r="V821">
            <v>11</v>
          </cell>
          <cell r="W821">
            <v>513942752</v>
          </cell>
          <cell r="X821" t="str">
            <v xml:space="preserve"> S</v>
          </cell>
          <cell r="Y821">
            <v>23887</v>
          </cell>
          <cell r="Z821">
            <v>50488</v>
          </cell>
          <cell r="AA821">
            <v>1</v>
          </cell>
          <cell r="AB821">
            <v>25</v>
          </cell>
          <cell r="AC821">
            <v>5</v>
          </cell>
          <cell r="AD821">
            <v>12</v>
          </cell>
          <cell r="AE821">
            <v>0</v>
          </cell>
          <cell r="AF821">
            <v>0</v>
          </cell>
          <cell r="AG821" t="str">
            <v xml:space="preserve"> ST</v>
          </cell>
          <cell r="AH821" t="str">
            <v xml:space="preserve"> 2014 CHEVROLET SILVERADO K1500</v>
          </cell>
          <cell r="AI821" t="str">
            <v xml:space="preserve"> N</v>
          </cell>
          <cell r="AJ821">
            <v>4.5</v>
          </cell>
          <cell r="AK821">
            <v>38</v>
          </cell>
          <cell r="AL821">
            <v>23887</v>
          </cell>
          <cell r="AM821">
            <v>50488</v>
          </cell>
          <cell r="AN821" t="str">
            <v xml:space="preserve">  5/11/2017</v>
          </cell>
          <cell r="AO821">
            <v>838.19</v>
          </cell>
          <cell r="AP821">
            <v>101.77</v>
          </cell>
          <cell r="AQ821">
            <v>629.79999999999995</v>
          </cell>
          <cell r="AR821">
            <v>310.16000000000003</v>
          </cell>
          <cell r="AS821">
            <v>0</v>
          </cell>
          <cell r="AT821">
            <v>0</v>
          </cell>
          <cell r="AU821">
            <v>0</v>
          </cell>
          <cell r="AV821">
            <v>24</v>
          </cell>
          <cell r="AW821">
            <v>7</v>
          </cell>
          <cell r="AX821">
            <v>1</v>
          </cell>
          <cell r="AY821">
            <v>23887</v>
          </cell>
          <cell r="AZ821">
            <v>50488</v>
          </cell>
          <cell r="BA821" t="str">
            <v xml:space="preserve"> ST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 t="str">
            <v>Pass</v>
          </cell>
          <cell r="BH821" t="str">
            <v>Pass</v>
          </cell>
          <cell r="BI821" t="str">
            <v>***-**-2752</v>
          </cell>
          <cell r="BJ821">
            <v>8153.23</v>
          </cell>
          <cell r="BK821">
            <v>8269.07</v>
          </cell>
          <cell r="BL821">
            <v>8269.07</v>
          </cell>
          <cell r="BM821"/>
          <cell r="BN821"/>
          <cell r="BO821"/>
          <cell r="BP821"/>
          <cell r="BQ821">
            <v>5.0384330058880718E-6</v>
          </cell>
          <cell r="BR821">
            <v>8153.23</v>
          </cell>
          <cell r="BS821">
            <v>115.84</v>
          </cell>
          <cell r="BT821">
            <v>8269.07</v>
          </cell>
          <cell r="BU821">
            <v>0</v>
          </cell>
          <cell r="BV821">
            <v>8269.07</v>
          </cell>
          <cell r="BW821">
            <v>0</v>
          </cell>
          <cell r="BX821">
            <v>0</v>
          </cell>
          <cell r="BY821" t="str">
            <v>30-59</v>
          </cell>
          <cell r="BZ821">
            <v>939.96</v>
          </cell>
          <cell r="CA821" t="e">
            <v>#REF!</v>
          </cell>
          <cell r="CB821" t="str">
            <v>Match</v>
          </cell>
          <cell r="CC821" t="b">
            <v>0</v>
          </cell>
          <cell r="CD821">
            <v>513942752</v>
          </cell>
          <cell r="CE821">
            <v>9</v>
          </cell>
          <cell r="CF821">
            <v>5</v>
          </cell>
          <cell r="CG821">
            <v>94</v>
          </cell>
          <cell r="CH821" t="b">
            <v>0</v>
          </cell>
          <cell r="CI821">
            <v>44.686840277776355</v>
          </cell>
          <cell r="CJ821" t="str">
            <v>31 +</v>
          </cell>
          <cell r="CK821" t="e">
            <v>#REF!</v>
          </cell>
          <cell r="CL821" t="e">
            <v>#REF!</v>
          </cell>
        </row>
        <row r="822">
          <cell r="B822">
            <v>52013</v>
          </cell>
          <cell r="C822" t="str">
            <v xml:space="preserve"> GRUBB,ASHLEY W</v>
          </cell>
          <cell r="D822">
            <v>32015</v>
          </cell>
          <cell r="E822">
            <v>19633.91</v>
          </cell>
          <cell r="F822">
            <v>42240</v>
          </cell>
          <cell r="G822">
            <v>44119</v>
          </cell>
          <cell r="H822" t="str">
            <v xml:space="preserve"> HOME REMODEL</v>
          </cell>
          <cell r="I822" t="str">
            <v xml:space="preserve"> SA</v>
          </cell>
          <cell r="J822">
            <v>31</v>
          </cell>
          <cell r="K822" t="str">
            <v xml:space="preserve"> A</v>
          </cell>
          <cell r="L822" t="str">
            <v xml:space="preserve"> N</v>
          </cell>
          <cell r="M822">
            <v>0</v>
          </cell>
          <cell r="N822">
            <v>23887</v>
          </cell>
          <cell r="O822">
            <v>52013</v>
          </cell>
          <cell r="P822">
            <v>0</v>
          </cell>
          <cell r="Q822" t="str">
            <v xml:space="preserve"> LF</v>
          </cell>
          <cell r="R822">
            <v>43115</v>
          </cell>
          <cell r="S822">
            <v>610.62</v>
          </cell>
          <cell r="T822">
            <v>124.25</v>
          </cell>
          <cell r="U822" t="str">
            <v xml:space="preserve"> N</v>
          </cell>
          <cell r="V822">
            <v>11</v>
          </cell>
          <cell r="W822">
            <v>513942752</v>
          </cell>
          <cell r="X822" t="str">
            <v xml:space="preserve"> S</v>
          </cell>
          <cell r="Y822">
            <v>23887</v>
          </cell>
          <cell r="Z822">
            <v>52013</v>
          </cell>
          <cell r="AA822">
            <v>1</v>
          </cell>
          <cell r="AB822">
            <v>25</v>
          </cell>
          <cell r="AC822">
            <v>9</v>
          </cell>
          <cell r="AD822">
            <v>4</v>
          </cell>
          <cell r="AE822">
            <v>0</v>
          </cell>
          <cell r="AF822">
            <v>0</v>
          </cell>
          <cell r="AG822" t="str">
            <v xml:space="preserve"> ST</v>
          </cell>
          <cell r="AH822" t="str">
            <v xml:space="preserve"> 00 F350/08 HD/14 CHEV 1500/82</v>
          </cell>
          <cell r="AI822" t="str">
            <v xml:space="preserve"> N</v>
          </cell>
          <cell r="AJ822">
            <v>5.5</v>
          </cell>
          <cell r="AK822">
            <v>25</v>
          </cell>
          <cell r="AL822">
            <v>23887</v>
          </cell>
          <cell r="AM822">
            <v>52013</v>
          </cell>
          <cell r="AN822" t="str">
            <v xml:space="preserve">  0/00/0000</v>
          </cell>
          <cell r="AO822">
            <v>35.47</v>
          </cell>
          <cell r="AP822">
            <v>97.63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19</v>
          </cell>
          <cell r="AW822">
            <v>5</v>
          </cell>
          <cell r="AX822">
            <v>1</v>
          </cell>
          <cell r="AY822">
            <v>23887</v>
          </cell>
          <cell r="AZ822">
            <v>52013</v>
          </cell>
          <cell r="BA822" t="str">
            <v xml:space="preserve"> ST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 t="str">
            <v>Pass</v>
          </cell>
          <cell r="BH822" t="str">
            <v>Pass</v>
          </cell>
          <cell r="BI822" t="str">
            <v>***-**-2752</v>
          </cell>
          <cell r="BJ822">
            <v>19633.91</v>
          </cell>
          <cell r="BK822">
            <v>19758.16</v>
          </cell>
          <cell r="BL822">
            <v>19758.16</v>
          </cell>
          <cell r="BM822"/>
          <cell r="BN822"/>
          <cell r="BO822"/>
          <cell r="BP822"/>
          <cell r="BQ822">
            <v>1.482937221696861E-5</v>
          </cell>
          <cell r="BR822">
            <v>19633.91</v>
          </cell>
          <cell r="BS822">
            <v>124.25</v>
          </cell>
          <cell r="BT822">
            <v>19758.16</v>
          </cell>
          <cell r="BU822">
            <v>0</v>
          </cell>
          <cell r="BV822">
            <v>19758.16</v>
          </cell>
          <cell r="BW822">
            <v>0</v>
          </cell>
          <cell r="BX822">
            <v>0</v>
          </cell>
          <cell r="BY822"/>
          <cell r="BZ822">
            <v>133.1</v>
          </cell>
          <cell r="CA822" t="e">
            <v>#REF!</v>
          </cell>
          <cell r="CB822" t="str">
            <v>Match</v>
          </cell>
          <cell r="CC822" t="b">
            <v>0</v>
          </cell>
          <cell r="CD822">
            <v>513942752</v>
          </cell>
          <cell r="CE822">
            <v>9</v>
          </cell>
          <cell r="CF822">
            <v>5</v>
          </cell>
          <cell r="CG822">
            <v>94</v>
          </cell>
          <cell r="CH822" t="b">
            <v>0</v>
          </cell>
          <cell r="CI822">
            <v>8.6868402777763549</v>
          </cell>
          <cell r="CJ822"/>
          <cell r="CK822" t="e">
            <v>#REF!</v>
          </cell>
          <cell r="CL822" t="e">
            <v>#REF!</v>
          </cell>
        </row>
        <row r="823">
          <cell r="B823">
            <v>46710</v>
          </cell>
          <cell r="C823" t="str">
            <v xml:space="preserve"> GRUBB,WILLIAM</v>
          </cell>
          <cell r="D823">
            <v>28765.9</v>
          </cell>
          <cell r="E823">
            <v>512.58000000000004</v>
          </cell>
          <cell r="F823">
            <v>40732</v>
          </cell>
          <cell r="G823">
            <v>42566</v>
          </cell>
          <cell r="H823" t="str">
            <v xml:space="preserve"> PURCHASE VEHICLE</v>
          </cell>
          <cell r="I823" t="str">
            <v xml:space="preserve"> SA</v>
          </cell>
          <cell r="J823">
            <v>32</v>
          </cell>
          <cell r="K823" t="str">
            <v xml:space="preserve"> A</v>
          </cell>
          <cell r="L823" t="str">
            <v xml:space="preserve"> N</v>
          </cell>
          <cell r="M823">
            <v>0</v>
          </cell>
          <cell r="N823">
            <v>23890</v>
          </cell>
          <cell r="O823">
            <v>46710</v>
          </cell>
          <cell r="P823">
            <v>512.58000000000004</v>
          </cell>
          <cell r="Q823" t="str">
            <v xml:space="preserve"> LF</v>
          </cell>
          <cell r="R823">
            <v>42566</v>
          </cell>
          <cell r="S823">
            <v>0</v>
          </cell>
          <cell r="T823">
            <v>0</v>
          </cell>
          <cell r="U823" t="str">
            <v xml:space="preserve"> N</v>
          </cell>
          <cell r="V823">
            <v>3</v>
          </cell>
          <cell r="W823">
            <v>510843898</v>
          </cell>
          <cell r="X823" t="str">
            <v xml:space="preserve"> S</v>
          </cell>
          <cell r="Y823">
            <v>23890</v>
          </cell>
          <cell r="Z823">
            <v>46710</v>
          </cell>
          <cell r="AA823">
            <v>0</v>
          </cell>
          <cell r="AB823">
            <v>25</v>
          </cell>
          <cell r="AC823">
            <v>2</v>
          </cell>
          <cell r="AD823">
            <v>5</v>
          </cell>
          <cell r="AE823">
            <v>0</v>
          </cell>
          <cell r="AF823">
            <v>0</v>
          </cell>
          <cell r="AG823" t="str">
            <v xml:space="preserve"> CO</v>
          </cell>
          <cell r="AH823" t="str">
            <v xml:space="preserve"> 2008 CHEVY SILVERADO</v>
          </cell>
          <cell r="AI823" t="str">
            <v xml:space="preserve"> N</v>
          </cell>
          <cell r="AJ823">
            <v>6</v>
          </cell>
          <cell r="AK823">
            <v>9</v>
          </cell>
          <cell r="AL823">
            <v>23890</v>
          </cell>
          <cell r="AM823">
            <v>46710</v>
          </cell>
          <cell r="AN823" t="str">
            <v xml:space="preserve">  0/00/0000</v>
          </cell>
          <cell r="AO823">
            <v>512.58000000000004</v>
          </cell>
          <cell r="AP823">
            <v>320.57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833.15</v>
          </cell>
          <cell r="AV823">
            <v>9</v>
          </cell>
          <cell r="AW823">
            <v>7</v>
          </cell>
          <cell r="AX823">
            <v>4</v>
          </cell>
          <cell r="AY823">
            <v>23890</v>
          </cell>
          <cell r="AZ823">
            <v>46710</v>
          </cell>
          <cell r="BA823" t="str">
            <v xml:space="preserve"> CO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 t="str">
            <v>Substandard</v>
          </cell>
          <cell r="BH823" t="str">
            <v>Substandard</v>
          </cell>
          <cell r="BI823" t="str">
            <v>***-**-3898</v>
          </cell>
          <cell r="BJ823">
            <v>512.58000000000004</v>
          </cell>
          <cell r="BK823">
            <v>0</v>
          </cell>
          <cell r="BL823"/>
          <cell r="BM823"/>
          <cell r="BN823">
            <v>0</v>
          </cell>
          <cell r="BO823"/>
          <cell r="BP823"/>
          <cell r="BQ823">
            <v>4.2234386292845223E-7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 t="str">
            <v>120 +</v>
          </cell>
          <cell r="BZ823">
            <v>833.15000000000009</v>
          </cell>
          <cell r="CA823" t="e">
            <v>#REF!</v>
          </cell>
          <cell r="CB823" t="str">
            <v>Match</v>
          </cell>
          <cell r="CC823" t="b">
            <v>0</v>
          </cell>
          <cell r="CD823">
            <v>510843898</v>
          </cell>
          <cell r="CE823">
            <v>9</v>
          </cell>
          <cell r="CF823">
            <v>5</v>
          </cell>
          <cell r="CG823">
            <v>84</v>
          </cell>
          <cell r="CH823" t="b">
            <v>0</v>
          </cell>
          <cell r="CI823">
            <v>557.68684027777635</v>
          </cell>
          <cell r="CJ823" t="str">
            <v>31 +</v>
          </cell>
          <cell r="CK823" t="e">
            <v>#REF!</v>
          </cell>
          <cell r="CL823" t="e">
            <v>#REF!</v>
          </cell>
        </row>
        <row r="824">
          <cell r="B824">
            <v>54264</v>
          </cell>
          <cell r="C824" t="str">
            <v xml:space="preserve"> GRUVER,CONNIE L.</v>
          </cell>
          <cell r="D824">
            <v>2706.81</v>
          </cell>
          <cell r="E824">
            <v>2392.9499999999998</v>
          </cell>
          <cell r="F824">
            <v>43033</v>
          </cell>
          <cell r="G824">
            <v>43758</v>
          </cell>
          <cell r="H824" t="str">
            <v xml:space="preserve"> PERSONAL</v>
          </cell>
          <cell r="I824" t="str">
            <v xml:space="preserve"> SA</v>
          </cell>
          <cell r="J824">
            <v>31</v>
          </cell>
          <cell r="K824" t="str">
            <v xml:space="preserve"> A</v>
          </cell>
          <cell r="L824" t="str">
            <v xml:space="preserve"> N</v>
          </cell>
          <cell r="M824">
            <v>0</v>
          </cell>
          <cell r="N824">
            <v>23917</v>
          </cell>
          <cell r="O824">
            <v>54264</v>
          </cell>
          <cell r="P824">
            <v>0</v>
          </cell>
          <cell r="Q824" t="str">
            <v xml:space="preserve"> MN</v>
          </cell>
          <cell r="R824">
            <v>43151</v>
          </cell>
          <cell r="S824">
            <v>124.74</v>
          </cell>
          <cell r="T824">
            <v>3.28</v>
          </cell>
          <cell r="U824" t="str">
            <v xml:space="preserve"> N</v>
          </cell>
          <cell r="V824">
            <v>1</v>
          </cell>
          <cell r="W824">
            <v>515483137</v>
          </cell>
          <cell r="X824" t="str">
            <v xml:space="preserve"> S</v>
          </cell>
          <cell r="Y824">
            <v>23917</v>
          </cell>
          <cell r="Z824">
            <v>54264</v>
          </cell>
          <cell r="AA824">
            <v>0</v>
          </cell>
          <cell r="AB824">
            <v>1</v>
          </cell>
          <cell r="AC824">
            <v>10</v>
          </cell>
          <cell r="AD824">
            <v>4</v>
          </cell>
          <cell r="AE824">
            <v>0</v>
          </cell>
          <cell r="AF824">
            <v>0</v>
          </cell>
          <cell r="AG824" t="str">
            <v xml:space="preserve"> ST</v>
          </cell>
          <cell r="AH824" t="str">
            <v xml:space="preserve"> UNSECURED</v>
          </cell>
          <cell r="AI824" t="str">
            <v xml:space="preserve"> N</v>
          </cell>
          <cell r="AJ824">
            <v>10</v>
          </cell>
          <cell r="AK824">
            <v>0</v>
          </cell>
          <cell r="AL824">
            <v>23917</v>
          </cell>
          <cell r="AM824">
            <v>54264</v>
          </cell>
          <cell r="AN824" t="str">
            <v xml:space="preserve">  0/00/0000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23917</v>
          </cell>
          <cell r="AZ824">
            <v>54264</v>
          </cell>
          <cell r="BA824" t="str">
            <v xml:space="preserve"> ST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 t="str">
            <v>Pass</v>
          </cell>
          <cell r="BH824" t="str">
            <v>Pass</v>
          </cell>
          <cell r="BI824" t="str">
            <v>***-**-3137</v>
          </cell>
          <cell r="BJ824">
            <v>2392.9499999999998</v>
          </cell>
          <cell r="BK824">
            <v>2396.23</v>
          </cell>
          <cell r="BL824">
            <v>2396.23</v>
          </cell>
          <cell r="BM824"/>
          <cell r="BN824"/>
          <cell r="BO824"/>
          <cell r="BP824"/>
          <cell r="BQ824">
            <v>3.2861463797346744E-6</v>
          </cell>
          <cell r="BR824">
            <v>2392.9499999999998</v>
          </cell>
          <cell r="BS824">
            <v>3.28</v>
          </cell>
          <cell r="BT824">
            <v>2396.23</v>
          </cell>
          <cell r="BU824">
            <v>0</v>
          </cell>
          <cell r="BV824">
            <v>2396.23</v>
          </cell>
          <cell r="BW824">
            <v>0</v>
          </cell>
          <cell r="BX824">
            <v>0</v>
          </cell>
          <cell r="BY824"/>
          <cell r="BZ824">
            <v>0</v>
          </cell>
          <cell r="CA824" t="e">
            <v>#REF!</v>
          </cell>
          <cell r="CB824" t="str">
            <v>Match</v>
          </cell>
          <cell r="CC824" t="b">
            <v>0</v>
          </cell>
          <cell r="CD824">
            <v>515483137</v>
          </cell>
          <cell r="CE824">
            <v>9</v>
          </cell>
          <cell r="CF824">
            <v>5</v>
          </cell>
          <cell r="CG824">
            <v>48</v>
          </cell>
          <cell r="CH824" t="b">
            <v>0</v>
          </cell>
          <cell r="CI824">
            <v>-27.313159722223645</v>
          </cell>
          <cell r="CJ824"/>
          <cell r="CK824" t="e">
            <v>#REF!</v>
          </cell>
          <cell r="CL824" t="e">
            <v>#REF!</v>
          </cell>
        </row>
        <row r="825">
          <cell r="B825">
            <v>48636</v>
          </cell>
          <cell r="C825" t="str">
            <v xml:space="preserve"> TURLEY,TINA</v>
          </cell>
          <cell r="D825">
            <v>1930.22</v>
          </cell>
          <cell r="E825">
            <v>1930.22</v>
          </cell>
          <cell r="F825">
            <v>41278</v>
          </cell>
          <cell r="G825">
            <v>43471</v>
          </cell>
          <cell r="H825" t="str">
            <v xml:space="preserve"> CD RENEWAL</v>
          </cell>
          <cell r="I825" t="str">
            <v xml:space="preserve"> SI</v>
          </cell>
          <cell r="J825">
            <v>72</v>
          </cell>
          <cell r="K825" t="str">
            <v xml:space="preserve"> A</v>
          </cell>
          <cell r="L825" t="str">
            <v xml:space="preserve"> N</v>
          </cell>
          <cell r="M825">
            <v>0</v>
          </cell>
          <cell r="N825">
            <v>23950</v>
          </cell>
          <cell r="O825">
            <v>48636</v>
          </cell>
          <cell r="P825">
            <v>0</v>
          </cell>
          <cell r="Q825" t="str">
            <v xml:space="preserve"> LF</v>
          </cell>
          <cell r="R825">
            <v>43471</v>
          </cell>
          <cell r="S825">
            <v>0</v>
          </cell>
          <cell r="T825">
            <v>3.14</v>
          </cell>
          <cell r="U825" t="str">
            <v xml:space="preserve"> N</v>
          </cell>
          <cell r="V825">
            <v>8</v>
          </cell>
          <cell r="W825">
            <v>515603940</v>
          </cell>
          <cell r="X825" t="str">
            <v xml:space="preserve"> S</v>
          </cell>
          <cell r="Y825">
            <v>23950</v>
          </cell>
          <cell r="Z825">
            <v>48636</v>
          </cell>
          <cell r="AA825">
            <v>1</v>
          </cell>
          <cell r="AB825">
            <v>13</v>
          </cell>
          <cell r="AC825">
            <v>10</v>
          </cell>
          <cell r="AD825">
            <v>8</v>
          </cell>
          <cell r="AE825">
            <v>0</v>
          </cell>
          <cell r="AF825">
            <v>0</v>
          </cell>
          <cell r="AG825" t="str">
            <v xml:space="preserve"> ST</v>
          </cell>
          <cell r="AH825" t="str">
            <v xml:space="preserve"> CD ACCOUNT NUMBER 10087 WITH L</v>
          </cell>
          <cell r="AI825" t="str">
            <v xml:space="preserve"> N</v>
          </cell>
          <cell r="AJ825">
            <v>2.7</v>
          </cell>
          <cell r="AK825">
            <v>0</v>
          </cell>
          <cell r="AL825">
            <v>23950</v>
          </cell>
          <cell r="AM825">
            <v>48636</v>
          </cell>
          <cell r="AN825" t="str">
            <v xml:space="preserve">  1/02/2018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23950</v>
          </cell>
          <cell r="AZ825">
            <v>48636</v>
          </cell>
          <cell r="BA825" t="str">
            <v xml:space="preserve"> ST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 t="str">
            <v>Pass</v>
          </cell>
          <cell r="BH825" t="str">
            <v>Pass</v>
          </cell>
          <cell r="BI825" t="str">
            <v>***-**-3940</v>
          </cell>
          <cell r="BJ825">
            <v>1930.22</v>
          </cell>
          <cell r="BK825">
            <v>1933.3600000000001</v>
          </cell>
          <cell r="BL825">
            <v>1933.3600000000001</v>
          </cell>
          <cell r="BM825"/>
          <cell r="BN825"/>
          <cell r="BO825"/>
          <cell r="BP825"/>
          <cell r="BQ825">
            <v>7.1568819890707927E-7</v>
          </cell>
          <cell r="BR825">
            <v>1930.22</v>
          </cell>
          <cell r="BS825">
            <v>3.14</v>
          </cell>
          <cell r="BT825">
            <v>1933.3600000000001</v>
          </cell>
          <cell r="BU825">
            <v>0</v>
          </cell>
          <cell r="BV825">
            <v>1933.3600000000001</v>
          </cell>
          <cell r="BW825">
            <v>0</v>
          </cell>
          <cell r="BX825">
            <v>0</v>
          </cell>
          <cell r="BY825"/>
          <cell r="BZ825">
            <v>0</v>
          </cell>
          <cell r="CA825" t="e">
            <v>#REF!</v>
          </cell>
          <cell r="CB825" t="str">
            <v>Match</v>
          </cell>
          <cell r="CC825" t="b">
            <v>0</v>
          </cell>
          <cell r="CD825">
            <v>515603940</v>
          </cell>
          <cell r="CE825">
            <v>9</v>
          </cell>
          <cell r="CF825">
            <v>5</v>
          </cell>
          <cell r="CG825">
            <v>60</v>
          </cell>
          <cell r="CH825" t="b">
            <v>0</v>
          </cell>
          <cell r="CI825">
            <v>-347.31315972222365</v>
          </cell>
          <cell r="CJ825"/>
          <cell r="CK825" t="e">
            <v>#REF!</v>
          </cell>
          <cell r="CL825" t="e">
            <v>#REF!</v>
          </cell>
        </row>
        <row r="826">
          <cell r="B826">
            <v>53582</v>
          </cell>
          <cell r="C826" t="str">
            <v xml:space="preserve"> JR,RUBEN GUERRA</v>
          </cell>
          <cell r="D826">
            <v>15592.5</v>
          </cell>
          <cell r="E826">
            <v>13119.6</v>
          </cell>
          <cell r="F826">
            <v>42760</v>
          </cell>
          <cell r="G826">
            <v>44593</v>
          </cell>
          <cell r="H826" t="str">
            <v xml:space="preserve"> PURCHASE VEHICLE</v>
          </cell>
          <cell r="I826" t="str">
            <v xml:space="preserve"> SA</v>
          </cell>
          <cell r="J826">
            <v>34</v>
          </cell>
          <cell r="K826" t="str">
            <v xml:space="preserve"> A</v>
          </cell>
          <cell r="L826" t="str">
            <v xml:space="preserve"> N</v>
          </cell>
          <cell r="M826">
            <v>0</v>
          </cell>
          <cell r="N826">
            <v>23952</v>
          </cell>
          <cell r="O826">
            <v>53582</v>
          </cell>
          <cell r="P826">
            <v>0</v>
          </cell>
          <cell r="Q826" t="str">
            <v xml:space="preserve"> MN</v>
          </cell>
          <cell r="R826">
            <v>43132</v>
          </cell>
          <cell r="S826">
            <v>305.41000000000003</v>
          </cell>
          <cell r="T826">
            <v>46.73</v>
          </cell>
          <cell r="U826" t="str">
            <v xml:space="preserve"> N</v>
          </cell>
          <cell r="V826">
            <v>11</v>
          </cell>
          <cell r="W826">
            <v>463154229</v>
          </cell>
          <cell r="X826" t="str">
            <v xml:space="preserve"> S</v>
          </cell>
          <cell r="Y826">
            <v>23952</v>
          </cell>
          <cell r="Z826">
            <v>53582</v>
          </cell>
          <cell r="AA826">
            <v>0</v>
          </cell>
          <cell r="AB826">
            <v>3</v>
          </cell>
          <cell r="AC826">
            <v>5</v>
          </cell>
          <cell r="AD826">
            <v>12</v>
          </cell>
          <cell r="AE826">
            <v>0</v>
          </cell>
          <cell r="AF826">
            <v>0</v>
          </cell>
          <cell r="AG826" t="str">
            <v xml:space="preserve"> ST</v>
          </cell>
          <cell r="AH826" t="str">
            <v xml:space="preserve"> 2013 FORD EXPLORER XLT 4WD</v>
          </cell>
          <cell r="AI826" t="str">
            <v xml:space="preserve"> N</v>
          </cell>
          <cell r="AJ826">
            <v>6.5</v>
          </cell>
          <cell r="AK826">
            <v>0</v>
          </cell>
          <cell r="AL826">
            <v>23952</v>
          </cell>
          <cell r="AM826">
            <v>53582</v>
          </cell>
          <cell r="AN826" t="str">
            <v xml:space="preserve">  0/00/0000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23952</v>
          </cell>
          <cell r="AZ826">
            <v>53582</v>
          </cell>
          <cell r="BA826" t="str">
            <v xml:space="preserve"> ST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 t="str">
            <v>Pass</v>
          </cell>
          <cell r="BH826" t="str">
            <v>Pass</v>
          </cell>
          <cell r="BI826" t="str">
            <v>***-**-4229</v>
          </cell>
          <cell r="BJ826">
            <v>13119.6</v>
          </cell>
          <cell r="BK826">
            <v>13166.33</v>
          </cell>
          <cell r="BL826">
            <v>13166.33</v>
          </cell>
          <cell r="BM826"/>
          <cell r="BN826"/>
          <cell r="BO826"/>
          <cell r="BP826"/>
          <cell r="BQ826">
            <v>1.171081799800187E-5</v>
          </cell>
          <cell r="BR826">
            <v>13119.6</v>
          </cell>
          <cell r="BS826">
            <v>46.73</v>
          </cell>
          <cell r="BT826">
            <v>13166.33</v>
          </cell>
          <cell r="BU826">
            <v>0</v>
          </cell>
          <cell r="BV826">
            <v>13166.33</v>
          </cell>
          <cell r="BW826">
            <v>0</v>
          </cell>
          <cell r="BX826">
            <v>0</v>
          </cell>
          <cell r="BY826"/>
          <cell r="BZ826">
            <v>0</v>
          </cell>
          <cell r="CA826" t="e">
            <v>#REF!</v>
          </cell>
          <cell r="CB826" t="str">
            <v>Match</v>
          </cell>
          <cell r="CC826" t="b">
            <v>0</v>
          </cell>
          <cell r="CD826">
            <v>463154229</v>
          </cell>
          <cell r="CE826">
            <v>9</v>
          </cell>
          <cell r="CF826">
            <v>4</v>
          </cell>
          <cell r="CG826">
            <v>15</v>
          </cell>
          <cell r="CH826" t="b">
            <v>0</v>
          </cell>
          <cell r="CI826">
            <v>-8.3131597222236451</v>
          </cell>
          <cell r="CJ826"/>
          <cell r="CK826" t="e">
            <v>#REF!</v>
          </cell>
          <cell r="CL826" t="e">
            <v>#REF!</v>
          </cell>
        </row>
        <row r="827">
          <cell r="B827">
            <v>54011</v>
          </cell>
          <cell r="C827" t="str">
            <v xml:space="preserve"> JR,RUBEN GUERRA</v>
          </cell>
          <cell r="D827">
            <v>18448.5</v>
          </cell>
          <cell r="E827">
            <v>16372.64</v>
          </cell>
          <cell r="F827">
            <v>42929</v>
          </cell>
          <cell r="G827">
            <v>44378</v>
          </cell>
          <cell r="H827" t="str">
            <v xml:space="preserve"> PURCHASE VEHICLE</v>
          </cell>
          <cell r="I827" t="str">
            <v xml:space="preserve"> SA</v>
          </cell>
          <cell r="J827">
            <v>34</v>
          </cell>
          <cell r="K827" t="str">
            <v xml:space="preserve"> A</v>
          </cell>
          <cell r="L827" t="str">
            <v xml:space="preserve"> N</v>
          </cell>
          <cell r="M827">
            <v>0</v>
          </cell>
          <cell r="N827">
            <v>23952</v>
          </cell>
          <cell r="O827">
            <v>54011</v>
          </cell>
          <cell r="P827">
            <v>0</v>
          </cell>
          <cell r="Q827" t="str">
            <v xml:space="preserve"> MN</v>
          </cell>
          <cell r="R827">
            <v>43132</v>
          </cell>
          <cell r="S827">
            <v>436.66</v>
          </cell>
          <cell r="T827">
            <v>58.31</v>
          </cell>
          <cell r="U827" t="str">
            <v xml:space="preserve"> N</v>
          </cell>
          <cell r="V827">
            <v>11</v>
          </cell>
          <cell r="W827">
            <v>463154229</v>
          </cell>
          <cell r="X827" t="str">
            <v xml:space="preserve"> S</v>
          </cell>
          <cell r="Y827">
            <v>23952</v>
          </cell>
          <cell r="Z827">
            <v>54011</v>
          </cell>
          <cell r="AA827">
            <v>0</v>
          </cell>
          <cell r="AB827">
            <v>3</v>
          </cell>
          <cell r="AC827">
            <v>5</v>
          </cell>
          <cell r="AD827">
            <v>12</v>
          </cell>
          <cell r="AE827">
            <v>0</v>
          </cell>
          <cell r="AF827">
            <v>0</v>
          </cell>
          <cell r="AG827" t="str">
            <v xml:space="preserve"> ST</v>
          </cell>
          <cell r="AH827" t="str">
            <v xml:space="preserve"> 2010 FORD  F-150 (VIN 1FTFW1CV</v>
          </cell>
          <cell r="AI827" t="str">
            <v xml:space="preserve"> N</v>
          </cell>
          <cell r="AJ827">
            <v>6.5</v>
          </cell>
          <cell r="AK827">
            <v>0</v>
          </cell>
          <cell r="AL827">
            <v>23952</v>
          </cell>
          <cell r="AM827">
            <v>54011</v>
          </cell>
          <cell r="AN827" t="str">
            <v xml:space="preserve">  0/00/0000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23952</v>
          </cell>
          <cell r="AZ827">
            <v>54011</v>
          </cell>
          <cell r="BA827" t="str">
            <v xml:space="preserve"> ST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 t="str">
            <v>Pass</v>
          </cell>
          <cell r="BH827" t="str">
            <v>Pass</v>
          </cell>
          <cell r="BI827" t="str">
            <v>***-**-4229</v>
          </cell>
          <cell r="BJ827">
            <v>16372.64</v>
          </cell>
          <cell r="BK827">
            <v>16430.95</v>
          </cell>
          <cell r="BL827">
            <v>16430.95</v>
          </cell>
          <cell r="BM827"/>
          <cell r="BN827"/>
          <cell r="BO827"/>
          <cell r="BP827"/>
          <cell r="BQ827">
            <v>1.4614546722979766E-5</v>
          </cell>
          <cell r="BR827">
            <v>16372.64</v>
          </cell>
          <cell r="BS827">
            <v>58.31</v>
          </cell>
          <cell r="BT827">
            <v>16430.95</v>
          </cell>
          <cell r="BU827">
            <v>0</v>
          </cell>
          <cell r="BV827">
            <v>16430.95</v>
          </cell>
          <cell r="BW827">
            <v>0</v>
          </cell>
          <cell r="BX827">
            <v>0</v>
          </cell>
          <cell r="BY827"/>
          <cell r="BZ827">
            <v>0</v>
          </cell>
          <cell r="CA827" t="e">
            <v>#REF!</v>
          </cell>
          <cell r="CB827" t="str">
            <v>Match</v>
          </cell>
          <cell r="CC827" t="b">
            <v>0</v>
          </cell>
          <cell r="CD827">
            <v>463154229</v>
          </cell>
          <cell r="CE827">
            <v>9</v>
          </cell>
          <cell r="CF827">
            <v>4</v>
          </cell>
          <cell r="CG827">
            <v>15</v>
          </cell>
          <cell r="CH827" t="b">
            <v>0</v>
          </cell>
          <cell r="CI827">
            <v>-8.3131597222236451</v>
          </cell>
          <cell r="CJ827"/>
          <cell r="CK827" t="e">
            <v>#REF!</v>
          </cell>
          <cell r="CL827" t="e">
            <v>#REF!</v>
          </cell>
        </row>
        <row r="828">
          <cell r="B828">
            <v>53293</v>
          </cell>
          <cell r="C828" t="str">
            <v xml:space="preserve"> GUARDADO-RANGEL,RICA</v>
          </cell>
          <cell r="D828">
            <v>39211.54</v>
          </cell>
          <cell r="E828">
            <v>30192.54</v>
          </cell>
          <cell r="F828">
            <v>42634</v>
          </cell>
          <cell r="G828">
            <v>44449</v>
          </cell>
          <cell r="H828" t="str">
            <v xml:space="preserve"> PURCHASE VEHICLE</v>
          </cell>
          <cell r="I828" t="str">
            <v xml:space="preserve"> SA</v>
          </cell>
          <cell r="J828">
            <v>32</v>
          </cell>
          <cell r="K828" t="str">
            <v xml:space="preserve"> A</v>
          </cell>
          <cell r="L828" t="str">
            <v xml:space="preserve"> N</v>
          </cell>
          <cell r="M828">
            <v>0</v>
          </cell>
          <cell r="N828">
            <v>23960</v>
          </cell>
          <cell r="O828">
            <v>53293</v>
          </cell>
          <cell r="P828">
            <v>0</v>
          </cell>
          <cell r="Q828" t="str">
            <v xml:space="preserve"> MN</v>
          </cell>
          <cell r="R828">
            <v>43141</v>
          </cell>
          <cell r="S828">
            <v>793.13</v>
          </cell>
          <cell r="T828">
            <v>52.94</v>
          </cell>
          <cell r="U828" t="str">
            <v xml:space="preserve"> N</v>
          </cell>
          <cell r="V828">
            <v>3</v>
          </cell>
          <cell r="W828">
            <v>916941132</v>
          </cell>
          <cell r="X828" t="str">
            <v xml:space="preserve"> S</v>
          </cell>
          <cell r="Y828">
            <v>23960</v>
          </cell>
          <cell r="Z828">
            <v>53293</v>
          </cell>
          <cell r="AA828">
            <v>0</v>
          </cell>
          <cell r="AB828">
            <v>25</v>
          </cell>
          <cell r="AC828">
            <v>5</v>
          </cell>
          <cell r="AD828">
            <v>5</v>
          </cell>
          <cell r="AE828">
            <v>0</v>
          </cell>
          <cell r="AF828">
            <v>0</v>
          </cell>
          <cell r="AG828" t="str">
            <v xml:space="preserve"> ST</v>
          </cell>
          <cell r="AH828" t="str">
            <v xml:space="preserve"> 2013 GMC SIERRA 2500</v>
          </cell>
          <cell r="AI828" t="str">
            <v xml:space="preserve"> N</v>
          </cell>
          <cell r="AJ828">
            <v>8</v>
          </cell>
          <cell r="AK828">
            <v>0</v>
          </cell>
          <cell r="AL828">
            <v>23960</v>
          </cell>
          <cell r="AM828">
            <v>53293</v>
          </cell>
          <cell r="AN828" t="str">
            <v xml:space="preserve">  0/00/0000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23960</v>
          </cell>
          <cell r="AZ828">
            <v>53293</v>
          </cell>
          <cell r="BA828" t="str">
            <v xml:space="preserve"> ST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 t="str">
            <v>Pass</v>
          </cell>
          <cell r="BH828" t="str">
            <v>Pass</v>
          </cell>
          <cell r="BI828" t="str">
            <v>***-**-1132</v>
          </cell>
          <cell r="BJ828">
            <v>30192.54</v>
          </cell>
          <cell r="BK828">
            <v>30245.48</v>
          </cell>
          <cell r="BL828">
            <v>30245.48</v>
          </cell>
          <cell r="BM828"/>
          <cell r="BN828"/>
          <cell r="BO828"/>
          <cell r="BP828"/>
          <cell r="BQ828">
            <v>3.3169804974109566E-5</v>
          </cell>
          <cell r="BR828">
            <v>30192.54</v>
          </cell>
          <cell r="BS828">
            <v>52.94</v>
          </cell>
          <cell r="BT828">
            <v>30245.48</v>
          </cell>
          <cell r="BU828">
            <v>0</v>
          </cell>
          <cell r="BV828">
            <v>30245.48</v>
          </cell>
          <cell r="BW828">
            <v>0</v>
          </cell>
          <cell r="BX828">
            <v>0</v>
          </cell>
          <cell r="BY828"/>
          <cell r="BZ828">
            <v>0</v>
          </cell>
          <cell r="CA828" t="e">
            <v>#REF!</v>
          </cell>
          <cell r="CB828" t="str">
            <v>Match</v>
          </cell>
          <cell r="CC828" t="b">
            <v>0</v>
          </cell>
          <cell r="CD828">
            <v>916941132</v>
          </cell>
          <cell r="CE828">
            <v>9</v>
          </cell>
          <cell r="CF828">
            <v>9</v>
          </cell>
          <cell r="CG828">
            <v>94</v>
          </cell>
          <cell r="CH828" t="b">
            <v>0</v>
          </cell>
          <cell r="CI828">
            <v>-17.313159722223645</v>
          </cell>
          <cell r="CJ828"/>
          <cell r="CK828" t="e">
            <v>#REF!</v>
          </cell>
          <cell r="CL828" t="e">
            <v>#REF!</v>
          </cell>
        </row>
        <row r="829">
          <cell r="B829">
            <v>54196</v>
          </cell>
          <cell r="C829" t="str">
            <v xml:space="preserve"> GUARDADO-RANGEL,RICA</v>
          </cell>
          <cell r="D829">
            <v>8854</v>
          </cell>
          <cell r="E829">
            <v>7163.44</v>
          </cell>
          <cell r="F829">
            <v>43003</v>
          </cell>
          <cell r="G829">
            <v>44094</v>
          </cell>
          <cell r="H829" t="str">
            <v xml:space="preserve"> PURCHASE VEHICLE</v>
          </cell>
          <cell r="I829" t="str">
            <v xml:space="preserve"> SA</v>
          </cell>
          <cell r="J829">
            <v>34</v>
          </cell>
          <cell r="K829" t="str">
            <v xml:space="preserve"> A</v>
          </cell>
          <cell r="L829" t="str">
            <v xml:space="preserve"> N</v>
          </cell>
          <cell r="M829">
            <v>0</v>
          </cell>
          <cell r="N829">
            <v>23960</v>
          </cell>
          <cell r="O829">
            <v>54196</v>
          </cell>
          <cell r="P829">
            <v>0</v>
          </cell>
          <cell r="Q829" t="str">
            <v xml:space="preserve"> MN</v>
          </cell>
          <cell r="R829">
            <v>43210</v>
          </cell>
          <cell r="S829">
            <v>273.11</v>
          </cell>
          <cell r="T829">
            <v>2.75</v>
          </cell>
          <cell r="U829" t="str">
            <v xml:space="preserve"> N</v>
          </cell>
          <cell r="V829">
            <v>11</v>
          </cell>
          <cell r="W829">
            <v>916941132</v>
          </cell>
          <cell r="X829" t="str">
            <v xml:space="preserve"> S</v>
          </cell>
          <cell r="Y829">
            <v>23960</v>
          </cell>
          <cell r="Z829">
            <v>54196</v>
          </cell>
          <cell r="AA829">
            <v>0</v>
          </cell>
          <cell r="AB829">
            <v>25</v>
          </cell>
          <cell r="AC829">
            <v>5</v>
          </cell>
          <cell r="AD829">
            <v>12</v>
          </cell>
          <cell r="AE829">
            <v>0</v>
          </cell>
          <cell r="AF829">
            <v>0</v>
          </cell>
          <cell r="AG829" t="str">
            <v xml:space="preserve"> ST</v>
          </cell>
          <cell r="AH829" t="str">
            <v xml:space="preserve"> 2008 GMC ACADIA SLT (VIN 1GKE</v>
          </cell>
          <cell r="AI829" t="str">
            <v xml:space="preserve"> N</v>
          </cell>
          <cell r="AJ829">
            <v>7</v>
          </cell>
          <cell r="AK829">
            <v>0</v>
          </cell>
          <cell r="AL829">
            <v>23960</v>
          </cell>
          <cell r="AM829">
            <v>54196</v>
          </cell>
          <cell r="AN829" t="str">
            <v xml:space="preserve">  0/00/0000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23960</v>
          </cell>
          <cell r="AZ829">
            <v>54196</v>
          </cell>
          <cell r="BA829" t="str">
            <v xml:space="preserve"> ST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 t="str">
            <v>Pass</v>
          </cell>
          <cell r="BH829" t="str">
            <v>Pass</v>
          </cell>
          <cell r="BI829" t="str">
            <v>***-**-1132</v>
          </cell>
          <cell r="BJ829">
            <v>7163.44</v>
          </cell>
          <cell r="BK829">
            <v>7166.19</v>
          </cell>
          <cell r="BL829">
            <v>7166.19</v>
          </cell>
          <cell r="BM829"/>
          <cell r="BN829"/>
          <cell r="BO829"/>
          <cell r="BP829"/>
          <cell r="BQ829">
            <v>6.8860940244102845E-6</v>
          </cell>
          <cell r="BR829">
            <v>7163.44</v>
          </cell>
          <cell r="BS829">
            <v>2.75</v>
          </cell>
          <cell r="BT829">
            <v>7166.19</v>
          </cell>
          <cell r="BU829">
            <v>0</v>
          </cell>
          <cell r="BV829">
            <v>7166.19</v>
          </cell>
          <cell r="BW829">
            <v>0</v>
          </cell>
          <cell r="BX829">
            <v>0</v>
          </cell>
          <cell r="BY829"/>
          <cell r="BZ829">
            <v>0</v>
          </cell>
          <cell r="CA829" t="e">
            <v>#REF!</v>
          </cell>
          <cell r="CB829" t="str">
            <v>Match</v>
          </cell>
          <cell r="CC829" t="b">
            <v>0</v>
          </cell>
          <cell r="CD829">
            <v>916941132</v>
          </cell>
          <cell r="CE829">
            <v>9</v>
          </cell>
          <cell r="CF829">
            <v>9</v>
          </cell>
          <cell r="CG829">
            <v>94</v>
          </cell>
          <cell r="CH829" t="b">
            <v>0</v>
          </cell>
          <cell r="CI829">
            <v>-86.313159722223645</v>
          </cell>
          <cell r="CJ829"/>
          <cell r="CK829" t="e">
            <v>#REF!</v>
          </cell>
          <cell r="CL829" t="e">
            <v>#REF!</v>
          </cell>
        </row>
        <row r="830">
          <cell r="B830">
            <v>52251</v>
          </cell>
          <cell r="C830" t="str">
            <v xml:space="preserve"> GUTIERREZ-GALAVIZ,GO</v>
          </cell>
          <cell r="D830">
            <v>24812.65</v>
          </cell>
          <cell r="E830">
            <v>12457.17</v>
          </cell>
          <cell r="F830">
            <v>42306</v>
          </cell>
          <cell r="G830">
            <v>43700</v>
          </cell>
          <cell r="H830" t="str">
            <v xml:space="preserve"> REFI/CONSOLIDATE DEBT</v>
          </cell>
          <cell r="I830" t="str">
            <v xml:space="preserve"> SA</v>
          </cell>
          <cell r="J830">
            <v>31</v>
          </cell>
          <cell r="K830" t="str">
            <v xml:space="preserve"> A</v>
          </cell>
          <cell r="L830" t="str">
            <v xml:space="preserve"> N</v>
          </cell>
          <cell r="M830">
            <v>0</v>
          </cell>
          <cell r="N830">
            <v>23965</v>
          </cell>
          <cell r="O830">
            <v>52251</v>
          </cell>
          <cell r="P830">
            <v>0</v>
          </cell>
          <cell r="Q830" t="str">
            <v xml:space="preserve"> JD</v>
          </cell>
          <cell r="R830">
            <v>43092</v>
          </cell>
          <cell r="S830">
            <v>654.28</v>
          </cell>
          <cell r="T830">
            <v>60.07</v>
          </cell>
          <cell r="U830" t="str">
            <v xml:space="preserve"> N</v>
          </cell>
          <cell r="V830">
            <v>11</v>
          </cell>
          <cell r="W830">
            <v>850702752</v>
          </cell>
          <cell r="X830" t="str">
            <v xml:space="preserve"> S</v>
          </cell>
          <cell r="Y830">
            <v>23965</v>
          </cell>
          <cell r="Z830">
            <v>52251</v>
          </cell>
          <cell r="AA830">
            <v>0</v>
          </cell>
          <cell r="AB830">
            <v>24</v>
          </cell>
          <cell r="AC830">
            <v>10</v>
          </cell>
          <cell r="AD830">
            <v>4</v>
          </cell>
          <cell r="AE830">
            <v>0</v>
          </cell>
          <cell r="AF830">
            <v>0</v>
          </cell>
          <cell r="AG830" t="str">
            <v xml:space="preserve"> ST</v>
          </cell>
          <cell r="AH830" t="str">
            <v xml:space="preserve"> 2008 CADILLAC ESCALADE (VIN 1G</v>
          </cell>
          <cell r="AI830" t="str">
            <v xml:space="preserve"> N</v>
          </cell>
          <cell r="AJ830">
            <v>8</v>
          </cell>
          <cell r="AK830">
            <v>17</v>
          </cell>
          <cell r="AL830">
            <v>23965</v>
          </cell>
          <cell r="AM830">
            <v>52251</v>
          </cell>
          <cell r="AN830" t="str">
            <v xml:space="preserve">  0/00/0000</v>
          </cell>
          <cell r="AO830">
            <v>745.46</v>
          </cell>
          <cell r="AP830">
            <v>57.34</v>
          </cell>
          <cell r="AQ830">
            <v>0</v>
          </cell>
          <cell r="AR830">
            <v>148.52000000000001</v>
          </cell>
          <cell r="AS830">
            <v>0</v>
          </cell>
          <cell r="AT830">
            <v>0</v>
          </cell>
          <cell r="AU830">
            <v>0</v>
          </cell>
          <cell r="AV830">
            <v>17</v>
          </cell>
          <cell r="AW830">
            <v>5</v>
          </cell>
          <cell r="AX830">
            <v>0</v>
          </cell>
          <cell r="AY830">
            <v>23965</v>
          </cell>
          <cell r="AZ830">
            <v>52251</v>
          </cell>
          <cell r="BA830" t="str">
            <v xml:space="preserve"> ST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 t="str">
            <v>Pass</v>
          </cell>
          <cell r="BH830" t="str">
            <v>Pass</v>
          </cell>
          <cell r="BI830" t="str">
            <v>***-**-2752</v>
          </cell>
          <cell r="BJ830">
            <v>12457.17</v>
          </cell>
          <cell r="BK830">
            <v>12517.24</v>
          </cell>
          <cell r="BL830">
            <v>12517.24</v>
          </cell>
          <cell r="BM830"/>
          <cell r="BN830"/>
          <cell r="BO830"/>
          <cell r="BP830"/>
          <cell r="BQ830">
            <v>1.3685562706195916E-5</v>
          </cell>
          <cell r="BR830">
            <v>12457.17</v>
          </cell>
          <cell r="BS830">
            <v>60.07</v>
          </cell>
          <cell r="BT830">
            <v>12517.24</v>
          </cell>
          <cell r="BU830">
            <v>0</v>
          </cell>
          <cell r="BV830">
            <v>12517.24</v>
          </cell>
          <cell r="BW830">
            <v>0</v>
          </cell>
          <cell r="BX830">
            <v>0</v>
          </cell>
          <cell r="BY830" t="str">
            <v>30-59</v>
          </cell>
          <cell r="BZ830">
            <v>802.80000000000007</v>
          </cell>
          <cell r="CA830" t="e">
            <v>#REF!</v>
          </cell>
          <cell r="CB830" t="str">
            <v>Match</v>
          </cell>
          <cell r="CC830" t="b">
            <v>0</v>
          </cell>
          <cell r="CD830">
            <v>850702752</v>
          </cell>
          <cell r="CE830">
            <v>9</v>
          </cell>
          <cell r="CF830">
            <v>8</v>
          </cell>
          <cell r="CG830">
            <v>70</v>
          </cell>
          <cell r="CH830" t="b">
            <v>0</v>
          </cell>
          <cell r="CI830">
            <v>31.686840277776355</v>
          </cell>
          <cell r="CJ830" t="str">
            <v>31 +</v>
          </cell>
          <cell r="CK830" t="e">
            <v>#REF!</v>
          </cell>
          <cell r="CL830" t="e">
            <v>#REF!</v>
          </cell>
        </row>
        <row r="831">
          <cell r="B831">
            <v>51536</v>
          </cell>
          <cell r="C831" t="str">
            <v xml:space="preserve"> GUTIERREZ,MARIA G.</v>
          </cell>
          <cell r="D831">
            <v>16942.25</v>
          </cell>
          <cell r="E831">
            <v>8708.9599999999991</v>
          </cell>
          <cell r="F831">
            <v>42109</v>
          </cell>
          <cell r="G831">
            <v>43936</v>
          </cell>
          <cell r="H831" t="str">
            <v xml:space="preserve"> PURCHASE VEHICLE</v>
          </cell>
          <cell r="I831" t="str">
            <v xml:space="preserve"> SA</v>
          </cell>
          <cell r="J831">
            <v>34</v>
          </cell>
          <cell r="K831" t="str">
            <v xml:space="preserve"> A</v>
          </cell>
          <cell r="L831" t="str">
            <v xml:space="preserve"> N</v>
          </cell>
          <cell r="M831">
            <v>0</v>
          </cell>
          <cell r="N831">
            <v>23981</v>
          </cell>
          <cell r="O831">
            <v>51536</v>
          </cell>
          <cell r="P831">
            <v>0</v>
          </cell>
          <cell r="Q831" t="str">
            <v xml:space="preserve"> LF</v>
          </cell>
          <cell r="R831">
            <v>43115</v>
          </cell>
          <cell r="S831">
            <v>331.57</v>
          </cell>
          <cell r="T831">
            <v>9.3000000000000007</v>
          </cell>
          <cell r="U831" t="str">
            <v xml:space="preserve"> N</v>
          </cell>
          <cell r="V831">
            <v>11</v>
          </cell>
          <cell r="W831">
            <v>938735107</v>
          </cell>
          <cell r="X831" t="str">
            <v xml:space="preserve"> S</v>
          </cell>
          <cell r="Y831">
            <v>23981</v>
          </cell>
          <cell r="Z831">
            <v>51536</v>
          </cell>
          <cell r="AA831">
            <v>0</v>
          </cell>
          <cell r="AB831">
            <v>24</v>
          </cell>
          <cell r="AC831">
            <v>5</v>
          </cell>
          <cell r="AD831">
            <v>12</v>
          </cell>
          <cell r="AE831">
            <v>0</v>
          </cell>
          <cell r="AF831">
            <v>0</v>
          </cell>
          <cell r="AG831" t="str">
            <v xml:space="preserve"> ST</v>
          </cell>
          <cell r="AH831" t="str">
            <v xml:space="preserve"> 2013 FORD  TAURUS</v>
          </cell>
          <cell r="AI831" t="str">
            <v xml:space="preserve"> N</v>
          </cell>
          <cell r="AJ831">
            <v>6.5</v>
          </cell>
          <cell r="AK831">
            <v>27</v>
          </cell>
          <cell r="AL831">
            <v>23981</v>
          </cell>
          <cell r="AM831">
            <v>51536</v>
          </cell>
          <cell r="AN831" t="str">
            <v xml:space="preserve">  0/00/0000</v>
          </cell>
          <cell r="AO831">
            <v>331.57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20</v>
          </cell>
          <cell r="AW831">
            <v>7</v>
          </cell>
          <cell r="AX831">
            <v>3</v>
          </cell>
          <cell r="AY831">
            <v>23981</v>
          </cell>
          <cell r="AZ831">
            <v>51536</v>
          </cell>
          <cell r="BA831" t="str">
            <v xml:space="preserve"> ST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 t="str">
            <v>Pass</v>
          </cell>
          <cell r="BH831" t="str">
            <v>Pass</v>
          </cell>
          <cell r="BI831" t="str">
            <v>***-**-5107</v>
          </cell>
          <cell r="BJ831">
            <v>8708.9599999999991</v>
          </cell>
          <cell r="BK831">
            <v>8718.2599999999984</v>
          </cell>
          <cell r="BL831">
            <v>8718.2599999999984</v>
          </cell>
          <cell r="BM831"/>
          <cell r="BN831"/>
          <cell r="BO831"/>
          <cell r="BP831"/>
          <cell r="BQ831">
            <v>7.7737923040243887E-6</v>
          </cell>
          <cell r="BR831">
            <v>8708.9599999999991</v>
          </cell>
          <cell r="BS831">
            <v>9.3000000000000007</v>
          </cell>
          <cell r="BT831">
            <v>8718.2599999999984</v>
          </cell>
          <cell r="BU831">
            <v>0</v>
          </cell>
          <cell r="BV831">
            <v>8718.2599999999984</v>
          </cell>
          <cell r="BW831">
            <v>0</v>
          </cell>
          <cell r="BX831">
            <v>0</v>
          </cell>
          <cell r="BY831"/>
          <cell r="BZ831">
            <v>331.57</v>
          </cell>
          <cell r="CA831" t="e">
            <v>#REF!</v>
          </cell>
          <cell r="CB831" t="str">
            <v>Match</v>
          </cell>
          <cell r="CC831" t="b">
            <v>0</v>
          </cell>
          <cell r="CD831">
            <v>938735107</v>
          </cell>
          <cell r="CE831">
            <v>9</v>
          </cell>
          <cell r="CF831">
            <v>9</v>
          </cell>
          <cell r="CG831">
            <v>73</v>
          </cell>
          <cell r="CH831" t="str">
            <v>Z</v>
          </cell>
          <cell r="CI831">
            <v>8.6868402777763549</v>
          </cell>
          <cell r="CJ831"/>
          <cell r="CK831" t="e">
            <v>#REF!</v>
          </cell>
          <cell r="CL831" t="e">
            <v>#REF!</v>
          </cell>
        </row>
        <row r="832">
          <cell r="B832">
            <v>53012</v>
          </cell>
          <cell r="C832" t="str">
            <v xml:space="preserve"> GUTIERREZ,MARTHA</v>
          </cell>
          <cell r="D832">
            <v>13102.56</v>
          </cell>
          <cell r="E832">
            <v>5615.01</v>
          </cell>
          <cell r="F832">
            <v>42536</v>
          </cell>
          <cell r="G832">
            <v>43480</v>
          </cell>
          <cell r="H832" t="str">
            <v xml:space="preserve"> REFINANCE NISSAN QUEST</v>
          </cell>
          <cell r="I832" t="str">
            <v xml:space="preserve"> SA</v>
          </cell>
          <cell r="J832">
            <v>34</v>
          </cell>
          <cell r="K832" t="str">
            <v xml:space="preserve"> A</v>
          </cell>
          <cell r="L832" t="str">
            <v xml:space="preserve"> N</v>
          </cell>
          <cell r="M832">
            <v>0</v>
          </cell>
          <cell r="N832">
            <v>23985</v>
          </cell>
          <cell r="O832">
            <v>53012</v>
          </cell>
          <cell r="P832">
            <v>0</v>
          </cell>
          <cell r="Q832" t="str">
            <v xml:space="preserve"> LF</v>
          </cell>
          <cell r="R832">
            <v>43146</v>
          </cell>
          <cell r="S832">
            <v>492.42</v>
          </cell>
          <cell r="T832">
            <v>7.31</v>
          </cell>
          <cell r="U832" t="str">
            <v xml:space="preserve"> N</v>
          </cell>
          <cell r="V832">
            <v>11</v>
          </cell>
          <cell r="W832">
            <v>940953715</v>
          </cell>
          <cell r="X832" t="str">
            <v xml:space="preserve"> S</v>
          </cell>
          <cell r="Y832">
            <v>23985</v>
          </cell>
          <cell r="Z832">
            <v>53012</v>
          </cell>
          <cell r="AA832">
            <v>1</v>
          </cell>
          <cell r="AB832">
            <v>1</v>
          </cell>
          <cell r="AC832">
            <v>5</v>
          </cell>
          <cell r="AD832">
            <v>12</v>
          </cell>
          <cell r="AE832">
            <v>0</v>
          </cell>
          <cell r="AF832">
            <v>0</v>
          </cell>
          <cell r="AG832" t="str">
            <v xml:space="preserve"> ST</v>
          </cell>
          <cell r="AH832" t="str">
            <v xml:space="preserve"> 2005 NISSAN QUEST</v>
          </cell>
          <cell r="AI832" t="str">
            <v xml:space="preserve"> N</v>
          </cell>
          <cell r="AJ832">
            <v>9.5</v>
          </cell>
          <cell r="AK832">
            <v>2</v>
          </cell>
          <cell r="AL832">
            <v>23985</v>
          </cell>
          <cell r="AM832">
            <v>53012</v>
          </cell>
          <cell r="AN832" t="str">
            <v xml:space="preserve">  5/16/2017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23985</v>
          </cell>
          <cell r="AZ832">
            <v>53012</v>
          </cell>
          <cell r="BA832" t="str">
            <v xml:space="preserve"> ST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 t="str">
            <v>Pass</v>
          </cell>
          <cell r="BH832" t="str">
            <v>Pass</v>
          </cell>
          <cell r="BI832" t="str">
            <v>***-**-3715</v>
          </cell>
          <cell r="BJ832">
            <v>5615.01</v>
          </cell>
          <cell r="BK832">
            <v>5622.3200000000006</v>
          </cell>
          <cell r="BL832">
            <v>5622.3200000000006</v>
          </cell>
          <cell r="BM832"/>
          <cell r="BN832"/>
          <cell r="BO832"/>
          <cell r="BP832"/>
          <cell r="BQ832">
            <v>7.3253338116092258E-6</v>
          </cell>
          <cell r="BR832">
            <v>5615.01</v>
          </cell>
          <cell r="BS832">
            <v>7.31</v>
          </cell>
          <cell r="BT832">
            <v>5622.3200000000006</v>
          </cell>
          <cell r="BU832">
            <v>0</v>
          </cell>
          <cell r="BV832">
            <v>5622.3200000000006</v>
          </cell>
          <cell r="BW832">
            <v>0</v>
          </cell>
          <cell r="BX832">
            <v>0</v>
          </cell>
          <cell r="BY832"/>
          <cell r="BZ832">
            <v>0</v>
          </cell>
          <cell r="CA832" t="e">
            <v>#REF!</v>
          </cell>
          <cell r="CB832" t="str">
            <v>Match</v>
          </cell>
          <cell r="CC832" t="b">
            <v>0</v>
          </cell>
          <cell r="CD832">
            <v>940953715</v>
          </cell>
          <cell r="CE832">
            <v>9</v>
          </cell>
          <cell r="CF832">
            <v>9</v>
          </cell>
          <cell r="CG832">
            <v>95</v>
          </cell>
          <cell r="CH832" t="b">
            <v>0</v>
          </cell>
          <cell r="CI832">
            <v>-22.313159722223645</v>
          </cell>
          <cell r="CJ832"/>
          <cell r="CK832" t="e">
            <v>#REF!</v>
          </cell>
          <cell r="CL832" t="e">
            <v>#REF!</v>
          </cell>
        </row>
        <row r="833">
          <cell r="B833">
            <v>54284</v>
          </cell>
          <cell r="C833" t="str">
            <v xml:space="preserve"> GUTIERREZ,MARTHA</v>
          </cell>
          <cell r="D833">
            <v>4852.3100000000004</v>
          </cell>
          <cell r="E833">
            <v>4334.03</v>
          </cell>
          <cell r="F833">
            <v>43042</v>
          </cell>
          <cell r="G833">
            <v>43590</v>
          </cell>
          <cell r="H833" t="str">
            <v xml:space="preserve"> PERSONAL</v>
          </cell>
          <cell r="I833" t="str">
            <v xml:space="preserve"> SA</v>
          </cell>
          <cell r="J833">
            <v>31</v>
          </cell>
          <cell r="K833" t="str">
            <v xml:space="preserve"> A</v>
          </cell>
          <cell r="L833" t="str">
            <v xml:space="preserve"> N</v>
          </cell>
          <cell r="M833">
            <v>0</v>
          </cell>
          <cell r="N833">
            <v>23985</v>
          </cell>
          <cell r="O833">
            <v>54284</v>
          </cell>
          <cell r="P833">
            <v>0</v>
          </cell>
          <cell r="Q833" t="str">
            <v xml:space="preserve"> TW</v>
          </cell>
          <cell r="R833">
            <v>43136</v>
          </cell>
          <cell r="S833">
            <v>291.52</v>
          </cell>
          <cell r="T833">
            <v>22.56</v>
          </cell>
          <cell r="U833" t="str">
            <v xml:space="preserve"> N</v>
          </cell>
          <cell r="V833">
            <v>1</v>
          </cell>
          <cell r="W833">
            <v>940953715</v>
          </cell>
          <cell r="X833" t="str">
            <v xml:space="preserve"> S</v>
          </cell>
          <cell r="Y833">
            <v>23985</v>
          </cell>
          <cell r="Z833">
            <v>54284</v>
          </cell>
          <cell r="AA833">
            <v>0</v>
          </cell>
          <cell r="AB833">
            <v>1</v>
          </cell>
          <cell r="AC833">
            <v>10</v>
          </cell>
          <cell r="AD833">
            <v>4</v>
          </cell>
          <cell r="AE833">
            <v>0</v>
          </cell>
          <cell r="AF833">
            <v>0</v>
          </cell>
          <cell r="AG833" t="str">
            <v xml:space="preserve"> ST</v>
          </cell>
          <cell r="AH833" t="str">
            <v xml:space="preserve"> UNSECURED</v>
          </cell>
          <cell r="AI833" t="str">
            <v xml:space="preserve"> N</v>
          </cell>
          <cell r="AJ833">
            <v>10</v>
          </cell>
          <cell r="AK833">
            <v>0</v>
          </cell>
          <cell r="AL833">
            <v>23985</v>
          </cell>
          <cell r="AM833">
            <v>54284</v>
          </cell>
          <cell r="AN833" t="str">
            <v xml:space="preserve">  0/00/0000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23985</v>
          </cell>
          <cell r="AZ833">
            <v>54284</v>
          </cell>
          <cell r="BA833" t="str">
            <v xml:space="preserve"> ST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 t="str">
            <v>Pass</v>
          </cell>
          <cell r="BH833" t="str">
            <v>Pass</v>
          </cell>
          <cell r="BI833" t="str">
            <v>***-**-3715</v>
          </cell>
          <cell r="BJ833">
            <v>4334.03</v>
          </cell>
          <cell r="BK833">
            <v>4356.59</v>
          </cell>
          <cell r="BL833">
            <v>4356.59</v>
          </cell>
          <cell r="BM833"/>
          <cell r="BN833"/>
          <cell r="BO833"/>
          <cell r="BP833"/>
          <cell r="BQ833">
            <v>5.9517570338542266E-6</v>
          </cell>
          <cell r="BR833">
            <v>4334.03</v>
          </cell>
          <cell r="BS833">
            <v>22.56</v>
          </cell>
          <cell r="BT833">
            <v>4356.59</v>
          </cell>
          <cell r="BU833">
            <v>0</v>
          </cell>
          <cell r="BV833">
            <v>4356.59</v>
          </cell>
          <cell r="BW833">
            <v>0</v>
          </cell>
          <cell r="BX833">
            <v>0</v>
          </cell>
          <cell r="BY833"/>
          <cell r="BZ833">
            <v>0</v>
          </cell>
          <cell r="CA833" t="e">
            <v>#REF!</v>
          </cell>
          <cell r="CB833" t="str">
            <v>Match</v>
          </cell>
          <cell r="CC833" t="b">
            <v>0</v>
          </cell>
          <cell r="CD833">
            <v>940953715</v>
          </cell>
          <cell r="CE833">
            <v>9</v>
          </cell>
          <cell r="CF833">
            <v>9</v>
          </cell>
          <cell r="CG833">
            <v>95</v>
          </cell>
          <cell r="CH833" t="b">
            <v>0</v>
          </cell>
          <cell r="CI833">
            <v>-12.313159722223645</v>
          </cell>
          <cell r="CJ833"/>
          <cell r="CK833" t="e">
            <v>#REF!</v>
          </cell>
          <cell r="CL833" t="e">
            <v>#REF!</v>
          </cell>
        </row>
        <row r="834">
          <cell r="B834">
            <v>54069</v>
          </cell>
          <cell r="C834" t="str">
            <v xml:space="preserve"> GUZMAN,CESAR</v>
          </cell>
          <cell r="D834">
            <v>23898.5</v>
          </cell>
          <cell r="E834">
            <v>22268.3</v>
          </cell>
          <cell r="F834">
            <v>42956</v>
          </cell>
          <cell r="G834">
            <v>44793</v>
          </cell>
          <cell r="H834" t="str">
            <v xml:space="preserve"> PURCHASE VEHICLE</v>
          </cell>
          <cell r="I834" t="str">
            <v xml:space="preserve"> SA</v>
          </cell>
          <cell r="J834">
            <v>34</v>
          </cell>
          <cell r="K834" t="str">
            <v xml:space="preserve"> A</v>
          </cell>
          <cell r="L834" t="str">
            <v xml:space="preserve"> N</v>
          </cell>
          <cell r="M834">
            <v>0</v>
          </cell>
          <cell r="N834">
            <v>23995</v>
          </cell>
          <cell r="O834">
            <v>54069</v>
          </cell>
          <cell r="P834">
            <v>0</v>
          </cell>
          <cell r="Q834" t="str">
            <v xml:space="preserve"> MN</v>
          </cell>
          <cell r="R834">
            <v>43151</v>
          </cell>
          <cell r="S834">
            <v>474.26</v>
          </cell>
          <cell r="T834">
            <v>8.5399999999999991</v>
          </cell>
          <cell r="U834" t="str">
            <v xml:space="preserve"> N</v>
          </cell>
          <cell r="V834">
            <v>11</v>
          </cell>
          <cell r="W834">
            <v>518844123</v>
          </cell>
          <cell r="X834" t="str">
            <v xml:space="preserve"> S</v>
          </cell>
          <cell r="Y834">
            <v>23995</v>
          </cell>
          <cell r="Z834">
            <v>54069</v>
          </cell>
          <cell r="AA834">
            <v>0</v>
          </cell>
          <cell r="AB834">
            <v>25</v>
          </cell>
          <cell r="AC834">
            <v>5</v>
          </cell>
          <cell r="AD834">
            <v>12</v>
          </cell>
          <cell r="AE834">
            <v>0</v>
          </cell>
          <cell r="AF834">
            <v>0</v>
          </cell>
          <cell r="AG834" t="str">
            <v xml:space="preserve"> ST</v>
          </cell>
          <cell r="AH834" t="str">
            <v xml:space="preserve"> 2012 CHEVROLET SILVERADO 1500</v>
          </cell>
          <cell r="AI834" t="str">
            <v xml:space="preserve"> N</v>
          </cell>
          <cell r="AJ834">
            <v>7</v>
          </cell>
          <cell r="AK834">
            <v>0</v>
          </cell>
          <cell r="AL834">
            <v>23995</v>
          </cell>
          <cell r="AM834">
            <v>54069</v>
          </cell>
          <cell r="AN834" t="str">
            <v xml:space="preserve">  0/00/0000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23995</v>
          </cell>
          <cell r="AZ834">
            <v>54069</v>
          </cell>
          <cell r="BA834" t="str">
            <v xml:space="preserve"> ST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 t="str">
            <v>Pass</v>
          </cell>
          <cell r="BH834" t="str">
            <v>Pass</v>
          </cell>
          <cell r="BI834" t="str">
            <v>***-**-4123</v>
          </cell>
          <cell r="BJ834">
            <v>22268.3</v>
          </cell>
          <cell r="BK834">
            <v>22276.84</v>
          </cell>
          <cell r="BL834">
            <v>22276.84</v>
          </cell>
          <cell r="BM834"/>
          <cell r="BN834"/>
          <cell r="BO834"/>
          <cell r="BP834"/>
          <cell r="BQ834">
            <v>2.1406141122669494E-5</v>
          </cell>
          <cell r="BR834">
            <v>22268.3</v>
          </cell>
          <cell r="BS834">
            <v>8.5399999999999991</v>
          </cell>
          <cell r="BT834">
            <v>22276.84</v>
          </cell>
          <cell r="BU834">
            <v>0</v>
          </cell>
          <cell r="BV834">
            <v>22276.84</v>
          </cell>
          <cell r="BW834">
            <v>0</v>
          </cell>
          <cell r="BX834">
            <v>0</v>
          </cell>
          <cell r="BY834"/>
          <cell r="BZ834">
            <v>0</v>
          </cell>
          <cell r="CA834" t="e">
            <v>#REF!</v>
          </cell>
          <cell r="CB834" t="str">
            <v>Match</v>
          </cell>
          <cell r="CC834" t="b">
            <v>0</v>
          </cell>
          <cell r="CD834">
            <v>518844123</v>
          </cell>
          <cell r="CE834">
            <v>9</v>
          </cell>
          <cell r="CF834">
            <v>5</v>
          </cell>
          <cell r="CG834">
            <v>84</v>
          </cell>
          <cell r="CH834" t="b">
            <v>0</v>
          </cell>
          <cell r="CI834">
            <v>-27.313159722223645</v>
          </cell>
          <cell r="CJ834"/>
          <cell r="CK834" t="e">
            <v>#REF!</v>
          </cell>
          <cell r="CL834" t="e">
            <v>#REF!</v>
          </cell>
        </row>
        <row r="835">
          <cell r="B835">
            <v>51355</v>
          </cell>
          <cell r="C835" t="str">
            <v xml:space="preserve"> H &amp; H FARMS</v>
          </cell>
          <cell r="D835">
            <v>306000</v>
          </cell>
          <cell r="E835">
            <v>279231.09000000003</v>
          </cell>
          <cell r="F835">
            <v>42062</v>
          </cell>
          <cell r="G835">
            <v>47574</v>
          </cell>
          <cell r="H835" t="str">
            <v xml:space="preserve"> PURCHASE REAL ESTATE</v>
          </cell>
          <cell r="I835" t="str">
            <v xml:space="preserve"> SA</v>
          </cell>
          <cell r="J835">
            <v>12</v>
          </cell>
          <cell r="K835" t="str">
            <v xml:space="preserve"> A</v>
          </cell>
          <cell r="L835" t="str">
            <v xml:space="preserve"> N</v>
          </cell>
          <cell r="M835">
            <v>0</v>
          </cell>
          <cell r="N835">
            <v>24020</v>
          </cell>
          <cell r="O835">
            <v>51355</v>
          </cell>
          <cell r="P835">
            <v>0</v>
          </cell>
          <cell r="Q835" t="str">
            <v xml:space="preserve"> LF</v>
          </cell>
          <cell r="R835">
            <v>43191</v>
          </cell>
          <cell r="S835">
            <v>29093.47</v>
          </cell>
          <cell r="T835">
            <v>10166.31</v>
          </cell>
          <cell r="U835" t="str">
            <v xml:space="preserve"> N</v>
          </cell>
          <cell r="V835">
            <v>2</v>
          </cell>
          <cell r="W835">
            <v>481104321</v>
          </cell>
          <cell r="X835" t="str">
            <v xml:space="preserve"> F</v>
          </cell>
          <cell r="Y835">
            <v>24020</v>
          </cell>
          <cell r="Z835">
            <v>51355</v>
          </cell>
          <cell r="AA835">
            <v>0</v>
          </cell>
          <cell r="AB835">
            <v>13</v>
          </cell>
          <cell r="AC835">
            <v>6</v>
          </cell>
          <cell r="AD835">
            <v>2</v>
          </cell>
          <cell r="AE835">
            <v>0</v>
          </cell>
          <cell r="AF835">
            <v>0</v>
          </cell>
          <cell r="AG835" t="str">
            <v xml:space="preserve"> ST</v>
          </cell>
          <cell r="AH835" t="str">
            <v xml:space="preserve"> REM 2/27/15</v>
          </cell>
          <cell r="AI835" t="str">
            <v xml:space="preserve"> N</v>
          </cell>
          <cell r="AJ835">
            <v>4.8499999999999996</v>
          </cell>
          <cell r="AK835">
            <v>3</v>
          </cell>
          <cell r="AL835">
            <v>24020</v>
          </cell>
          <cell r="AM835">
            <v>51355</v>
          </cell>
          <cell r="AN835" t="str">
            <v xml:space="preserve">  0/00/0000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1</v>
          </cell>
          <cell r="AW835">
            <v>0</v>
          </cell>
          <cell r="AX835">
            <v>0</v>
          </cell>
          <cell r="AY835">
            <v>24020</v>
          </cell>
          <cell r="AZ835">
            <v>51355</v>
          </cell>
          <cell r="BA835" t="str">
            <v xml:space="preserve"> ST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 t="str">
            <v>Special Mention</v>
          </cell>
          <cell r="BH835" t="str">
            <v>Special Mention</v>
          </cell>
          <cell r="BI835" t="str">
            <v>**-***4321</v>
          </cell>
          <cell r="BJ835">
            <v>279231.09000000003</v>
          </cell>
          <cell r="BK835">
            <v>289397.40000000002</v>
          </cell>
          <cell r="BL835"/>
          <cell r="BM835">
            <v>289397.40000000002</v>
          </cell>
          <cell r="BN835"/>
          <cell r="BO835"/>
          <cell r="BP835"/>
          <cell r="BQ835">
            <v>1.8597680863525795E-4</v>
          </cell>
          <cell r="BR835">
            <v>279231.09000000003</v>
          </cell>
          <cell r="BS835">
            <v>10166.31</v>
          </cell>
          <cell r="BT835">
            <v>289397.40000000002</v>
          </cell>
          <cell r="BU835">
            <v>0</v>
          </cell>
          <cell r="BV835">
            <v>289397.40000000002</v>
          </cell>
          <cell r="BW835">
            <v>0</v>
          </cell>
          <cell r="BX835">
            <v>0</v>
          </cell>
          <cell r="BY835"/>
          <cell r="BZ835">
            <v>0</v>
          </cell>
          <cell r="CA835" t="e">
            <v>#REF!</v>
          </cell>
          <cell r="CB835" t="str">
            <v>Match</v>
          </cell>
          <cell r="CC835" t="b">
            <v>0</v>
          </cell>
          <cell r="CD835">
            <v>481104321</v>
          </cell>
          <cell r="CE835">
            <v>9</v>
          </cell>
          <cell r="CF835">
            <v>4</v>
          </cell>
          <cell r="CG835">
            <v>10</v>
          </cell>
          <cell r="CH835" t="b">
            <v>0</v>
          </cell>
          <cell r="CI835">
            <v>-67.313159722223645</v>
          </cell>
          <cell r="CJ835"/>
          <cell r="CK835" t="e">
            <v>#REF!</v>
          </cell>
          <cell r="CL835" t="e">
            <v>#REF!</v>
          </cell>
        </row>
        <row r="836">
          <cell r="B836">
            <v>53735</v>
          </cell>
          <cell r="C836" t="str">
            <v xml:space="preserve"> H &amp; H FARMS</v>
          </cell>
          <cell r="D836">
            <v>400000</v>
          </cell>
          <cell r="E836">
            <v>95500</v>
          </cell>
          <cell r="F836">
            <v>42829</v>
          </cell>
          <cell r="G836">
            <v>43191</v>
          </cell>
          <cell r="H836" t="str">
            <v xml:space="preserve"> OPERATE RENEWAL</v>
          </cell>
          <cell r="I836" t="str">
            <v xml:space="preserve"> SI</v>
          </cell>
          <cell r="J836">
            <v>91</v>
          </cell>
          <cell r="K836" t="str">
            <v xml:space="preserve"> A</v>
          </cell>
          <cell r="L836" t="str">
            <v xml:space="preserve"> O</v>
          </cell>
          <cell r="M836">
            <v>400000</v>
          </cell>
          <cell r="N836">
            <v>24020</v>
          </cell>
          <cell r="O836">
            <v>53735</v>
          </cell>
          <cell r="P836">
            <v>0</v>
          </cell>
          <cell r="Q836" t="str">
            <v xml:space="preserve"> LF</v>
          </cell>
          <cell r="R836">
            <v>43191</v>
          </cell>
          <cell r="S836">
            <v>0</v>
          </cell>
          <cell r="T836">
            <v>9449.81</v>
          </cell>
          <cell r="U836" t="str">
            <v xml:space="preserve"> N</v>
          </cell>
          <cell r="V836">
            <v>7</v>
          </cell>
          <cell r="W836">
            <v>481104321</v>
          </cell>
          <cell r="X836" t="str">
            <v xml:space="preserve"> F</v>
          </cell>
          <cell r="Y836">
            <v>24020</v>
          </cell>
          <cell r="Z836">
            <v>53735</v>
          </cell>
          <cell r="AA836">
            <v>0</v>
          </cell>
          <cell r="AB836">
            <v>13</v>
          </cell>
          <cell r="AC836">
            <v>4</v>
          </cell>
          <cell r="AD836">
            <v>11</v>
          </cell>
          <cell r="AE836">
            <v>0</v>
          </cell>
          <cell r="AF836">
            <v>0</v>
          </cell>
          <cell r="AG836" t="str">
            <v xml:space="preserve"> ST</v>
          </cell>
          <cell r="AH836" t="str">
            <v xml:space="preserve"> ALL INVENTORY, ACCOUNTS, EQUIP</v>
          </cell>
          <cell r="AI836" t="str">
            <v xml:space="preserve"> N</v>
          </cell>
          <cell r="AJ836">
            <v>7</v>
          </cell>
          <cell r="AK836">
            <v>0</v>
          </cell>
          <cell r="AL836">
            <v>24020</v>
          </cell>
          <cell r="AM836">
            <v>53735</v>
          </cell>
          <cell r="AN836" t="str">
            <v xml:space="preserve">  0/00/0000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24020</v>
          </cell>
          <cell r="AZ836">
            <v>53735</v>
          </cell>
          <cell r="BA836" t="str">
            <v xml:space="preserve"> ST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 t="str">
            <v>Special Mention</v>
          </cell>
          <cell r="BH836" t="str">
            <v>Special Mention</v>
          </cell>
          <cell r="BI836" t="str">
            <v>**-***4321</v>
          </cell>
          <cell r="BJ836">
            <v>400000</v>
          </cell>
          <cell r="BK836">
            <v>104949.81</v>
          </cell>
          <cell r="BL836"/>
          <cell r="BM836">
            <v>104949.81</v>
          </cell>
          <cell r="BN836"/>
          <cell r="BO836"/>
          <cell r="BP836"/>
          <cell r="BQ836">
            <v>9.1802538910241762E-5</v>
          </cell>
          <cell r="BR836">
            <v>95500</v>
          </cell>
          <cell r="BS836">
            <v>9449.81</v>
          </cell>
          <cell r="BT836">
            <v>104949.81</v>
          </cell>
          <cell r="BU836">
            <v>304500</v>
          </cell>
          <cell r="BV836">
            <v>409449.81</v>
          </cell>
          <cell r="BW836">
            <v>0</v>
          </cell>
          <cell r="BX836">
            <v>0</v>
          </cell>
          <cell r="BY836"/>
          <cell r="BZ836">
            <v>0</v>
          </cell>
          <cell r="CA836" t="e">
            <v>#REF!</v>
          </cell>
          <cell r="CB836" t="str">
            <v>Match</v>
          </cell>
          <cell r="CC836" t="b">
            <v>0</v>
          </cell>
          <cell r="CD836">
            <v>481104321</v>
          </cell>
          <cell r="CE836">
            <v>9</v>
          </cell>
          <cell r="CF836">
            <v>4</v>
          </cell>
          <cell r="CG836">
            <v>10</v>
          </cell>
          <cell r="CH836" t="b">
            <v>0</v>
          </cell>
          <cell r="CI836">
            <v>-67.313159722223645</v>
          </cell>
          <cell r="CJ836"/>
          <cell r="CK836" t="e">
            <v>#REF!</v>
          </cell>
          <cell r="CL836" t="e">
            <v>#REF!</v>
          </cell>
        </row>
        <row r="837">
          <cell r="B837">
            <v>49313</v>
          </cell>
          <cell r="C837" t="str">
            <v xml:space="preserve"> HRC FEED YARD</v>
          </cell>
          <cell r="D837">
            <v>2400000</v>
          </cell>
          <cell r="E837">
            <v>1847388.37</v>
          </cell>
          <cell r="F837">
            <v>41565</v>
          </cell>
          <cell r="G837">
            <v>47034</v>
          </cell>
          <cell r="H837" t="str">
            <v xml:space="preserve"> REAL ESTATE TERM</v>
          </cell>
          <cell r="I837" t="str">
            <v xml:space="preserve"> SA</v>
          </cell>
          <cell r="J837">
            <v>92</v>
          </cell>
          <cell r="K837" t="str">
            <v xml:space="preserve"> A</v>
          </cell>
          <cell r="L837" t="str">
            <v xml:space="preserve"> N</v>
          </cell>
          <cell r="M837">
            <v>0</v>
          </cell>
          <cell r="N837">
            <v>24050</v>
          </cell>
          <cell r="O837">
            <v>49313</v>
          </cell>
          <cell r="P837">
            <v>0</v>
          </cell>
          <cell r="Q837" t="str">
            <v xml:space="preserve"> JB</v>
          </cell>
          <cell r="R837">
            <v>43139</v>
          </cell>
          <cell r="S837">
            <v>17456.12</v>
          </cell>
          <cell r="T837">
            <v>3606.21</v>
          </cell>
          <cell r="U837" t="str">
            <v xml:space="preserve"> N</v>
          </cell>
          <cell r="V837">
            <v>7</v>
          </cell>
          <cell r="W837">
            <v>272351230</v>
          </cell>
          <cell r="X837" t="str">
            <v xml:space="preserve"> F</v>
          </cell>
          <cell r="Y837">
            <v>24050</v>
          </cell>
          <cell r="Z837">
            <v>49313</v>
          </cell>
          <cell r="AA837">
            <v>0</v>
          </cell>
          <cell r="AB837">
            <v>13</v>
          </cell>
          <cell r="AC837">
            <v>6</v>
          </cell>
          <cell r="AD837">
            <v>11</v>
          </cell>
          <cell r="AE837">
            <v>0</v>
          </cell>
          <cell r="AF837">
            <v>0</v>
          </cell>
          <cell r="AG837" t="str">
            <v xml:space="preserve"> ST</v>
          </cell>
          <cell r="AH837" t="str">
            <v xml:space="preserve"> REAL ESTATE TERM</v>
          </cell>
          <cell r="AI837" t="str">
            <v xml:space="preserve"> N</v>
          </cell>
          <cell r="AJ837">
            <v>3.75</v>
          </cell>
          <cell r="AK837">
            <v>2</v>
          </cell>
          <cell r="AL837">
            <v>24050</v>
          </cell>
          <cell r="AM837">
            <v>49313</v>
          </cell>
          <cell r="AN837" t="str">
            <v xml:space="preserve">  0/00/0000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24050</v>
          </cell>
          <cell r="AZ837">
            <v>49313</v>
          </cell>
          <cell r="BA837" t="str">
            <v xml:space="preserve"> ST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 t="str">
            <v>Pass</v>
          </cell>
          <cell r="BH837" t="str">
            <v>Pass</v>
          </cell>
          <cell r="BI837" t="str">
            <v>**-***1230</v>
          </cell>
          <cell r="BJ837">
            <v>1847388.37</v>
          </cell>
          <cell r="BK837">
            <v>1850994.58</v>
          </cell>
          <cell r="BL837">
            <v>1850994.58</v>
          </cell>
          <cell r="BM837"/>
          <cell r="BN837"/>
          <cell r="BO837"/>
          <cell r="BP837"/>
          <cell r="BQ837">
            <v>9.5135532565026042E-4</v>
          </cell>
          <cell r="BR837">
            <v>1847388.37</v>
          </cell>
          <cell r="BS837">
            <v>3606.21</v>
          </cell>
          <cell r="BT837">
            <v>1850994.58</v>
          </cell>
          <cell r="BU837">
            <v>0</v>
          </cell>
          <cell r="BV837">
            <v>1850994.58</v>
          </cell>
          <cell r="BW837">
            <v>0</v>
          </cell>
          <cell r="BX837">
            <v>0</v>
          </cell>
          <cell r="BY837"/>
          <cell r="BZ837">
            <v>0</v>
          </cell>
          <cell r="CA837" t="e">
            <v>#REF!</v>
          </cell>
          <cell r="CB837" t="str">
            <v>Match</v>
          </cell>
          <cell r="CC837" t="b">
            <v>0</v>
          </cell>
          <cell r="CD837">
            <v>272351230</v>
          </cell>
          <cell r="CE837">
            <v>9</v>
          </cell>
          <cell r="CF837">
            <v>2</v>
          </cell>
          <cell r="CG837">
            <v>35</v>
          </cell>
          <cell r="CH837" t="b">
            <v>0</v>
          </cell>
          <cell r="CI837">
            <v>-15.313159722223645</v>
          </cell>
          <cell r="CJ837"/>
          <cell r="CK837" t="e">
            <v>#REF!</v>
          </cell>
          <cell r="CL837" t="e">
            <v>#REF!</v>
          </cell>
        </row>
        <row r="838">
          <cell r="B838">
            <v>49314</v>
          </cell>
          <cell r="C838" t="str">
            <v xml:space="preserve"> HRC FEED YARDS, LLC</v>
          </cell>
          <cell r="D838">
            <v>700000</v>
          </cell>
          <cell r="E838">
            <v>296146.51</v>
          </cell>
          <cell r="F838">
            <v>41555</v>
          </cell>
          <cell r="G838">
            <v>44112</v>
          </cell>
          <cell r="H838" t="str">
            <v xml:space="preserve"> EQUIPMENT TERM</v>
          </cell>
          <cell r="I838" t="str">
            <v xml:space="preserve"> SA</v>
          </cell>
          <cell r="J838">
            <v>92</v>
          </cell>
          <cell r="K838" t="str">
            <v xml:space="preserve"> A</v>
          </cell>
          <cell r="L838" t="str">
            <v xml:space="preserve"> N</v>
          </cell>
          <cell r="M838">
            <v>0</v>
          </cell>
          <cell r="N838">
            <v>24050</v>
          </cell>
          <cell r="O838">
            <v>49314</v>
          </cell>
          <cell r="P838">
            <v>0</v>
          </cell>
          <cell r="Q838" t="str">
            <v xml:space="preserve"> JB</v>
          </cell>
          <cell r="R838">
            <v>43139</v>
          </cell>
          <cell r="S838">
            <v>9488.48</v>
          </cell>
          <cell r="T838">
            <v>578.09</v>
          </cell>
          <cell r="U838" t="str">
            <v xml:space="preserve"> N</v>
          </cell>
          <cell r="V838">
            <v>7</v>
          </cell>
          <cell r="W838">
            <v>272351230</v>
          </cell>
          <cell r="X838" t="str">
            <v xml:space="preserve"> F</v>
          </cell>
          <cell r="Y838">
            <v>24050</v>
          </cell>
          <cell r="Z838">
            <v>49314</v>
          </cell>
          <cell r="AA838">
            <v>0</v>
          </cell>
          <cell r="AB838">
            <v>13</v>
          </cell>
          <cell r="AC838">
            <v>2</v>
          </cell>
          <cell r="AD838">
            <v>11</v>
          </cell>
          <cell r="AE838">
            <v>0</v>
          </cell>
          <cell r="AF838">
            <v>0</v>
          </cell>
          <cell r="AG838" t="str">
            <v xml:space="preserve"> ST</v>
          </cell>
          <cell r="AH838" t="str">
            <v xml:space="preserve"> ALL EQUIPMENT AND FARM EQUIPME</v>
          </cell>
          <cell r="AI838" t="str">
            <v xml:space="preserve"> N</v>
          </cell>
          <cell r="AJ838">
            <v>3.75</v>
          </cell>
          <cell r="AK838">
            <v>2</v>
          </cell>
          <cell r="AL838">
            <v>24050</v>
          </cell>
          <cell r="AM838">
            <v>49314</v>
          </cell>
          <cell r="AN838" t="str">
            <v xml:space="preserve">  0/00/0000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24050</v>
          </cell>
          <cell r="AZ838">
            <v>49314</v>
          </cell>
          <cell r="BA838" t="str">
            <v xml:space="preserve"> ST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 t="str">
            <v>Pass</v>
          </cell>
          <cell r="BH838" t="str">
            <v>Pass</v>
          </cell>
          <cell r="BI838" t="str">
            <v>**-***1230</v>
          </cell>
          <cell r="BJ838">
            <v>296146.51</v>
          </cell>
          <cell r="BK838">
            <v>296724.60000000003</v>
          </cell>
          <cell r="BL838">
            <v>296724.60000000003</v>
          </cell>
          <cell r="BM838"/>
          <cell r="BN838"/>
          <cell r="BO838"/>
          <cell r="BP838"/>
          <cell r="BQ838">
            <v>1.5250748788747548E-4</v>
          </cell>
          <cell r="BR838">
            <v>296146.51</v>
          </cell>
          <cell r="BS838">
            <v>578.09</v>
          </cell>
          <cell r="BT838">
            <v>296724.60000000003</v>
          </cell>
          <cell r="BU838">
            <v>0</v>
          </cell>
          <cell r="BV838">
            <v>296724.60000000003</v>
          </cell>
          <cell r="BW838">
            <v>0</v>
          </cell>
          <cell r="BX838">
            <v>0</v>
          </cell>
          <cell r="BY838"/>
          <cell r="BZ838">
            <v>0</v>
          </cell>
          <cell r="CA838" t="e">
            <v>#REF!</v>
          </cell>
          <cell r="CB838" t="str">
            <v>Match</v>
          </cell>
          <cell r="CC838" t="b">
            <v>0</v>
          </cell>
          <cell r="CD838">
            <v>272351230</v>
          </cell>
          <cell r="CE838">
            <v>9</v>
          </cell>
          <cell r="CF838">
            <v>2</v>
          </cell>
          <cell r="CG838">
            <v>35</v>
          </cell>
          <cell r="CH838" t="b">
            <v>0</v>
          </cell>
          <cell r="CI838">
            <v>-15.313159722223645</v>
          </cell>
          <cell r="CJ838"/>
          <cell r="CK838" t="e">
            <v>#REF!</v>
          </cell>
          <cell r="CL838" t="e">
            <v>#REF!</v>
          </cell>
        </row>
        <row r="839">
          <cell r="B839">
            <v>54307</v>
          </cell>
          <cell r="C839" t="str">
            <v xml:space="preserve"> HRC FEED YARD</v>
          </cell>
          <cell r="D839">
            <v>29500000</v>
          </cell>
          <cell r="E839">
            <v>20774000</v>
          </cell>
          <cell r="F839">
            <v>43070</v>
          </cell>
          <cell r="G839">
            <v>43435</v>
          </cell>
          <cell r="H839" t="str">
            <v xml:space="preserve"> OPERATING</v>
          </cell>
          <cell r="I839" t="str">
            <v xml:space="preserve"> SI</v>
          </cell>
          <cell r="J839">
            <v>91</v>
          </cell>
          <cell r="K839" t="str">
            <v xml:space="preserve"> A</v>
          </cell>
          <cell r="L839" t="str">
            <v xml:space="preserve"> O</v>
          </cell>
          <cell r="M839">
            <v>29500000</v>
          </cell>
          <cell r="N839">
            <v>24050</v>
          </cell>
          <cell r="O839">
            <v>54307</v>
          </cell>
          <cell r="P839">
            <v>0</v>
          </cell>
          <cell r="Q839" t="str">
            <v xml:space="preserve"> LF</v>
          </cell>
          <cell r="R839" t="str">
            <v>0/00/0000</v>
          </cell>
          <cell r="S839">
            <v>0</v>
          </cell>
          <cell r="T839">
            <v>102618.19</v>
          </cell>
          <cell r="U839" t="str">
            <v xml:space="preserve"> N</v>
          </cell>
          <cell r="V839">
            <v>7</v>
          </cell>
          <cell r="W839">
            <v>272351230</v>
          </cell>
          <cell r="X839" t="str">
            <v xml:space="preserve"> Z</v>
          </cell>
          <cell r="Y839">
            <v>24050</v>
          </cell>
          <cell r="Z839">
            <v>54307</v>
          </cell>
          <cell r="AA839">
            <v>0</v>
          </cell>
          <cell r="AB839">
            <v>13</v>
          </cell>
          <cell r="AC839">
            <v>4</v>
          </cell>
          <cell r="AD839">
            <v>11</v>
          </cell>
          <cell r="AE839">
            <v>0</v>
          </cell>
          <cell r="AF839">
            <v>0</v>
          </cell>
          <cell r="AG839" t="str">
            <v xml:space="preserve"> ST</v>
          </cell>
          <cell r="AH839" t="str">
            <v xml:space="preserve"> LSTK INV ACCTS GI EQUIP DEP AC</v>
          </cell>
          <cell r="AI839" t="str">
            <v xml:space="preserve">  </v>
          </cell>
          <cell r="AJ839">
            <v>3.5306000000000002</v>
          </cell>
          <cell r="AK839">
            <v>0</v>
          </cell>
          <cell r="AL839">
            <v>24050</v>
          </cell>
          <cell r="AM839">
            <v>54307</v>
          </cell>
          <cell r="AN839" t="str">
            <v xml:space="preserve">  0/00/0000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24050</v>
          </cell>
          <cell r="AZ839">
            <v>54307</v>
          </cell>
          <cell r="BA839" t="str">
            <v xml:space="preserve"> ST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 t="str">
            <v>Pass</v>
          </cell>
          <cell r="BH839" t="str">
            <v>Pass</v>
          </cell>
          <cell r="BI839" t="str">
            <v>xxxxx1230</v>
          </cell>
          <cell r="BJ839">
            <v>29500000</v>
          </cell>
          <cell r="BK839">
            <v>20876618.190000001</v>
          </cell>
          <cell r="BL839">
            <v>20876618.190000001</v>
          </cell>
          <cell r="BM839"/>
          <cell r="BN839"/>
          <cell r="BO839"/>
          <cell r="BP839"/>
          <cell r="BQ839">
            <v>1.0072143969319972E-2</v>
          </cell>
          <cell r="BR839">
            <v>20774000</v>
          </cell>
          <cell r="BS839">
            <v>102618.19</v>
          </cell>
          <cell r="BT839">
            <v>20876618.190000001</v>
          </cell>
          <cell r="BU839">
            <v>8726000</v>
          </cell>
          <cell r="BV839">
            <v>29602618.190000001</v>
          </cell>
          <cell r="BW839">
            <v>0</v>
          </cell>
          <cell r="BX839">
            <v>0</v>
          </cell>
          <cell r="BY839"/>
          <cell r="BZ839">
            <v>0</v>
          </cell>
          <cell r="CA839" t="e">
            <v>#REF!</v>
          </cell>
          <cell r="CB839" t="str">
            <v>Match</v>
          </cell>
          <cell r="CC839" t="b">
            <v>0</v>
          </cell>
          <cell r="CD839">
            <v>272351230</v>
          </cell>
          <cell r="CE839">
            <v>9</v>
          </cell>
          <cell r="CF839">
            <v>2</v>
          </cell>
          <cell r="CG839">
            <v>35</v>
          </cell>
          <cell r="CH839" t="b">
            <v>0</v>
          </cell>
          <cell r="CI839">
            <v>0</v>
          </cell>
          <cell r="CJ839"/>
          <cell r="CK839" t="e">
            <v>#REF!</v>
          </cell>
          <cell r="CL839" t="e">
            <v>#REF!</v>
          </cell>
        </row>
        <row r="840">
          <cell r="B840">
            <v>849314</v>
          </cell>
          <cell r="C840" t="str">
            <v xml:space="preserve"> HRC FEED YARD</v>
          </cell>
          <cell r="D840">
            <v>-405192.29</v>
          </cell>
          <cell r="E840">
            <v>-296146.51</v>
          </cell>
          <cell r="F840">
            <v>42706</v>
          </cell>
          <cell r="G840">
            <v>44112</v>
          </cell>
          <cell r="H840" t="str">
            <v xml:space="preserve"> RABO PARTICIPATION</v>
          </cell>
          <cell r="I840" t="str">
            <v xml:space="preserve"> PT</v>
          </cell>
          <cell r="J840">
            <v>93</v>
          </cell>
          <cell r="K840" t="str">
            <v xml:space="preserve"> A</v>
          </cell>
          <cell r="L840" t="str">
            <v xml:space="preserve"> N</v>
          </cell>
          <cell r="M840">
            <v>0</v>
          </cell>
          <cell r="N840">
            <v>24050</v>
          </cell>
          <cell r="O840">
            <v>849314</v>
          </cell>
          <cell r="P840">
            <v>0</v>
          </cell>
          <cell r="Q840" t="str">
            <v xml:space="preserve"> JB</v>
          </cell>
          <cell r="R840">
            <v>44112</v>
          </cell>
          <cell r="S840">
            <v>0</v>
          </cell>
          <cell r="T840">
            <v>547.26</v>
          </cell>
          <cell r="U840" t="str">
            <v xml:space="preserve"> N</v>
          </cell>
          <cell r="V840">
            <v>7</v>
          </cell>
          <cell r="W840">
            <v>272351230</v>
          </cell>
          <cell r="X840" t="str">
            <v xml:space="preserve"> F</v>
          </cell>
          <cell r="Y840">
            <v>24050</v>
          </cell>
          <cell r="Z840">
            <v>849314</v>
          </cell>
          <cell r="AA840">
            <v>0</v>
          </cell>
          <cell r="AB840">
            <v>13</v>
          </cell>
          <cell r="AC840">
            <v>2</v>
          </cell>
          <cell r="AD840">
            <v>11</v>
          </cell>
          <cell r="AE840">
            <v>49314</v>
          </cell>
          <cell r="AF840">
            <v>0</v>
          </cell>
          <cell r="AG840" t="str">
            <v xml:space="preserve"> ST</v>
          </cell>
          <cell r="AH840" t="str">
            <v xml:space="preserve"> RABO PARTICIPATION</v>
          </cell>
          <cell r="AI840" t="str">
            <v xml:space="preserve"> N</v>
          </cell>
          <cell r="AJ840">
            <v>3.55</v>
          </cell>
          <cell r="AK840">
            <v>0</v>
          </cell>
          <cell r="AL840">
            <v>24050</v>
          </cell>
          <cell r="AM840">
            <v>849314</v>
          </cell>
          <cell r="AN840" t="str">
            <v xml:space="preserve">  0/00/0000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24050</v>
          </cell>
          <cell r="AZ840">
            <v>849314</v>
          </cell>
          <cell r="BA840" t="str">
            <v xml:space="preserve"> ST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 t="str">
            <v>Pass</v>
          </cell>
          <cell r="BH840" t="str">
            <v>Pass</v>
          </cell>
          <cell r="BI840" t="str">
            <v>**-***1230</v>
          </cell>
          <cell r="BJ840">
            <v>-296146.51</v>
          </cell>
          <cell r="BK840">
            <v>-295599.25</v>
          </cell>
          <cell r="BL840">
            <v>-295599.25</v>
          </cell>
          <cell r="BM840"/>
          <cell r="BN840"/>
          <cell r="BO840"/>
          <cell r="BP840"/>
          <cell r="BQ840">
            <v>-1.4437375520014346E-4</v>
          </cell>
          <cell r="BR840">
            <v>-296146.51</v>
          </cell>
          <cell r="BS840">
            <v>547.26</v>
          </cell>
          <cell r="BT840">
            <v>-295599.25</v>
          </cell>
          <cell r="BU840">
            <v>0</v>
          </cell>
          <cell r="BV840">
            <v>-295599.25</v>
          </cell>
          <cell r="BW840">
            <v>0</v>
          </cell>
          <cell r="BX840">
            <v>0</v>
          </cell>
          <cell r="BY840"/>
          <cell r="BZ840">
            <v>0</v>
          </cell>
          <cell r="CA840" t="e">
            <v>#REF!</v>
          </cell>
          <cell r="CB840" t="str">
            <v>Match</v>
          </cell>
          <cell r="CC840" t="b">
            <v>0</v>
          </cell>
          <cell r="CD840">
            <v>272351230</v>
          </cell>
          <cell r="CE840">
            <v>9</v>
          </cell>
          <cell r="CF840">
            <v>2</v>
          </cell>
          <cell r="CG840">
            <v>35</v>
          </cell>
          <cell r="CH840" t="b">
            <v>0</v>
          </cell>
          <cell r="CI840">
            <v>-988.31315972222365</v>
          </cell>
          <cell r="CJ840"/>
          <cell r="CK840" t="e">
            <v>#REF!</v>
          </cell>
          <cell r="CL840" t="e">
            <v>#REF!</v>
          </cell>
        </row>
        <row r="841">
          <cell r="B841">
            <v>954307</v>
          </cell>
          <cell r="C841" t="str">
            <v xml:space="preserve"> HRC FEED YARD</v>
          </cell>
          <cell r="D841">
            <v>-29500000</v>
          </cell>
          <cell r="E841">
            <v>-20774000</v>
          </cell>
          <cell r="F841">
            <v>43070</v>
          </cell>
          <cell r="G841">
            <v>43435</v>
          </cell>
          <cell r="H841" t="str">
            <v xml:space="preserve"> RABO PARTICIPATION</v>
          </cell>
          <cell r="I841" t="str">
            <v xml:space="preserve"> PT</v>
          </cell>
          <cell r="J841">
            <v>93</v>
          </cell>
          <cell r="K841" t="str">
            <v xml:space="preserve"> A</v>
          </cell>
          <cell r="L841" t="str">
            <v xml:space="preserve"> O</v>
          </cell>
          <cell r="M841">
            <v>-29500000</v>
          </cell>
          <cell r="N841">
            <v>24050</v>
          </cell>
          <cell r="O841">
            <v>954307</v>
          </cell>
          <cell r="P841">
            <v>0</v>
          </cell>
          <cell r="Q841" t="str">
            <v xml:space="preserve"> LF</v>
          </cell>
          <cell r="R841" t="str">
            <v>0/00/0000</v>
          </cell>
          <cell r="S841">
            <v>0</v>
          </cell>
          <cell r="T841">
            <v>100689.23</v>
          </cell>
          <cell r="U841" t="str">
            <v xml:space="preserve"> N</v>
          </cell>
          <cell r="V841">
            <v>7</v>
          </cell>
          <cell r="W841">
            <v>272351230</v>
          </cell>
          <cell r="X841" t="str">
            <v xml:space="preserve"> F</v>
          </cell>
          <cell r="Y841">
            <v>24050</v>
          </cell>
          <cell r="Z841">
            <v>954307</v>
          </cell>
          <cell r="AA841">
            <v>0</v>
          </cell>
          <cell r="AB841">
            <v>13</v>
          </cell>
          <cell r="AC841">
            <v>4</v>
          </cell>
          <cell r="AD841">
            <v>11</v>
          </cell>
          <cell r="AE841">
            <v>54307</v>
          </cell>
          <cell r="AF841">
            <v>0</v>
          </cell>
          <cell r="AG841" t="str">
            <v xml:space="preserve"> ST</v>
          </cell>
          <cell r="AH841" t="str">
            <v xml:space="preserve"> RABO PARTICIPATION</v>
          </cell>
          <cell r="AI841" t="str">
            <v xml:space="preserve">  </v>
          </cell>
          <cell r="AJ841">
            <v>3.4605999999999999</v>
          </cell>
          <cell r="AK841">
            <v>0</v>
          </cell>
          <cell r="AL841">
            <v>24050</v>
          </cell>
          <cell r="AM841">
            <v>954307</v>
          </cell>
          <cell r="AN841" t="str">
            <v xml:space="preserve">  0/00/0000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24050</v>
          </cell>
          <cell r="AZ841">
            <v>954307</v>
          </cell>
          <cell r="BA841" t="str">
            <v xml:space="preserve"> ST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 t="str">
            <v>Pass</v>
          </cell>
          <cell r="BH841" t="str">
            <v>Pass</v>
          </cell>
          <cell r="BI841" t="str">
            <v>**-***1230</v>
          </cell>
          <cell r="BJ841">
            <v>-29500000</v>
          </cell>
          <cell r="BK841">
            <v>-20673310.77</v>
          </cell>
          <cell r="BL841">
            <v>-20673310.77</v>
          </cell>
          <cell r="BM841"/>
          <cell r="BN841"/>
          <cell r="BO841"/>
          <cell r="BP841"/>
          <cell r="BQ841">
            <v>-9.8724470119041213E-3</v>
          </cell>
          <cell r="BR841">
            <v>-20774000</v>
          </cell>
          <cell r="BS841">
            <v>100689.23</v>
          </cell>
          <cell r="BT841">
            <v>-20673310.77</v>
          </cell>
          <cell r="BU841">
            <v>-8726000</v>
          </cell>
          <cell r="BV841">
            <v>-29399310.77</v>
          </cell>
          <cell r="BW841">
            <v>0</v>
          </cell>
          <cell r="BX841">
            <v>0</v>
          </cell>
          <cell r="BY841"/>
          <cell r="BZ841">
            <v>0</v>
          </cell>
          <cell r="CA841" t="e">
            <v>#REF!</v>
          </cell>
          <cell r="CB841" t="str">
            <v>Match</v>
          </cell>
          <cell r="CC841" t="b">
            <v>0</v>
          </cell>
          <cell r="CD841">
            <v>272351230</v>
          </cell>
          <cell r="CE841">
            <v>9</v>
          </cell>
          <cell r="CF841">
            <v>2</v>
          </cell>
          <cell r="CG841">
            <v>35</v>
          </cell>
          <cell r="CH841" t="b">
            <v>0</v>
          </cell>
          <cell r="CI841">
            <v>0</v>
          </cell>
          <cell r="CJ841"/>
          <cell r="CK841" t="e">
            <v>#REF!</v>
          </cell>
          <cell r="CL841" t="e">
            <v>#REF!</v>
          </cell>
        </row>
        <row r="842">
          <cell r="B842">
            <v>91354</v>
          </cell>
          <cell r="C842" t="str">
            <v xml:space="preserve"> H LAZY E FEED</v>
          </cell>
          <cell r="D842">
            <v>1200000</v>
          </cell>
          <cell r="E842">
            <v>250912.85</v>
          </cell>
          <cell r="F842">
            <v>36104</v>
          </cell>
          <cell r="G842">
            <v>37149</v>
          </cell>
          <cell r="H842" t="str">
            <v xml:space="preserve"> FEEDYARD OPERATIONS</v>
          </cell>
          <cell r="I842" t="str">
            <v xml:space="preserve"> CO</v>
          </cell>
          <cell r="J842">
            <v>91</v>
          </cell>
          <cell r="K842" t="str">
            <v xml:space="preserve"> A</v>
          </cell>
          <cell r="L842" t="str">
            <v xml:space="preserve"> O</v>
          </cell>
          <cell r="M842">
            <v>1200000</v>
          </cell>
          <cell r="N842">
            <v>24100</v>
          </cell>
          <cell r="O842">
            <v>91354</v>
          </cell>
          <cell r="P842">
            <v>0</v>
          </cell>
          <cell r="Q842" t="str">
            <v xml:space="preserve"> CP</v>
          </cell>
          <cell r="R842">
            <v>37149</v>
          </cell>
          <cell r="S842">
            <v>0</v>
          </cell>
          <cell r="T842">
            <v>0</v>
          </cell>
          <cell r="U842" t="str">
            <v xml:space="preserve"> N</v>
          </cell>
          <cell r="V842">
            <v>7</v>
          </cell>
          <cell r="W842">
            <v>481134134</v>
          </cell>
          <cell r="X842" t="str">
            <v xml:space="preserve"> F</v>
          </cell>
          <cell r="Y842">
            <v>24100</v>
          </cell>
          <cell r="Z842">
            <v>91354</v>
          </cell>
          <cell r="AA842">
            <v>0</v>
          </cell>
          <cell r="AB842">
            <v>12</v>
          </cell>
          <cell r="AC842">
            <v>4</v>
          </cell>
          <cell r="AD842">
            <v>11</v>
          </cell>
          <cell r="AE842">
            <v>0</v>
          </cell>
          <cell r="AF842">
            <v>0</v>
          </cell>
          <cell r="AG842" t="str">
            <v xml:space="preserve"> ST</v>
          </cell>
          <cell r="AH842" t="str">
            <v xml:space="preserve"> UCC COLLATERAL/REAL ESTATE</v>
          </cell>
          <cell r="AI842" t="str">
            <v xml:space="preserve"> N</v>
          </cell>
          <cell r="AJ842">
            <v>5.75</v>
          </cell>
          <cell r="AK842">
            <v>4</v>
          </cell>
          <cell r="AL842">
            <v>24100</v>
          </cell>
          <cell r="AM842">
            <v>91354</v>
          </cell>
          <cell r="AN842" t="str">
            <v xml:space="preserve">  0/00/0000</v>
          </cell>
          <cell r="AO842">
            <v>250912.85</v>
          </cell>
          <cell r="AP842">
            <v>321815.84999999998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572728.69999999995</v>
          </cell>
          <cell r="AV842">
            <v>1</v>
          </cell>
          <cell r="AW842">
            <v>1</v>
          </cell>
          <cell r="AX842">
            <v>45</v>
          </cell>
          <cell r="AY842">
            <v>24100</v>
          </cell>
          <cell r="AZ842">
            <v>91354</v>
          </cell>
          <cell r="BA842" t="str">
            <v xml:space="preserve"> ST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 t="str">
            <v>Substandard</v>
          </cell>
          <cell r="BH842" t="str">
            <v>Pass</v>
          </cell>
          <cell r="BI842" t="str">
            <v>**-***4134</v>
          </cell>
          <cell r="BJ842">
            <v>1200000</v>
          </cell>
          <cell r="BK842">
            <v>0</v>
          </cell>
          <cell r="BL842"/>
          <cell r="BM842"/>
          <cell r="BN842">
            <v>0</v>
          </cell>
          <cell r="BO842"/>
          <cell r="BP842"/>
          <cell r="BQ842">
            <v>1.9812716661544766E-4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250912.85</v>
          </cell>
          <cell r="BY842" t="str">
            <v>120 +</v>
          </cell>
          <cell r="BZ842">
            <v>572728.69999999995</v>
          </cell>
          <cell r="CA842" t="e">
            <v>#REF!</v>
          </cell>
          <cell r="CB842" t="str">
            <v>Match</v>
          </cell>
          <cell r="CC842" t="b">
            <v>0</v>
          </cell>
          <cell r="CD842">
            <v>481134134</v>
          </cell>
          <cell r="CE842">
            <v>9</v>
          </cell>
          <cell r="CF842">
            <v>4</v>
          </cell>
          <cell r="CG842">
            <v>13</v>
          </cell>
          <cell r="CH842" t="b">
            <v>0</v>
          </cell>
          <cell r="CI842">
            <v>5974.6868402777764</v>
          </cell>
          <cell r="CJ842" t="str">
            <v>31 +</v>
          </cell>
          <cell r="CK842">
            <v>0</v>
          </cell>
          <cell r="CL842">
            <v>0</v>
          </cell>
        </row>
        <row r="843">
          <cell r="B843">
            <v>52638</v>
          </cell>
          <cell r="C843" t="str">
            <v xml:space="preserve"> HABIGER,DARRIN D.</v>
          </cell>
          <cell r="D843">
            <v>35734.03</v>
          </cell>
          <cell r="E843">
            <v>16933.669999999998</v>
          </cell>
          <cell r="F843">
            <v>42430</v>
          </cell>
          <cell r="G843">
            <v>43160</v>
          </cell>
          <cell r="H843" t="str">
            <v xml:space="preserve"> HOME REPAIRS</v>
          </cell>
          <cell r="I843" t="str">
            <v xml:space="preserve"> SI</v>
          </cell>
          <cell r="J843">
            <v>72</v>
          </cell>
          <cell r="K843" t="str">
            <v xml:space="preserve"> A</v>
          </cell>
          <cell r="L843" t="str">
            <v xml:space="preserve"> N</v>
          </cell>
          <cell r="M843">
            <v>0</v>
          </cell>
          <cell r="N843">
            <v>24340</v>
          </cell>
          <cell r="O843">
            <v>52638</v>
          </cell>
          <cell r="P843">
            <v>0</v>
          </cell>
          <cell r="Q843" t="str">
            <v xml:space="preserve"> MN</v>
          </cell>
          <cell r="R843">
            <v>43160</v>
          </cell>
          <cell r="S843">
            <v>0</v>
          </cell>
          <cell r="T843">
            <v>14.61</v>
          </cell>
          <cell r="U843" t="str">
            <v xml:space="preserve"> N</v>
          </cell>
          <cell r="V843">
            <v>11</v>
          </cell>
          <cell r="W843">
            <v>515689886</v>
          </cell>
          <cell r="X843" t="str">
            <v xml:space="preserve"> S</v>
          </cell>
          <cell r="Y843">
            <v>24340</v>
          </cell>
          <cell r="Z843">
            <v>52638</v>
          </cell>
          <cell r="AA843">
            <v>1</v>
          </cell>
          <cell r="AB843">
            <v>1</v>
          </cell>
          <cell r="AC843">
            <v>9</v>
          </cell>
          <cell r="AD843">
            <v>8</v>
          </cell>
          <cell r="AE843">
            <v>0</v>
          </cell>
          <cell r="AF843">
            <v>0</v>
          </cell>
          <cell r="AG843" t="str">
            <v xml:space="preserve"> ST</v>
          </cell>
          <cell r="AH843" t="str">
            <v xml:space="preserve"> 2013 CHEVROLET CAMARO (VIN 2G1</v>
          </cell>
          <cell r="AI843" t="str">
            <v xml:space="preserve"> N</v>
          </cell>
          <cell r="AJ843">
            <v>5.25</v>
          </cell>
          <cell r="AK843">
            <v>0</v>
          </cell>
          <cell r="AL843">
            <v>24340</v>
          </cell>
          <cell r="AM843">
            <v>52638</v>
          </cell>
          <cell r="AN843" t="str">
            <v xml:space="preserve">  2/21/2017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24340</v>
          </cell>
          <cell r="AZ843">
            <v>52638</v>
          </cell>
          <cell r="BA843" t="str">
            <v xml:space="preserve"> ST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 t="str">
            <v>Pass</v>
          </cell>
          <cell r="BH843" t="str">
            <v>Pass</v>
          </cell>
          <cell r="BI843" t="str">
            <v>***-**-9886</v>
          </cell>
          <cell r="BJ843">
            <v>16933.669999999998</v>
          </cell>
          <cell r="BK843">
            <v>16948.28</v>
          </cell>
          <cell r="BL843">
            <v>16948.28</v>
          </cell>
          <cell r="BM843"/>
          <cell r="BN843"/>
          <cell r="BO843"/>
          <cell r="BP843"/>
          <cell r="BQ843">
            <v>1.2208538474357538E-5</v>
          </cell>
          <cell r="BR843">
            <v>16933.669999999998</v>
          </cell>
          <cell r="BS843">
            <v>14.61</v>
          </cell>
          <cell r="BT843">
            <v>16948.28</v>
          </cell>
          <cell r="BU843">
            <v>0</v>
          </cell>
          <cell r="BV843">
            <v>16948.28</v>
          </cell>
          <cell r="BW843">
            <v>0</v>
          </cell>
          <cell r="BX843">
            <v>0</v>
          </cell>
          <cell r="BY843"/>
          <cell r="BZ843">
            <v>0</v>
          </cell>
          <cell r="CA843" t="e">
            <v>#REF!</v>
          </cell>
          <cell r="CB843" t="str">
            <v>Match</v>
          </cell>
          <cell r="CC843" t="b">
            <v>0</v>
          </cell>
          <cell r="CD843">
            <v>515689886</v>
          </cell>
          <cell r="CE843">
            <v>9</v>
          </cell>
          <cell r="CF843">
            <v>5</v>
          </cell>
          <cell r="CG843">
            <v>68</v>
          </cell>
          <cell r="CH843" t="b">
            <v>0</v>
          </cell>
          <cell r="CI843">
            <v>-36.313159722223645</v>
          </cell>
          <cell r="CJ843"/>
          <cell r="CK843" t="e">
            <v>#REF!</v>
          </cell>
          <cell r="CL843" t="e">
            <v>#REF!</v>
          </cell>
        </row>
        <row r="844">
          <cell r="B844">
            <v>52854</v>
          </cell>
          <cell r="C844" t="str">
            <v xml:space="preserve"> HABIGER,DARRI</v>
          </cell>
          <cell r="D844">
            <v>100000</v>
          </cell>
          <cell r="E844">
            <v>92450.83</v>
          </cell>
          <cell r="F844">
            <v>42493</v>
          </cell>
          <cell r="G844">
            <v>47978</v>
          </cell>
          <cell r="H844" t="str">
            <v xml:space="preserve"> BUILDING</v>
          </cell>
          <cell r="I844" t="str">
            <v xml:space="preserve"> SA</v>
          </cell>
          <cell r="J844">
            <v>11</v>
          </cell>
          <cell r="K844" t="str">
            <v xml:space="preserve"> A</v>
          </cell>
          <cell r="L844" t="str">
            <v xml:space="preserve"> N</v>
          </cell>
          <cell r="M844">
            <v>0</v>
          </cell>
          <cell r="N844">
            <v>24340</v>
          </cell>
          <cell r="O844">
            <v>52854</v>
          </cell>
          <cell r="P844">
            <v>0</v>
          </cell>
          <cell r="Q844" t="str">
            <v xml:space="preserve"> MN</v>
          </cell>
          <cell r="R844">
            <v>43141</v>
          </cell>
          <cell r="S844">
            <v>818.07</v>
          </cell>
          <cell r="T844">
            <v>222.89</v>
          </cell>
          <cell r="U844" t="str">
            <v xml:space="preserve"> N</v>
          </cell>
          <cell r="V844">
            <v>2</v>
          </cell>
          <cell r="W844">
            <v>515689886</v>
          </cell>
          <cell r="X844" t="str">
            <v xml:space="preserve"> S</v>
          </cell>
          <cell r="Y844">
            <v>24340</v>
          </cell>
          <cell r="Z844">
            <v>52854</v>
          </cell>
          <cell r="AA844">
            <v>0</v>
          </cell>
          <cell r="AB844">
            <v>1</v>
          </cell>
          <cell r="AC844">
            <v>6</v>
          </cell>
          <cell r="AD844">
            <v>2</v>
          </cell>
          <cell r="AE844">
            <v>0</v>
          </cell>
          <cell r="AF844">
            <v>0</v>
          </cell>
          <cell r="AG844" t="str">
            <v xml:space="preserve"> ST</v>
          </cell>
          <cell r="AH844" t="str">
            <v xml:space="preserve"> REM DATED 5-3-16</v>
          </cell>
          <cell r="AI844" t="str">
            <v xml:space="preserve"> N</v>
          </cell>
          <cell r="AJ844">
            <v>5.5</v>
          </cell>
          <cell r="AK844">
            <v>3</v>
          </cell>
          <cell r="AL844">
            <v>24340</v>
          </cell>
          <cell r="AM844">
            <v>52854</v>
          </cell>
          <cell r="AN844" t="str">
            <v xml:space="preserve">  0/00/0000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24340</v>
          </cell>
          <cell r="AZ844">
            <v>52854</v>
          </cell>
          <cell r="BA844" t="str">
            <v xml:space="preserve"> ST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 t="str">
            <v>Pass</v>
          </cell>
          <cell r="BH844" t="str">
            <v>Pass</v>
          </cell>
          <cell r="BI844" t="str">
            <v>***-**-9886</v>
          </cell>
          <cell r="BJ844">
            <v>92450.83</v>
          </cell>
          <cell r="BK844">
            <v>92673.72</v>
          </cell>
          <cell r="BL844">
            <v>92673.72</v>
          </cell>
          <cell r="BM844"/>
          <cell r="BN844"/>
          <cell r="BO844"/>
          <cell r="BP844"/>
          <cell r="BQ844">
            <v>6.9827546822700517E-5</v>
          </cell>
          <cell r="BR844">
            <v>92450.83</v>
          </cell>
          <cell r="BS844">
            <v>222.89</v>
          </cell>
          <cell r="BT844">
            <v>92673.72</v>
          </cell>
          <cell r="BU844">
            <v>0</v>
          </cell>
          <cell r="BV844">
            <v>92673.72</v>
          </cell>
          <cell r="BW844">
            <v>0</v>
          </cell>
          <cell r="BX844">
            <v>0</v>
          </cell>
          <cell r="BY844"/>
          <cell r="BZ844">
            <v>0</v>
          </cell>
          <cell r="CA844" t="e">
            <v>#REF!</v>
          </cell>
          <cell r="CB844" t="str">
            <v>Match</v>
          </cell>
          <cell r="CC844" t="b">
            <v>0</v>
          </cell>
          <cell r="CD844">
            <v>515689886</v>
          </cell>
          <cell r="CE844">
            <v>9</v>
          </cell>
          <cell r="CF844">
            <v>5</v>
          </cell>
          <cell r="CG844">
            <v>68</v>
          </cell>
          <cell r="CH844" t="b">
            <v>0</v>
          </cell>
          <cell r="CI844">
            <v>-17.313159722223645</v>
          </cell>
          <cell r="CJ844"/>
          <cell r="CK844" t="e">
            <v>#REF!</v>
          </cell>
          <cell r="CL844" t="e">
            <v>#REF!</v>
          </cell>
        </row>
        <row r="845">
          <cell r="B845">
            <v>50617</v>
          </cell>
          <cell r="C845" t="str">
            <v xml:space="preserve"> HABIGER,JALYNN D.</v>
          </cell>
          <cell r="D845">
            <v>17591.12</v>
          </cell>
          <cell r="E845">
            <v>2752.18</v>
          </cell>
          <cell r="F845">
            <v>41863</v>
          </cell>
          <cell r="G845">
            <v>43318</v>
          </cell>
          <cell r="H845" t="str">
            <v xml:space="preserve"> PURCHASE VEHICLE</v>
          </cell>
          <cell r="I845" t="str">
            <v xml:space="preserve"> SA</v>
          </cell>
          <cell r="J845">
            <v>34</v>
          </cell>
          <cell r="K845" t="str">
            <v xml:space="preserve"> A</v>
          </cell>
          <cell r="L845" t="str">
            <v xml:space="preserve"> N</v>
          </cell>
          <cell r="M845">
            <v>0</v>
          </cell>
          <cell r="N845">
            <v>24342</v>
          </cell>
          <cell r="O845">
            <v>50617</v>
          </cell>
          <cell r="P845">
            <v>0</v>
          </cell>
          <cell r="Q845" t="str">
            <v xml:space="preserve"> JD</v>
          </cell>
          <cell r="R845">
            <v>43137</v>
          </cell>
          <cell r="S845">
            <v>400.88</v>
          </cell>
          <cell r="T845">
            <v>5.42</v>
          </cell>
          <cell r="U845" t="str">
            <v xml:space="preserve"> N</v>
          </cell>
          <cell r="V845">
            <v>11</v>
          </cell>
          <cell r="W845">
            <v>513171817</v>
          </cell>
          <cell r="X845" t="str">
            <v xml:space="preserve"> S</v>
          </cell>
          <cell r="Y845">
            <v>24342</v>
          </cell>
          <cell r="Z845">
            <v>50617</v>
          </cell>
          <cell r="AA845">
            <v>0</v>
          </cell>
          <cell r="AB845">
            <v>1</v>
          </cell>
          <cell r="AC845">
            <v>5</v>
          </cell>
          <cell r="AD845">
            <v>12</v>
          </cell>
          <cell r="AE845">
            <v>0</v>
          </cell>
          <cell r="AF845">
            <v>0</v>
          </cell>
          <cell r="AG845" t="str">
            <v xml:space="preserve"> ST</v>
          </cell>
          <cell r="AH845" t="str">
            <v xml:space="preserve"> 2014 CHEVROLET CRUZ (VIN 1G1PG</v>
          </cell>
          <cell r="AI845" t="str">
            <v xml:space="preserve"> N</v>
          </cell>
          <cell r="AJ845">
            <v>4.5</v>
          </cell>
          <cell r="AK845">
            <v>0</v>
          </cell>
          <cell r="AL845">
            <v>24342</v>
          </cell>
          <cell r="AM845">
            <v>50617</v>
          </cell>
          <cell r="AN845" t="str">
            <v xml:space="preserve">  0/00/0000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24342</v>
          </cell>
          <cell r="AZ845">
            <v>50617</v>
          </cell>
          <cell r="BA845" t="str">
            <v xml:space="preserve"> ST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 t="str">
            <v>Pass</v>
          </cell>
          <cell r="BH845" t="str">
            <v>Pass</v>
          </cell>
          <cell r="BI845" t="str">
            <v>***-**-1817</v>
          </cell>
          <cell r="BJ845">
            <v>2752.18</v>
          </cell>
          <cell r="BK845">
            <v>2757.6</v>
          </cell>
          <cell r="BL845">
            <v>2757.6</v>
          </cell>
          <cell r="BM845"/>
          <cell r="BN845"/>
          <cell r="BO845"/>
          <cell r="BP845"/>
          <cell r="BQ845">
            <v>1.700758417234033E-6</v>
          </cell>
          <cell r="BR845">
            <v>2752.18</v>
          </cell>
          <cell r="BS845">
            <v>5.42</v>
          </cell>
          <cell r="BT845">
            <v>2757.6</v>
          </cell>
          <cell r="BU845">
            <v>0</v>
          </cell>
          <cell r="BV845">
            <v>2757.6</v>
          </cell>
          <cell r="BW845">
            <v>0</v>
          </cell>
          <cell r="BX845">
            <v>0</v>
          </cell>
          <cell r="BY845"/>
          <cell r="BZ845">
            <v>0</v>
          </cell>
          <cell r="CA845" t="e">
            <v>#REF!</v>
          </cell>
          <cell r="CB845" t="str">
            <v>Match</v>
          </cell>
          <cell r="CC845" t="b">
            <v>0</v>
          </cell>
          <cell r="CD845">
            <v>513171817</v>
          </cell>
          <cell r="CE845">
            <v>9</v>
          </cell>
          <cell r="CF845">
            <v>5</v>
          </cell>
          <cell r="CG845">
            <v>17</v>
          </cell>
          <cell r="CH845" t="b">
            <v>0</v>
          </cell>
          <cell r="CI845">
            <v>-13.313159722223645</v>
          </cell>
          <cell r="CJ845"/>
          <cell r="CK845" t="e">
            <v>#REF!</v>
          </cell>
          <cell r="CL845" t="e">
            <v>#REF!</v>
          </cell>
        </row>
        <row r="846">
          <cell r="B846">
            <v>52253</v>
          </cell>
          <cell r="C846" t="str">
            <v xml:space="preserve"> HALL,KEVIN</v>
          </cell>
          <cell r="D846">
            <v>7509.16</v>
          </cell>
          <cell r="E846">
            <v>2507.9299999999998</v>
          </cell>
          <cell r="F846">
            <v>42310</v>
          </cell>
          <cell r="G846">
            <v>43373</v>
          </cell>
          <cell r="H846" t="str">
            <v xml:space="preserve"> REAL ESTATE REPAIRS</v>
          </cell>
          <cell r="I846" t="str">
            <v xml:space="preserve"> SA</v>
          </cell>
          <cell r="J846">
            <v>13</v>
          </cell>
          <cell r="K846" t="str">
            <v xml:space="preserve"> A</v>
          </cell>
          <cell r="L846" t="str">
            <v xml:space="preserve"> N</v>
          </cell>
          <cell r="M846">
            <v>0</v>
          </cell>
          <cell r="N846">
            <v>24346</v>
          </cell>
          <cell r="O846">
            <v>52253</v>
          </cell>
          <cell r="P846">
            <v>0</v>
          </cell>
          <cell r="Q846" t="str">
            <v xml:space="preserve"> JD</v>
          </cell>
          <cell r="R846">
            <v>43099</v>
          </cell>
          <cell r="S846">
            <v>247.44</v>
          </cell>
          <cell r="T846">
            <v>14.85</v>
          </cell>
          <cell r="U846" t="str">
            <v xml:space="preserve"> N</v>
          </cell>
          <cell r="V846">
            <v>2</v>
          </cell>
          <cell r="W846">
            <v>512704490</v>
          </cell>
          <cell r="X846" t="str">
            <v xml:space="preserve"> S</v>
          </cell>
          <cell r="Y846">
            <v>24346</v>
          </cell>
          <cell r="Z846">
            <v>52253</v>
          </cell>
          <cell r="AA846">
            <v>0</v>
          </cell>
          <cell r="AB846">
            <v>1</v>
          </cell>
          <cell r="AC846">
            <v>6</v>
          </cell>
          <cell r="AD846">
            <v>1</v>
          </cell>
          <cell r="AE846">
            <v>0</v>
          </cell>
          <cell r="AF846">
            <v>0</v>
          </cell>
          <cell r="AG846" t="str">
            <v xml:space="preserve"> ST</v>
          </cell>
          <cell r="AH846" t="str">
            <v xml:space="preserve"> 311 CHURCH ST</v>
          </cell>
          <cell r="AI846" t="str">
            <v xml:space="preserve"> N</v>
          </cell>
          <cell r="AJ846">
            <v>8</v>
          </cell>
          <cell r="AK846">
            <v>26</v>
          </cell>
          <cell r="AL846">
            <v>24346</v>
          </cell>
          <cell r="AM846">
            <v>52253</v>
          </cell>
          <cell r="AN846" t="str">
            <v xml:space="preserve">  0/00/0000</v>
          </cell>
          <cell r="AO846">
            <v>246.04</v>
          </cell>
          <cell r="AP846">
            <v>1.1100000000000001</v>
          </cell>
          <cell r="AQ846">
            <v>247.15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20</v>
          </cell>
          <cell r="AW846">
            <v>8</v>
          </cell>
          <cell r="AX846">
            <v>0</v>
          </cell>
          <cell r="AY846">
            <v>24346</v>
          </cell>
          <cell r="AZ846">
            <v>52253</v>
          </cell>
          <cell r="BA846" t="str">
            <v xml:space="preserve"> ST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 t="str">
            <v>Pass</v>
          </cell>
          <cell r="BH846" t="str">
            <v>Pass</v>
          </cell>
          <cell r="BI846" t="str">
            <v>***-**-4490</v>
          </cell>
          <cell r="BJ846">
            <v>2507.9299999999998</v>
          </cell>
          <cell r="BK846">
            <v>2522.7799999999997</v>
          </cell>
          <cell r="BL846">
            <v>2522.7799999999997</v>
          </cell>
          <cell r="BM846"/>
          <cell r="BN846"/>
          <cell r="BO846"/>
          <cell r="BP846"/>
          <cell r="BQ846">
            <v>2.7552352001096494E-6</v>
          </cell>
          <cell r="BR846">
            <v>2507.9299999999998</v>
          </cell>
          <cell r="BS846">
            <v>14.85</v>
          </cell>
          <cell r="BT846">
            <v>2522.7799999999997</v>
          </cell>
          <cell r="BU846">
            <v>0</v>
          </cell>
          <cell r="BV846">
            <v>2522.7799999999997</v>
          </cell>
          <cell r="BW846">
            <v>0</v>
          </cell>
          <cell r="BX846">
            <v>0</v>
          </cell>
          <cell r="BY846" t="str">
            <v>1-29</v>
          </cell>
          <cell r="BZ846">
            <v>247.15</v>
          </cell>
          <cell r="CA846" t="e">
            <v>#REF!</v>
          </cell>
          <cell r="CB846" t="str">
            <v>Match</v>
          </cell>
          <cell r="CC846" t="b">
            <v>0</v>
          </cell>
          <cell r="CD846">
            <v>512704490</v>
          </cell>
          <cell r="CE846">
            <v>9</v>
          </cell>
          <cell r="CF846">
            <v>5</v>
          </cell>
          <cell r="CG846">
            <v>70</v>
          </cell>
          <cell r="CH846" t="b">
            <v>0</v>
          </cell>
          <cell r="CI846">
            <v>24.686840277776355</v>
          </cell>
          <cell r="CJ846"/>
          <cell r="CK846" t="e">
            <v>#REF!</v>
          </cell>
          <cell r="CL846" t="e">
            <v>#REF!</v>
          </cell>
        </row>
        <row r="847">
          <cell r="B847">
            <v>53163</v>
          </cell>
          <cell r="C847" t="str">
            <v xml:space="preserve"> HALL,KEVIN</v>
          </cell>
          <cell r="D847">
            <v>21732.65</v>
          </cell>
          <cell r="E847">
            <v>19385.88</v>
          </cell>
          <cell r="F847">
            <v>42590</v>
          </cell>
          <cell r="G847">
            <v>44376</v>
          </cell>
          <cell r="H847" t="str">
            <v xml:space="preserve"> REFINANCE VEHICLE</v>
          </cell>
          <cell r="I847" t="str">
            <v xml:space="preserve"> SA</v>
          </cell>
          <cell r="J847">
            <v>31</v>
          </cell>
          <cell r="K847" t="str">
            <v xml:space="preserve"> A</v>
          </cell>
          <cell r="L847" t="str">
            <v xml:space="preserve"> N</v>
          </cell>
          <cell r="M847">
            <v>0</v>
          </cell>
          <cell r="N847">
            <v>24346</v>
          </cell>
          <cell r="O847">
            <v>53163</v>
          </cell>
          <cell r="P847">
            <v>0</v>
          </cell>
          <cell r="Q847" t="str">
            <v xml:space="preserve"> LF</v>
          </cell>
          <cell r="R847">
            <v>43098</v>
          </cell>
          <cell r="S847">
            <v>514.6</v>
          </cell>
          <cell r="T847">
            <v>75.61</v>
          </cell>
          <cell r="U847" t="str">
            <v xml:space="preserve"> N</v>
          </cell>
          <cell r="V847">
            <v>11</v>
          </cell>
          <cell r="W847">
            <v>512704490</v>
          </cell>
          <cell r="X847" t="str">
            <v xml:space="preserve"> S</v>
          </cell>
          <cell r="Y847">
            <v>24346</v>
          </cell>
          <cell r="Z847">
            <v>53163</v>
          </cell>
          <cell r="AA847">
            <v>0</v>
          </cell>
          <cell r="AB847">
            <v>1</v>
          </cell>
          <cell r="AC847">
            <v>10</v>
          </cell>
          <cell r="AD847">
            <v>4</v>
          </cell>
          <cell r="AE847">
            <v>0</v>
          </cell>
          <cell r="AF847">
            <v>0</v>
          </cell>
          <cell r="AG847" t="str">
            <v xml:space="preserve"> ST</v>
          </cell>
          <cell r="AH847" t="str">
            <v xml:space="preserve"> 2005 GMC SIERRA</v>
          </cell>
          <cell r="AI847" t="str">
            <v xml:space="preserve"> N</v>
          </cell>
          <cell r="AJ847">
            <v>10.95</v>
          </cell>
          <cell r="AK847">
            <v>12</v>
          </cell>
          <cell r="AL847">
            <v>24346</v>
          </cell>
          <cell r="AM847">
            <v>53163</v>
          </cell>
          <cell r="AN847" t="str">
            <v xml:space="preserve">  0/00/0000</v>
          </cell>
          <cell r="AO847">
            <v>511.8</v>
          </cell>
          <cell r="AP847">
            <v>0</v>
          </cell>
          <cell r="AQ847">
            <v>511.8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9</v>
          </cell>
          <cell r="AW847">
            <v>1</v>
          </cell>
          <cell r="AX847">
            <v>0</v>
          </cell>
          <cell r="AY847">
            <v>24346</v>
          </cell>
          <cell r="AZ847">
            <v>53163</v>
          </cell>
          <cell r="BA847" t="str">
            <v xml:space="preserve"> ST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 t="str">
            <v>Pass</v>
          </cell>
          <cell r="BH847" t="str">
            <v>Pass</v>
          </cell>
          <cell r="BI847" t="str">
            <v>***-**-4490</v>
          </cell>
          <cell r="BJ847">
            <v>19385.88</v>
          </cell>
          <cell r="BK847">
            <v>19461.490000000002</v>
          </cell>
          <cell r="BL847">
            <v>19461.490000000002</v>
          </cell>
          <cell r="BM847"/>
          <cell r="BN847"/>
          <cell r="BO847"/>
          <cell r="BP847"/>
          <cell r="BQ847">
            <v>2.9150963923637375E-5</v>
          </cell>
          <cell r="BR847">
            <v>19385.88</v>
          </cell>
          <cell r="BS847">
            <v>75.61</v>
          </cell>
          <cell r="BT847">
            <v>19461.490000000002</v>
          </cell>
          <cell r="BU847">
            <v>0</v>
          </cell>
          <cell r="BV847">
            <v>19461.490000000002</v>
          </cell>
          <cell r="BW847">
            <v>0</v>
          </cell>
          <cell r="BX847">
            <v>0</v>
          </cell>
          <cell r="BY847" t="str">
            <v>1-29</v>
          </cell>
          <cell r="BZ847">
            <v>511.8</v>
          </cell>
          <cell r="CA847" t="e">
            <v>#REF!</v>
          </cell>
          <cell r="CB847" t="str">
            <v>Match</v>
          </cell>
          <cell r="CC847" t="b">
            <v>0</v>
          </cell>
          <cell r="CD847">
            <v>512704490</v>
          </cell>
          <cell r="CE847">
            <v>9</v>
          </cell>
          <cell r="CF847">
            <v>5</v>
          </cell>
          <cell r="CG847">
            <v>70</v>
          </cell>
          <cell r="CH847" t="b">
            <v>0</v>
          </cell>
          <cell r="CI847">
            <v>25.686840277776355</v>
          </cell>
          <cell r="CJ847"/>
          <cell r="CK847" t="e">
            <v>#REF!</v>
          </cell>
          <cell r="CL847" t="e">
            <v>#REF!</v>
          </cell>
        </row>
        <row r="848">
          <cell r="B848">
            <v>53304</v>
          </cell>
          <cell r="C848" t="str">
            <v xml:space="preserve"> HALL,KEVIN</v>
          </cell>
          <cell r="D848">
            <v>17911.66</v>
          </cell>
          <cell r="E848">
            <v>17911.66</v>
          </cell>
          <cell r="F848">
            <v>42636</v>
          </cell>
          <cell r="G848">
            <v>43327</v>
          </cell>
          <cell r="H848" t="str">
            <v xml:space="preserve"> PERSONAL RENEWAL</v>
          </cell>
          <cell r="I848" t="str">
            <v xml:space="preserve"> SI</v>
          </cell>
          <cell r="J848">
            <v>72</v>
          </cell>
          <cell r="K848" t="str">
            <v xml:space="preserve"> A</v>
          </cell>
          <cell r="L848" t="str">
            <v xml:space="preserve"> N</v>
          </cell>
          <cell r="M848">
            <v>0</v>
          </cell>
          <cell r="N848">
            <v>24346</v>
          </cell>
          <cell r="O848">
            <v>53304</v>
          </cell>
          <cell r="P848">
            <v>0</v>
          </cell>
          <cell r="Q848" t="str">
            <v xml:space="preserve"> JD</v>
          </cell>
          <cell r="R848">
            <v>43327</v>
          </cell>
          <cell r="S848">
            <v>0</v>
          </cell>
          <cell r="T848">
            <v>141.41</v>
          </cell>
          <cell r="U848" t="str">
            <v xml:space="preserve"> N</v>
          </cell>
          <cell r="V848">
            <v>8</v>
          </cell>
          <cell r="W848">
            <v>512704490</v>
          </cell>
          <cell r="X848" t="str">
            <v xml:space="preserve"> S</v>
          </cell>
          <cell r="Y848">
            <v>24346</v>
          </cell>
          <cell r="Z848">
            <v>53304</v>
          </cell>
          <cell r="AA848">
            <v>1</v>
          </cell>
          <cell r="AB848">
            <v>1</v>
          </cell>
          <cell r="AC848">
            <v>10</v>
          </cell>
          <cell r="AD848">
            <v>8</v>
          </cell>
          <cell r="AE848">
            <v>0</v>
          </cell>
          <cell r="AF848">
            <v>0</v>
          </cell>
          <cell r="AG848" t="str">
            <v xml:space="preserve"> ST</v>
          </cell>
          <cell r="AH848" t="str">
            <v xml:space="preserve"> CDs 12996, 12998, 13020, 13047</v>
          </cell>
          <cell r="AI848" t="str">
            <v xml:space="preserve"> N</v>
          </cell>
          <cell r="AJ848">
            <v>2.5499999999999998</v>
          </cell>
          <cell r="AK848">
            <v>1</v>
          </cell>
          <cell r="AL848">
            <v>24346</v>
          </cell>
          <cell r="AM848">
            <v>53304</v>
          </cell>
          <cell r="AN848" t="str">
            <v xml:space="preserve"> 10/03/2017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1</v>
          </cell>
          <cell r="AW848">
            <v>0</v>
          </cell>
          <cell r="AX848">
            <v>0</v>
          </cell>
          <cell r="AY848">
            <v>24346</v>
          </cell>
          <cell r="AZ848">
            <v>53304</v>
          </cell>
          <cell r="BA848" t="str">
            <v xml:space="preserve"> ST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 t="str">
            <v>Pass</v>
          </cell>
          <cell r="BH848" t="str">
            <v>Pass</v>
          </cell>
          <cell r="BI848" t="str">
            <v>***-**-4490</v>
          </cell>
          <cell r="BJ848">
            <v>17911.66</v>
          </cell>
          <cell r="BK848">
            <v>18053.07</v>
          </cell>
          <cell r="BL848">
            <v>18053.07</v>
          </cell>
          <cell r="BM848"/>
          <cell r="BN848"/>
          <cell r="BO848"/>
          <cell r="BP848"/>
          <cell r="BQ848">
            <v>6.2723357568397948E-6</v>
          </cell>
          <cell r="BR848">
            <v>17911.66</v>
          </cell>
          <cell r="BS848">
            <v>141.41</v>
          </cell>
          <cell r="BT848">
            <v>18053.07</v>
          </cell>
          <cell r="BU848">
            <v>0</v>
          </cell>
          <cell r="BV848">
            <v>18053.07</v>
          </cell>
          <cell r="BW848">
            <v>0</v>
          </cell>
          <cell r="BX848">
            <v>0</v>
          </cell>
          <cell r="BY848"/>
          <cell r="BZ848">
            <v>0</v>
          </cell>
          <cell r="CA848" t="e">
            <v>#REF!</v>
          </cell>
          <cell r="CB848" t="str">
            <v>Match</v>
          </cell>
          <cell r="CC848" t="b">
            <v>0</v>
          </cell>
          <cell r="CD848">
            <v>512704490</v>
          </cell>
          <cell r="CE848">
            <v>9</v>
          </cell>
          <cell r="CF848">
            <v>5</v>
          </cell>
          <cell r="CG848">
            <v>70</v>
          </cell>
          <cell r="CH848" t="b">
            <v>0</v>
          </cell>
          <cell r="CI848">
            <v>-203.31315972222365</v>
          </cell>
          <cell r="CJ848"/>
          <cell r="CK848" t="e">
            <v>#REF!</v>
          </cell>
          <cell r="CL848" t="e">
            <v>#REF!</v>
          </cell>
        </row>
        <row r="849">
          <cell r="B849">
            <v>50914</v>
          </cell>
          <cell r="C849" t="str">
            <v xml:space="preserve"> HALL,KEVIN Z.</v>
          </cell>
          <cell r="D849">
            <v>1563.99</v>
          </cell>
          <cell r="E849">
            <v>1488.13</v>
          </cell>
          <cell r="F849">
            <v>41942</v>
          </cell>
          <cell r="G849">
            <v>42168</v>
          </cell>
          <cell r="H849" t="str">
            <v xml:space="preserve"> CONSOLIDATE DEBT</v>
          </cell>
          <cell r="I849" t="str">
            <v xml:space="preserve"> CO</v>
          </cell>
          <cell r="J849">
            <v>31</v>
          </cell>
          <cell r="K849" t="str">
            <v xml:space="preserve"> A</v>
          </cell>
          <cell r="L849" t="str">
            <v xml:space="preserve"> N</v>
          </cell>
          <cell r="M849">
            <v>0</v>
          </cell>
          <cell r="N849">
            <v>24347</v>
          </cell>
          <cell r="O849">
            <v>50914</v>
          </cell>
          <cell r="P849">
            <v>0</v>
          </cell>
          <cell r="Q849" t="str">
            <v xml:space="preserve"> JD</v>
          </cell>
          <cell r="R849">
            <v>41958</v>
          </cell>
          <cell r="S849">
            <v>100</v>
          </cell>
          <cell r="T849">
            <v>0</v>
          </cell>
          <cell r="U849" t="str">
            <v xml:space="preserve"> N</v>
          </cell>
          <cell r="V849">
            <v>1</v>
          </cell>
          <cell r="W849">
            <v>525694575</v>
          </cell>
          <cell r="X849" t="str">
            <v xml:space="preserve"> S</v>
          </cell>
          <cell r="Y849">
            <v>24347</v>
          </cell>
          <cell r="Z849">
            <v>50914</v>
          </cell>
          <cell r="AA849">
            <v>0</v>
          </cell>
          <cell r="AB849">
            <v>4</v>
          </cell>
          <cell r="AC849">
            <v>10</v>
          </cell>
          <cell r="AD849">
            <v>4</v>
          </cell>
          <cell r="AE849">
            <v>0</v>
          </cell>
          <cell r="AF849">
            <v>0</v>
          </cell>
          <cell r="AG849" t="str">
            <v xml:space="preserve"> ST</v>
          </cell>
          <cell r="AH849" t="str">
            <v xml:space="preserve"> UNSECURED</v>
          </cell>
          <cell r="AI849" t="str">
            <v xml:space="preserve"> N</v>
          </cell>
          <cell r="AJ849">
            <v>9.9</v>
          </cell>
          <cell r="AK849">
            <v>16</v>
          </cell>
          <cell r="AL849">
            <v>24347</v>
          </cell>
          <cell r="AM849">
            <v>50914</v>
          </cell>
          <cell r="AN849" t="str">
            <v xml:space="preserve">  0/00/0000</v>
          </cell>
          <cell r="AO849">
            <v>1488.13</v>
          </cell>
          <cell r="AP849">
            <v>481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1969.13</v>
          </cell>
          <cell r="AV849">
            <v>16</v>
          </cell>
          <cell r="AW849">
            <v>16</v>
          </cell>
          <cell r="AX849">
            <v>16</v>
          </cell>
          <cell r="AY849">
            <v>24347</v>
          </cell>
          <cell r="AZ849">
            <v>50914</v>
          </cell>
          <cell r="BA849" t="str">
            <v xml:space="preserve"> ST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 t="str">
            <v>Substandard</v>
          </cell>
          <cell r="BH849" t="str">
            <v>Pass</v>
          </cell>
          <cell r="BI849" t="str">
            <v>***-**-4575</v>
          </cell>
          <cell r="BJ849">
            <v>1488.13</v>
          </cell>
          <cell r="BK849">
            <v>0</v>
          </cell>
          <cell r="BL849"/>
          <cell r="BM849"/>
          <cell r="BN849">
            <v>0</v>
          </cell>
          <cell r="BO849"/>
          <cell r="BP849"/>
          <cell r="BQ849">
            <v>2.0231558879014672E-6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1488.13</v>
          </cell>
          <cell r="BY849" t="str">
            <v>120 +</v>
          </cell>
          <cell r="BZ849">
            <v>1969.13</v>
          </cell>
          <cell r="CA849" t="e">
            <v>#REF!</v>
          </cell>
          <cell r="CB849" t="str">
            <v>Match</v>
          </cell>
          <cell r="CC849" t="b">
            <v>0</v>
          </cell>
          <cell r="CD849">
            <v>525694575</v>
          </cell>
          <cell r="CE849">
            <v>9</v>
          </cell>
          <cell r="CF849">
            <v>5</v>
          </cell>
          <cell r="CG849">
            <v>69</v>
          </cell>
          <cell r="CH849" t="b">
            <v>0</v>
          </cell>
          <cell r="CI849">
            <v>1165.6868402777764</v>
          </cell>
          <cell r="CJ849" t="str">
            <v>31 +</v>
          </cell>
          <cell r="CK849">
            <v>0</v>
          </cell>
          <cell r="CL849">
            <v>0</v>
          </cell>
        </row>
        <row r="850">
          <cell r="B850">
            <v>53164</v>
          </cell>
          <cell r="C850" t="str">
            <v xml:space="preserve"> HALL,KIMBERLY D.</v>
          </cell>
          <cell r="D850">
            <v>7589.41</v>
          </cell>
          <cell r="E850">
            <v>4425.22</v>
          </cell>
          <cell r="F850">
            <v>42591</v>
          </cell>
          <cell r="G850">
            <v>43583</v>
          </cell>
          <cell r="H850" t="str">
            <v xml:space="preserve"> VEHICLE RENEWAL</v>
          </cell>
          <cell r="I850" t="str">
            <v xml:space="preserve"> SA</v>
          </cell>
          <cell r="J850">
            <v>31</v>
          </cell>
          <cell r="K850" t="str">
            <v xml:space="preserve"> A</v>
          </cell>
          <cell r="L850" t="str">
            <v xml:space="preserve"> N</v>
          </cell>
          <cell r="M850">
            <v>0</v>
          </cell>
          <cell r="N850">
            <v>24355</v>
          </cell>
          <cell r="O850">
            <v>53164</v>
          </cell>
          <cell r="P850">
            <v>0</v>
          </cell>
          <cell r="Q850" t="str">
            <v xml:space="preserve"> LF</v>
          </cell>
          <cell r="R850">
            <v>43159</v>
          </cell>
          <cell r="S850">
            <v>301.97000000000003</v>
          </cell>
          <cell r="T850">
            <v>48.01</v>
          </cell>
          <cell r="U850" t="str">
            <v xml:space="preserve"> N</v>
          </cell>
          <cell r="V850">
            <v>11</v>
          </cell>
          <cell r="W850">
            <v>510029103</v>
          </cell>
          <cell r="X850" t="str">
            <v xml:space="preserve"> S</v>
          </cell>
          <cell r="Y850">
            <v>24355</v>
          </cell>
          <cell r="Z850">
            <v>53164</v>
          </cell>
          <cell r="AA850">
            <v>1</v>
          </cell>
          <cell r="AB850">
            <v>1</v>
          </cell>
          <cell r="AC850">
            <v>10</v>
          </cell>
          <cell r="AD850">
            <v>4</v>
          </cell>
          <cell r="AE850">
            <v>0</v>
          </cell>
          <cell r="AF850">
            <v>0</v>
          </cell>
          <cell r="AG850" t="str">
            <v xml:space="preserve"> ST</v>
          </cell>
          <cell r="AH850" t="str">
            <v xml:space="preserve"> 2007 DODGE CALIBER</v>
          </cell>
          <cell r="AI850" t="str">
            <v xml:space="preserve"> N</v>
          </cell>
          <cell r="AJ850">
            <v>9</v>
          </cell>
          <cell r="AK850">
            <v>1</v>
          </cell>
          <cell r="AL850">
            <v>24355</v>
          </cell>
          <cell r="AM850">
            <v>53164</v>
          </cell>
          <cell r="AN850" t="str">
            <v xml:space="preserve">  1/12/2018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24355</v>
          </cell>
          <cell r="AZ850">
            <v>53164</v>
          </cell>
          <cell r="BA850" t="str">
            <v xml:space="preserve"> ST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 t="str">
            <v>Pass</v>
          </cell>
          <cell r="BH850" t="str">
            <v>Pass</v>
          </cell>
          <cell r="BI850" t="str">
            <v>***-**-9103</v>
          </cell>
          <cell r="BJ850">
            <v>4425.22</v>
          </cell>
          <cell r="BK850">
            <v>4473.2300000000005</v>
          </cell>
          <cell r="BL850">
            <v>4473.2300000000005</v>
          </cell>
          <cell r="BM850"/>
          <cell r="BN850"/>
          <cell r="BO850"/>
          <cell r="BP850"/>
          <cell r="BQ850">
            <v>5.4692862844090052E-6</v>
          </cell>
          <cell r="BR850">
            <v>4425.22</v>
          </cell>
          <cell r="BS850">
            <v>48.01</v>
          </cell>
          <cell r="BT850">
            <v>4473.2300000000005</v>
          </cell>
          <cell r="BU850">
            <v>0</v>
          </cell>
          <cell r="BV850">
            <v>4473.2300000000005</v>
          </cell>
          <cell r="BW850">
            <v>0</v>
          </cell>
          <cell r="BX850">
            <v>0</v>
          </cell>
          <cell r="BY850"/>
          <cell r="BZ850">
            <v>0</v>
          </cell>
          <cell r="CA850" t="e">
            <v>#REF!</v>
          </cell>
          <cell r="CB850" t="str">
            <v>Match</v>
          </cell>
          <cell r="CC850" t="b">
            <v>0</v>
          </cell>
          <cell r="CD850">
            <v>510029103</v>
          </cell>
          <cell r="CE850">
            <v>9</v>
          </cell>
          <cell r="CF850">
            <v>5</v>
          </cell>
          <cell r="CG850">
            <v>2</v>
          </cell>
          <cell r="CH850" t="b">
            <v>0</v>
          </cell>
          <cell r="CI850">
            <v>-35.313159722223645</v>
          </cell>
          <cell r="CJ850"/>
          <cell r="CK850" t="e">
            <v>#REF!</v>
          </cell>
          <cell r="CL850" t="e">
            <v>#REF!</v>
          </cell>
        </row>
        <row r="851">
          <cell r="B851">
            <v>52398</v>
          </cell>
          <cell r="C851" t="str">
            <v xml:space="preserve"> HARRIS,JUSTIN R.</v>
          </cell>
          <cell r="D851">
            <v>4398.1000000000004</v>
          </cell>
          <cell r="E851">
            <v>527.89</v>
          </cell>
          <cell r="F851">
            <v>42352</v>
          </cell>
          <cell r="G851">
            <v>43089</v>
          </cell>
          <cell r="H851" t="str">
            <v xml:space="preserve"> PERSONAL</v>
          </cell>
          <cell r="I851" t="str">
            <v xml:space="preserve"> SA</v>
          </cell>
          <cell r="J851">
            <v>31</v>
          </cell>
          <cell r="K851" t="str">
            <v xml:space="preserve"> A</v>
          </cell>
          <cell r="L851" t="str">
            <v xml:space="preserve"> N</v>
          </cell>
          <cell r="M851">
            <v>0</v>
          </cell>
          <cell r="N851">
            <v>25141</v>
          </cell>
          <cell r="O851">
            <v>52398</v>
          </cell>
          <cell r="P851">
            <v>0</v>
          </cell>
          <cell r="Q851" t="str">
            <v xml:space="preserve"> JD</v>
          </cell>
          <cell r="R851">
            <v>43089</v>
          </cell>
          <cell r="S851">
            <v>0</v>
          </cell>
          <cell r="T851">
            <v>11.47</v>
          </cell>
          <cell r="U851" t="str">
            <v xml:space="preserve"> N</v>
          </cell>
          <cell r="V851">
            <v>14</v>
          </cell>
          <cell r="W851">
            <v>438810983</v>
          </cell>
          <cell r="X851" t="str">
            <v xml:space="preserve"> S</v>
          </cell>
          <cell r="Y851">
            <v>25141</v>
          </cell>
          <cell r="Z851">
            <v>52398</v>
          </cell>
          <cell r="AA851">
            <v>0</v>
          </cell>
          <cell r="AB851">
            <v>1</v>
          </cell>
          <cell r="AC851">
            <v>10</v>
          </cell>
          <cell r="AD851">
            <v>4</v>
          </cell>
          <cell r="AE851">
            <v>0</v>
          </cell>
          <cell r="AF851">
            <v>0</v>
          </cell>
          <cell r="AG851" t="str">
            <v xml:space="preserve"> ST</v>
          </cell>
          <cell r="AH851" t="str">
            <v xml:space="preserve"> 2011 SUZUKI  GSX-R600</v>
          </cell>
          <cell r="AI851" t="str">
            <v xml:space="preserve"> N</v>
          </cell>
          <cell r="AJ851">
            <v>13</v>
          </cell>
          <cell r="AK851">
            <v>15</v>
          </cell>
          <cell r="AL851">
            <v>25141</v>
          </cell>
          <cell r="AM851">
            <v>52398</v>
          </cell>
          <cell r="AN851" t="str">
            <v xml:space="preserve">  0/00/0000</v>
          </cell>
          <cell r="AO851">
            <v>527.89</v>
          </cell>
          <cell r="AP851">
            <v>11.47</v>
          </cell>
          <cell r="AQ851">
            <v>0</v>
          </cell>
          <cell r="AR851">
            <v>539.36</v>
          </cell>
          <cell r="AS851">
            <v>0</v>
          </cell>
          <cell r="AT851">
            <v>0</v>
          </cell>
          <cell r="AU851">
            <v>0</v>
          </cell>
          <cell r="AV851">
            <v>10</v>
          </cell>
          <cell r="AW851">
            <v>1</v>
          </cell>
          <cell r="AX851">
            <v>0</v>
          </cell>
          <cell r="AY851">
            <v>25141</v>
          </cell>
          <cell r="AZ851">
            <v>52398</v>
          </cell>
          <cell r="BA851" t="str">
            <v xml:space="preserve"> ST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 t="str">
            <v>Pass</v>
          </cell>
          <cell r="BH851" t="str">
            <v>Pass</v>
          </cell>
          <cell r="BI851" t="str">
            <v>***-**-0983</v>
          </cell>
          <cell r="BJ851">
            <v>527.89</v>
          </cell>
          <cell r="BK851">
            <v>539.36</v>
          </cell>
          <cell r="BL851">
            <v>539.36</v>
          </cell>
          <cell r="BM851"/>
          <cell r="BN851"/>
          <cell r="BO851"/>
          <cell r="BP851"/>
          <cell r="BQ851">
            <v>9.4241039558602492E-7</v>
          </cell>
          <cell r="BR851">
            <v>527.89</v>
          </cell>
          <cell r="BS851">
            <v>11.47</v>
          </cell>
          <cell r="BT851">
            <v>539.36</v>
          </cell>
          <cell r="BU851">
            <v>0</v>
          </cell>
          <cell r="BV851">
            <v>539.36</v>
          </cell>
          <cell r="BW851">
            <v>0</v>
          </cell>
          <cell r="BX851">
            <v>0</v>
          </cell>
          <cell r="BY851" t="str">
            <v>30-59</v>
          </cell>
          <cell r="BZ851">
            <v>539.36</v>
          </cell>
          <cell r="CA851" t="e">
            <v>#REF!</v>
          </cell>
          <cell r="CB851" t="str">
            <v>Match</v>
          </cell>
          <cell r="CC851" t="b">
            <v>0</v>
          </cell>
          <cell r="CD851">
            <v>438810983</v>
          </cell>
          <cell r="CE851">
            <v>9</v>
          </cell>
          <cell r="CF851">
            <v>4</v>
          </cell>
          <cell r="CG851">
            <v>81</v>
          </cell>
          <cell r="CH851" t="b">
            <v>0</v>
          </cell>
          <cell r="CI851">
            <v>34.686840277776355</v>
          </cell>
          <cell r="CJ851" t="str">
            <v>31 +</v>
          </cell>
          <cell r="CK851" t="e">
            <v>#REF!</v>
          </cell>
          <cell r="CL851" t="e">
            <v>#REF!</v>
          </cell>
        </row>
        <row r="852">
          <cell r="B852">
            <v>53892</v>
          </cell>
          <cell r="C852" t="str">
            <v xml:space="preserve"> HARRIS,JUSTIN R.</v>
          </cell>
          <cell r="D852">
            <v>3025</v>
          </cell>
          <cell r="E852">
            <v>2372.81</v>
          </cell>
          <cell r="F852">
            <v>42881</v>
          </cell>
          <cell r="G852">
            <v>43424</v>
          </cell>
          <cell r="H852" t="str">
            <v xml:space="preserve"> VEHICLE REPAIRS</v>
          </cell>
          <cell r="I852" t="str">
            <v xml:space="preserve"> SA</v>
          </cell>
          <cell r="J852">
            <v>31</v>
          </cell>
          <cell r="K852" t="str">
            <v xml:space="preserve"> A</v>
          </cell>
          <cell r="L852" t="str">
            <v xml:space="preserve"> N</v>
          </cell>
          <cell r="M852">
            <v>0</v>
          </cell>
          <cell r="N852">
            <v>25141</v>
          </cell>
          <cell r="O852">
            <v>53892</v>
          </cell>
          <cell r="P852">
            <v>0</v>
          </cell>
          <cell r="Q852" t="str">
            <v xml:space="preserve"> MN</v>
          </cell>
          <cell r="R852">
            <v>43089</v>
          </cell>
          <cell r="S852">
            <v>202.45</v>
          </cell>
          <cell r="T852">
            <v>21.45</v>
          </cell>
          <cell r="U852" t="str">
            <v xml:space="preserve"> N</v>
          </cell>
          <cell r="V852">
            <v>11</v>
          </cell>
          <cell r="W852">
            <v>438810983</v>
          </cell>
          <cell r="X852" t="str">
            <v xml:space="preserve"> S</v>
          </cell>
          <cell r="Y852">
            <v>25141</v>
          </cell>
          <cell r="Z852">
            <v>53892</v>
          </cell>
          <cell r="AA852">
            <v>1</v>
          </cell>
          <cell r="AB852">
            <v>1</v>
          </cell>
          <cell r="AC852">
            <v>10</v>
          </cell>
          <cell r="AD852">
            <v>4</v>
          </cell>
          <cell r="AE852">
            <v>0</v>
          </cell>
          <cell r="AF852">
            <v>0</v>
          </cell>
          <cell r="AG852" t="str">
            <v xml:space="preserve"> ST</v>
          </cell>
          <cell r="AH852" t="str">
            <v xml:space="preserve">  </v>
          </cell>
          <cell r="AI852" t="str">
            <v xml:space="preserve"> N</v>
          </cell>
          <cell r="AJ852">
            <v>10</v>
          </cell>
          <cell r="AK852">
            <v>7</v>
          </cell>
          <cell r="AL852">
            <v>25141</v>
          </cell>
          <cell r="AM852">
            <v>53892</v>
          </cell>
          <cell r="AN852" t="str">
            <v xml:space="preserve"> 11/03/2017</v>
          </cell>
          <cell r="AO852">
            <v>385.5</v>
          </cell>
          <cell r="AP852">
            <v>18.850000000000001</v>
          </cell>
          <cell r="AQ852">
            <v>0</v>
          </cell>
          <cell r="AR852">
            <v>201.9</v>
          </cell>
          <cell r="AS852">
            <v>0</v>
          </cell>
          <cell r="AT852">
            <v>0</v>
          </cell>
          <cell r="AU852">
            <v>0</v>
          </cell>
          <cell r="AV852">
            <v>5</v>
          </cell>
          <cell r="AW852">
            <v>0</v>
          </cell>
          <cell r="AX852">
            <v>0</v>
          </cell>
          <cell r="AY852">
            <v>25141</v>
          </cell>
          <cell r="AZ852">
            <v>53892</v>
          </cell>
          <cell r="BA852" t="str">
            <v xml:space="preserve"> ST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 t="str">
            <v>Pass</v>
          </cell>
          <cell r="BH852" t="str">
            <v>Pass</v>
          </cell>
          <cell r="BI852" t="str">
            <v>***-**-0983</v>
          </cell>
          <cell r="BJ852">
            <v>2372.81</v>
          </cell>
          <cell r="BK852">
            <v>2394.2599999999998</v>
          </cell>
          <cell r="BL852">
            <v>2394.2599999999998</v>
          </cell>
          <cell r="BM852"/>
          <cell r="BN852"/>
          <cell r="BO852"/>
          <cell r="BP852"/>
          <cell r="BQ852">
            <v>3.2584888908243938E-6</v>
          </cell>
          <cell r="BR852">
            <v>2372.81</v>
          </cell>
          <cell r="BS852">
            <v>21.45</v>
          </cell>
          <cell r="BT852">
            <v>2394.2599999999998</v>
          </cell>
          <cell r="BU852">
            <v>0</v>
          </cell>
          <cell r="BV852">
            <v>2394.2599999999998</v>
          </cell>
          <cell r="BW852">
            <v>0</v>
          </cell>
          <cell r="BX852">
            <v>0</v>
          </cell>
          <cell r="BY852" t="str">
            <v>30-59</v>
          </cell>
          <cell r="BZ852">
            <v>404.35</v>
          </cell>
          <cell r="CA852" t="e">
            <v>#REF!</v>
          </cell>
          <cell r="CB852" t="str">
            <v>Match</v>
          </cell>
          <cell r="CC852" t="b">
            <v>0</v>
          </cell>
          <cell r="CD852">
            <v>438810983</v>
          </cell>
          <cell r="CE852">
            <v>9</v>
          </cell>
          <cell r="CF852">
            <v>4</v>
          </cell>
          <cell r="CG852">
            <v>81</v>
          </cell>
          <cell r="CH852" t="b">
            <v>0</v>
          </cell>
          <cell r="CI852">
            <v>34.686840277776355</v>
          </cell>
          <cell r="CJ852" t="str">
            <v>31 +</v>
          </cell>
          <cell r="CK852" t="e">
            <v>#REF!</v>
          </cell>
          <cell r="CL852" t="e">
            <v>#REF!</v>
          </cell>
        </row>
        <row r="853">
          <cell r="B853">
            <v>49922</v>
          </cell>
          <cell r="C853" t="str">
            <v xml:space="preserve"> HARRIS,JOHN P DC</v>
          </cell>
          <cell r="D853">
            <v>90000</v>
          </cell>
          <cell r="E853">
            <v>63154.27</v>
          </cell>
          <cell r="F853">
            <v>41656</v>
          </cell>
          <cell r="G853">
            <v>43513</v>
          </cell>
          <cell r="H853" t="str">
            <v xml:space="preserve"> OPERATE/TERM</v>
          </cell>
          <cell r="I853" t="str">
            <v xml:space="preserve"> SA</v>
          </cell>
          <cell r="J853">
            <v>32</v>
          </cell>
          <cell r="K853" t="str">
            <v xml:space="preserve"> A</v>
          </cell>
          <cell r="L853" t="str">
            <v xml:space="preserve"> N</v>
          </cell>
          <cell r="M853">
            <v>0</v>
          </cell>
          <cell r="N853">
            <v>25143</v>
          </cell>
          <cell r="O853">
            <v>49922</v>
          </cell>
          <cell r="P853">
            <v>0</v>
          </cell>
          <cell r="Q853" t="str">
            <v xml:space="preserve"> JB</v>
          </cell>
          <cell r="R853">
            <v>43176</v>
          </cell>
          <cell r="S853">
            <v>1000</v>
          </cell>
          <cell r="T853">
            <v>82.36</v>
          </cell>
          <cell r="U853" t="str">
            <v xml:space="preserve"> N</v>
          </cell>
          <cell r="V853">
            <v>7</v>
          </cell>
          <cell r="W853">
            <v>261814811</v>
          </cell>
          <cell r="X853" t="str">
            <v xml:space="preserve"> F</v>
          </cell>
          <cell r="Y853">
            <v>25143</v>
          </cell>
          <cell r="Z853">
            <v>49922</v>
          </cell>
          <cell r="AA853">
            <v>0</v>
          </cell>
          <cell r="AB853">
            <v>1</v>
          </cell>
          <cell r="AC853">
            <v>4</v>
          </cell>
          <cell r="AD853">
            <v>5</v>
          </cell>
          <cell r="AE853">
            <v>0</v>
          </cell>
          <cell r="AF853">
            <v>0</v>
          </cell>
          <cell r="AG853" t="str">
            <v xml:space="preserve"> ST</v>
          </cell>
          <cell r="AH853" t="str">
            <v xml:space="preserve"> ALL INVENTORY, ACCOUNTS AND EQ</v>
          </cell>
          <cell r="AI853" t="str">
            <v xml:space="preserve"> N</v>
          </cell>
          <cell r="AJ853">
            <v>6.8</v>
          </cell>
          <cell r="AK853">
            <v>2</v>
          </cell>
          <cell r="AL853">
            <v>25143</v>
          </cell>
          <cell r="AM853">
            <v>49922</v>
          </cell>
          <cell r="AN853" t="str">
            <v xml:space="preserve">  0/00/0000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25143</v>
          </cell>
          <cell r="AZ853">
            <v>49922</v>
          </cell>
          <cell r="BA853" t="str">
            <v xml:space="preserve"> ST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 t="str">
            <v>Pass</v>
          </cell>
          <cell r="BH853" t="str">
            <v>Pass</v>
          </cell>
          <cell r="BI853" t="str">
            <v>**-***4811</v>
          </cell>
          <cell r="BJ853">
            <v>63154.27</v>
          </cell>
          <cell r="BK853">
            <v>63236.63</v>
          </cell>
          <cell r="BL853">
            <v>63236.63</v>
          </cell>
          <cell r="BM853"/>
          <cell r="BN853"/>
          <cell r="BO853"/>
          <cell r="BP853"/>
          <cell r="BQ853">
            <v>5.8974587640023645E-5</v>
          </cell>
          <cell r="BR853">
            <v>63154.27</v>
          </cell>
          <cell r="BS853">
            <v>82.36</v>
          </cell>
          <cell r="BT853">
            <v>63236.63</v>
          </cell>
          <cell r="BU853">
            <v>0</v>
          </cell>
          <cell r="BV853">
            <v>63236.63</v>
          </cell>
          <cell r="BW853">
            <v>0</v>
          </cell>
          <cell r="BX853">
            <v>0</v>
          </cell>
          <cell r="BY853"/>
          <cell r="BZ853">
            <v>0</v>
          </cell>
          <cell r="CA853" t="e">
            <v>#REF!</v>
          </cell>
          <cell r="CB853" t="str">
            <v>Match</v>
          </cell>
          <cell r="CC853" t="b">
            <v>0</v>
          </cell>
          <cell r="CD853">
            <v>261814811</v>
          </cell>
          <cell r="CE853">
            <v>9</v>
          </cell>
          <cell r="CF853">
            <v>2</v>
          </cell>
          <cell r="CG853">
            <v>81</v>
          </cell>
          <cell r="CH853" t="b">
            <v>0</v>
          </cell>
          <cell r="CI853">
            <v>-52.313159722223645</v>
          </cell>
          <cell r="CJ853"/>
          <cell r="CK853" t="e">
            <v>#REF!</v>
          </cell>
          <cell r="CL853" t="e">
            <v>#REF!</v>
          </cell>
        </row>
        <row r="854">
          <cell r="B854">
            <v>53652</v>
          </cell>
          <cell r="C854" t="str">
            <v xml:space="preserve"> HARRIS,JOHN P DC</v>
          </cell>
          <cell r="D854">
            <v>45074.5</v>
          </cell>
          <cell r="E854">
            <v>37996.720000000001</v>
          </cell>
          <cell r="F854">
            <v>42796</v>
          </cell>
          <cell r="G854">
            <v>44622</v>
          </cell>
          <cell r="H854" t="str">
            <v xml:space="preserve"> TAXES/BUSINESS</v>
          </cell>
          <cell r="I854" t="str">
            <v xml:space="preserve"> SA</v>
          </cell>
          <cell r="J854">
            <v>32</v>
          </cell>
          <cell r="K854" t="str">
            <v xml:space="preserve"> A</v>
          </cell>
          <cell r="L854" t="str">
            <v xml:space="preserve"> N</v>
          </cell>
          <cell r="M854">
            <v>0</v>
          </cell>
          <cell r="N854">
            <v>25143</v>
          </cell>
          <cell r="O854">
            <v>53652</v>
          </cell>
          <cell r="P854">
            <v>0</v>
          </cell>
          <cell r="Q854" t="str">
            <v xml:space="preserve"> JB</v>
          </cell>
          <cell r="R854">
            <v>43133</v>
          </cell>
          <cell r="S854">
            <v>871.62</v>
          </cell>
          <cell r="T854">
            <v>306.05</v>
          </cell>
          <cell r="U854" t="str">
            <v xml:space="preserve"> N</v>
          </cell>
          <cell r="V854">
            <v>7</v>
          </cell>
          <cell r="W854">
            <v>261814811</v>
          </cell>
          <cell r="X854" t="str">
            <v xml:space="preserve"> F</v>
          </cell>
          <cell r="Y854">
            <v>25143</v>
          </cell>
          <cell r="Z854">
            <v>53652</v>
          </cell>
          <cell r="AA854">
            <v>0</v>
          </cell>
          <cell r="AB854">
            <v>3</v>
          </cell>
          <cell r="AC854">
            <v>10</v>
          </cell>
          <cell r="AD854">
            <v>5</v>
          </cell>
          <cell r="AE854">
            <v>0</v>
          </cell>
          <cell r="AF854">
            <v>0</v>
          </cell>
          <cell r="AG854" t="str">
            <v xml:space="preserve"> ST</v>
          </cell>
          <cell r="AH854" t="str">
            <v xml:space="preserve"> ALL IN AC EQ AND GI</v>
          </cell>
          <cell r="AI854" t="str">
            <v xml:space="preserve"> N</v>
          </cell>
          <cell r="AJ854">
            <v>6</v>
          </cell>
          <cell r="AK854">
            <v>0</v>
          </cell>
          <cell r="AL854">
            <v>25143</v>
          </cell>
          <cell r="AM854">
            <v>53652</v>
          </cell>
          <cell r="AN854" t="str">
            <v xml:space="preserve">  0/00/0000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25143</v>
          </cell>
          <cell r="AZ854">
            <v>53652</v>
          </cell>
          <cell r="BA854" t="str">
            <v xml:space="preserve"> ST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 t="str">
            <v>Pass</v>
          </cell>
          <cell r="BH854" t="str">
            <v>Pass</v>
          </cell>
          <cell r="BI854" t="str">
            <v>**-***4811</v>
          </cell>
          <cell r="BJ854">
            <v>37996.720000000001</v>
          </cell>
          <cell r="BK854">
            <v>38302.770000000004</v>
          </cell>
          <cell r="BL854">
            <v>38302.770000000004</v>
          </cell>
          <cell r="BM854"/>
          <cell r="BN854"/>
          <cell r="BO854"/>
          <cell r="BP854"/>
          <cell r="BQ854">
            <v>3.1307662225234647E-5</v>
          </cell>
          <cell r="BR854">
            <v>37996.720000000001</v>
          </cell>
          <cell r="BS854">
            <v>306.05</v>
          </cell>
          <cell r="BT854">
            <v>38302.770000000004</v>
          </cell>
          <cell r="BU854">
            <v>0</v>
          </cell>
          <cell r="BV854">
            <v>38302.770000000004</v>
          </cell>
          <cell r="BW854">
            <v>0</v>
          </cell>
          <cell r="BX854">
            <v>0</v>
          </cell>
          <cell r="BY854"/>
          <cell r="BZ854">
            <v>0</v>
          </cell>
          <cell r="CA854" t="e">
            <v>#REF!</v>
          </cell>
          <cell r="CB854" t="str">
            <v>Match</v>
          </cell>
          <cell r="CC854" t="b">
            <v>0</v>
          </cell>
          <cell r="CD854">
            <v>261814811</v>
          </cell>
          <cell r="CE854">
            <v>9</v>
          </cell>
          <cell r="CF854">
            <v>2</v>
          </cell>
          <cell r="CG854">
            <v>81</v>
          </cell>
          <cell r="CH854" t="b">
            <v>0</v>
          </cell>
          <cell r="CI854">
            <v>-9.3131597222236451</v>
          </cell>
          <cell r="CJ854"/>
          <cell r="CK854" t="e">
            <v>#REF!</v>
          </cell>
          <cell r="CL854" t="e">
            <v>#REF!</v>
          </cell>
        </row>
        <row r="855">
          <cell r="B855">
            <v>310381</v>
          </cell>
          <cell r="C855" t="str">
            <v xml:space="preserve"> HARRIS,JOHN P.</v>
          </cell>
          <cell r="D855">
            <v>95000</v>
          </cell>
          <cell r="E855">
            <v>81788.88</v>
          </cell>
          <cell r="F855">
            <v>42272</v>
          </cell>
          <cell r="G855">
            <v>47757</v>
          </cell>
          <cell r="H855" t="str">
            <v xml:space="preserve"> PURCHASE HOME</v>
          </cell>
          <cell r="I855" t="str">
            <v xml:space="preserve"> PA</v>
          </cell>
          <cell r="J855">
            <v>19</v>
          </cell>
          <cell r="K855" t="str">
            <v xml:space="preserve"> A</v>
          </cell>
          <cell r="L855" t="str">
            <v xml:space="preserve"> N</v>
          </cell>
          <cell r="M855">
            <v>0</v>
          </cell>
          <cell r="N855">
            <v>25143</v>
          </cell>
          <cell r="O855">
            <v>310381</v>
          </cell>
          <cell r="P855">
            <v>0</v>
          </cell>
          <cell r="Q855" t="str">
            <v xml:space="preserve"> BR</v>
          </cell>
          <cell r="R855">
            <v>43132</v>
          </cell>
          <cell r="S855">
            <v>667.54</v>
          </cell>
          <cell r="T855">
            <v>156.75</v>
          </cell>
          <cell r="U855" t="str">
            <v xml:space="preserve"> N</v>
          </cell>
          <cell r="V855">
            <v>2</v>
          </cell>
          <cell r="W855">
            <v>509967158</v>
          </cell>
          <cell r="X855" t="str">
            <v xml:space="preserve"> S</v>
          </cell>
          <cell r="Y855">
            <v>25143</v>
          </cell>
          <cell r="Z855">
            <v>310381</v>
          </cell>
          <cell r="AA855">
            <v>0</v>
          </cell>
          <cell r="AB855">
            <v>3</v>
          </cell>
          <cell r="AC855">
            <v>6</v>
          </cell>
          <cell r="AD855">
            <v>3</v>
          </cell>
          <cell r="AE855">
            <v>310381</v>
          </cell>
          <cell r="AF855">
            <v>1</v>
          </cell>
          <cell r="AG855" t="str">
            <v xml:space="preserve"> ST</v>
          </cell>
          <cell r="AH855" t="str">
            <v xml:space="preserve"> 1608 CHURCH ST</v>
          </cell>
          <cell r="AI855" t="str">
            <v xml:space="preserve"> N</v>
          </cell>
          <cell r="AJ855">
            <v>3</v>
          </cell>
          <cell r="AK855">
            <v>0</v>
          </cell>
          <cell r="AL855">
            <v>25143</v>
          </cell>
          <cell r="AM855">
            <v>310381</v>
          </cell>
          <cell r="AN855" t="str">
            <v xml:space="preserve">  0/00/0000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25143</v>
          </cell>
          <cell r="AZ855">
            <v>310381</v>
          </cell>
          <cell r="BA855" t="str">
            <v xml:space="preserve"> ST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 t="str">
            <v>Pass</v>
          </cell>
          <cell r="BH855" t="str">
            <v>Pass</v>
          </cell>
          <cell r="BI855" t="str">
            <v>***-**-7158</v>
          </cell>
          <cell r="BJ855">
            <v>81788.88</v>
          </cell>
          <cell r="BK855">
            <v>81945.63</v>
          </cell>
          <cell r="BL855">
            <v>81945.63</v>
          </cell>
          <cell r="BM855"/>
          <cell r="BN855"/>
          <cell r="BO855"/>
          <cell r="BP855"/>
          <cell r="BQ855">
            <v>3.36952588120797E-5</v>
          </cell>
          <cell r="BR855">
            <v>81788.88</v>
          </cell>
          <cell r="BS855">
            <v>156.75</v>
          </cell>
          <cell r="BT855">
            <v>81945.63</v>
          </cell>
          <cell r="BU855">
            <v>0</v>
          </cell>
          <cell r="BV855">
            <v>81945.63</v>
          </cell>
          <cell r="BW855">
            <v>0</v>
          </cell>
          <cell r="BX855">
            <v>0</v>
          </cell>
          <cell r="BY855"/>
          <cell r="BZ855">
            <v>0</v>
          </cell>
          <cell r="CA855" t="e">
            <v>#REF!</v>
          </cell>
          <cell r="CB855" t="str">
            <v>Match</v>
          </cell>
          <cell r="CC855" t="b">
            <v>0</v>
          </cell>
          <cell r="CD855">
            <v>509967158</v>
          </cell>
          <cell r="CE855">
            <v>9</v>
          </cell>
          <cell r="CF855">
            <v>5</v>
          </cell>
          <cell r="CG855">
            <v>96</v>
          </cell>
          <cell r="CH855" t="b">
            <v>0</v>
          </cell>
          <cell r="CI855">
            <v>-8.3131597222236451</v>
          </cell>
          <cell r="CJ855"/>
          <cell r="CK855" t="e">
            <v>#REF!</v>
          </cell>
          <cell r="CL855" t="e">
            <v>#REF!</v>
          </cell>
        </row>
        <row r="856">
          <cell r="B856">
            <v>9310381</v>
          </cell>
          <cell r="C856" t="str">
            <v xml:space="preserve"> HARRIS,JOHN P</v>
          </cell>
          <cell r="D856">
            <v>-95000</v>
          </cell>
          <cell r="E856">
            <v>-81788.88</v>
          </cell>
          <cell r="F856">
            <v>42272</v>
          </cell>
          <cell r="G856">
            <v>47757</v>
          </cell>
          <cell r="H856" t="str">
            <v xml:space="preserve"> MPF LOAN SOLD</v>
          </cell>
          <cell r="I856" t="str">
            <v xml:space="preserve"> PT</v>
          </cell>
          <cell r="J856">
            <v>20</v>
          </cell>
          <cell r="K856" t="str">
            <v xml:space="preserve"> A</v>
          </cell>
          <cell r="L856" t="str">
            <v xml:space="preserve"> N</v>
          </cell>
          <cell r="M856">
            <v>0</v>
          </cell>
          <cell r="N856">
            <v>25143</v>
          </cell>
          <cell r="O856">
            <v>9310381</v>
          </cell>
          <cell r="P856">
            <v>0</v>
          </cell>
          <cell r="Q856" t="str">
            <v xml:space="preserve"> BR</v>
          </cell>
          <cell r="R856">
            <v>43132</v>
          </cell>
          <cell r="S856">
            <v>667.54</v>
          </cell>
          <cell r="T856">
            <v>-156.75</v>
          </cell>
          <cell r="U856" t="str">
            <v xml:space="preserve"> N</v>
          </cell>
          <cell r="V856">
            <v>2</v>
          </cell>
          <cell r="W856">
            <v>509967158</v>
          </cell>
          <cell r="X856" t="str">
            <v xml:space="preserve"> S</v>
          </cell>
          <cell r="Y856">
            <v>25143</v>
          </cell>
          <cell r="Z856">
            <v>9310381</v>
          </cell>
          <cell r="AA856">
            <v>0</v>
          </cell>
          <cell r="AB856">
            <v>3</v>
          </cell>
          <cell r="AC856">
            <v>6</v>
          </cell>
          <cell r="AD856">
            <v>3</v>
          </cell>
          <cell r="AE856">
            <v>310381</v>
          </cell>
          <cell r="AF856">
            <v>1</v>
          </cell>
          <cell r="AG856" t="str">
            <v xml:space="preserve"> ST</v>
          </cell>
          <cell r="AH856" t="str">
            <v xml:space="preserve"> 1608 CHURCH ST</v>
          </cell>
          <cell r="AI856" t="str">
            <v xml:space="preserve">  </v>
          </cell>
          <cell r="AJ856">
            <v>3</v>
          </cell>
          <cell r="AK856">
            <v>0</v>
          </cell>
          <cell r="AL856">
            <v>25143</v>
          </cell>
          <cell r="AM856">
            <v>9310381</v>
          </cell>
          <cell r="AN856" t="str">
            <v xml:space="preserve">  0/00/0000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25143</v>
          </cell>
          <cell r="AZ856">
            <v>9310381</v>
          </cell>
          <cell r="BA856" t="str">
            <v xml:space="preserve"> ST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 t="str">
            <v>Pass</v>
          </cell>
          <cell r="BH856" t="str">
            <v>Pass</v>
          </cell>
          <cell r="BI856" t="str">
            <v>***-**-7158</v>
          </cell>
          <cell r="BJ856">
            <v>-81788.88</v>
          </cell>
          <cell r="BK856">
            <v>-81945.63</v>
          </cell>
          <cell r="BL856">
            <v>-81945.63</v>
          </cell>
          <cell r="BM856"/>
          <cell r="BN856"/>
          <cell r="BO856"/>
          <cell r="BP856"/>
          <cell r="BQ856">
            <v>-3.36952588120797E-5</v>
          </cell>
          <cell r="BR856">
            <v>-81788.88</v>
          </cell>
          <cell r="BS856">
            <v>-156.75</v>
          </cell>
          <cell r="BT856">
            <v>-81945.63</v>
          </cell>
          <cell r="BU856">
            <v>0</v>
          </cell>
          <cell r="BV856">
            <v>-81945.63</v>
          </cell>
          <cell r="BW856">
            <v>0</v>
          </cell>
          <cell r="BX856">
            <v>0</v>
          </cell>
          <cell r="BY856"/>
          <cell r="BZ856">
            <v>0</v>
          </cell>
          <cell r="CA856" t="e">
            <v>#REF!</v>
          </cell>
          <cell r="CB856" t="str">
            <v>Match</v>
          </cell>
          <cell r="CC856" t="b">
            <v>0</v>
          </cell>
          <cell r="CD856">
            <v>509967158</v>
          </cell>
          <cell r="CE856">
            <v>9</v>
          </cell>
          <cell r="CF856">
            <v>5</v>
          </cell>
          <cell r="CG856">
            <v>96</v>
          </cell>
          <cell r="CH856" t="b">
            <v>0</v>
          </cell>
          <cell r="CI856">
            <v>-8.3131597222236451</v>
          </cell>
          <cell r="CJ856"/>
          <cell r="CK856" t="e">
            <v>#REF!</v>
          </cell>
          <cell r="CL856" t="e">
            <v>#REF!</v>
          </cell>
        </row>
        <row r="857">
          <cell r="B857">
            <v>53979</v>
          </cell>
          <cell r="C857" t="str">
            <v xml:space="preserve"> HARRIS,RICHARD L.</v>
          </cell>
          <cell r="D857">
            <v>1465.79</v>
          </cell>
          <cell r="E857">
            <v>1066.17</v>
          </cell>
          <cell r="F857">
            <v>42912</v>
          </cell>
          <cell r="G857">
            <v>43525</v>
          </cell>
          <cell r="H857" t="str">
            <v xml:space="preserve"> REFINANCE VEHICLE</v>
          </cell>
          <cell r="I857" t="str">
            <v xml:space="preserve"> SA</v>
          </cell>
          <cell r="J857">
            <v>31</v>
          </cell>
          <cell r="K857" t="str">
            <v xml:space="preserve"> A</v>
          </cell>
          <cell r="L857" t="str">
            <v xml:space="preserve"> N</v>
          </cell>
          <cell r="M857">
            <v>0</v>
          </cell>
          <cell r="N857">
            <v>25144</v>
          </cell>
          <cell r="O857">
            <v>53979</v>
          </cell>
          <cell r="P857">
            <v>0</v>
          </cell>
          <cell r="Q857" t="str">
            <v xml:space="preserve"> MN</v>
          </cell>
          <cell r="R857">
            <v>43101</v>
          </cell>
          <cell r="S857">
            <v>75.86</v>
          </cell>
          <cell r="T857">
            <v>15.77</v>
          </cell>
          <cell r="U857" t="str">
            <v xml:space="preserve"> N</v>
          </cell>
          <cell r="V857">
            <v>11</v>
          </cell>
          <cell r="W857">
            <v>463963978</v>
          </cell>
          <cell r="X857" t="str">
            <v xml:space="preserve"> S</v>
          </cell>
          <cell r="Y857">
            <v>25144</v>
          </cell>
          <cell r="Z857">
            <v>53979</v>
          </cell>
          <cell r="AA857">
            <v>0</v>
          </cell>
          <cell r="AB857">
            <v>1</v>
          </cell>
          <cell r="AC857">
            <v>10</v>
          </cell>
          <cell r="AD857">
            <v>4</v>
          </cell>
          <cell r="AE857">
            <v>0</v>
          </cell>
          <cell r="AF857">
            <v>0</v>
          </cell>
          <cell r="AG857" t="str">
            <v xml:space="preserve"> ST</v>
          </cell>
          <cell r="AH857" t="str">
            <v xml:space="preserve"> 1999 OLDSMOBILE SILHOUETTE</v>
          </cell>
          <cell r="AI857" t="str">
            <v xml:space="preserve"> N</v>
          </cell>
          <cell r="AJ857">
            <v>10</v>
          </cell>
          <cell r="AK857">
            <v>2</v>
          </cell>
          <cell r="AL857">
            <v>25144</v>
          </cell>
          <cell r="AM857">
            <v>53979</v>
          </cell>
          <cell r="AN857" t="str">
            <v xml:space="preserve">  0/00/0000</v>
          </cell>
          <cell r="AO857">
            <v>66.8</v>
          </cell>
          <cell r="AP857">
            <v>9.06</v>
          </cell>
          <cell r="AQ857">
            <v>75.86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25144</v>
          </cell>
          <cell r="AZ857">
            <v>53979</v>
          </cell>
          <cell r="BA857" t="str">
            <v xml:space="preserve"> ST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 t="str">
            <v>Pass</v>
          </cell>
          <cell r="BH857" t="str">
            <v>Pass</v>
          </cell>
          <cell r="BI857" t="str">
            <v>***-**-3978</v>
          </cell>
          <cell r="BJ857">
            <v>1066.17</v>
          </cell>
          <cell r="BK857">
            <v>1081.94</v>
          </cell>
          <cell r="BL857">
            <v>1081.94</v>
          </cell>
          <cell r="BM857"/>
          <cell r="BN857"/>
          <cell r="BO857"/>
          <cell r="BP857"/>
          <cell r="BQ857">
            <v>1.4641303352271123E-6</v>
          </cell>
          <cell r="BR857">
            <v>1066.17</v>
          </cell>
          <cell r="BS857">
            <v>15.77</v>
          </cell>
          <cell r="BT857">
            <v>1081.94</v>
          </cell>
          <cell r="BU857">
            <v>0</v>
          </cell>
          <cell r="BV857">
            <v>1081.94</v>
          </cell>
          <cell r="BW857">
            <v>0</v>
          </cell>
          <cell r="BX857">
            <v>0</v>
          </cell>
          <cell r="BY857" t="str">
            <v>1-29</v>
          </cell>
          <cell r="BZ857">
            <v>75.86</v>
          </cell>
          <cell r="CA857" t="e">
            <v>#REF!</v>
          </cell>
          <cell r="CB857" t="str">
            <v>Match</v>
          </cell>
          <cell r="CC857" t="b">
            <v>0</v>
          </cell>
          <cell r="CD857">
            <v>463963978</v>
          </cell>
          <cell r="CE857">
            <v>9</v>
          </cell>
          <cell r="CF857">
            <v>4</v>
          </cell>
          <cell r="CG857">
            <v>96</v>
          </cell>
          <cell r="CH857" t="b">
            <v>0</v>
          </cell>
          <cell r="CI857">
            <v>22.686840277776355</v>
          </cell>
          <cell r="CJ857"/>
          <cell r="CK857" t="e">
            <v>#REF!</v>
          </cell>
          <cell r="CL857" t="e">
            <v>#REF!</v>
          </cell>
        </row>
        <row r="858">
          <cell r="B858">
            <v>54064</v>
          </cell>
          <cell r="C858" t="str">
            <v xml:space="preserve"> HARRIS,RICHARD L.</v>
          </cell>
          <cell r="D858">
            <v>8669.09</v>
          </cell>
          <cell r="E858">
            <v>8276.7800000000007</v>
          </cell>
          <cell r="F858">
            <v>42955</v>
          </cell>
          <cell r="G858">
            <v>44089</v>
          </cell>
          <cell r="H858" t="str">
            <v xml:space="preserve"> REFINANCE DEBT</v>
          </cell>
          <cell r="I858" t="str">
            <v xml:space="preserve"> SA</v>
          </cell>
          <cell r="J858">
            <v>31</v>
          </cell>
          <cell r="K858" t="str">
            <v xml:space="preserve"> A</v>
          </cell>
          <cell r="L858" t="str">
            <v xml:space="preserve"> N</v>
          </cell>
          <cell r="M858">
            <v>0</v>
          </cell>
          <cell r="N858">
            <v>25144</v>
          </cell>
          <cell r="O858">
            <v>54064</v>
          </cell>
          <cell r="P858">
            <v>0</v>
          </cell>
          <cell r="Q858" t="str">
            <v xml:space="preserve"> MN</v>
          </cell>
          <cell r="R858">
            <v>43084</v>
          </cell>
          <cell r="S858">
            <v>266.49</v>
          </cell>
          <cell r="T858">
            <v>133.33000000000001</v>
          </cell>
          <cell r="U858" t="str">
            <v xml:space="preserve"> N</v>
          </cell>
          <cell r="V858">
            <v>11</v>
          </cell>
          <cell r="W858">
            <v>463963978</v>
          </cell>
          <cell r="X858" t="str">
            <v xml:space="preserve"> S</v>
          </cell>
          <cell r="Y858">
            <v>25144</v>
          </cell>
          <cell r="Z858">
            <v>54064</v>
          </cell>
          <cell r="AA858">
            <v>2</v>
          </cell>
          <cell r="AB858">
            <v>1</v>
          </cell>
          <cell r="AC858">
            <v>10</v>
          </cell>
          <cell r="AD858">
            <v>4</v>
          </cell>
          <cell r="AE858">
            <v>0</v>
          </cell>
          <cell r="AF858">
            <v>0</v>
          </cell>
          <cell r="AG858" t="str">
            <v xml:space="preserve"> ST</v>
          </cell>
          <cell r="AH858" t="str">
            <v xml:space="preserve"> 2005 CHEVROLET SILVERADO LT Z7</v>
          </cell>
          <cell r="AI858" t="str">
            <v xml:space="preserve"> N</v>
          </cell>
          <cell r="AJ858">
            <v>7</v>
          </cell>
          <cell r="AK858">
            <v>4</v>
          </cell>
          <cell r="AL858">
            <v>25144</v>
          </cell>
          <cell r="AM858">
            <v>54064</v>
          </cell>
          <cell r="AN858" t="str">
            <v xml:space="preserve"> 12/01/2017</v>
          </cell>
          <cell r="AO858">
            <v>413.93</v>
          </cell>
          <cell r="AP858">
            <v>119.05</v>
          </cell>
          <cell r="AQ858">
            <v>0</v>
          </cell>
          <cell r="AR858">
            <v>266.49</v>
          </cell>
          <cell r="AS858">
            <v>0</v>
          </cell>
          <cell r="AT858">
            <v>0</v>
          </cell>
          <cell r="AU858">
            <v>0</v>
          </cell>
          <cell r="AV858">
            <v>1</v>
          </cell>
          <cell r="AW858">
            <v>0</v>
          </cell>
          <cell r="AX858">
            <v>0</v>
          </cell>
          <cell r="AY858">
            <v>25144</v>
          </cell>
          <cell r="AZ858">
            <v>54064</v>
          </cell>
          <cell r="BA858" t="str">
            <v xml:space="preserve"> ST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 t="str">
            <v>Pass</v>
          </cell>
          <cell r="BH858" t="str">
            <v>Pass</v>
          </cell>
          <cell r="BI858" t="str">
            <v>***-**-3978</v>
          </cell>
          <cell r="BJ858">
            <v>8276.7800000000007</v>
          </cell>
          <cell r="BK858">
            <v>8410.11</v>
          </cell>
          <cell r="BL858">
            <v>8410.11</v>
          </cell>
          <cell r="BM858"/>
          <cell r="BN858"/>
          <cell r="BO858"/>
          <cell r="BP858"/>
          <cell r="BQ858">
            <v>7.9563289843090142E-6</v>
          </cell>
          <cell r="BR858">
            <v>8276.7800000000007</v>
          </cell>
          <cell r="BS858">
            <v>133.33000000000001</v>
          </cell>
          <cell r="BT858">
            <v>8410.11</v>
          </cell>
          <cell r="BU858">
            <v>0</v>
          </cell>
          <cell r="BV858">
            <v>8410.11</v>
          </cell>
          <cell r="BW858">
            <v>0</v>
          </cell>
          <cell r="BX858">
            <v>0</v>
          </cell>
          <cell r="BY858" t="str">
            <v>30-59</v>
          </cell>
          <cell r="BZ858">
            <v>532.98</v>
          </cell>
          <cell r="CA858" t="e">
            <v>#REF!</v>
          </cell>
          <cell r="CB858" t="str">
            <v>Match</v>
          </cell>
          <cell r="CC858" t="b">
            <v>0</v>
          </cell>
          <cell r="CD858">
            <v>463963978</v>
          </cell>
          <cell r="CE858">
            <v>9</v>
          </cell>
          <cell r="CF858">
            <v>4</v>
          </cell>
          <cell r="CG858">
            <v>96</v>
          </cell>
          <cell r="CH858" t="b">
            <v>0</v>
          </cell>
          <cell r="CI858">
            <v>39.686840277776355</v>
          </cell>
          <cell r="CJ858" t="str">
            <v>31 +</v>
          </cell>
          <cell r="CK858" t="e">
            <v>#REF!</v>
          </cell>
          <cell r="CL858" t="e">
            <v>#REF!</v>
          </cell>
        </row>
        <row r="859">
          <cell r="B859">
            <v>50875</v>
          </cell>
          <cell r="C859" t="str">
            <v xml:space="preserve"> HARTMAN,CURTIS K.</v>
          </cell>
          <cell r="D859">
            <v>27594.78</v>
          </cell>
          <cell r="E859">
            <v>10136.209999999999</v>
          </cell>
          <cell r="F859">
            <v>41934</v>
          </cell>
          <cell r="G859">
            <v>43759</v>
          </cell>
          <cell r="H859" t="str">
            <v xml:space="preserve"> PURCHASE VEHICLE</v>
          </cell>
          <cell r="I859" t="str">
            <v xml:space="preserve"> SA</v>
          </cell>
          <cell r="J859">
            <v>34</v>
          </cell>
          <cell r="K859" t="str">
            <v xml:space="preserve"> A</v>
          </cell>
          <cell r="L859" t="str">
            <v xml:space="preserve"> N</v>
          </cell>
          <cell r="M859">
            <v>0</v>
          </cell>
          <cell r="N859">
            <v>25158</v>
          </cell>
          <cell r="O859">
            <v>50875</v>
          </cell>
          <cell r="P859">
            <v>0</v>
          </cell>
          <cell r="Q859" t="str">
            <v xml:space="preserve"> JD</v>
          </cell>
          <cell r="R859">
            <v>43152</v>
          </cell>
          <cell r="S859">
            <v>546.37</v>
          </cell>
          <cell r="T859">
            <v>3.89</v>
          </cell>
          <cell r="U859" t="str">
            <v xml:space="preserve"> N</v>
          </cell>
          <cell r="V859">
            <v>11</v>
          </cell>
          <cell r="W859">
            <v>513748511</v>
          </cell>
          <cell r="X859" t="str">
            <v xml:space="preserve"> S</v>
          </cell>
          <cell r="Y859">
            <v>25158</v>
          </cell>
          <cell r="Z859">
            <v>50875</v>
          </cell>
          <cell r="AA859">
            <v>0</v>
          </cell>
          <cell r="AB859">
            <v>25</v>
          </cell>
          <cell r="AC859">
            <v>5</v>
          </cell>
          <cell r="AD859">
            <v>12</v>
          </cell>
          <cell r="AE859">
            <v>0</v>
          </cell>
          <cell r="AF859">
            <v>0</v>
          </cell>
          <cell r="AG859" t="str">
            <v xml:space="preserve"> ST</v>
          </cell>
          <cell r="AH859" t="str">
            <v xml:space="preserve"> 2014 JEEP PATRIOT SPORT (VIN 1</v>
          </cell>
          <cell r="AI859" t="str">
            <v xml:space="preserve"> N</v>
          </cell>
          <cell r="AJ859">
            <v>7</v>
          </cell>
          <cell r="AK859">
            <v>0</v>
          </cell>
          <cell r="AL859">
            <v>25158</v>
          </cell>
          <cell r="AM859">
            <v>50875</v>
          </cell>
          <cell r="AN859" t="str">
            <v xml:space="preserve">  0/00/0000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25158</v>
          </cell>
          <cell r="AZ859">
            <v>50875</v>
          </cell>
          <cell r="BA859" t="str">
            <v xml:space="preserve"> ST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 t="str">
            <v>Pass</v>
          </cell>
          <cell r="BH859" t="str">
            <v>Pass</v>
          </cell>
          <cell r="BI859" t="str">
            <v>***-**-8511</v>
          </cell>
          <cell r="BJ859">
            <v>10136.209999999999</v>
          </cell>
          <cell r="BK859">
            <v>10140.099999999999</v>
          </cell>
          <cell r="BL859">
            <v>10140.099999999999</v>
          </cell>
          <cell r="BM859"/>
          <cell r="BN859"/>
          <cell r="BO859"/>
          <cell r="BP859"/>
          <cell r="BQ859">
            <v>9.7437676746322686E-6</v>
          </cell>
          <cell r="BR859">
            <v>10136.209999999999</v>
          </cell>
          <cell r="BS859">
            <v>3.89</v>
          </cell>
          <cell r="BT859">
            <v>10140.099999999999</v>
          </cell>
          <cell r="BU859">
            <v>0</v>
          </cell>
          <cell r="BV859">
            <v>10140.099999999999</v>
          </cell>
          <cell r="BW859">
            <v>0</v>
          </cell>
          <cell r="BX859">
            <v>0</v>
          </cell>
          <cell r="BY859"/>
          <cell r="BZ859">
            <v>0</v>
          </cell>
          <cell r="CA859" t="e">
            <v>#REF!</v>
          </cell>
          <cell r="CB859" t="str">
            <v>Match</v>
          </cell>
          <cell r="CC859" t="b">
            <v>0</v>
          </cell>
          <cell r="CD859">
            <v>513748511</v>
          </cell>
          <cell r="CE859">
            <v>9</v>
          </cell>
          <cell r="CF859">
            <v>5</v>
          </cell>
          <cell r="CG859">
            <v>74</v>
          </cell>
          <cell r="CH859" t="b">
            <v>0</v>
          </cell>
          <cell r="CI859">
            <v>-28.313159722223645</v>
          </cell>
          <cell r="CJ859"/>
          <cell r="CK859" t="e">
            <v>#REF!</v>
          </cell>
          <cell r="CL859" t="e">
            <v>#REF!</v>
          </cell>
        </row>
        <row r="860">
          <cell r="B860">
            <v>88431</v>
          </cell>
          <cell r="C860" t="str">
            <v xml:space="preserve"> HATFIELD,ALFR</v>
          </cell>
          <cell r="D860">
            <v>3190.77</v>
          </cell>
          <cell r="E860">
            <v>1451.73</v>
          </cell>
          <cell r="F860">
            <v>35362</v>
          </cell>
          <cell r="G860">
            <v>35900</v>
          </cell>
          <cell r="H860" t="str">
            <v xml:space="preserve"> PURCHASE VEHICLE/RENEWAL</v>
          </cell>
          <cell r="I860" t="str">
            <v xml:space="preserve"> CO</v>
          </cell>
          <cell r="J860">
            <v>34</v>
          </cell>
          <cell r="K860" t="str">
            <v xml:space="preserve"> A</v>
          </cell>
          <cell r="L860" t="str">
            <v xml:space="preserve"> N</v>
          </cell>
          <cell r="M860">
            <v>0</v>
          </cell>
          <cell r="N860">
            <v>25390</v>
          </cell>
          <cell r="O860">
            <v>88431</v>
          </cell>
          <cell r="P860">
            <v>0</v>
          </cell>
          <cell r="Q860" t="str">
            <v xml:space="preserve"> CP</v>
          </cell>
          <cell r="R860">
            <v>35688</v>
          </cell>
          <cell r="S860">
            <v>198.33</v>
          </cell>
          <cell r="T860">
            <v>0</v>
          </cell>
          <cell r="U860" t="str">
            <v xml:space="preserve"> N</v>
          </cell>
          <cell r="V860">
            <v>11</v>
          </cell>
          <cell r="W860">
            <v>513702852</v>
          </cell>
          <cell r="X860" t="str">
            <v xml:space="preserve"> S</v>
          </cell>
          <cell r="Y860">
            <v>25390</v>
          </cell>
          <cell r="Z860">
            <v>88431</v>
          </cell>
          <cell r="AA860">
            <v>0</v>
          </cell>
          <cell r="AB860">
            <v>13</v>
          </cell>
          <cell r="AC860">
            <v>5</v>
          </cell>
          <cell r="AD860">
            <v>12</v>
          </cell>
          <cell r="AE860">
            <v>0</v>
          </cell>
          <cell r="AF860">
            <v>0</v>
          </cell>
          <cell r="AG860" t="str">
            <v xml:space="preserve"> ST</v>
          </cell>
          <cell r="AH860" t="str">
            <v xml:space="preserve"> 81 TOYOTA,75 MC,73 PICKUP</v>
          </cell>
          <cell r="AI860" t="str">
            <v xml:space="preserve"> N</v>
          </cell>
          <cell r="AJ860">
            <v>15</v>
          </cell>
          <cell r="AK860">
            <v>8</v>
          </cell>
          <cell r="AL860">
            <v>25390</v>
          </cell>
          <cell r="AM860">
            <v>88431</v>
          </cell>
          <cell r="AN860" t="str">
            <v xml:space="preserve">  0/00/0000</v>
          </cell>
          <cell r="AO860">
            <v>1451.73</v>
          </cell>
          <cell r="AP860">
            <v>4450.8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5902.53</v>
          </cell>
          <cell r="AV860">
            <v>8</v>
          </cell>
          <cell r="AW860">
            <v>8</v>
          </cell>
          <cell r="AX860">
            <v>52</v>
          </cell>
          <cell r="AY860">
            <v>25390</v>
          </cell>
          <cell r="AZ860">
            <v>88431</v>
          </cell>
          <cell r="BA860" t="str">
            <v xml:space="preserve"> ST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 t="str">
            <v>Substandard</v>
          </cell>
          <cell r="BH860" t="str">
            <v>Pass</v>
          </cell>
          <cell r="BI860" t="str">
            <v>***-**-2852</v>
          </cell>
          <cell r="BJ860">
            <v>1451.73</v>
          </cell>
          <cell r="BK860">
            <v>0</v>
          </cell>
          <cell r="BL860"/>
          <cell r="BM860"/>
          <cell r="BN860">
            <v>0</v>
          </cell>
          <cell r="BO860"/>
          <cell r="BP860"/>
          <cell r="BQ860">
            <v>2.9904076248055033E-6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1451.73</v>
          </cell>
          <cell r="BY860" t="str">
            <v>120 +</v>
          </cell>
          <cell r="BZ860">
            <v>5902.5300000000007</v>
          </cell>
          <cell r="CA860" t="e">
            <v>#REF!</v>
          </cell>
          <cell r="CB860" t="str">
            <v>Match</v>
          </cell>
          <cell r="CC860" t="b">
            <v>0</v>
          </cell>
          <cell r="CD860">
            <v>513702852</v>
          </cell>
          <cell r="CE860">
            <v>9</v>
          </cell>
          <cell r="CF860">
            <v>5</v>
          </cell>
          <cell r="CG860">
            <v>70</v>
          </cell>
          <cell r="CH860" t="b">
            <v>0</v>
          </cell>
          <cell r="CI860">
            <v>7435.6868402777764</v>
          </cell>
          <cell r="CJ860" t="str">
            <v>31 +</v>
          </cell>
          <cell r="CK860">
            <v>0</v>
          </cell>
          <cell r="CL860">
            <v>0</v>
          </cell>
        </row>
        <row r="861">
          <cell r="B861">
            <v>53573</v>
          </cell>
          <cell r="C861" t="str">
            <v xml:space="preserve"> HAYES, JR.,LARRY R.</v>
          </cell>
          <cell r="D861">
            <v>0</v>
          </cell>
          <cell r="E861">
            <v>23407.1</v>
          </cell>
          <cell r="F861">
            <v>42755</v>
          </cell>
          <cell r="G861">
            <v>44431</v>
          </cell>
          <cell r="H861" t="str">
            <v xml:space="preserve"> PURCHASE VEHICLE</v>
          </cell>
          <cell r="I861" t="str">
            <v xml:space="preserve"> SA</v>
          </cell>
          <cell r="J861">
            <v>34</v>
          </cell>
          <cell r="K861" t="str">
            <v xml:space="preserve"> A</v>
          </cell>
          <cell r="L861" t="str">
            <v xml:space="preserve"> C</v>
          </cell>
          <cell r="M861">
            <v>0</v>
          </cell>
          <cell r="N861">
            <v>25418</v>
          </cell>
          <cell r="O861">
            <v>53573</v>
          </cell>
          <cell r="P861">
            <v>0</v>
          </cell>
          <cell r="Q861" t="str">
            <v xml:space="preserve"> MN</v>
          </cell>
          <cell r="R861">
            <v>43129</v>
          </cell>
          <cell r="S861">
            <v>284.48</v>
          </cell>
          <cell r="T861">
            <v>38.479999999999997</v>
          </cell>
          <cell r="U861" t="str">
            <v xml:space="preserve"> N</v>
          </cell>
          <cell r="V861">
            <v>11</v>
          </cell>
          <cell r="W861">
            <v>509749866</v>
          </cell>
          <cell r="X861" t="str">
            <v xml:space="preserve"> S</v>
          </cell>
          <cell r="Y861">
            <v>25418</v>
          </cell>
          <cell r="Z861">
            <v>53573</v>
          </cell>
          <cell r="AA861">
            <v>0</v>
          </cell>
          <cell r="AB861">
            <v>11</v>
          </cell>
          <cell r="AC861">
            <v>5</v>
          </cell>
          <cell r="AD861">
            <v>12</v>
          </cell>
          <cell r="AE861">
            <v>0</v>
          </cell>
          <cell r="AF861">
            <v>0</v>
          </cell>
          <cell r="AG861" t="str">
            <v xml:space="preserve"> ST</v>
          </cell>
          <cell r="AH861" t="str">
            <v xml:space="preserve"> 2013 FORD F150 SUPERCREW XLT</v>
          </cell>
          <cell r="AI861" t="str">
            <v xml:space="preserve"> N</v>
          </cell>
          <cell r="AJ861">
            <v>7.5</v>
          </cell>
          <cell r="AK861">
            <v>1</v>
          </cell>
          <cell r="AL861">
            <v>25418</v>
          </cell>
          <cell r="AM861">
            <v>53573</v>
          </cell>
          <cell r="AN861" t="str">
            <v xml:space="preserve">  0/00/0000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25418</v>
          </cell>
          <cell r="AZ861">
            <v>53573</v>
          </cell>
          <cell r="BA861" t="str">
            <v xml:space="preserve"> ST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 t="str">
            <v>Pass</v>
          </cell>
          <cell r="BH861" t="str">
            <v>Pass</v>
          </cell>
          <cell r="BI861" t="str">
            <v>***-**-9866</v>
          </cell>
          <cell r="BJ861">
            <v>23407.1</v>
          </cell>
          <cell r="BK861">
            <v>23445.579999999998</v>
          </cell>
          <cell r="BL861">
            <v>23445.579999999998</v>
          </cell>
          <cell r="BM861"/>
          <cell r="BN861"/>
          <cell r="BO861"/>
          <cell r="BP861"/>
          <cell r="BQ861">
            <v>2.4108053947560801E-5</v>
          </cell>
          <cell r="BR861">
            <v>23407.1</v>
          </cell>
          <cell r="BS861">
            <v>38.479999999999997</v>
          </cell>
          <cell r="BT861">
            <v>23445.579999999998</v>
          </cell>
          <cell r="BU861">
            <v>0</v>
          </cell>
          <cell r="BV861">
            <v>23445.579999999998</v>
          </cell>
          <cell r="BW861">
            <v>0</v>
          </cell>
          <cell r="BX861">
            <v>0</v>
          </cell>
          <cell r="BY861"/>
          <cell r="BZ861">
            <v>0</v>
          </cell>
          <cell r="CA861" t="e">
            <v>#REF!</v>
          </cell>
          <cell r="CB861" t="str">
            <v>Match</v>
          </cell>
          <cell r="CC861" t="b">
            <v>0</v>
          </cell>
          <cell r="CD861">
            <v>509749866</v>
          </cell>
          <cell r="CE861">
            <v>9</v>
          </cell>
          <cell r="CF861">
            <v>5</v>
          </cell>
          <cell r="CG861">
            <v>74</v>
          </cell>
          <cell r="CH861" t="b">
            <v>0</v>
          </cell>
          <cell r="CI861">
            <v>-5.3131597222236451</v>
          </cell>
          <cell r="CJ861"/>
          <cell r="CK861" t="e">
            <v>#REF!</v>
          </cell>
          <cell r="CL861" t="e">
            <v>#REF!</v>
          </cell>
        </row>
        <row r="862">
          <cell r="B862">
            <v>53201</v>
          </cell>
          <cell r="C862" t="str">
            <v xml:space="preserve"> HAYES,LANE R.</v>
          </cell>
          <cell r="D862">
            <v>13527.5</v>
          </cell>
          <cell r="E862">
            <v>7854.26</v>
          </cell>
          <cell r="F862">
            <v>42604</v>
          </cell>
          <cell r="G862">
            <v>43753</v>
          </cell>
          <cell r="H862" t="str">
            <v xml:space="preserve"> PURCHASE VEHICLE</v>
          </cell>
          <cell r="I862" t="str">
            <v xml:space="preserve"> SA</v>
          </cell>
          <cell r="J862">
            <v>34</v>
          </cell>
          <cell r="K862" t="str">
            <v xml:space="preserve"> A</v>
          </cell>
          <cell r="L862" t="str">
            <v xml:space="preserve"> N</v>
          </cell>
          <cell r="M862">
            <v>0</v>
          </cell>
          <cell r="N862">
            <v>25419</v>
          </cell>
          <cell r="O862">
            <v>53201</v>
          </cell>
          <cell r="P862">
            <v>0</v>
          </cell>
          <cell r="Q862" t="str">
            <v xml:space="preserve"> MN</v>
          </cell>
          <cell r="R862">
            <v>43146</v>
          </cell>
          <cell r="S862">
            <v>400.48</v>
          </cell>
          <cell r="T862">
            <v>19.37</v>
          </cell>
          <cell r="U862" t="str">
            <v xml:space="preserve"> N</v>
          </cell>
          <cell r="V862">
            <v>11</v>
          </cell>
          <cell r="W862">
            <v>509156086</v>
          </cell>
          <cell r="X862" t="str">
            <v xml:space="preserve"> S</v>
          </cell>
          <cell r="Y862">
            <v>25419</v>
          </cell>
          <cell r="Z862">
            <v>53201</v>
          </cell>
          <cell r="AA862">
            <v>0</v>
          </cell>
          <cell r="AB862">
            <v>11</v>
          </cell>
          <cell r="AC862">
            <v>5</v>
          </cell>
          <cell r="AD862">
            <v>12</v>
          </cell>
          <cell r="AE862">
            <v>0</v>
          </cell>
          <cell r="AF862">
            <v>0</v>
          </cell>
          <cell r="AG862" t="str">
            <v xml:space="preserve"> ST</v>
          </cell>
          <cell r="AH862" t="str">
            <v xml:space="preserve"> 2004 DODGE  RAM 1500</v>
          </cell>
          <cell r="AI862" t="str">
            <v xml:space="preserve"> N</v>
          </cell>
          <cell r="AJ862">
            <v>7.5</v>
          </cell>
          <cell r="AK862">
            <v>0</v>
          </cell>
          <cell r="AL862">
            <v>25419</v>
          </cell>
          <cell r="AM862">
            <v>53201</v>
          </cell>
          <cell r="AN862" t="str">
            <v xml:space="preserve">  0/00/0000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25419</v>
          </cell>
          <cell r="AZ862">
            <v>53201</v>
          </cell>
          <cell r="BA862" t="str">
            <v xml:space="preserve"> ST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 t="str">
            <v>Pass</v>
          </cell>
          <cell r="BH862" t="str">
            <v>Pass</v>
          </cell>
          <cell r="BI862" t="str">
            <v>***-**-6086</v>
          </cell>
          <cell r="BJ862">
            <v>7854.26</v>
          </cell>
          <cell r="BK862">
            <v>7873.63</v>
          </cell>
          <cell r="BL862">
            <v>7873.63</v>
          </cell>
          <cell r="BM862"/>
          <cell r="BN862"/>
          <cell r="BO862"/>
          <cell r="BP862"/>
          <cell r="BQ862">
            <v>8.0894653245454971E-6</v>
          </cell>
          <cell r="BR862">
            <v>7854.26</v>
          </cell>
          <cell r="BS862">
            <v>19.37</v>
          </cell>
          <cell r="BT862">
            <v>7873.63</v>
          </cell>
          <cell r="BU862">
            <v>0</v>
          </cell>
          <cell r="BV862">
            <v>7873.63</v>
          </cell>
          <cell r="BW862">
            <v>0</v>
          </cell>
          <cell r="BX862">
            <v>0</v>
          </cell>
          <cell r="BY862"/>
          <cell r="BZ862">
            <v>0</v>
          </cell>
          <cell r="CA862" t="e">
            <v>#REF!</v>
          </cell>
          <cell r="CB862" t="str">
            <v>Match</v>
          </cell>
          <cell r="CC862" t="b">
            <v>0</v>
          </cell>
          <cell r="CD862">
            <v>509156086</v>
          </cell>
          <cell r="CE862">
            <v>9</v>
          </cell>
          <cell r="CF862">
            <v>5</v>
          </cell>
          <cell r="CG862">
            <v>15</v>
          </cell>
          <cell r="CH862" t="b">
            <v>0</v>
          </cell>
          <cell r="CI862">
            <v>-22.313159722223645</v>
          </cell>
          <cell r="CJ862"/>
          <cell r="CK862" t="e">
            <v>#REF!</v>
          </cell>
          <cell r="CL862" t="e">
            <v>#REF!</v>
          </cell>
        </row>
        <row r="863">
          <cell r="B863">
            <v>51835</v>
          </cell>
          <cell r="C863" t="str">
            <v xml:space="preserve"> HAYES,LUKE A.</v>
          </cell>
          <cell r="D863">
            <v>21278.28</v>
          </cell>
          <cell r="E863">
            <v>11169.18</v>
          </cell>
          <cell r="F863">
            <v>42188</v>
          </cell>
          <cell r="G863">
            <v>44018</v>
          </cell>
          <cell r="H863" t="str">
            <v xml:space="preserve"> PURCHASE VEHICLE</v>
          </cell>
          <cell r="I863" t="str">
            <v xml:space="preserve"> SA</v>
          </cell>
          <cell r="J863">
            <v>34</v>
          </cell>
          <cell r="K863" t="str">
            <v xml:space="preserve"> A</v>
          </cell>
          <cell r="L863" t="str">
            <v xml:space="preserve"> N</v>
          </cell>
          <cell r="M863">
            <v>0</v>
          </cell>
          <cell r="N863">
            <v>25420</v>
          </cell>
          <cell r="O863">
            <v>51835</v>
          </cell>
          <cell r="P863">
            <v>0</v>
          </cell>
          <cell r="Q863" t="str">
            <v xml:space="preserve"> JD</v>
          </cell>
          <cell r="R863">
            <v>43137</v>
          </cell>
          <cell r="S863">
            <v>421.71</v>
          </cell>
          <cell r="T863">
            <v>27.84</v>
          </cell>
          <cell r="U863" t="str">
            <v xml:space="preserve"> N</v>
          </cell>
          <cell r="V863">
            <v>11</v>
          </cell>
          <cell r="W863">
            <v>515081347</v>
          </cell>
          <cell r="X863" t="str">
            <v xml:space="preserve"> S</v>
          </cell>
          <cell r="Y863">
            <v>25420</v>
          </cell>
          <cell r="Z863">
            <v>51835</v>
          </cell>
          <cell r="AA863">
            <v>0</v>
          </cell>
          <cell r="AB863">
            <v>25</v>
          </cell>
          <cell r="AC863">
            <v>5</v>
          </cell>
          <cell r="AD863">
            <v>12</v>
          </cell>
          <cell r="AE863">
            <v>0</v>
          </cell>
          <cell r="AF863">
            <v>0</v>
          </cell>
          <cell r="AG863" t="str">
            <v xml:space="preserve"> ST</v>
          </cell>
          <cell r="AH863" t="str">
            <v xml:space="preserve"> 2008 FORD F-150</v>
          </cell>
          <cell r="AI863" t="str">
            <v xml:space="preserve"> N</v>
          </cell>
          <cell r="AJ863">
            <v>7</v>
          </cell>
          <cell r="AK863">
            <v>0</v>
          </cell>
          <cell r="AL863">
            <v>25420</v>
          </cell>
          <cell r="AM863">
            <v>51835</v>
          </cell>
          <cell r="AN863" t="str">
            <v xml:space="preserve">  0/00/0000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25420</v>
          </cell>
          <cell r="AZ863">
            <v>51835</v>
          </cell>
          <cell r="BA863" t="str">
            <v xml:space="preserve"> ST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 t="str">
            <v>Pass</v>
          </cell>
          <cell r="BH863" t="str">
            <v>Pass</v>
          </cell>
          <cell r="BI863" t="str">
            <v>***-**-1347</v>
          </cell>
          <cell r="BJ863">
            <v>11169.18</v>
          </cell>
          <cell r="BK863">
            <v>11197.02</v>
          </cell>
          <cell r="BL863">
            <v>11197.02</v>
          </cell>
          <cell r="BM863"/>
          <cell r="BN863"/>
          <cell r="BO863"/>
          <cell r="BP863"/>
          <cell r="BQ863">
            <v>1.0736744309376901E-5</v>
          </cell>
          <cell r="BR863">
            <v>11169.18</v>
          </cell>
          <cell r="BS863">
            <v>27.84</v>
          </cell>
          <cell r="BT863">
            <v>11197.02</v>
          </cell>
          <cell r="BU863">
            <v>0</v>
          </cell>
          <cell r="BV863">
            <v>11197.02</v>
          </cell>
          <cell r="BW863">
            <v>0</v>
          </cell>
          <cell r="BX863">
            <v>0</v>
          </cell>
          <cell r="BY863"/>
          <cell r="BZ863">
            <v>0</v>
          </cell>
          <cell r="CA863" t="e">
            <v>#REF!</v>
          </cell>
          <cell r="CB863" t="str">
            <v>Match</v>
          </cell>
          <cell r="CC863" t="b">
            <v>0</v>
          </cell>
          <cell r="CD863">
            <v>515081347</v>
          </cell>
          <cell r="CE863">
            <v>9</v>
          </cell>
          <cell r="CF863">
            <v>5</v>
          </cell>
          <cell r="CG863">
            <v>8</v>
          </cell>
          <cell r="CH863" t="b">
            <v>0</v>
          </cell>
          <cell r="CI863">
            <v>-13.313159722223645</v>
          </cell>
          <cell r="CJ863"/>
          <cell r="CK863" t="e">
            <v>#REF!</v>
          </cell>
          <cell r="CL863" t="e">
            <v>#REF!</v>
          </cell>
        </row>
        <row r="864">
          <cell r="B864">
            <v>54022</v>
          </cell>
          <cell r="C864" t="str">
            <v xml:space="preserve"> HAYES,WYATT J.</v>
          </cell>
          <cell r="D864">
            <v>5527.5</v>
          </cell>
          <cell r="E864">
            <v>4832.63</v>
          </cell>
          <cell r="F864">
            <v>42935</v>
          </cell>
          <cell r="G864">
            <v>44027</v>
          </cell>
          <cell r="H864" t="str">
            <v xml:space="preserve"> PURCHASE VEHICLE</v>
          </cell>
          <cell r="I864" t="str">
            <v xml:space="preserve"> SA</v>
          </cell>
          <cell r="J864">
            <v>34</v>
          </cell>
          <cell r="K864" t="str">
            <v xml:space="preserve"> A</v>
          </cell>
          <cell r="L864" t="str">
            <v xml:space="preserve"> N</v>
          </cell>
          <cell r="M864">
            <v>0</v>
          </cell>
          <cell r="N864">
            <v>25425</v>
          </cell>
          <cell r="O864">
            <v>54022</v>
          </cell>
          <cell r="P864">
            <v>0</v>
          </cell>
          <cell r="Q864" t="str">
            <v xml:space="preserve"> MN</v>
          </cell>
          <cell r="R864">
            <v>43115</v>
          </cell>
          <cell r="S864">
            <v>169.29</v>
          </cell>
          <cell r="T864">
            <v>24.09</v>
          </cell>
          <cell r="U864" t="str">
            <v xml:space="preserve"> N</v>
          </cell>
          <cell r="V864">
            <v>11</v>
          </cell>
          <cell r="W864">
            <v>650146011</v>
          </cell>
          <cell r="X864" t="str">
            <v xml:space="preserve"> S</v>
          </cell>
          <cell r="Y864">
            <v>25425</v>
          </cell>
          <cell r="Z864">
            <v>54022</v>
          </cell>
          <cell r="AA864">
            <v>0</v>
          </cell>
          <cell r="AB864">
            <v>11</v>
          </cell>
          <cell r="AC864">
            <v>5</v>
          </cell>
          <cell r="AD864">
            <v>12</v>
          </cell>
          <cell r="AE864">
            <v>0</v>
          </cell>
          <cell r="AF864">
            <v>0</v>
          </cell>
          <cell r="AG864" t="str">
            <v xml:space="preserve"> ST</v>
          </cell>
          <cell r="AH864" t="str">
            <v xml:space="preserve"> 2002 CHEVROLET AVALANCHE</v>
          </cell>
          <cell r="AI864" t="str">
            <v xml:space="preserve"> N</v>
          </cell>
          <cell r="AJ864">
            <v>6.5</v>
          </cell>
          <cell r="AK864">
            <v>4</v>
          </cell>
          <cell r="AL864">
            <v>25425</v>
          </cell>
          <cell r="AM864">
            <v>54022</v>
          </cell>
          <cell r="AN864" t="str">
            <v xml:space="preserve">  0/00/0000</v>
          </cell>
          <cell r="AO864">
            <v>152.94</v>
          </cell>
          <cell r="AP864">
            <v>16.350000000000001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25425</v>
          </cell>
          <cell r="AZ864">
            <v>54022</v>
          </cell>
          <cell r="BA864" t="str">
            <v xml:space="preserve"> ST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 t="str">
            <v>Pass</v>
          </cell>
          <cell r="BH864" t="str">
            <v>Pass</v>
          </cell>
          <cell r="BI864" t="str">
            <v>***-**-6011</v>
          </cell>
          <cell r="BJ864">
            <v>4832.63</v>
          </cell>
          <cell r="BK864">
            <v>4856.72</v>
          </cell>
          <cell r="BL864">
            <v>4856.72</v>
          </cell>
          <cell r="BM864"/>
          <cell r="BN864"/>
          <cell r="BO864"/>
          <cell r="BP864"/>
          <cell r="BQ864">
            <v>4.3137024285560363E-6</v>
          </cell>
          <cell r="BR864">
            <v>4832.63</v>
          </cell>
          <cell r="BS864">
            <v>24.09</v>
          </cell>
          <cell r="BT864">
            <v>4856.72</v>
          </cell>
          <cell r="BU864">
            <v>0</v>
          </cell>
          <cell r="BV864">
            <v>4856.72</v>
          </cell>
          <cell r="BW864">
            <v>0</v>
          </cell>
          <cell r="BX864">
            <v>0</v>
          </cell>
          <cell r="BY864"/>
          <cell r="BZ864">
            <v>169.29</v>
          </cell>
          <cell r="CA864" t="e">
            <v>#REF!</v>
          </cell>
          <cell r="CB864" t="str">
            <v>Match</v>
          </cell>
          <cell r="CC864" t="b">
            <v>0</v>
          </cell>
          <cell r="CD864">
            <v>650146011</v>
          </cell>
          <cell r="CE864">
            <v>9</v>
          </cell>
          <cell r="CF864">
            <v>6</v>
          </cell>
          <cell r="CG864">
            <v>14</v>
          </cell>
          <cell r="CH864" t="b">
            <v>0</v>
          </cell>
          <cell r="CI864">
            <v>8.6868402777763549</v>
          </cell>
          <cell r="CJ864"/>
          <cell r="CK864" t="e">
            <v>#REF!</v>
          </cell>
          <cell r="CL864" t="e">
            <v>#REF!</v>
          </cell>
        </row>
        <row r="865">
          <cell r="B865">
            <v>50808</v>
          </cell>
          <cell r="C865" t="str">
            <v xml:space="preserve"> HEATH,MARK</v>
          </cell>
          <cell r="D865">
            <v>130120.99</v>
          </cell>
          <cell r="E865">
            <v>74511.929999999993</v>
          </cell>
          <cell r="F865">
            <v>41914</v>
          </cell>
          <cell r="G865">
            <v>49218</v>
          </cell>
          <cell r="H865" t="str">
            <v xml:space="preserve"> REAL ESTATE AMORTIZATION</v>
          </cell>
          <cell r="I865" t="str">
            <v xml:space="preserve"> SA</v>
          </cell>
          <cell r="J865">
            <v>12</v>
          </cell>
          <cell r="K865" t="str">
            <v xml:space="preserve"> A</v>
          </cell>
          <cell r="L865" t="str">
            <v xml:space="preserve"> N</v>
          </cell>
          <cell r="M865">
            <v>0</v>
          </cell>
          <cell r="N865">
            <v>25680</v>
          </cell>
          <cell r="O865">
            <v>50808</v>
          </cell>
          <cell r="P865">
            <v>0</v>
          </cell>
          <cell r="Q865" t="str">
            <v xml:space="preserve"> MN</v>
          </cell>
          <cell r="R865">
            <v>44470</v>
          </cell>
          <cell r="S865">
            <v>10888.92</v>
          </cell>
          <cell r="T865">
            <v>538.92999999999995</v>
          </cell>
          <cell r="U865" t="str">
            <v xml:space="preserve"> N</v>
          </cell>
          <cell r="V865">
            <v>2</v>
          </cell>
          <cell r="W865">
            <v>514620295</v>
          </cell>
          <cell r="X865" t="str">
            <v xml:space="preserve"> S</v>
          </cell>
          <cell r="Y865">
            <v>25680</v>
          </cell>
          <cell r="Z865">
            <v>50808</v>
          </cell>
          <cell r="AA865">
            <v>0</v>
          </cell>
          <cell r="AB865">
            <v>21</v>
          </cell>
          <cell r="AC865">
            <v>6</v>
          </cell>
          <cell r="AD865">
            <v>2</v>
          </cell>
          <cell r="AE865">
            <v>0</v>
          </cell>
          <cell r="AF865">
            <v>0</v>
          </cell>
          <cell r="AG865" t="str">
            <v xml:space="preserve"> ST</v>
          </cell>
          <cell r="AH865" t="str">
            <v xml:space="preserve"> REM 1/24/02, 3/11/04, 12/20/12</v>
          </cell>
          <cell r="AI865" t="str">
            <v xml:space="preserve"> N</v>
          </cell>
          <cell r="AJ865">
            <v>5.5</v>
          </cell>
          <cell r="AK865">
            <v>1</v>
          </cell>
          <cell r="AL865">
            <v>25680</v>
          </cell>
          <cell r="AM865">
            <v>50808</v>
          </cell>
          <cell r="AN865" t="str">
            <v xml:space="preserve">  0/00/0000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1</v>
          </cell>
          <cell r="AW865">
            <v>0</v>
          </cell>
          <cell r="AX865">
            <v>0</v>
          </cell>
          <cell r="AY865">
            <v>25680</v>
          </cell>
          <cell r="AZ865">
            <v>50808</v>
          </cell>
          <cell r="BA865" t="str">
            <v xml:space="preserve"> ST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 t="str">
            <v>Pass</v>
          </cell>
          <cell r="BH865" t="str">
            <v>Pass</v>
          </cell>
          <cell r="BI865" t="str">
            <v>***-**-0295</v>
          </cell>
          <cell r="BJ865">
            <v>74511.929999999993</v>
          </cell>
          <cell r="BK865">
            <v>75050.859999999986</v>
          </cell>
          <cell r="BL865">
            <v>75050.859999999986</v>
          </cell>
          <cell r="BM865"/>
          <cell r="BN865"/>
          <cell r="BO865"/>
          <cell r="BP865"/>
          <cell r="BQ865">
            <v>5.6278405298522288E-5</v>
          </cell>
          <cell r="BR865">
            <v>74511.929999999993</v>
          </cell>
          <cell r="BS865">
            <v>538.92999999999995</v>
          </cell>
          <cell r="BT865">
            <v>75050.859999999986</v>
          </cell>
          <cell r="BU865">
            <v>0</v>
          </cell>
          <cell r="BV865">
            <v>75050.859999999986</v>
          </cell>
          <cell r="BW865">
            <v>0</v>
          </cell>
          <cell r="BX865">
            <v>0</v>
          </cell>
          <cell r="BY865"/>
          <cell r="BZ865">
            <v>0</v>
          </cell>
          <cell r="CA865" t="e">
            <v>#REF!</v>
          </cell>
          <cell r="CB865" t="str">
            <v>Match</v>
          </cell>
          <cell r="CC865" t="b">
            <v>0</v>
          </cell>
          <cell r="CD865">
            <v>514620295</v>
          </cell>
          <cell r="CE865">
            <v>9</v>
          </cell>
          <cell r="CF865">
            <v>5</v>
          </cell>
          <cell r="CG865">
            <v>62</v>
          </cell>
          <cell r="CH865" t="b">
            <v>0</v>
          </cell>
          <cell r="CI865">
            <v>-1346.3131597222236</v>
          </cell>
          <cell r="CJ865"/>
          <cell r="CK865" t="e">
            <v>#REF!</v>
          </cell>
          <cell r="CL865" t="e">
            <v>#REF!</v>
          </cell>
        </row>
        <row r="866">
          <cell r="B866">
            <v>53600</v>
          </cell>
          <cell r="C866" t="str">
            <v xml:space="preserve"> HEATH,MARK</v>
          </cell>
          <cell r="D866">
            <v>80000</v>
          </cell>
          <cell r="E866">
            <v>11607.8</v>
          </cell>
          <cell r="F866">
            <v>42762</v>
          </cell>
          <cell r="G866">
            <v>43115</v>
          </cell>
          <cell r="H866" t="str">
            <v xml:space="preserve"> OPERATING LOC RENEWAL</v>
          </cell>
          <cell r="I866" t="str">
            <v xml:space="preserve"> SI</v>
          </cell>
          <cell r="J866">
            <v>91</v>
          </cell>
          <cell r="K866" t="str">
            <v xml:space="preserve"> A</v>
          </cell>
          <cell r="L866" t="str">
            <v xml:space="preserve"> O</v>
          </cell>
          <cell r="M866">
            <v>80000</v>
          </cell>
          <cell r="N866">
            <v>25680</v>
          </cell>
          <cell r="O866">
            <v>53600</v>
          </cell>
          <cell r="P866">
            <v>0</v>
          </cell>
          <cell r="Q866" t="str">
            <v xml:space="preserve"> MN</v>
          </cell>
          <cell r="R866">
            <v>43115</v>
          </cell>
          <cell r="S866">
            <v>0</v>
          </cell>
          <cell r="T866">
            <v>46.1</v>
          </cell>
          <cell r="U866" t="str">
            <v xml:space="preserve"> N</v>
          </cell>
          <cell r="V866">
            <v>7</v>
          </cell>
          <cell r="W866">
            <v>514620295</v>
          </cell>
          <cell r="X866" t="str">
            <v xml:space="preserve"> S</v>
          </cell>
          <cell r="Y866">
            <v>25680</v>
          </cell>
          <cell r="Z866">
            <v>53600</v>
          </cell>
          <cell r="AA866">
            <v>0</v>
          </cell>
          <cell r="AB866">
            <v>21</v>
          </cell>
          <cell r="AC866">
            <v>4</v>
          </cell>
          <cell r="AD866">
            <v>11</v>
          </cell>
          <cell r="AE866">
            <v>0</v>
          </cell>
          <cell r="AF866">
            <v>0</v>
          </cell>
          <cell r="AG866" t="str">
            <v xml:space="preserve"> ST</v>
          </cell>
          <cell r="AH866" t="str">
            <v xml:space="preserve"> ALL AC EQ GI CR AND FP</v>
          </cell>
          <cell r="AI866" t="str">
            <v xml:space="preserve"> N</v>
          </cell>
          <cell r="AJ866">
            <v>6</v>
          </cell>
          <cell r="AK866">
            <v>0</v>
          </cell>
          <cell r="AL866">
            <v>25680</v>
          </cell>
          <cell r="AM866">
            <v>53600</v>
          </cell>
          <cell r="AN866" t="str">
            <v xml:space="preserve">  0/00/0000</v>
          </cell>
          <cell r="AO866">
            <v>11607.8</v>
          </cell>
          <cell r="AP866">
            <v>46.1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25680</v>
          </cell>
          <cell r="AZ866">
            <v>53600</v>
          </cell>
          <cell r="BA866" t="str">
            <v xml:space="preserve"> ST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 t="str">
            <v>Pass</v>
          </cell>
          <cell r="BH866" t="str">
            <v>Pass</v>
          </cell>
          <cell r="BI866" t="str">
            <v>***-**-0295</v>
          </cell>
          <cell r="BJ866">
            <v>80000</v>
          </cell>
          <cell r="BK866">
            <v>11653.9</v>
          </cell>
          <cell r="BL866">
            <v>11653.9</v>
          </cell>
          <cell r="BM866"/>
          <cell r="BN866"/>
          <cell r="BO866"/>
          <cell r="BP866"/>
          <cell r="BQ866">
            <v>9.5643276992876954E-6</v>
          </cell>
          <cell r="BR866">
            <v>11607.8</v>
          </cell>
          <cell r="BS866">
            <v>46.1</v>
          </cell>
          <cell r="BT866">
            <v>11653.9</v>
          </cell>
          <cell r="BU866">
            <v>0</v>
          </cell>
          <cell r="BV866">
            <v>11653.9</v>
          </cell>
          <cell r="BW866">
            <v>0</v>
          </cell>
          <cell r="BX866">
            <v>0</v>
          </cell>
          <cell r="BY866"/>
          <cell r="BZ866">
            <v>11653.9</v>
          </cell>
          <cell r="CA866" t="e">
            <v>#REF!</v>
          </cell>
          <cell r="CB866" t="str">
            <v>Match</v>
          </cell>
          <cell r="CC866" t="b">
            <v>0</v>
          </cell>
          <cell r="CD866">
            <v>514620295</v>
          </cell>
          <cell r="CE866">
            <v>9</v>
          </cell>
          <cell r="CF866">
            <v>5</v>
          </cell>
          <cell r="CG866">
            <v>62</v>
          </cell>
          <cell r="CH866" t="b">
            <v>0</v>
          </cell>
          <cell r="CI866">
            <v>8.6868402777763549</v>
          </cell>
          <cell r="CJ866"/>
          <cell r="CK866" t="e">
            <v>#REF!</v>
          </cell>
          <cell r="CL866" t="e">
            <v>#REF!</v>
          </cell>
        </row>
        <row r="867">
          <cell r="B867">
            <v>53772</v>
          </cell>
          <cell r="C867" t="str">
            <v xml:space="preserve"> HEATH,MARK</v>
          </cell>
          <cell r="D867">
            <v>54502.5</v>
          </cell>
          <cell r="E867">
            <v>46330.080000000002</v>
          </cell>
          <cell r="F867">
            <v>42843</v>
          </cell>
          <cell r="G867">
            <v>44012</v>
          </cell>
          <cell r="H867" t="str">
            <v xml:space="preserve"> PURCHASE VEHICLE</v>
          </cell>
          <cell r="I867" t="str">
            <v xml:space="preserve"> SA</v>
          </cell>
          <cell r="J867">
            <v>32</v>
          </cell>
          <cell r="K867" t="str">
            <v xml:space="preserve"> A</v>
          </cell>
          <cell r="L867" t="str">
            <v xml:space="preserve"> N</v>
          </cell>
          <cell r="M867">
            <v>0</v>
          </cell>
          <cell r="N867">
            <v>25680</v>
          </cell>
          <cell r="O867">
            <v>53772</v>
          </cell>
          <cell r="P867">
            <v>0</v>
          </cell>
          <cell r="Q867" t="str">
            <v xml:space="preserve"> MN</v>
          </cell>
          <cell r="R867">
            <v>43281</v>
          </cell>
          <cell r="S867">
            <v>10085.969999999999</v>
          </cell>
          <cell r="T867">
            <v>335.1</v>
          </cell>
          <cell r="U867" t="str">
            <v xml:space="preserve"> N</v>
          </cell>
          <cell r="V867">
            <v>3</v>
          </cell>
          <cell r="W867">
            <v>514620295</v>
          </cell>
          <cell r="X867" t="str">
            <v xml:space="preserve"> S</v>
          </cell>
          <cell r="Y867">
            <v>25680</v>
          </cell>
          <cell r="Z867">
            <v>53772</v>
          </cell>
          <cell r="AA867">
            <v>0</v>
          </cell>
          <cell r="AB867">
            <v>21</v>
          </cell>
          <cell r="AC867">
            <v>5</v>
          </cell>
          <cell r="AD867">
            <v>5</v>
          </cell>
          <cell r="AE867">
            <v>0</v>
          </cell>
          <cell r="AF867">
            <v>0</v>
          </cell>
          <cell r="AG867" t="str">
            <v xml:space="preserve"> ST</v>
          </cell>
          <cell r="AH867" t="str">
            <v xml:space="preserve"> 2015 GMC SIERRA 2500 DENALI (</v>
          </cell>
          <cell r="AI867" t="str">
            <v xml:space="preserve"> N</v>
          </cell>
          <cell r="AJ867">
            <v>5.5</v>
          </cell>
          <cell r="AK867">
            <v>0</v>
          </cell>
          <cell r="AL867">
            <v>25680</v>
          </cell>
          <cell r="AM867">
            <v>53772</v>
          </cell>
          <cell r="AN867" t="str">
            <v xml:space="preserve">  0/00/0000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25680</v>
          </cell>
          <cell r="AZ867">
            <v>53772</v>
          </cell>
          <cell r="BA867" t="str">
            <v xml:space="preserve"> ST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 t="str">
            <v>Pass</v>
          </cell>
          <cell r="BH867" t="str">
            <v>Pass</v>
          </cell>
          <cell r="BI867" t="str">
            <v>***-**-0295</v>
          </cell>
          <cell r="BJ867">
            <v>46330.080000000002</v>
          </cell>
          <cell r="BK867">
            <v>46665.18</v>
          </cell>
          <cell r="BL867">
            <v>46665.18</v>
          </cell>
          <cell r="BM867"/>
          <cell r="BN867"/>
          <cell r="BO867"/>
          <cell r="BP867"/>
          <cell r="BQ867">
            <v>3.4992826246118731E-5</v>
          </cell>
          <cell r="BR867">
            <v>46330.080000000002</v>
          </cell>
          <cell r="BS867">
            <v>335.1</v>
          </cell>
          <cell r="BT867">
            <v>46665.18</v>
          </cell>
          <cell r="BU867">
            <v>0</v>
          </cell>
          <cell r="BV867">
            <v>46665.18</v>
          </cell>
          <cell r="BW867">
            <v>0</v>
          </cell>
          <cell r="BX867">
            <v>0</v>
          </cell>
          <cell r="BY867"/>
          <cell r="BZ867">
            <v>0</v>
          </cell>
          <cell r="CA867" t="e">
            <v>#REF!</v>
          </cell>
          <cell r="CB867" t="str">
            <v>Match</v>
          </cell>
          <cell r="CC867" t="b">
            <v>0</v>
          </cell>
          <cell r="CD867">
            <v>514620295</v>
          </cell>
          <cell r="CE867">
            <v>9</v>
          </cell>
          <cell r="CF867">
            <v>5</v>
          </cell>
          <cell r="CG867">
            <v>62</v>
          </cell>
          <cell r="CH867" t="b">
            <v>0</v>
          </cell>
          <cell r="CI867">
            <v>-157.31315972222365</v>
          </cell>
          <cell r="CJ867"/>
          <cell r="CK867" t="e">
            <v>#REF!</v>
          </cell>
          <cell r="CL867" t="e">
            <v>#REF!</v>
          </cell>
        </row>
        <row r="868">
          <cell r="B868">
            <v>54133</v>
          </cell>
          <cell r="C868" t="str">
            <v xml:space="preserve"> HEATH,SARAH R.</v>
          </cell>
          <cell r="D868">
            <v>15027.5</v>
          </cell>
          <cell r="E868">
            <v>13555.58</v>
          </cell>
          <cell r="F868">
            <v>42977</v>
          </cell>
          <cell r="G868">
            <v>44423</v>
          </cell>
          <cell r="H868" t="str">
            <v xml:space="preserve"> PURCHASE VEHICLE</v>
          </cell>
          <cell r="I868" t="str">
            <v xml:space="preserve"> SA</v>
          </cell>
          <cell r="J868">
            <v>34</v>
          </cell>
          <cell r="K868" t="str">
            <v xml:space="preserve"> A</v>
          </cell>
          <cell r="L868" t="str">
            <v xml:space="preserve"> N</v>
          </cell>
          <cell r="M868">
            <v>0</v>
          </cell>
          <cell r="N868">
            <v>25683</v>
          </cell>
          <cell r="O868">
            <v>54133</v>
          </cell>
          <cell r="P868">
            <v>0</v>
          </cell>
          <cell r="Q868" t="str">
            <v xml:space="preserve"> MN</v>
          </cell>
          <cell r="R868">
            <v>43146</v>
          </cell>
          <cell r="S868">
            <v>358.86</v>
          </cell>
          <cell r="T868">
            <v>36.4</v>
          </cell>
          <cell r="U868" t="str">
            <v xml:space="preserve"> N</v>
          </cell>
          <cell r="V868">
            <v>11</v>
          </cell>
          <cell r="W868">
            <v>514987730</v>
          </cell>
          <cell r="X868" t="str">
            <v xml:space="preserve"> S</v>
          </cell>
          <cell r="Y868">
            <v>25683</v>
          </cell>
          <cell r="Z868">
            <v>54133</v>
          </cell>
          <cell r="AA868">
            <v>0</v>
          </cell>
          <cell r="AB868">
            <v>2</v>
          </cell>
          <cell r="AC868">
            <v>5</v>
          </cell>
          <cell r="AD868">
            <v>12</v>
          </cell>
          <cell r="AE868">
            <v>0</v>
          </cell>
          <cell r="AF868">
            <v>0</v>
          </cell>
          <cell r="AG868" t="str">
            <v xml:space="preserve"> ST</v>
          </cell>
          <cell r="AH868" t="str">
            <v xml:space="preserve"> 2010 FORD  EXPEDITION (VIN 1FM</v>
          </cell>
          <cell r="AI868" t="str">
            <v xml:space="preserve"> N</v>
          </cell>
          <cell r="AJ868">
            <v>7</v>
          </cell>
          <cell r="AK868">
            <v>1</v>
          </cell>
          <cell r="AL868">
            <v>25683</v>
          </cell>
          <cell r="AM868">
            <v>54133</v>
          </cell>
          <cell r="AN868" t="str">
            <v xml:space="preserve">  0/00/0000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25683</v>
          </cell>
          <cell r="AZ868">
            <v>54133</v>
          </cell>
          <cell r="BA868" t="str">
            <v xml:space="preserve"> ST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 t="str">
            <v>Pass</v>
          </cell>
          <cell r="BH868" t="str">
            <v>Pass</v>
          </cell>
          <cell r="BI868" t="str">
            <v>***-**-7730</v>
          </cell>
          <cell r="BJ868">
            <v>13555.58</v>
          </cell>
          <cell r="BK868">
            <v>13591.98</v>
          </cell>
          <cell r="BL868">
            <v>13591.98</v>
          </cell>
          <cell r="BM868"/>
          <cell r="BN868"/>
          <cell r="BO868"/>
          <cell r="BP868"/>
          <cell r="BQ868">
            <v>1.3030750370689999E-5</v>
          </cell>
          <cell r="BR868">
            <v>13555.58</v>
          </cell>
          <cell r="BS868">
            <v>36.4</v>
          </cell>
          <cell r="BT868">
            <v>13591.98</v>
          </cell>
          <cell r="BU868">
            <v>0</v>
          </cell>
          <cell r="BV868">
            <v>13591.98</v>
          </cell>
          <cell r="BW868">
            <v>0</v>
          </cell>
          <cell r="BX868">
            <v>0</v>
          </cell>
          <cell r="BY868"/>
          <cell r="BZ868">
            <v>0</v>
          </cell>
          <cell r="CA868" t="e">
            <v>#REF!</v>
          </cell>
          <cell r="CB868" t="str">
            <v>Match</v>
          </cell>
          <cell r="CC868" t="b">
            <v>0</v>
          </cell>
          <cell r="CD868">
            <v>514987730</v>
          </cell>
          <cell r="CE868">
            <v>9</v>
          </cell>
          <cell r="CF868">
            <v>5</v>
          </cell>
          <cell r="CG868">
            <v>98</v>
          </cell>
          <cell r="CH868" t="b">
            <v>0</v>
          </cell>
          <cell r="CI868">
            <v>-22.313159722223645</v>
          </cell>
          <cell r="CJ868"/>
          <cell r="CK868" t="e">
            <v>#REF!</v>
          </cell>
          <cell r="CL868" t="e">
            <v>#REF!</v>
          </cell>
        </row>
        <row r="869">
          <cell r="B869">
            <v>310423</v>
          </cell>
          <cell r="C869" t="str">
            <v xml:space="preserve"> HEBERLEE,DOUGLAS AUS</v>
          </cell>
          <cell r="D869">
            <v>84800</v>
          </cell>
          <cell r="E869">
            <v>83178.039999999994</v>
          </cell>
          <cell r="F869">
            <v>42969</v>
          </cell>
          <cell r="G869">
            <v>48458</v>
          </cell>
          <cell r="H869" t="str">
            <v xml:space="preserve"> CASH-OUT REFINANCE</v>
          </cell>
          <cell r="I869" t="str">
            <v xml:space="preserve"> PA</v>
          </cell>
          <cell r="J869">
            <v>19</v>
          </cell>
          <cell r="K869" t="str">
            <v xml:space="preserve"> A</v>
          </cell>
          <cell r="L869" t="str">
            <v xml:space="preserve"> N</v>
          </cell>
          <cell r="M869">
            <v>0</v>
          </cell>
          <cell r="N869">
            <v>25700</v>
          </cell>
          <cell r="O869">
            <v>310423</v>
          </cell>
          <cell r="P869">
            <v>0</v>
          </cell>
          <cell r="Q869" t="str">
            <v xml:space="preserve"> BR</v>
          </cell>
          <cell r="R869">
            <v>43132</v>
          </cell>
          <cell r="S869">
            <v>601.03</v>
          </cell>
          <cell r="T869">
            <v>166.04</v>
          </cell>
          <cell r="U869" t="str">
            <v xml:space="preserve"> N</v>
          </cell>
          <cell r="V869">
            <v>2</v>
          </cell>
          <cell r="W869">
            <v>521617641</v>
          </cell>
          <cell r="X869" t="str">
            <v xml:space="preserve"> S</v>
          </cell>
          <cell r="Y869">
            <v>25700</v>
          </cell>
          <cell r="Z869">
            <v>310423</v>
          </cell>
          <cell r="AA869">
            <v>0</v>
          </cell>
          <cell r="AB869">
            <v>2</v>
          </cell>
          <cell r="AC869">
            <v>6</v>
          </cell>
          <cell r="AD869">
            <v>3</v>
          </cell>
          <cell r="AE869">
            <v>310423</v>
          </cell>
          <cell r="AF869">
            <v>1</v>
          </cell>
          <cell r="AG869" t="str">
            <v xml:space="preserve"> ST</v>
          </cell>
          <cell r="AH869" t="str">
            <v xml:space="preserve"> 1016 SANTA FE</v>
          </cell>
          <cell r="AI869" t="str">
            <v xml:space="preserve"> N</v>
          </cell>
          <cell r="AJ869">
            <v>3.125</v>
          </cell>
          <cell r="AK869">
            <v>0</v>
          </cell>
          <cell r="AL869">
            <v>25700</v>
          </cell>
          <cell r="AM869">
            <v>310423</v>
          </cell>
          <cell r="AN869" t="str">
            <v xml:space="preserve">  0/00/0000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25700</v>
          </cell>
          <cell r="AZ869">
            <v>310423</v>
          </cell>
          <cell r="BA869" t="str">
            <v xml:space="preserve"> ST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str">
            <v>Pass</v>
          </cell>
          <cell r="BH869" t="str">
            <v>Pass</v>
          </cell>
          <cell r="BI869" t="str">
            <v>***-**-7641</v>
          </cell>
          <cell r="BJ869">
            <v>83178.039999999994</v>
          </cell>
          <cell r="BK869">
            <v>83344.079999999987</v>
          </cell>
          <cell r="BL869">
            <v>83344.079999999987</v>
          </cell>
          <cell r="BM869"/>
          <cell r="BN869"/>
          <cell r="BO869"/>
          <cell r="BP869"/>
          <cell r="BQ869">
            <v>3.5695377961750395E-5</v>
          </cell>
          <cell r="BR869">
            <v>83178.039999999994</v>
          </cell>
          <cell r="BS869">
            <v>166.04</v>
          </cell>
          <cell r="BT869">
            <v>83344.079999999987</v>
          </cell>
          <cell r="BU869">
            <v>0</v>
          </cell>
          <cell r="BV869">
            <v>83344.079999999987</v>
          </cell>
          <cell r="BW869">
            <v>0</v>
          </cell>
          <cell r="BX869">
            <v>0</v>
          </cell>
          <cell r="BY869"/>
          <cell r="BZ869">
            <v>0</v>
          </cell>
          <cell r="CA869" t="e">
            <v>#REF!</v>
          </cell>
          <cell r="CB869" t="str">
            <v>Match</v>
          </cell>
          <cell r="CC869" t="b">
            <v>0</v>
          </cell>
          <cell r="CD869">
            <v>521617641</v>
          </cell>
          <cell r="CE869">
            <v>9</v>
          </cell>
          <cell r="CF869">
            <v>5</v>
          </cell>
          <cell r="CG869">
            <v>61</v>
          </cell>
          <cell r="CH869" t="b">
            <v>0</v>
          </cell>
          <cell r="CI869">
            <v>-8.3131597222236451</v>
          </cell>
          <cell r="CJ869"/>
          <cell r="CK869" t="e">
            <v>#REF!</v>
          </cell>
          <cell r="CL869" t="e">
            <v>#REF!</v>
          </cell>
        </row>
        <row r="870">
          <cell r="B870">
            <v>9310423</v>
          </cell>
          <cell r="C870" t="str">
            <v xml:space="preserve"> HEBERLEE DOUG</v>
          </cell>
          <cell r="D870">
            <v>-84800</v>
          </cell>
          <cell r="E870">
            <v>-83178.039999999994</v>
          </cell>
          <cell r="F870">
            <v>42969</v>
          </cell>
          <cell r="G870">
            <v>48458</v>
          </cell>
          <cell r="H870" t="str">
            <v xml:space="preserve"> MPF LOAN SOLD</v>
          </cell>
          <cell r="I870" t="str">
            <v xml:space="preserve"> PT</v>
          </cell>
          <cell r="J870">
            <v>20</v>
          </cell>
          <cell r="K870" t="str">
            <v xml:space="preserve"> A</v>
          </cell>
          <cell r="L870" t="str">
            <v xml:space="preserve"> N</v>
          </cell>
          <cell r="M870">
            <v>0</v>
          </cell>
          <cell r="N870">
            <v>25700</v>
          </cell>
          <cell r="O870">
            <v>9310423</v>
          </cell>
          <cell r="P870">
            <v>0</v>
          </cell>
          <cell r="Q870" t="str">
            <v xml:space="preserve"> BR</v>
          </cell>
          <cell r="R870">
            <v>43132</v>
          </cell>
          <cell r="S870">
            <v>601.03</v>
          </cell>
          <cell r="T870">
            <v>-166.04</v>
          </cell>
          <cell r="U870" t="str">
            <v xml:space="preserve"> N</v>
          </cell>
          <cell r="V870">
            <v>2</v>
          </cell>
          <cell r="W870">
            <v>521617641</v>
          </cell>
          <cell r="X870" t="str">
            <v xml:space="preserve"> S</v>
          </cell>
          <cell r="Y870">
            <v>25700</v>
          </cell>
          <cell r="Z870">
            <v>9310423</v>
          </cell>
          <cell r="AA870">
            <v>0</v>
          </cell>
          <cell r="AB870">
            <v>2</v>
          </cell>
          <cell r="AC870">
            <v>6</v>
          </cell>
          <cell r="AD870">
            <v>3</v>
          </cell>
          <cell r="AE870">
            <v>310423</v>
          </cell>
          <cell r="AF870">
            <v>1</v>
          </cell>
          <cell r="AG870" t="str">
            <v xml:space="preserve"> ST</v>
          </cell>
          <cell r="AH870" t="str">
            <v xml:space="preserve"> 1016 SANTA FE</v>
          </cell>
          <cell r="AI870" t="str">
            <v xml:space="preserve">  </v>
          </cell>
          <cell r="AJ870">
            <v>3.125</v>
          </cell>
          <cell r="AK870">
            <v>0</v>
          </cell>
          <cell r="AL870">
            <v>25700</v>
          </cell>
          <cell r="AM870">
            <v>9310423</v>
          </cell>
          <cell r="AN870" t="str">
            <v xml:space="preserve">  0/00/0000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25700</v>
          </cell>
          <cell r="AZ870">
            <v>9310423</v>
          </cell>
          <cell r="BA870" t="str">
            <v xml:space="preserve"> ST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 t="str">
            <v>Pass</v>
          </cell>
          <cell r="BH870" t="str">
            <v>Pass</v>
          </cell>
          <cell r="BI870" t="str">
            <v>***-**-7641</v>
          </cell>
          <cell r="BJ870">
            <v>-83178.039999999994</v>
          </cell>
          <cell r="BK870">
            <v>-83344.079999999987</v>
          </cell>
          <cell r="BL870">
            <v>-83344.079999999987</v>
          </cell>
          <cell r="BM870"/>
          <cell r="BN870"/>
          <cell r="BO870"/>
          <cell r="BP870"/>
          <cell r="BQ870">
            <v>-3.5695377961750395E-5</v>
          </cell>
          <cell r="BR870">
            <v>-83178.039999999994</v>
          </cell>
          <cell r="BS870">
            <v>-166.04</v>
          </cell>
          <cell r="BT870">
            <v>-83344.079999999987</v>
          </cell>
          <cell r="BU870">
            <v>0</v>
          </cell>
          <cell r="BV870">
            <v>-83344.079999999987</v>
          </cell>
          <cell r="BW870">
            <v>0</v>
          </cell>
          <cell r="BX870">
            <v>0</v>
          </cell>
          <cell r="BY870"/>
          <cell r="BZ870">
            <v>0</v>
          </cell>
          <cell r="CA870" t="e">
            <v>#REF!</v>
          </cell>
          <cell r="CB870" t="str">
            <v>Match</v>
          </cell>
          <cell r="CC870" t="b">
            <v>0</v>
          </cell>
          <cell r="CD870">
            <v>521617641</v>
          </cell>
          <cell r="CE870">
            <v>9</v>
          </cell>
          <cell r="CF870">
            <v>5</v>
          </cell>
          <cell r="CG870">
            <v>61</v>
          </cell>
          <cell r="CH870" t="b">
            <v>0</v>
          </cell>
          <cell r="CI870">
            <v>-8.3131597222236451</v>
          </cell>
          <cell r="CJ870"/>
          <cell r="CK870" t="e">
            <v>#REF!</v>
          </cell>
          <cell r="CL870" t="e">
            <v>#REF!</v>
          </cell>
        </row>
        <row r="871">
          <cell r="B871">
            <v>92551</v>
          </cell>
          <cell r="C871" t="str">
            <v xml:space="preserve"> HECK,WESLEY</v>
          </cell>
          <cell r="D871">
            <v>3049.02</v>
          </cell>
          <cell r="E871">
            <v>204.23</v>
          </cell>
          <cell r="F871">
            <v>36430</v>
          </cell>
          <cell r="G871">
            <v>36950</v>
          </cell>
          <cell r="H871" t="str">
            <v xml:space="preserve"> CAMPER REFINANCE</v>
          </cell>
          <cell r="I871" t="str">
            <v xml:space="preserve"> CO</v>
          </cell>
          <cell r="J871">
            <v>34</v>
          </cell>
          <cell r="K871" t="str">
            <v xml:space="preserve"> A</v>
          </cell>
          <cell r="L871" t="str">
            <v xml:space="preserve"> N</v>
          </cell>
          <cell r="M871">
            <v>0</v>
          </cell>
          <cell r="N871">
            <v>25800</v>
          </cell>
          <cell r="O871">
            <v>92551</v>
          </cell>
          <cell r="P871">
            <v>0</v>
          </cell>
          <cell r="Q871" t="str">
            <v xml:space="preserve"> CP</v>
          </cell>
          <cell r="R871">
            <v>36950</v>
          </cell>
          <cell r="S871">
            <v>0</v>
          </cell>
          <cell r="T871">
            <v>0</v>
          </cell>
          <cell r="U871" t="str">
            <v xml:space="preserve"> N</v>
          </cell>
          <cell r="V871">
            <v>11</v>
          </cell>
          <cell r="W871">
            <v>512742919</v>
          </cell>
          <cell r="X871" t="str">
            <v xml:space="preserve"> S</v>
          </cell>
          <cell r="Y871">
            <v>25800</v>
          </cell>
          <cell r="Z871">
            <v>92551</v>
          </cell>
          <cell r="AA871">
            <v>0</v>
          </cell>
          <cell r="AB871">
            <v>1</v>
          </cell>
          <cell r="AC871">
            <v>5</v>
          </cell>
          <cell r="AD871">
            <v>12</v>
          </cell>
          <cell r="AE871">
            <v>0</v>
          </cell>
          <cell r="AF871">
            <v>0</v>
          </cell>
          <cell r="AG871" t="str">
            <v xml:space="preserve"> ST</v>
          </cell>
          <cell r="AH871" t="str">
            <v xml:space="preserve"> 1990 STARCRAFT/1976 FORD</v>
          </cell>
          <cell r="AI871" t="str">
            <v xml:space="preserve"> N</v>
          </cell>
          <cell r="AJ871">
            <v>13.5</v>
          </cell>
          <cell r="AK871">
            <v>16</v>
          </cell>
          <cell r="AL871">
            <v>25800</v>
          </cell>
          <cell r="AM871">
            <v>92551</v>
          </cell>
          <cell r="AN871" t="str">
            <v xml:space="preserve">  0/00/0000</v>
          </cell>
          <cell r="AO871">
            <v>204.23</v>
          </cell>
          <cell r="AP871">
            <v>490.56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694.79</v>
          </cell>
          <cell r="AV871">
            <v>14</v>
          </cell>
          <cell r="AW871">
            <v>12</v>
          </cell>
          <cell r="AX871">
            <v>50</v>
          </cell>
          <cell r="AY871">
            <v>25800</v>
          </cell>
          <cell r="AZ871">
            <v>92551</v>
          </cell>
          <cell r="BA871" t="str">
            <v xml:space="preserve"> ST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 t="str">
            <v>Substandard</v>
          </cell>
          <cell r="BH871" t="str">
            <v>Pass</v>
          </cell>
          <cell r="BI871" t="str">
            <v>***-**-2919</v>
          </cell>
          <cell r="BJ871">
            <v>204.23</v>
          </cell>
          <cell r="BK871">
            <v>0</v>
          </cell>
          <cell r="BL871"/>
          <cell r="BM871"/>
          <cell r="BN871">
            <v>0</v>
          </cell>
          <cell r="BO871"/>
          <cell r="BP871"/>
          <cell r="BQ871">
            <v>3.7862264628589691E-7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204.23</v>
          </cell>
          <cell r="BY871" t="str">
            <v>120 +</v>
          </cell>
          <cell r="BZ871">
            <v>694.79</v>
          </cell>
          <cell r="CA871" t="e">
            <v>#REF!</v>
          </cell>
          <cell r="CB871" t="str">
            <v>Match</v>
          </cell>
          <cell r="CC871" t="b">
            <v>0</v>
          </cell>
          <cell r="CD871">
            <v>512742919</v>
          </cell>
          <cell r="CE871">
            <v>9</v>
          </cell>
          <cell r="CF871">
            <v>5</v>
          </cell>
          <cell r="CG871">
            <v>74</v>
          </cell>
          <cell r="CH871" t="b">
            <v>0</v>
          </cell>
          <cell r="CI871">
            <v>6173.6868402777764</v>
          </cell>
          <cell r="CJ871" t="str">
            <v>31 +</v>
          </cell>
          <cell r="CK871">
            <v>0</v>
          </cell>
          <cell r="CL871">
            <v>0</v>
          </cell>
        </row>
        <row r="872">
          <cell r="B872">
            <v>52865</v>
          </cell>
          <cell r="C872" t="str">
            <v xml:space="preserve"> HEIM,CRYSTAL M.</v>
          </cell>
          <cell r="D872">
            <v>9053.35</v>
          </cell>
          <cell r="E872">
            <v>6804.55</v>
          </cell>
          <cell r="F872">
            <v>42500</v>
          </cell>
          <cell r="G872">
            <v>44256</v>
          </cell>
          <cell r="H872" t="str">
            <v xml:space="preserve"> REFINANCE VEHICLE</v>
          </cell>
          <cell r="I872" t="str">
            <v xml:space="preserve"> SA</v>
          </cell>
          <cell r="J872">
            <v>34</v>
          </cell>
          <cell r="K872" t="str">
            <v xml:space="preserve"> A</v>
          </cell>
          <cell r="L872" t="str">
            <v xml:space="preserve"> N</v>
          </cell>
          <cell r="M872">
            <v>0</v>
          </cell>
          <cell r="N872">
            <v>26200</v>
          </cell>
          <cell r="O872">
            <v>52865</v>
          </cell>
          <cell r="P872">
            <v>0</v>
          </cell>
          <cell r="Q872" t="str">
            <v xml:space="preserve"> LF</v>
          </cell>
          <cell r="R872">
            <v>43252</v>
          </cell>
          <cell r="S872">
            <v>214.45</v>
          </cell>
          <cell r="T872">
            <v>14.54</v>
          </cell>
          <cell r="U872" t="str">
            <v xml:space="preserve"> N</v>
          </cell>
          <cell r="V872">
            <v>11</v>
          </cell>
          <cell r="W872">
            <v>452812441</v>
          </cell>
          <cell r="X872" t="str">
            <v xml:space="preserve"> S</v>
          </cell>
          <cell r="Y872">
            <v>26200</v>
          </cell>
          <cell r="Z872">
            <v>52865</v>
          </cell>
          <cell r="AA872">
            <v>0</v>
          </cell>
          <cell r="AB872">
            <v>4</v>
          </cell>
          <cell r="AC872">
            <v>5</v>
          </cell>
          <cell r="AD872">
            <v>12</v>
          </cell>
          <cell r="AE872">
            <v>0</v>
          </cell>
          <cell r="AF872">
            <v>0</v>
          </cell>
          <cell r="AG872" t="str">
            <v xml:space="preserve"> ST</v>
          </cell>
          <cell r="AH872" t="str">
            <v xml:space="preserve"> 2000 CHEVROLET MALIBU LS (VIN</v>
          </cell>
          <cell r="AI872" t="str">
            <v xml:space="preserve"> N</v>
          </cell>
          <cell r="AJ872">
            <v>6</v>
          </cell>
          <cell r="AK872">
            <v>2</v>
          </cell>
          <cell r="AL872">
            <v>26200</v>
          </cell>
          <cell r="AM872">
            <v>52865</v>
          </cell>
          <cell r="AN872" t="str">
            <v xml:space="preserve">  0/00/0000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26200</v>
          </cell>
          <cell r="AZ872">
            <v>52865</v>
          </cell>
          <cell r="BA872" t="str">
            <v xml:space="preserve"> ST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 t="str">
            <v>Pass</v>
          </cell>
          <cell r="BH872" t="str">
            <v>Pass</v>
          </cell>
          <cell r="BI872" t="str">
            <v>***-**-2441</v>
          </cell>
          <cell r="BJ872">
            <v>6804.55</v>
          </cell>
          <cell r="BK872">
            <v>6819.09</v>
          </cell>
          <cell r="BL872">
            <v>6819.09</v>
          </cell>
          <cell r="BM872"/>
          <cell r="BN872"/>
          <cell r="BO872"/>
          <cell r="BP872"/>
          <cell r="BQ872">
            <v>5.6066563902021135E-6</v>
          </cell>
          <cell r="BR872">
            <v>6804.55</v>
          </cell>
          <cell r="BS872">
            <v>14.54</v>
          </cell>
          <cell r="BT872">
            <v>6819.09</v>
          </cell>
          <cell r="BU872">
            <v>0</v>
          </cell>
          <cell r="BV872">
            <v>6819.09</v>
          </cell>
          <cell r="BW872">
            <v>0</v>
          </cell>
          <cell r="BX872">
            <v>0</v>
          </cell>
          <cell r="BY872"/>
          <cell r="BZ872">
            <v>0</v>
          </cell>
          <cell r="CA872" t="e">
            <v>#REF!</v>
          </cell>
          <cell r="CB872" t="str">
            <v>Match</v>
          </cell>
          <cell r="CC872" t="b">
            <v>0</v>
          </cell>
          <cell r="CD872">
            <v>452812441</v>
          </cell>
          <cell r="CE872">
            <v>9</v>
          </cell>
          <cell r="CF872">
            <v>4</v>
          </cell>
          <cell r="CG872">
            <v>81</v>
          </cell>
          <cell r="CH872" t="b">
            <v>0</v>
          </cell>
          <cell r="CI872">
            <v>-128.31315972222365</v>
          </cell>
          <cell r="CJ872"/>
          <cell r="CK872" t="e">
            <v>#REF!</v>
          </cell>
          <cell r="CL872" t="e">
            <v>#REF!</v>
          </cell>
        </row>
        <row r="873">
          <cell r="B873">
            <v>51354</v>
          </cell>
          <cell r="C873" t="str">
            <v xml:space="preserve"> HEINRICH,LEVI M.</v>
          </cell>
          <cell r="D873">
            <v>10000</v>
          </cell>
          <cell r="E873">
            <v>6560.06</v>
          </cell>
          <cell r="F873">
            <v>42066</v>
          </cell>
          <cell r="G873">
            <v>44621</v>
          </cell>
          <cell r="H873" t="str">
            <v xml:space="preserve"> PURCHASE REAL ESTATE</v>
          </cell>
          <cell r="I873" t="str">
            <v xml:space="preserve"> SA</v>
          </cell>
          <cell r="J873">
            <v>11</v>
          </cell>
          <cell r="K873" t="str">
            <v xml:space="preserve"> A</v>
          </cell>
          <cell r="L873" t="str">
            <v xml:space="preserve"> N</v>
          </cell>
          <cell r="M873">
            <v>0</v>
          </cell>
          <cell r="N873">
            <v>26240</v>
          </cell>
          <cell r="O873">
            <v>51354</v>
          </cell>
          <cell r="P873">
            <v>0</v>
          </cell>
          <cell r="Q873" t="str">
            <v xml:space="preserve"> LF</v>
          </cell>
          <cell r="R873">
            <v>43070</v>
          </cell>
          <cell r="S873">
            <v>142.52000000000001</v>
          </cell>
          <cell r="T873">
            <v>78.319999999999993</v>
          </cell>
          <cell r="U873" t="str">
            <v xml:space="preserve"> N</v>
          </cell>
          <cell r="V873">
            <v>2</v>
          </cell>
          <cell r="W873">
            <v>509861701</v>
          </cell>
          <cell r="X873" t="str">
            <v xml:space="preserve"> S</v>
          </cell>
          <cell r="Y873">
            <v>26240</v>
          </cell>
          <cell r="Z873">
            <v>51354</v>
          </cell>
          <cell r="AA873">
            <v>0</v>
          </cell>
          <cell r="AB873">
            <v>3</v>
          </cell>
          <cell r="AC873">
            <v>6</v>
          </cell>
          <cell r="AD873">
            <v>2</v>
          </cell>
          <cell r="AE873">
            <v>0</v>
          </cell>
          <cell r="AF873">
            <v>0</v>
          </cell>
          <cell r="AG873" t="str">
            <v xml:space="preserve"> ST</v>
          </cell>
          <cell r="AH873" t="str">
            <v xml:space="preserve"> REAL PROPERTY LOCATED IN, SHAL</v>
          </cell>
          <cell r="AI873" t="str">
            <v xml:space="preserve"> N</v>
          </cell>
          <cell r="AJ873">
            <v>5.25</v>
          </cell>
          <cell r="AK873">
            <v>13</v>
          </cell>
          <cell r="AL873">
            <v>26240</v>
          </cell>
          <cell r="AM873">
            <v>51354</v>
          </cell>
          <cell r="AN873" t="str">
            <v xml:space="preserve">  0/00/0000</v>
          </cell>
          <cell r="AO873">
            <v>176.06</v>
          </cell>
          <cell r="AP873">
            <v>56.62</v>
          </cell>
          <cell r="AQ873">
            <v>142.52000000000001</v>
          </cell>
          <cell r="AR873">
            <v>90.16</v>
          </cell>
          <cell r="AS873">
            <v>0</v>
          </cell>
          <cell r="AT873">
            <v>0</v>
          </cell>
          <cell r="AU873">
            <v>0</v>
          </cell>
          <cell r="AV873">
            <v>2</v>
          </cell>
          <cell r="AW873">
            <v>0</v>
          </cell>
          <cell r="AX873">
            <v>0</v>
          </cell>
          <cell r="AY873">
            <v>26240</v>
          </cell>
          <cell r="AZ873">
            <v>51354</v>
          </cell>
          <cell r="BA873" t="str">
            <v xml:space="preserve"> ST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 t="str">
            <v>Pass</v>
          </cell>
          <cell r="BH873" t="str">
            <v>Pass</v>
          </cell>
          <cell r="BI873" t="str">
            <v>***-**-1701</v>
          </cell>
          <cell r="BJ873">
            <v>6560.06</v>
          </cell>
          <cell r="BK873">
            <v>6638.38</v>
          </cell>
          <cell r="BL873">
            <v>6638.38</v>
          </cell>
          <cell r="BM873"/>
          <cell r="BN873"/>
          <cell r="BO873"/>
          <cell r="BP873"/>
          <cell r="BQ873">
            <v>4.7295562570957101E-6</v>
          </cell>
          <cell r="BR873">
            <v>6560.06</v>
          </cell>
          <cell r="BS873">
            <v>78.319999999999993</v>
          </cell>
          <cell r="BT873">
            <v>6638.38</v>
          </cell>
          <cell r="BU873">
            <v>0</v>
          </cell>
          <cell r="BV873">
            <v>6638.38</v>
          </cell>
          <cell r="BW873">
            <v>0</v>
          </cell>
          <cell r="BX873">
            <v>0</v>
          </cell>
          <cell r="BY873" t="str">
            <v>30-59</v>
          </cell>
          <cell r="BZ873">
            <v>232.68</v>
          </cell>
          <cell r="CA873" t="e">
            <v>#REF!</v>
          </cell>
          <cell r="CB873" t="str">
            <v>Match</v>
          </cell>
          <cell r="CC873" t="b">
            <v>0</v>
          </cell>
          <cell r="CD873">
            <v>509861701</v>
          </cell>
          <cell r="CE873">
            <v>9</v>
          </cell>
          <cell r="CF873">
            <v>5</v>
          </cell>
          <cell r="CG873">
            <v>86</v>
          </cell>
          <cell r="CH873" t="b">
            <v>0</v>
          </cell>
          <cell r="CI873">
            <v>53.686840277776355</v>
          </cell>
          <cell r="CJ873" t="str">
            <v>31 +</v>
          </cell>
          <cell r="CK873" t="e">
            <v>#REF!</v>
          </cell>
          <cell r="CL873" t="e">
            <v>#REF!</v>
          </cell>
        </row>
        <row r="874">
          <cell r="B874">
            <v>52883</v>
          </cell>
          <cell r="C874" t="str">
            <v xml:space="preserve"> HEINRICH,LEVI M.</v>
          </cell>
          <cell r="D874">
            <v>13741.94</v>
          </cell>
          <cell r="E874">
            <v>10413.120000000001</v>
          </cell>
          <cell r="F874">
            <v>42503</v>
          </cell>
          <cell r="G874">
            <v>44696</v>
          </cell>
          <cell r="H874" t="str">
            <v xml:space="preserve"> GARAGE</v>
          </cell>
          <cell r="I874" t="str">
            <v xml:space="preserve"> SA</v>
          </cell>
          <cell r="J874">
            <v>31</v>
          </cell>
          <cell r="K874" t="str">
            <v xml:space="preserve"> A</v>
          </cell>
          <cell r="L874" t="str">
            <v xml:space="preserve"> N</v>
          </cell>
          <cell r="M874">
            <v>0</v>
          </cell>
          <cell r="N874">
            <v>26240</v>
          </cell>
          <cell r="O874">
            <v>52883</v>
          </cell>
          <cell r="P874">
            <v>0</v>
          </cell>
          <cell r="Q874" t="str">
            <v xml:space="preserve"> BR</v>
          </cell>
          <cell r="R874">
            <v>43146</v>
          </cell>
          <cell r="S874">
            <v>227.86</v>
          </cell>
          <cell r="T874">
            <v>13.7</v>
          </cell>
          <cell r="U874" t="str">
            <v xml:space="preserve"> N</v>
          </cell>
          <cell r="V874">
            <v>11</v>
          </cell>
          <cell r="W874">
            <v>509861701</v>
          </cell>
          <cell r="X874" t="str">
            <v xml:space="preserve"> S</v>
          </cell>
          <cell r="Y874">
            <v>26240</v>
          </cell>
          <cell r="Z874">
            <v>52883</v>
          </cell>
          <cell r="AA874">
            <v>0</v>
          </cell>
          <cell r="AB874">
            <v>24</v>
          </cell>
          <cell r="AC874">
            <v>9</v>
          </cell>
          <cell r="AD874">
            <v>4</v>
          </cell>
          <cell r="AE874">
            <v>0</v>
          </cell>
          <cell r="AF874">
            <v>0</v>
          </cell>
          <cell r="AG874" t="str">
            <v xml:space="preserve"> ST</v>
          </cell>
          <cell r="AH874" t="str">
            <v xml:space="preserve"> 2010 CADILLAC SRX</v>
          </cell>
          <cell r="AI874" t="str">
            <v xml:space="preserve"> N</v>
          </cell>
          <cell r="AJ874">
            <v>6</v>
          </cell>
          <cell r="AK874">
            <v>0</v>
          </cell>
          <cell r="AL874">
            <v>26240</v>
          </cell>
          <cell r="AM874">
            <v>52883</v>
          </cell>
          <cell r="AN874" t="str">
            <v xml:space="preserve">  0/00/0000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26240</v>
          </cell>
          <cell r="AZ874">
            <v>52883</v>
          </cell>
          <cell r="BA874" t="str">
            <v xml:space="preserve"> ST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 t="str">
            <v>Pass</v>
          </cell>
          <cell r="BH874" t="str">
            <v>Pass</v>
          </cell>
          <cell r="BI874" t="str">
            <v>***-**-1701</v>
          </cell>
          <cell r="BJ874">
            <v>10413.120000000001</v>
          </cell>
          <cell r="BK874">
            <v>10426.820000000002</v>
          </cell>
          <cell r="BL874">
            <v>10426.820000000002</v>
          </cell>
          <cell r="BM874"/>
          <cell r="BN874"/>
          <cell r="BO874"/>
          <cell r="BP874"/>
          <cell r="BQ874">
            <v>8.5799627881258023E-6</v>
          </cell>
          <cell r="BR874">
            <v>10413.120000000001</v>
          </cell>
          <cell r="BS874">
            <v>13.7</v>
          </cell>
          <cell r="BT874">
            <v>10426.820000000002</v>
          </cell>
          <cell r="BU874">
            <v>0</v>
          </cell>
          <cell r="BV874">
            <v>10426.820000000002</v>
          </cell>
          <cell r="BW874">
            <v>0</v>
          </cell>
          <cell r="BX874">
            <v>0</v>
          </cell>
          <cell r="BY874"/>
          <cell r="BZ874">
            <v>0</v>
          </cell>
          <cell r="CA874" t="e">
            <v>#REF!</v>
          </cell>
          <cell r="CB874" t="str">
            <v>Match</v>
          </cell>
          <cell r="CC874" t="b">
            <v>0</v>
          </cell>
          <cell r="CD874">
            <v>509861701</v>
          </cell>
          <cell r="CE874">
            <v>9</v>
          </cell>
          <cell r="CF874">
            <v>5</v>
          </cell>
          <cell r="CG874">
            <v>86</v>
          </cell>
          <cell r="CH874" t="b">
            <v>0</v>
          </cell>
          <cell r="CI874">
            <v>-22.313159722223645</v>
          </cell>
          <cell r="CJ874"/>
          <cell r="CK874" t="e">
            <v>#REF!</v>
          </cell>
          <cell r="CL874" t="e">
            <v>#REF!</v>
          </cell>
        </row>
        <row r="875">
          <cell r="B875">
            <v>53643</v>
          </cell>
          <cell r="C875" t="str">
            <v xml:space="preserve"> HEINRICH,DANI MARIE</v>
          </cell>
          <cell r="D875">
            <v>25513</v>
          </cell>
          <cell r="E875">
            <v>22059.99</v>
          </cell>
          <cell r="F875">
            <v>42793</v>
          </cell>
          <cell r="G875">
            <v>45245</v>
          </cell>
          <cell r="H875" t="str">
            <v xml:space="preserve"> PURCHASE REAL ESTATE</v>
          </cell>
          <cell r="I875" t="str">
            <v xml:space="preserve"> SA</v>
          </cell>
          <cell r="J875">
            <v>12</v>
          </cell>
          <cell r="K875" t="str">
            <v xml:space="preserve"> A</v>
          </cell>
          <cell r="L875" t="str">
            <v xml:space="preserve"> N</v>
          </cell>
          <cell r="M875">
            <v>0</v>
          </cell>
          <cell r="N875">
            <v>26240</v>
          </cell>
          <cell r="O875">
            <v>53643</v>
          </cell>
          <cell r="P875">
            <v>0</v>
          </cell>
          <cell r="Q875" t="str">
            <v xml:space="preserve"> LF</v>
          </cell>
          <cell r="R875">
            <v>43419</v>
          </cell>
          <cell r="S875">
            <v>4386.26</v>
          </cell>
          <cell r="T875">
            <v>222.11</v>
          </cell>
          <cell r="U875" t="str">
            <v xml:space="preserve"> N</v>
          </cell>
          <cell r="V875">
            <v>2</v>
          </cell>
          <cell r="W875">
            <v>501045013</v>
          </cell>
          <cell r="X875" t="str">
            <v xml:space="preserve"> S</v>
          </cell>
          <cell r="Y875">
            <v>26240</v>
          </cell>
          <cell r="Z875">
            <v>53643</v>
          </cell>
          <cell r="AA875">
            <v>0</v>
          </cell>
          <cell r="AB875">
            <v>24</v>
          </cell>
          <cell r="AC875">
            <v>6</v>
          </cell>
          <cell r="AD875">
            <v>2</v>
          </cell>
          <cell r="AE875">
            <v>0</v>
          </cell>
          <cell r="AF875">
            <v>0</v>
          </cell>
          <cell r="AG875" t="str">
            <v xml:space="preserve"> ST</v>
          </cell>
          <cell r="AH875" t="str">
            <v xml:space="preserve"> 03 HORSE TRLR, 07 RAM 3500, RE</v>
          </cell>
          <cell r="AI875" t="str">
            <v xml:space="preserve"> N</v>
          </cell>
          <cell r="AJ875">
            <v>5.25</v>
          </cell>
          <cell r="AK875">
            <v>0</v>
          </cell>
          <cell r="AL875">
            <v>26240</v>
          </cell>
          <cell r="AM875">
            <v>53643</v>
          </cell>
          <cell r="AN875" t="str">
            <v xml:space="preserve">  0/00/0000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26240</v>
          </cell>
          <cell r="AZ875">
            <v>53643</v>
          </cell>
          <cell r="BA875" t="str">
            <v xml:space="preserve"> ST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 t="str">
            <v>Pass</v>
          </cell>
          <cell r="BH875" t="str">
            <v>Pass</v>
          </cell>
          <cell r="BI875" t="str">
            <v>***-**-5013</v>
          </cell>
          <cell r="BJ875">
            <v>22059.99</v>
          </cell>
          <cell r="BK875">
            <v>22282.100000000002</v>
          </cell>
          <cell r="BL875">
            <v>22282.100000000002</v>
          </cell>
          <cell r="BM875"/>
          <cell r="BN875"/>
          <cell r="BO875"/>
          <cell r="BP875"/>
          <cell r="BQ875">
            <v>1.5904422175402177E-5</v>
          </cell>
          <cell r="BR875">
            <v>22059.99</v>
          </cell>
          <cell r="BS875">
            <v>222.11</v>
          </cell>
          <cell r="BT875">
            <v>22282.100000000002</v>
          </cell>
          <cell r="BU875">
            <v>0</v>
          </cell>
          <cell r="BV875">
            <v>22282.100000000002</v>
          </cell>
          <cell r="BW875">
            <v>0</v>
          </cell>
          <cell r="BX875">
            <v>0</v>
          </cell>
          <cell r="BY875"/>
          <cell r="BZ875">
            <v>0</v>
          </cell>
          <cell r="CA875" t="e">
            <v>#REF!</v>
          </cell>
          <cell r="CB875" t="str">
            <v>Match</v>
          </cell>
          <cell r="CC875" t="b">
            <v>0</v>
          </cell>
          <cell r="CD875">
            <v>501045013</v>
          </cell>
          <cell r="CE875">
            <v>9</v>
          </cell>
          <cell r="CF875">
            <v>5</v>
          </cell>
          <cell r="CG875">
            <v>4</v>
          </cell>
          <cell r="CH875" t="b">
            <v>0</v>
          </cell>
          <cell r="CI875">
            <v>-295.31315972222365</v>
          </cell>
          <cell r="CJ875"/>
          <cell r="CK875" t="e">
            <v>#REF!</v>
          </cell>
          <cell r="CL875" t="e">
            <v>#REF!</v>
          </cell>
        </row>
        <row r="876">
          <cell r="B876">
            <v>53848</v>
          </cell>
          <cell r="C876" t="str">
            <v xml:space="preserve"> HEINRICH,DANI MARIE</v>
          </cell>
          <cell r="D876">
            <v>20135</v>
          </cell>
          <cell r="E876">
            <v>18231.73</v>
          </cell>
          <cell r="F876">
            <v>42865</v>
          </cell>
          <cell r="G876">
            <v>45056</v>
          </cell>
          <cell r="H876" t="str">
            <v xml:space="preserve"> PURCHASE REAL ESTATE</v>
          </cell>
          <cell r="I876" t="str">
            <v xml:space="preserve"> SA</v>
          </cell>
          <cell r="J876">
            <v>13</v>
          </cell>
          <cell r="K876" t="str">
            <v xml:space="preserve"> A</v>
          </cell>
          <cell r="L876" t="str">
            <v xml:space="preserve"> N</v>
          </cell>
          <cell r="M876">
            <v>0</v>
          </cell>
          <cell r="N876">
            <v>26240</v>
          </cell>
          <cell r="O876">
            <v>53848</v>
          </cell>
          <cell r="P876">
            <v>0</v>
          </cell>
          <cell r="Q876" t="str">
            <v xml:space="preserve"> LF</v>
          </cell>
          <cell r="R876">
            <v>43141</v>
          </cell>
          <cell r="S876">
            <v>329.03</v>
          </cell>
          <cell r="T876">
            <v>21.98</v>
          </cell>
          <cell r="U876" t="str">
            <v xml:space="preserve"> N</v>
          </cell>
          <cell r="V876">
            <v>2</v>
          </cell>
          <cell r="W876">
            <v>501045013</v>
          </cell>
          <cell r="X876" t="str">
            <v xml:space="preserve"> S</v>
          </cell>
          <cell r="Y876">
            <v>26240</v>
          </cell>
          <cell r="Z876">
            <v>53848</v>
          </cell>
          <cell r="AA876">
            <v>0</v>
          </cell>
          <cell r="AB876">
            <v>24</v>
          </cell>
          <cell r="AC876">
            <v>6</v>
          </cell>
          <cell r="AD876">
            <v>1</v>
          </cell>
          <cell r="AE876">
            <v>0</v>
          </cell>
          <cell r="AF876">
            <v>0</v>
          </cell>
          <cell r="AG876" t="str">
            <v xml:space="preserve"> ST</v>
          </cell>
          <cell r="AH876" t="str">
            <v xml:space="preserve"> REAL PROPERTY LOCATED AT 203 V</v>
          </cell>
          <cell r="AI876" t="str">
            <v xml:space="preserve"> N</v>
          </cell>
          <cell r="AJ876">
            <v>5.5</v>
          </cell>
          <cell r="AK876">
            <v>0</v>
          </cell>
          <cell r="AL876">
            <v>26240</v>
          </cell>
          <cell r="AM876">
            <v>53848</v>
          </cell>
          <cell r="AN876" t="str">
            <v xml:space="preserve">  0/00/0000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26240</v>
          </cell>
          <cell r="AZ876">
            <v>53848</v>
          </cell>
          <cell r="BA876" t="str">
            <v xml:space="preserve"> ST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 t="str">
            <v>Pass</v>
          </cell>
          <cell r="BH876" t="str">
            <v>Pass</v>
          </cell>
          <cell r="BI876" t="str">
            <v>***-**-5013</v>
          </cell>
          <cell r="BJ876">
            <v>18231.73</v>
          </cell>
          <cell r="BK876">
            <v>18253.71</v>
          </cell>
          <cell r="BL876">
            <v>18253.71</v>
          </cell>
          <cell r="BM876"/>
          <cell r="BN876"/>
          <cell r="BO876"/>
          <cell r="BP876"/>
          <cell r="BQ876">
            <v>1.3770314233347973E-5</v>
          </cell>
          <cell r="BR876">
            <v>18231.73</v>
          </cell>
          <cell r="BS876">
            <v>21.98</v>
          </cell>
          <cell r="BT876">
            <v>18253.71</v>
          </cell>
          <cell r="BU876">
            <v>0</v>
          </cell>
          <cell r="BV876">
            <v>18253.71</v>
          </cell>
          <cell r="BW876">
            <v>0</v>
          </cell>
          <cell r="BX876">
            <v>0</v>
          </cell>
          <cell r="BY876"/>
          <cell r="BZ876">
            <v>0</v>
          </cell>
          <cell r="CA876" t="e">
            <v>#REF!</v>
          </cell>
          <cell r="CB876" t="str">
            <v>Match</v>
          </cell>
          <cell r="CC876" t="b">
            <v>0</v>
          </cell>
          <cell r="CD876">
            <v>501045013</v>
          </cell>
          <cell r="CE876">
            <v>9</v>
          </cell>
          <cell r="CF876">
            <v>5</v>
          </cell>
          <cell r="CG876">
            <v>4</v>
          </cell>
          <cell r="CH876" t="b">
            <v>0</v>
          </cell>
          <cell r="CI876">
            <v>-17.313159722223645</v>
          </cell>
          <cell r="CJ876"/>
          <cell r="CK876" t="e">
            <v>#REF!</v>
          </cell>
          <cell r="CL876" t="e">
            <v>#REF!</v>
          </cell>
        </row>
        <row r="877">
          <cell r="B877">
            <v>54195</v>
          </cell>
          <cell r="C877" t="str">
            <v xml:space="preserve"> HEINRICH,LEVI M.</v>
          </cell>
          <cell r="D877">
            <v>95000</v>
          </cell>
          <cell r="E877">
            <v>103600</v>
          </cell>
          <cell r="F877">
            <v>43003</v>
          </cell>
          <cell r="G877">
            <v>43357</v>
          </cell>
          <cell r="H877" t="str">
            <v xml:space="preserve"> OPERATING LOC</v>
          </cell>
          <cell r="I877" t="str">
            <v xml:space="preserve"> SI</v>
          </cell>
          <cell r="J877">
            <v>61</v>
          </cell>
          <cell r="K877" t="str">
            <v xml:space="preserve"> A</v>
          </cell>
          <cell r="L877" t="str">
            <v xml:space="preserve"> O</v>
          </cell>
          <cell r="M877">
            <v>104000</v>
          </cell>
          <cell r="N877">
            <v>26240</v>
          </cell>
          <cell r="O877">
            <v>54195</v>
          </cell>
          <cell r="P877">
            <v>0</v>
          </cell>
          <cell r="Q877" t="str">
            <v xml:space="preserve"> LF</v>
          </cell>
          <cell r="R877">
            <v>43357</v>
          </cell>
          <cell r="S877">
            <v>0</v>
          </cell>
          <cell r="T877">
            <v>1669.33</v>
          </cell>
          <cell r="U877" t="str">
            <v xml:space="preserve"> N</v>
          </cell>
          <cell r="V877">
            <v>7</v>
          </cell>
          <cell r="W877">
            <v>509861701</v>
          </cell>
          <cell r="X877" t="str">
            <v xml:space="preserve"> S</v>
          </cell>
          <cell r="Y877">
            <v>26240</v>
          </cell>
          <cell r="Z877">
            <v>54195</v>
          </cell>
          <cell r="AA877">
            <v>0</v>
          </cell>
          <cell r="AB877">
            <v>24</v>
          </cell>
          <cell r="AC877">
            <v>4</v>
          </cell>
          <cell r="AD877">
            <v>5</v>
          </cell>
          <cell r="AE877">
            <v>0</v>
          </cell>
          <cell r="AF877">
            <v>0</v>
          </cell>
          <cell r="AG877" t="str">
            <v xml:space="preserve"> ST</v>
          </cell>
          <cell r="AH877" t="str">
            <v xml:space="preserve"> ALL IN AC GI AND LIVESTOCK</v>
          </cell>
          <cell r="AI877" t="str">
            <v xml:space="preserve"> N</v>
          </cell>
          <cell r="AJ877">
            <v>6.5</v>
          </cell>
          <cell r="AK877">
            <v>0</v>
          </cell>
          <cell r="AL877">
            <v>26240</v>
          </cell>
          <cell r="AM877">
            <v>54195</v>
          </cell>
          <cell r="AN877" t="str">
            <v xml:space="preserve">  0/00/0000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26240</v>
          </cell>
          <cell r="AZ877">
            <v>54195</v>
          </cell>
          <cell r="BA877" t="str">
            <v xml:space="preserve"> ST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 t="str">
            <v>Pass</v>
          </cell>
          <cell r="BH877" t="str">
            <v>Pass</v>
          </cell>
          <cell r="BI877" t="str">
            <v>***-**-1701</v>
          </cell>
          <cell r="BJ877">
            <v>104000</v>
          </cell>
          <cell r="BK877">
            <v>105269.33</v>
          </cell>
          <cell r="BL877">
            <v>105269.33</v>
          </cell>
          <cell r="BM877"/>
          <cell r="BN877"/>
          <cell r="BO877"/>
          <cell r="BP877"/>
          <cell r="BQ877">
            <v>9.2475437101206871E-5</v>
          </cell>
          <cell r="BR877">
            <v>103600</v>
          </cell>
          <cell r="BS877">
            <v>1669.33</v>
          </cell>
          <cell r="BT877">
            <v>105269.33</v>
          </cell>
          <cell r="BU877">
            <v>400</v>
          </cell>
          <cell r="BV877">
            <v>105669.33</v>
          </cell>
          <cell r="BW877">
            <v>0</v>
          </cell>
          <cell r="BX877">
            <v>0</v>
          </cell>
          <cell r="BY877"/>
          <cell r="BZ877">
            <v>0</v>
          </cell>
          <cell r="CA877" t="e">
            <v>#REF!</v>
          </cell>
          <cell r="CB877" t="str">
            <v>Match</v>
          </cell>
          <cell r="CC877" t="b">
            <v>0</v>
          </cell>
          <cell r="CD877">
            <v>509861701</v>
          </cell>
          <cell r="CE877">
            <v>9</v>
          </cell>
          <cell r="CF877">
            <v>5</v>
          </cell>
          <cell r="CG877">
            <v>86</v>
          </cell>
          <cell r="CH877" t="b">
            <v>0</v>
          </cell>
          <cell r="CI877">
            <v>-233.31315972222365</v>
          </cell>
          <cell r="CJ877"/>
          <cell r="CK877" t="e">
            <v>#REF!</v>
          </cell>
          <cell r="CL877" t="e">
            <v>#REF!</v>
          </cell>
        </row>
        <row r="878">
          <cell r="B878">
            <v>310396</v>
          </cell>
          <cell r="C878" t="str">
            <v xml:space="preserve"> HEINRICH,LEVI M.</v>
          </cell>
          <cell r="D878">
            <v>195500</v>
          </cell>
          <cell r="E878">
            <v>189518.76</v>
          </cell>
          <cell r="F878">
            <v>42500</v>
          </cell>
          <cell r="G878">
            <v>53479</v>
          </cell>
          <cell r="H878" t="str">
            <v xml:space="preserve"> CASH-OUT REFINANCE</v>
          </cell>
          <cell r="I878" t="str">
            <v xml:space="preserve"> PA</v>
          </cell>
          <cell r="J878">
            <v>19</v>
          </cell>
          <cell r="K878" t="str">
            <v xml:space="preserve"> A</v>
          </cell>
          <cell r="L878" t="str">
            <v xml:space="preserve"> N</v>
          </cell>
          <cell r="M878">
            <v>0</v>
          </cell>
          <cell r="N878">
            <v>26240</v>
          </cell>
          <cell r="O878">
            <v>310396</v>
          </cell>
          <cell r="P878">
            <v>0</v>
          </cell>
          <cell r="Q878" t="str">
            <v xml:space="preserve"> BR</v>
          </cell>
          <cell r="R878">
            <v>43132</v>
          </cell>
          <cell r="S878">
            <v>891.58</v>
          </cell>
          <cell r="T878">
            <v>408.65</v>
          </cell>
          <cell r="U878" t="str">
            <v xml:space="preserve"> N</v>
          </cell>
          <cell r="V878">
            <v>2</v>
          </cell>
          <cell r="W878">
            <v>509861701</v>
          </cell>
          <cell r="X878" t="str">
            <v xml:space="preserve"> S</v>
          </cell>
          <cell r="Y878">
            <v>26240</v>
          </cell>
          <cell r="Z878">
            <v>310396</v>
          </cell>
          <cell r="AA878">
            <v>0</v>
          </cell>
          <cell r="AB878">
            <v>24</v>
          </cell>
          <cell r="AC878">
            <v>6</v>
          </cell>
          <cell r="AD878">
            <v>3</v>
          </cell>
          <cell r="AE878">
            <v>310396</v>
          </cell>
          <cell r="AF878">
            <v>1</v>
          </cell>
          <cell r="AG878" t="str">
            <v xml:space="preserve"> ST</v>
          </cell>
          <cell r="AH878" t="str">
            <v xml:space="preserve"> 302 TYLER DR, HOLCOMB</v>
          </cell>
          <cell r="AI878" t="str">
            <v xml:space="preserve"> N</v>
          </cell>
          <cell r="AJ878">
            <v>3.375</v>
          </cell>
          <cell r="AK878">
            <v>8</v>
          </cell>
          <cell r="AL878">
            <v>26240</v>
          </cell>
          <cell r="AM878">
            <v>310396</v>
          </cell>
          <cell r="AN878" t="str">
            <v xml:space="preserve">  0/00/0000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3</v>
          </cell>
          <cell r="AW878">
            <v>0</v>
          </cell>
          <cell r="AX878">
            <v>0</v>
          </cell>
          <cell r="AY878">
            <v>26240</v>
          </cell>
          <cell r="AZ878">
            <v>310396</v>
          </cell>
          <cell r="BA878" t="str">
            <v xml:space="preserve"> ST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 t="str">
            <v>Pass</v>
          </cell>
          <cell r="BH878" t="str">
            <v>Pass</v>
          </cell>
          <cell r="BI878" t="str">
            <v>***-**-1701</v>
          </cell>
          <cell r="BJ878">
            <v>189518.76</v>
          </cell>
          <cell r="BK878">
            <v>189927.41</v>
          </cell>
          <cell r="BL878">
            <v>189927.41</v>
          </cell>
          <cell r="BM878"/>
          <cell r="BN878"/>
          <cell r="BO878"/>
          <cell r="BP878"/>
          <cell r="BQ878">
            <v>8.7837357920018838E-5</v>
          </cell>
          <cell r="BR878">
            <v>189518.76</v>
          </cell>
          <cell r="BS878">
            <v>408.65</v>
          </cell>
          <cell r="BT878">
            <v>189927.41</v>
          </cell>
          <cell r="BU878">
            <v>0</v>
          </cell>
          <cell r="BV878">
            <v>189927.41</v>
          </cell>
          <cell r="BW878">
            <v>0</v>
          </cell>
          <cell r="BX878">
            <v>0</v>
          </cell>
          <cell r="BY878"/>
          <cell r="BZ878">
            <v>0</v>
          </cell>
          <cell r="CA878" t="e">
            <v>#REF!</v>
          </cell>
          <cell r="CB878" t="str">
            <v>Match</v>
          </cell>
          <cell r="CC878" t="b">
            <v>0</v>
          </cell>
          <cell r="CD878">
            <v>509861701</v>
          </cell>
          <cell r="CE878">
            <v>9</v>
          </cell>
          <cell r="CF878">
            <v>5</v>
          </cell>
          <cell r="CG878">
            <v>86</v>
          </cell>
          <cell r="CH878" t="b">
            <v>0</v>
          </cell>
          <cell r="CI878">
            <v>-8.3131597222236451</v>
          </cell>
          <cell r="CJ878"/>
          <cell r="CK878" t="e">
            <v>#REF!</v>
          </cell>
          <cell r="CL878" t="e">
            <v>#REF!</v>
          </cell>
        </row>
        <row r="879">
          <cell r="B879">
            <v>9310396</v>
          </cell>
          <cell r="C879" t="str">
            <v xml:space="preserve"> HEINRICH,LEVI</v>
          </cell>
          <cell r="D879">
            <v>-195500</v>
          </cell>
          <cell r="E879">
            <v>-189518.76</v>
          </cell>
          <cell r="F879">
            <v>42500</v>
          </cell>
          <cell r="G879">
            <v>53479</v>
          </cell>
          <cell r="H879" t="str">
            <v xml:space="preserve"> MPF LOAN SOLD</v>
          </cell>
          <cell r="I879" t="str">
            <v xml:space="preserve"> PT</v>
          </cell>
          <cell r="J879">
            <v>20</v>
          </cell>
          <cell r="K879" t="str">
            <v xml:space="preserve"> A</v>
          </cell>
          <cell r="L879" t="str">
            <v xml:space="preserve"> N</v>
          </cell>
          <cell r="M879">
            <v>0</v>
          </cell>
          <cell r="N879">
            <v>26240</v>
          </cell>
          <cell r="O879">
            <v>9310396</v>
          </cell>
          <cell r="P879">
            <v>0</v>
          </cell>
          <cell r="Q879" t="str">
            <v xml:space="preserve"> BR</v>
          </cell>
          <cell r="R879">
            <v>43132</v>
          </cell>
          <cell r="S879">
            <v>891.58</v>
          </cell>
          <cell r="T879">
            <v>-408.65</v>
          </cell>
          <cell r="U879" t="str">
            <v xml:space="preserve"> N</v>
          </cell>
          <cell r="V879">
            <v>2</v>
          </cell>
          <cell r="W879">
            <v>509861701</v>
          </cell>
          <cell r="X879" t="str">
            <v xml:space="preserve"> S</v>
          </cell>
          <cell r="Y879">
            <v>26240</v>
          </cell>
          <cell r="Z879">
            <v>9310396</v>
          </cell>
          <cell r="AA879">
            <v>0</v>
          </cell>
          <cell r="AB879">
            <v>24</v>
          </cell>
          <cell r="AC879">
            <v>6</v>
          </cell>
          <cell r="AD879">
            <v>3</v>
          </cell>
          <cell r="AE879">
            <v>310396</v>
          </cell>
          <cell r="AF879">
            <v>1</v>
          </cell>
          <cell r="AG879" t="str">
            <v xml:space="preserve"> ST</v>
          </cell>
          <cell r="AH879" t="str">
            <v xml:space="preserve"> 302 TYLER DR, HOLCOMB</v>
          </cell>
          <cell r="AI879" t="str">
            <v xml:space="preserve">  </v>
          </cell>
          <cell r="AJ879">
            <v>3.375</v>
          </cell>
          <cell r="AK879">
            <v>11</v>
          </cell>
          <cell r="AL879">
            <v>26240</v>
          </cell>
          <cell r="AM879">
            <v>9310396</v>
          </cell>
          <cell r="AN879" t="str">
            <v xml:space="preserve">  0/00/0000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3</v>
          </cell>
          <cell r="AW879">
            <v>0</v>
          </cell>
          <cell r="AX879">
            <v>0</v>
          </cell>
          <cell r="AY879">
            <v>26240</v>
          </cell>
          <cell r="AZ879">
            <v>9310396</v>
          </cell>
          <cell r="BA879" t="str">
            <v xml:space="preserve"> ST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 t="str">
            <v>Pass</v>
          </cell>
          <cell r="BH879" t="str">
            <v>Pass</v>
          </cell>
          <cell r="BI879" t="str">
            <v>***-**-1701</v>
          </cell>
          <cell r="BJ879">
            <v>-189518.76</v>
          </cell>
          <cell r="BK879">
            <v>-189927.41</v>
          </cell>
          <cell r="BL879">
            <v>-189927.41</v>
          </cell>
          <cell r="BM879"/>
          <cell r="BN879"/>
          <cell r="BO879"/>
          <cell r="BP879"/>
          <cell r="BQ879">
            <v>-8.7837357920018838E-5</v>
          </cell>
          <cell r="BR879">
            <v>-189518.76</v>
          </cell>
          <cell r="BS879">
            <v>-408.65</v>
          </cell>
          <cell r="BT879">
            <v>-189927.41</v>
          </cell>
          <cell r="BU879">
            <v>0</v>
          </cell>
          <cell r="BV879">
            <v>-189927.41</v>
          </cell>
          <cell r="BW879">
            <v>0</v>
          </cell>
          <cell r="BX879">
            <v>0</v>
          </cell>
          <cell r="BY879"/>
          <cell r="BZ879">
            <v>0</v>
          </cell>
          <cell r="CA879" t="e">
            <v>#REF!</v>
          </cell>
          <cell r="CB879" t="str">
            <v>Match</v>
          </cell>
          <cell r="CC879" t="b">
            <v>0</v>
          </cell>
          <cell r="CD879">
            <v>509861701</v>
          </cell>
          <cell r="CE879">
            <v>9</v>
          </cell>
          <cell r="CF879">
            <v>5</v>
          </cell>
          <cell r="CG879">
            <v>86</v>
          </cell>
          <cell r="CH879" t="b">
            <v>0</v>
          </cell>
          <cell r="CI879">
            <v>-8.3131597222236451</v>
          </cell>
          <cell r="CJ879"/>
          <cell r="CK879" t="e">
            <v>#REF!</v>
          </cell>
          <cell r="CL879" t="e">
            <v>#REF!</v>
          </cell>
        </row>
        <row r="880">
          <cell r="B880">
            <v>350082</v>
          </cell>
          <cell r="C880" t="str">
            <v xml:space="preserve"> HEINRICH,MISTY</v>
          </cell>
          <cell r="D880">
            <v>50693.88</v>
          </cell>
          <cell r="E880">
            <v>47080.4</v>
          </cell>
          <cell r="F880">
            <v>41646</v>
          </cell>
          <cell r="G880">
            <v>52628</v>
          </cell>
          <cell r="H880" t="str">
            <v xml:space="preserve"> PURCHASE HOME</v>
          </cell>
          <cell r="I880" t="str">
            <v xml:space="preserve"> PA</v>
          </cell>
          <cell r="J880">
            <v>19</v>
          </cell>
          <cell r="K880" t="str">
            <v xml:space="preserve"> A</v>
          </cell>
          <cell r="L880" t="str">
            <v xml:space="preserve"> N</v>
          </cell>
          <cell r="M880">
            <v>0</v>
          </cell>
          <cell r="N880">
            <v>26250</v>
          </cell>
          <cell r="O880">
            <v>350082</v>
          </cell>
          <cell r="P880">
            <v>0</v>
          </cell>
          <cell r="Q880" t="str">
            <v xml:space="preserve"> AT</v>
          </cell>
          <cell r="R880">
            <v>43132</v>
          </cell>
          <cell r="S880">
            <v>249.38</v>
          </cell>
          <cell r="T880">
            <v>114.57</v>
          </cell>
          <cell r="U880" t="str">
            <v xml:space="preserve"> N</v>
          </cell>
          <cell r="V880">
            <v>2</v>
          </cell>
          <cell r="W880">
            <v>513848646</v>
          </cell>
          <cell r="X880" t="str">
            <v xml:space="preserve"> S</v>
          </cell>
          <cell r="Y880">
            <v>26250</v>
          </cell>
          <cell r="Z880">
            <v>350082</v>
          </cell>
          <cell r="AA880">
            <v>0</v>
          </cell>
          <cell r="AB880">
            <v>1</v>
          </cell>
          <cell r="AC880">
            <v>6</v>
          </cell>
          <cell r="AD880">
            <v>3</v>
          </cell>
          <cell r="AE880">
            <v>350082</v>
          </cell>
          <cell r="AF880">
            <v>1</v>
          </cell>
          <cell r="AG880" t="str">
            <v xml:space="preserve"> ST</v>
          </cell>
          <cell r="AH880" t="str">
            <v xml:space="preserve"> 305 E. 4TH ST., SCOTT CITY</v>
          </cell>
          <cell r="AI880" t="str">
            <v xml:space="preserve"> N</v>
          </cell>
          <cell r="AJ880">
            <v>3.81</v>
          </cell>
          <cell r="AK880">
            <v>1</v>
          </cell>
          <cell r="AL880">
            <v>26250</v>
          </cell>
          <cell r="AM880">
            <v>350082</v>
          </cell>
          <cell r="AN880" t="str">
            <v xml:space="preserve">  0/00/0000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26250</v>
          </cell>
          <cell r="AZ880">
            <v>350082</v>
          </cell>
          <cell r="BA880" t="str">
            <v xml:space="preserve"> ST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 t="str">
            <v>Pass</v>
          </cell>
          <cell r="BH880" t="str">
            <v>Pass</v>
          </cell>
          <cell r="BI880" t="str">
            <v>***-**-8646</v>
          </cell>
          <cell r="BJ880">
            <v>47080.4</v>
          </cell>
          <cell r="BK880">
            <v>47194.97</v>
          </cell>
          <cell r="BL880">
            <v>47194.97</v>
          </cell>
          <cell r="BM880"/>
          <cell r="BN880"/>
          <cell r="BO880"/>
          <cell r="BP880"/>
          <cell r="BQ880">
            <v>2.463306202481097E-5</v>
          </cell>
          <cell r="BR880">
            <v>47080.4</v>
          </cell>
          <cell r="BS880">
            <v>114.57</v>
          </cell>
          <cell r="BT880">
            <v>47194.97</v>
          </cell>
          <cell r="BU880">
            <v>0</v>
          </cell>
          <cell r="BV880">
            <v>47194.97</v>
          </cell>
          <cell r="BW880">
            <v>0</v>
          </cell>
          <cell r="BX880">
            <v>0</v>
          </cell>
          <cell r="BY880"/>
          <cell r="BZ880">
            <v>0</v>
          </cell>
          <cell r="CA880" t="e">
            <v>#REF!</v>
          </cell>
          <cell r="CB880" t="str">
            <v>Match</v>
          </cell>
          <cell r="CC880" t="b">
            <v>0</v>
          </cell>
          <cell r="CD880">
            <v>513848646</v>
          </cell>
          <cell r="CE880">
            <v>9</v>
          </cell>
          <cell r="CF880">
            <v>5</v>
          </cell>
          <cell r="CG880">
            <v>84</v>
          </cell>
          <cell r="CH880" t="b">
            <v>0</v>
          </cell>
          <cell r="CI880">
            <v>-8.3131597222236451</v>
          </cell>
          <cell r="CJ880"/>
          <cell r="CK880" t="e">
            <v>#REF!</v>
          </cell>
          <cell r="CL880" t="e">
            <v>#REF!</v>
          </cell>
        </row>
        <row r="881">
          <cell r="B881">
            <v>9350082</v>
          </cell>
          <cell r="C881" t="str">
            <v xml:space="preserve"> HEINRICH,MISTY</v>
          </cell>
          <cell r="D881">
            <v>-50693.88</v>
          </cell>
          <cell r="E881">
            <v>-47080.4</v>
          </cell>
          <cell r="F881">
            <v>41646</v>
          </cell>
          <cell r="G881">
            <v>52628</v>
          </cell>
          <cell r="H881" t="str">
            <v xml:space="preserve"> FHLB SOLD LOAN</v>
          </cell>
          <cell r="I881" t="str">
            <v xml:space="preserve"> PT</v>
          </cell>
          <cell r="J881">
            <v>20</v>
          </cell>
          <cell r="K881" t="str">
            <v xml:space="preserve"> A</v>
          </cell>
          <cell r="L881" t="str">
            <v xml:space="preserve"> N</v>
          </cell>
          <cell r="M881">
            <v>0</v>
          </cell>
          <cell r="N881">
            <v>26250</v>
          </cell>
          <cell r="O881">
            <v>9350082</v>
          </cell>
          <cell r="P881">
            <v>0</v>
          </cell>
          <cell r="Q881" t="str">
            <v xml:space="preserve"> AT</v>
          </cell>
          <cell r="R881">
            <v>43132</v>
          </cell>
          <cell r="S881">
            <v>249.38</v>
          </cell>
          <cell r="T881">
            <v>-114.57</v>
          </cell>
          <cell r="U881" t="str">
            <v xml:space="preserve"> N</v>
          </cell>
          <cell r="V881">
            <v>2</v>
          </cell>
          <cell r="W881">
            <v>513848646</v>
          </cell>
          <cell r="X881" t="str">
            <v xml:space="preserve"> S</v>
          </cell>
          <cell r="Y881">
            <v>26250</v>
          </cell>
          <cell r="Z881">
            <v>9350082</v>
          </cell>
          <cell r="AA881">
            <v>0</v>
          </cell>
          <cell r="AB881">
            <v>1</v>
          </cell>
          <cell r="AC881">
            <v>6</v>
          </cell>
          <cell r="AD881">
            <v>3</v>
          </cell>
          <cell r="AE881">
            <v>350082</v>
          </cell>
          <cell r="AF881">
            <v>1</v>
          </cell>
          <cell r="AG881" t="str">
            <v xml:space="preserve"> ST</v>
          </cell>
          <cell r="AH881" t="str">
            <v xml:space="preserve"> 305 E. 4TH ST., SCOTT CITY</v>
          </cell>
          <cell r="AI881" t="str">
            <v xml:space="preserve"> N</v>
          </cell>
          <cell r="AJ881">
            <v>3.81</v>
          </cell>
          <cell r="AK881">
            <v>10</v>
          </cell>
          <cell r="AL881">
            <v>26250</v>
          </cell>
          <cell r="AM881">
            <v>9350082</v>
          </cell>
          <cell r="AN881" t="str">
            <v xml:space="preserve">  0/00/0000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26250</v>
          </cell>
          <cell r="AZ881">
            <v>9350082</v>
          </cell>
          <cell r="BA881" t="str">
            <v xml:space="preserve"> ST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 t="str">
            <v>Pass</v>
          </cell>
          <cell r="BH881" t="str">
            <v>Pass</v>
          </cell>
          <cell r="BI881" t="str">
            <v>***-**-8646</v>
          </cell>
          <cell r="BJ881">
            <v>-47080.4</v>
          </cell>
          <cell r="BK881">
            <v>-47194.97</v>
          </cell>
          <cell r="BL881">
            <v>-47194.97</v>
          </cell>
          <cell r="BM881"/>
          <cell r="BN881"/>
          <cell r="BO881"/>
          <cell r="BP881"/>
          <cell r="BQ881">
            <v>-2.463306202481097E-5</v>
          </cell>
          <cell r="BR881">
            <v>-47080.4</v>
          </cell>
          <cell r="BS881">
            <v>-114.57</v>
          </cell>
          <cell r="BT881">
            <v>-47194.97</v>
          </cell>
          <cell r="BU881">
            <v>0</v>
          </cell>
          <cell r="BV881">
            <v>-47194.97</v>
          </cell>
          <cell r="BW881">
            <v>0</v>
          </cell>
          <cell r="BX881">
            <v>0</v>
          </cell>
          <cell r="BY881"/>
          <cell r="BZ881">
            <v>0</v>
          </cell>
          <cell r="CA881" t="e">
            <v>#REF!</v>
          </cell>
          <cell r="CB881" t="str">
            <v>Match</v>
          </cell>
          <cell r="CC881" t="b">
            <v>0</v>
          </cell>
          <cell r="CD881">
            <v>513848646</v>
          </cell>
          <cell r="CE881">
            <v>9</v>
          </cell>
          <cell r="CF881">
            <v>5</v>
          </cell>
          <cell r="CG881">
            <v>84</v>
          </cell>
          <cell r="CH881" t="b">
            <v>0</v>
          </cell>
          <cell r="CI881">
            <v>-8.3131597222236451</v>
          </cell>
          <cell r="CJ881"/>
          <cell r="CK881" t="e">
            <v>#REF!</v>
          </cell>
          <cell r="CL881" t="e">
            <v>#REF!</v>
          </cell>
        </row>
        <row r="882">
          <cell r="B882">
            <v>53568</v>
          </cell>
          <cell r="C882" t="str">
            <v xml:space="preserve"> HEMEL,WESLEY SKYLER</v>
          </cell>
          <cell r="D882">
            <v>1545.5</v>
          </cell>
          <cell r="E882">
            <v>556.44000000000005</v>
          </cell>
          <cell r="F882">
            <v>42752</v>
          </cell>
          <cell r="G882">
            <v>43296</v>
          </cell>
          <cell r="H882" t="str">
            <v xml:space="preserve"> PERSONAL</v>
          </cell>
          <cell r="I882" t="str">
            <v xml:space="preserve"> SA</v>
          </cell>
          <cell r="J882">
            <v>31</v>
          </cell>
          <cell r="K882" t="str">
            <v xml:space="preserve"> A</v>
          </cell>
          <cell r="L882" t="str">
            <v xml:space="preserve"> N</v>
          </cell>
          <cell r="M882">
            <v>0</v>
          </cell>
          <cell r="N882">
            <v>26260</v>
          </cell>
          <cell r="O882">
            <v>53568</v>
          </cell>
          <cell r="P882">
            <v>0</v>
          </cell>
          <cell r="Q882" t="str">
            <v xml:space="preserve"> J</v>
          </cell>
          <cell r="R882">
            <v>43146</v>
          </cell>
          <cell r="S882">
            <v>96.46</v>
          </cell>
          <cell r="T882">
            <v>0.46</v>
          </cell>
          <cell r="U882" t="str">
            <v xml:space="preserve"> N</v>
          </cell>
          <cell r="V882">
            <v>1</v>
          </cell>
          <cell r="W882">
            <v>513137403</v>
          </cell>
          <cell r="X882" t="str">
            <v xml:space="preserve"> S</v>
          </cell>
          <cell r="Y882">
            <v>26260</v>
          </cell>
          <cell r="Z882">
            <v>53568</v>
          </cell>
          <cell r="AA882">
            <v>0</v>
          </cell>
          <cell r="AB882">
            <v>3</v>
          </cell>
          <cell r="AC882">
            <v>10</v>
          </cell>
          <cell r="AD882">
            <v>4</v>
          </cell>
          <cell r="AE882">
            <v>0</v>
          </cell>
          <cell r="AF882">
            <v>0</v>
          </cell>
          <cell r="AG882" t="str">
            <v xml:space="preserve"> ST</v>
          </cell>
          <cell r="AH882" t="str">
            <v xml:space="preserve"> UNSECURED</v>
          </cell>
          <cell r="AI882" t="str">
            <v xml:space="preserve"> N</v>
          </cell>
          <cell r="AJ882">
            <v>15</v>
          </cell>
          <cell r="AK882">
            <v>8</v>
          </cell>
          <cell r="AL882">
            <v>26260</v>
          </cell>
          <cell r="AM882">
            <v>53568</v>
          </cell>
          <cell r="AN882" t="str">
            <v xml:space="preserve">  0/00/0000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7</v>
          </cell>
          <cell r="AW882">
            <v>4</v>
          </cell>
          <cell r="AX882">
            <v>2</v>
          </cell>
          <cell r="AY882">
            <v>26260</v>
          </cell>
          <cell r="AZ882">
            <v>53568</v>
          </cell>
          <cell r="BA882" t="str">
            <v xml:space="preserve"> ST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 t="str">
            <v>Pass</v>
          </cell>
          <cell r="BH882" t="str">
            <v>Pass</v>
          </cell>
          <cell r="BI882" t="str">
            <v>***-**-7403</v>
          </cell>
          <cell r="BJ882">
            <v>556.44000000000005</v>
          </cell>
          <cell r="BK882">
            <v>556.90000000000009</v>
          </cell>
          <cell r="BL882">
            <v>556.90000000000009</v>
          </cell>
          <cell r="BM882"/>
          <cell r="BN882"/>
          <cell r="BO882"/>
          <cell r="BP882"/>
          <cell r="BQ882">
            <v>1.146206538920305E-6</v>
          </cell>
          <cell r="BR882">
            <v>556.44000000000005</v>
          </cell>
          <cell r="BS882">
            <v>0.46</v>
          </cell>
          <cell r="BT882">
            <v>556.90000000000009</v>
          </cell>
          <cell r="BU882">
            <v>0</v>
          </cell>
          <cell r="BV882">
            <v>556.90000000000009</v>
          </cell>
          <cell r="BW882">
            <v>0</v>
          </cell>
          <cell r="BX882">
            <v>0</v>
          </cell>
          <cell r="BY882"/>
          <cell r="BZ882">
            <v>0</v>
          </cell>
          <cell r="CA882" t="e">
            <v>#REF!</v>
          </cell>
          <cell r="CB882" t="str">
            <v>Match</v>
          </cell>
          <cell r="CC882" t="b">
            <v>0</v>
          </cell>
          <cell r="CD882">
            <v>513137403</v>
          </cell>
          <cell r="CE882">
            <v>9</v>
          </cell>
          <cell r="CF882">
            <v>5</v>
          </cell>
          <cell r="CG882">
            <v>13</v>
          </cell>
          <cell r="CH882" t="b">
            <v>0</v>
          </cell>
          <cell r="CI882">
            <v>-22.313159722223645</v>
          </cell>
          <cell r="CJ882"/>
          <cell r="CK882" t="e">
            <v>#REF!</v>
          </cell>
          <cell r="CL882" t="e">
            <v>#REF!</v>
          </cell>
        </row>
        <row r="883">
          <cell r="B883">
            <v>53003</v>
          </cell>
          <cell r="C883" t="str">
            <v xml:space="preserve"> HENDERSON,SHAWN J.</v>
          </cell>
          <cell r="D883">
            <v>29787.66</v>
          </cell>
          <cell r="E883">
            <v>29637.66</v>
          </cell>
          <cell r="F883">
            <v>42535</v>
          </cell>
          <cell r="G883">
            <v>43388</v>
          </cell>
          <cell r="H883" t="str">
            <v xml:space="preserve"> CD RENEWAL</v>
          </cell>
          <cell r="I883" t="str">
            <v xml:space="preserve"> SI</v>
          </cell>
          <cell r="J883">
            <v>72</v>
          </cell>
          <cell r="K883" t="str">
            <v xml:space="preserve"> A</v>
          </cell>
          <cell r="L883" t="str">
            <v xml:space="preserve"> N</v>
          </cell>
          <cell r="M883">
            <v>0</v>
          </cell>
          <cell r="N883">
            <v>26441</v>
          </cell>
          <cell r="O883">
            <v>53003</v>
          </cell>
          <cell r="P883">
            <v>0</v>
          </cell>
          <cell r="Q883" t="str">
            <v xml:space="preserve"> MN</v>
          </cell>
          <cell r="R883">
            <v>43388</v>
          </cell>
          <cell r="S883">
            <v>0</v>
          </cell>
          <cell r="T883">
            <v>1315.85</v>
          </cell>
          <cell r="U883" t="str">
            <v xml:space="preserve"> N</v>
          </cell>
          <cell r="V883">
            <v>8</v>
          </cell>
          <cell r="W883">
            <v>298861023</v>
          </cell>
          <cell r="X883" t="str">
            <v xml:space="preserve"> S</v>
          </cell>
          <cell r="Y883">
            <v>26441</v>
          </cell>
          <cell r="Z883">
            <v>53003</v>
          </cell>
          <cell r="AA883">
            <v>0</v>
          </cell>
          <cell r="AB883">
            <v>25</v>
          </cell>
          <cell r="AC883">
            <v>10</v>
          </cell>
          <cell r="AD883">
            <v>8</v>
          </cell>
          <cell r="AE883">
            <v>0</v>
          </cell>
          <cell r="AF883">
            <v>0</v>
          </cell>
          <cell r="AG883" t="str">
            <v xml:space="preserve"> ST</v>
          </cell>
          <cell r="AH883" t="str">
            <v xml:space="preserve"> CD ACCOUNT NUMBER 11891</v>
          </cell>
          <cell r="AI883" t="str">
            <v xml:space="preserve"> N</v>
          </cell>
          <cell r="AJ883">
            <v>2.75</v>
          </cell>
          <cell r="AK883">
            <v>0</v>
          </cell>
          <cell r="AL883">
            <v>26441</v>
          </cell>
          <cell r="AM883">
            <v>53003</v>
          </cell>
          <cell r="AN883" t="str">
            <v xml:space="preserve">  0/00/0000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26441</v>
          </cell>
          <cell r="AZ883">
            <v>53003</v>
          </cell>
          <cell r="BA883" t="str">
            <v xml:space="preserve"> ST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 t="str">
            <v>Pass</v>
          </cell>
          <cell r="BH883" t="str">
            <v>Pass</v>
          </cell>
          <cell r="BI883" t="str">
            <v>***-**-1023</v>
          </cell>
          <cell r="BJ883">
            <v>29637.66</v>
          </cell>
          <cell r="BK883">
            <v>30953.51</v>
          </cell>
          <cell r="BL883">
            <v>30953.51</v>
          </cell>
          <cell r="BM883"/>
          <cell r="BN883"/>
          <cell r="BO883"/>
          <cell r="BP883"/>
          <cell r="BQ883">
            <v>1.1192571723613939E-5</v>
          </cell>
          <cell r="BR883">
            <v>29637.66</v>
          </cell>
          <cell r="BS883">
            <v>1315.85</v>
          </cell>
          <cell r="BT883">
            <v>30953.51</v>
          </cell>
          <cell r="BU883">
            <v>0</v>
          </cell>
          <cell r="BV883">
            <v>30953.51</v>
          </cell>
          <cell r="BW883">
            <v>0</v>
          </cell>
          <cell r="BX883">
            <v>0</v>
          </cell>
          <cell r="BY883"/>
          <cell r="BZ883">
            <v>0</v>
          </cell>
          <cell r="CA883" t="e">
            <v>#REF!</v>
          </cell>
          <cell r="CB883" t="str">
            <v>Match</v>
          </cell>
          <cell r="CC883" t="b">
            <v>0</v>
          </cell>
          <cell r="CD883">
            <v>298861023</v>
          </cell>
          <cell r="CE883">
            <v>9</v>
          </cell>
          <cell r="CF883">
            <v>2</v>
          </cell>
          <cell r="CG883">
            <v>86</v>
          </cell>
          <cell r="CH883" t="b">
            <v>0</v>
          </cell>
          <cell r="CI883">
            <v>-264.31315972222365</v>
          </cell>
          <cell r="CJ883"/>
          <cell r="CK883" t="e">
            <v>#REF!</v>
          </cell>
          <cell r="CL883" t="e">
            <v>#REF!</v>
          </cell>
        </row>
        <row r="884">
          <cell r="B884">
            <v>53043</v>
          </cell>
          <cell r="C884" t="str">
            <v xml:space="preserve"> HENRY,SHERI L.</v>
          </cell>
          <cell r="D884">
            <v>29906.02</v>
          </cell>
          <cell r="E884">
            <v>20553.09</v>
          </cell>
          <cell r="F884">
            <v>42545</v>
          </cell>
          <cell r="G884">
            <v>44067</v>
          </cell>
          <cell r="H884" t="str">
            <v xml:space="preserve"> REFINANCE HORSE TRAILER/TAXES</v>
          </cell>
          <cell r="I884" t="str">
            <v xml:space="preserve"> SA</v>
          </cell>
          <cell r="J884">
            <v>31</v>
          </cell>
          <cell r="K884" t="str">
            <v xml:space="preserve"> A</v>
          </cell>
          <cell r="L884" t="str">
            <v xml:space="preserve"> N</v>
          </cell>
          <cell r="M884">
            <v>0</v>
          </cell>
          <cell r="N884">
            <v>26500</v>
          </cell>
          <cell r="O884">
            <v>53043</v>
          </cell>
          <cell r="P884">
            <v>0</v>
          </cell>
          <cell r="Q884" t="str">
            <v xml:space="preserve"> LF</v>
          </cell>
          <cell r="R884">
            <v>43124</v>
          </cell>
          <cell r="S884">
            <v>730.15</v>
          </cell>
          <cell r="T884">
            <v>148.66</v>
          </cell>
          <cell r="U884" t="str">
            <v xml:space="preserve"> N</v>
          </cell>
          <cell r="V884">
            <v>11</v>
          </cell>
          <cell r="W884">
            <v>442664696</v>
          </cell>
          <cell r="X884" t="str">
            <v xml:space="preserve"> S</v>
          </cell>
          <cell r="Y884">
            <v>26500</v>
          </cell>
          <cell r="Z884">
            <v>53043</v>
          </cell>
          <cell r="AA884">
            <v>1</v>
          </cell>
          <cell r="AB884">
            <v>1</v>
          </cell>
          <cell r="AC884">
            <v>10</v>
          </cell>
          <cell r="AD884">
            <v>4</v>
          </cell>
          <cell r="AE884">
            <v>0</v>
          </cell>
          <cell r="AF884">
            <v>0</v>
          </cell>
          <cell r="AG884" t="str">
            <v xml:space="preserve"> ST</v>
          </cell>
          <cell r="AH884" t="str">
            <v xml:space="preserve"> 2005 BISON  HORSE TRAILER</v>
          </cell>
          <cell r="AI884" t="str">
            <v xml:space="preserve"> N</v>
          </cell>
          <cell r="AJ884">
            <v>8</v>
          </cell>
          <cell r="AK884">
            <v>0</v>
          </cell>
          <cell r="AL884">
            <v>26500</v>
          </cell>
          <cell r="AM884">
            <v>53043</v>
          </cell>
          <cell r="AN884" t="str">
            <v xml:space="preserve">  4/25/2017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26500</v>
          </cell>
          <cell r="AZ884">
            <v>53043</v>
          </cell>
          <cell r="BA884" t="str">
            <v xml:space="preserve"> ST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 t="str">
            <v>Pass</v>
          </cell>
          <cell r="BH884" t="str">
            <v>Pass</v>
          </cell>
          <cell r="BI884" t="str">
            <v>***-**-4696</v>
          </cell>
          <cell r="BJ884">
            <v>20553.09</v>
          </cell>
          <cell r="BK884">
            <v>20701.75</v>
          </cell>
          <cell r="BL884">
            <v>20701.75</v>
          </cell>
          <cell r="BM884"/>
          <cell r="BN884"/>
          <cell r="BO884"/>
          <cell r="BP884"/>
          <cell r="BQ884">
            <v>2.2579815640397316E-5</v>
          </cell>
          <cell r="BR884">
            <v>20553.09</v>
          </cell>
          <cell r="BS884">
            <v>148.66</v>
          </cell>
          <cell r="BT884">
            <v>20701.75</v>
          </cell>
          <cell r="BU884">
            <v>0</v>
          </cell>
          <cell r="BV884">
            <v>20701.75</v>
          </cell>
          <cell r="BW884">
            <v>0</v>
          </cell>
          <cell r="BX884">
            <v>0</v>
          </cell>
          <cell r="BY884"/>
          <cell r="BZ884">
            <v>0</v>
          </cell>
          <cell r="CA884" t="e">
            <v>#REF!</v>
          </cell>
          <cell r="CB884" t="str">
            <v>Match</v>
          </cell>
          <cell r="CC884" t="b">
            <v>0</v>
          </cell>
          <cell r="CD884">
            <v>442664696</v>
          </cell>
          <cell r="CE884">
            <v>9</v>
          </cell>
          <cell r="CF884">
            <v>4</v>
          </cell>
          <cell r="CG884">
            <v>66</v>
          </cell>
          <cell r="CH884" t="b">
            <v>0</v>
          </cell>
          <cell r="CI884">
            <v>-0.31315972222364508</v>
          </cell>
          <cell r="CJ884"/>
          <cell r="CK884" t="e">
            <v>#REF!</v>
          </cell>
          <cell r="CL884" t="e">
            <v>#REF!</v>
          </cell>
        </row>
        <row r="885">
          <cell r="B885">
            <v>54094</v>
          </cell>
          <cell r="C885" t="str">
            <v xml:space="preserve"> HENRY,SHERI L.</v>
          </cell>
          <cell r="D885">
            <v>51339.54</v>
          </cell>
          <cell r="E885">
            <v>48790.51</v>
          </cell>
          <cell r="F885">
            <v>42963</v>
          </cell>
          <cell r="G885">
            <v>44826</v>
          </cell>
          <cell r="H885" t="str">
            <v xml:space="preserve"> PURCHASE TRAILER</v>
          </cell>
          <cell r="I885" t="str">
            <v xml:space="preserve"> SA</v>
          </cell>
          <cell r="J885">
            <v>32</v>
          </cell>
          <cell r="K885" t="str">
            <v xml:space="preserve"> A</v>
          </cell>
          <cell r="L885" t="str">
            <v xml:space="preserve"> N</v>
          </cell>
          <cell r="M885">
            <v>0</v>
          </cell>
          <cell r="N885">
            <v>26500</v>
          </cell>
          <cell r="O885">
            <v>54094</v>
          </cell>
          <cell r="P885">
            <v>0</v>
          </cell>
          <cell r="Q885" t="str">
            <v xml:space="preserve"> LF</v>
          </cell>
          <cell r="R885">
            <v>43153</v>
          </cell>
          <cell r="S885">
            <v>1023.76</v>
          </cell>
          <cell r="T885">
            <v>18.71</v>
          </cell>
          <cell r="U885" t="str">
            <v xml:space="preserve"> N</v>
          </cell>
          <cell r="V885">
            <v>11</v>
          </cell>
          <cell r="W885">
            <v>442664696</v>
          </cell>
          <cell r="X885" t="str">
            <v xml:space="preserve"> S</v>
          </cell>
          <cell r="Y885">
            <v>26500</v>
          </cell>
          <cell r="Z885">
            <v>54094</v>
          </cell>
          <cell r="AA885">
            <v>0</v>
          </cell>
          <cell r="AB885">
            <v>1</v>
          </cell>
          <cell r="AC885">
            <v>4</v>
          </cell>
          <cell r="AD885">
            <v>5</v>
          </cell>
          <cell r="AE885">
            <v>0</v>
          </cell>
          <cell r="AF885">
            <v>0</v>
          </cell>
          <cell r="AG885" t="str">
            <v xml:space="preserve"> ST</v>
          </cell>
          <cell r="AH885" t="str">
            <v xml:space="preserve"> 2005 PETERBILT 379 (VIN 1XP5DB</v>
          </cell>
          <cell r="AI885" t="str">
            <v xml:space="preserve"> N</v>
          </cell>
          <cell r="AJ885">
            <v>7</v>
          </cell>
          <cell r="AK885">
            <v>0</v>
          </cell>
          <cell r="AL885">
            <v>26500</v>
          </cell>
          <cell r="AM885">
            <v>54094</v>
          </cell>
          <cell r="AN885" t="str">
            <v xml:space="preserve">  0/00/0000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26500</v>
          </cell>
          <cell r="AZ885">
            <v>54094</v>
          </cell>
          <cell r="BA885" t="str">
            <v xml:space="preserve"> ST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 t="str">
            <v>Pass</v>
          </cell>
          <cell r="BH885" t="str">
            <v>Pass</v>
          </cell>
          <cell r="BI885" t="str">
            <v>***-**-4696</v>
          </cell>
          <cell r="BJ885">
            <v>48790.51</v>
          </cell>
          <cell r="BK885">
            <v>48809.22</v>
          </cell>
          <cell r="BL885">
            <v>48809.22</v>
          </cell>
          <cell r="BM885"/>
          <cell r="BN885"/>
          <cell r="BO885"/>
          <cell r="BP885"/>
          <cell r="BQ885">
            <v>4.6901494164665341E-5</v>
          </cell>
          <cell r="BR885">
            <v>48790.51</v>
          </cell>
          <cell r="BS885">
            <v>18.71</v>
          </cell>
          <cell r="BT885">
            <v>48809.22</v>
          </cell>
          <cell r="BU885">
            <v>0</v>
          </cell>
          <cell r="BV885">
            <v>48809.22</v>
          </cell>
          <cell r="BW885">
            <v>0</v>
          </cell>
          <cell r="BX885">
            <v>0</v>
          </cell>
          <cell r="BY885"/>
          <cell r="BZ885">
            <v>0</v>
          </cell>
          <cell r="CA885" t="e">
            <v>#REF!</v>
          </cell>
          <cell r="CB885" t="str">
            <v>Match</v>
          </cell>
          <cell r="CC885" t="b">
            <v>0</v>
          </cell>
          <cell r="CD885">
            <v>442664696</v>
          </cell>
          <cell r="CE885">
            <v>9</v>
          </cell>
          <cell r="CF885">
            <v>4</v>
          </cell>
          <cell r="CG885">
            <v>66</v>
          </cell>
          <cell r="CH885" t="b">
            <v>0</v>
          </cell>
          <cell r="CI885">
            <v>-29.313159722223645</v>
          </cell>
          <cell r="CJ885"/>
          <cell r="CK885" t="e">
            <v>#REF!</v>
          </cell>
          <cell r="CL885" t="e">
            <v>#REF!</v>
          </cell>
        </row>
        <row r="886">
          <cell r="B886">
            <v>50497</v>
          </cell>
          <cell r="C886" t="str">
            <v xml:space="preserve"> HERMAN,TIMOTHY J</v>
          </cell>
          <cell r="D886">
            <v>10038</v>
          </cell>
          <cell r="E886">
            <v>2998.44</v>
          </cell>
          <cell r="F886">
            <v>41837</v>
          </cell>
          <cell r="G886">
            <v>43663</v>
          </cell>
          <cell r="H886" t="str">
            <v xml:space="preserve"> HOME DOWN MONEY</v>
          </cell>
          <cell r="I886" t="str">
            <v xml:space="preserve"> SA</v>
          </cell>
          <cell r="J886">
            <v>34</v>
          </cell>
          <cell r="K886" t="str">
            <v xml:space="preserve"> A</v>
          </cell>
          <cell r="L886" t="str">
            <v xml:space="preserve"> N</v>
          </cell>
          <cell r="M886">
            <v>0</v>
          </cell>
          <cell r="N886">
            <v>26650</v>
          </cell>
          <cell r="O886">
            <v>50497</v>
          </cell>
          <cell r="P886">
            <v>0</v>
          </cell>
          <cell r="Q886" t="str">
            <v xml:space="preserve"> AT</v>
          </cell>
          <cell r="R886">
            <v>43176</v>
          </cell>
          <cell r="S886">
            <v>194.36</v>
          </cell>
          <cell r="T886">
            <v>5.92</v>
          </cell>
          <cell r="U886" t="str">
            <v xml:space="preserve"> N</v>
          </cell>
          <cell r="V886">
            <v>11</v>
          </cell>
          <cell r="W886">
            <v>511820828</v>
          </cell>
          <cell r="X886" t="str">
            <v xml:space="preserve"> S</v>
          </cell>
          <cell r="Y886">
            <v>26650</v>
          </cell>
          <cell r="Z886">
            <v>50497</v>
          </cell>
          <cell r="AA886">
            <v>0</v>
          </cell>
          <cell r="AB886">
            <v>3</v>
          </cell>
          <cell r="AC886">
            <v>5</v>
          </cell>
          <cell r="AD886">
            <v>12</v>
          </cell>
          <cell r="AE886">
            <v>0</v>
          </cell>
          <cell r="AF886">
            <v>0</v>
          </cell>
          <cell r="AG886" t="str">
            <v xml:space="preserve"> ST</v>
          </cell>
          <cell r="AH886" t="str">
            <v xml:space="preserve"> 2003 CHEVROLET SILVERADO C1500</v>
          </cell>
          <cell r="AI886" t="str">
            <v xml:space="preserve"> N</v>
          </cell>
          <cell r="AJ886">
            <v>6</v>
          </cell>
          <cell r="AK886">
            <v>0</v>
          </cell>
          <cell r="AL886">
            <v>26650</v>
          </cell>
          <cell r="AM886">
            <v>50497</v>
          </cell>
          <cell r="AN886" t="str">
            <v xml:space="preserve">  0/00/0000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26650</v>
          </cell>
          <cell r="AZ886">
            <v>50497</v>
          </cell>
          <cell r="BA886" t="str">
            <v xml:space="preserve"> ST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 t="str">
            <v>Pass</v>
          </cell>
          <cell r="BH886" t="str">
            <v>Pass</v>
          </cell>
          <cell r="BI886" t="str">
            <v>***-**-0828</v>
          </cell>
          <cell r="BJ886">
            <v>2998.44</v>
          </cell>
          <cell r="BK886">
            <v>3004.36</v>
          </cell>
          <cell r="BL886">
            <v>3004.36</v>
          </cell>
          <cell r="BM886"/>
          <cell r="BN886"/>
          <cell r="BO886"/>
          <cell r="BP886"/>
          <cell r="BQ886">
            <v>2.4705855327152602E-6</v>
          </cell>
          <cell r="BR886">
            <v>2998.44</v>
          </cell>
          <cell r="BS886">
            <v>5.92</v>
          </cell>
          <cell r="BT886">
            <v>3004.36</v>
          </cell>
          <cell r="BU886">
            <v>0</v>
          </cell>
          <cell r="BV886">
            <v>3004.36</v>
          </cell>
          <cell r="BW886">
            <v>0</v>
          </cell>
          <cell r="BX886">
            <v>0</v>
          </cell>
          <cell r="BY886"/>
          <cell r="BZ886">
            <v>0</v>
          </cell>
          <cell r="CA886" t="e">
            <v>#REF!</v>
          </cell>
          <cell r="CB886" t="str">
            <v>Match</v>
          </cell>
          <cell r="CC886" t="b">
            <v>0</v>
          </cell>
          <cell r="CD886">
            <v>511820828</v>
          </cell>
          <cell r="CE886">
            <v>9</v>
          </cell>
          <cell r="CF886">
            <v>5</v>
          </cell>
          <cell r="CG886">
            <v>82</v>
          </cell>
          <cell r="CH886" t="b">
            <v>0</v>
          </cell>
          <cell r="CI886">
            <v>-52.313159722223645</v>
          </cell>
          <cell r="CJ886"/>
          <cell r="CK886" t="e">
            <v>#REF!</v>
          </cell>
          <cell r="CL886" t="e">
            <v>#REF!</v>
          </cell>
        </row>
        <row r="887">
          <cell r="B887">
            <v>310345</v>
          </cell>
          <cell r="C887" t="str">
            <v xml:space="preserve"> HERMAN,TIMOTHY J</v>
          </cell>
          <cell r="D887">
            <v>116000</v>
          </cell>
          <cell r="E887">
            <v>108801.41</v>
          </cell>
          <cell r="F887">
            <v>41837</v>
          </cell>
          <cell r="G887">
            <v>52810</v>
          </cell>
          <cell r="H887" t="str">
            <v xml:space="preserve"> PURCHASE HOME</v>
          </cell>
          <cell r="I887" t="str">
            <v xml:space="preserve"> PA</v>
          </cell>
          <cell r="J887">
            <v>19</v>
          </cell>
          <cell r="K887" t="str">
            <v xml:space="preserve"> A</v>
          </cell>
          <cell r="L887" t="str">
            <v xml:space="preserve"> N</v>
          </cell>
          <cell r="M887">
            <v>0</v>
          </cell>
          <cell r="N887">
            <v>26650</v>
          </cell>
          <cell r="O887">
            <v>310345</v>
          </cell>
          <cell r="P887">
            <v>0</v>
          </cell>
          <cell r="Q887" t="str">
            <v xml:space="preserve"> AT</v>
          </cell>
          <cell r="R887">
            <v>43132</v>
          </cell>
          <cell r="S887">
            <v>562.19000000000005</v>
          </cell>
          <cell r="T887">
            <v>269.33999999999997</v>
          </cell>
          <cell r="U887" t="str">
            <v xml:space="preserve"> N</v>
          </cell>
          <cell r="V887">
            <v>2</v>
          </cell>
          <cell r="W887">
            <v>511820828</v>
          </cell>
          <cell r="X887" t="str">
            <v xml:space="preserve"> S</v>
          </cell>
          <cell r="Y887">
            <v>26650</v>
          </cell>
          <cell r="Z887">
            <v>310345</v>
          </cell>
          <cell r="AA887">
            <v>0</v>
          </cell>
          <cell r="AB887">
            <v>2</v>
          </cell>
          <cell r="AC887">
            <v>6</v>
          </cell>
          <cell r="AD887">
            <v>3</v>
          </cell>
          <cell r="AE887">
            <v>310345</v>
          </cell>
          <cell r="AF887">
            <v>1</v>
          </cell>
          <cell r="AG887" t="str">
            <v xml:space="preserve"> ST</v>
          </cell>
          <cell r="AH887" t="str">
            <v xml:space="preserve"> 1209 SANTA FE, SCOTT CITY</v>
          </cell>
          <cell r="AI887" t="str">
            <v xml:space="preserve"> N</v>
          </cell>
          <cell r="AJ887">
            <v>3.875</v>
          </cell>
          <cell r="AK887">
            <v>3</v>
          </cell>
          <cell r="AL887">
            <v>26650</v>
          </cell>
          <cell r="AM887">
            <v>310345</v>
          </cell>
          <cell r="AN887" t="str">
            <v xml:space="preserve">  0/00/0000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26650</v>
          </cell>
          <cell r="AZ887">
            <v>310345</v>
          </cell>
          <cell r="BA887" t="str">
            <v xml:space="preserve"> ST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 t="str">
            <v>Pass</v>
          </cell>
          <cell r="BH887" t="str">
            <v>Pass</v>
          </cell>
          <cell r="BI887" t="str">
            <v>***-**-0828</v>
          </cell>
          <cell r="BJ887">
            <v>108801.41</v>
          </cell>
          <cell r="BK887">
            <v>109070.75</v>
          </cell>
          <cell r="BL887">
            <v>109070.75</v>
          </cell>
          <cell r="BM887"/>
          <cell r="BN887"/>
          <cell r="BO887"/>
          <cell r="BP887"/>
          <cell r="BQ887">
            <v>5.789745997109932E-5</v>
          </cell>
          <cell r="BR887">
            <v>108801.41</v>
          </cell>
          <cell r="BS887">
            <v>269.33999999999997</v>
          </cell>
          <cell r="BT887">
            <v>109070.75</v>
          </cell>
          <cell r="BU887">
            <v>0</v>
          </cell>
          <cell r="BV887">
            <v>109070.75</v>
          </cell>
          <cell r="BW887">
            <v>0</v>
          </cell>
          <cell r="BX887">
            <v>0</v>
          </cell>
          <cell r="BY887"/>
          <cell r="BZ887">
            <v>0</v>
          </cell>
          <cell r="CA887" t="e">
            <v>#REF!</v>
          </cell>
          <cell r="CB887" t="str">
            <v>Match</v>
          </cell>
          <cell r="CC887" t="b">
            <v>0</v>
          </cell>
          <cell r="CD887">
            <v>511820828</v>
          </cell>
          <cell r="CE887">
            <v>9</v>
          </cell>
          <cell r="CF887">
            <v>5</v>
          </cell>
          <cell r="CG887">
            <v>82</v>
          </cell>
          <cell r="CH887" t="b">
            <v>0</v>
          </cell>
          <cell r="CI887">
            <v>-8.3131597222236451</v>
          </cell>
          <cell r="CJ887"/>
          <cell r="CK887" t="e">
            <v>#REF!</v>
          </cell>
          <cell r="CL887" t="e">
            <v>#REF!</v>
          </cell>
        </row>
        <row r="888">
          <cell r="B888">
            <v>9310345</v>
          </cell>
          <cell r="C888" t="str">
            <v xml:space="preserve"> HERMAN,TIMOTHY</v>
          </cell>
          <cell r="D888">
            <v>-116000</v>
          </cell>
          <cell r="E888">
            <v>-108801.41</v>
          </cell>
          <cell r="F888">
            <v>41837</v>
          </cell>
          <cell r="G888">
            <v>52810</v>
          </cell>
          <cell r="H888" t="str">
            <v xml:space="preserve"> FHLB SOLD LOAN</v>
          </cell>
          <cell r="I888" t="str">
            <v xml:space="preserve"> PT</v>
          </cell>
          <cell r="J888">
            <v>20</v>
          </cell>
          <cell r="K888" t="str">
            <v xml:space="preserve"> A</v>
          </cell>
          <cell r="L888" t="str">
            <v xml:space="preserve"> N</v>
          </cell>
          <cell r="M888">
            <v>0</v>
          </cell>
          <cell r="N888">
            <v>26650</v>
          </cell>
          <cell r="O888">
            <v>9310345</v>
          </cell>
          <cell r="P888">
            <v>0</v>
          </cell>
          <cell r="Q888" t="str">
            <v xml:space="preserve"> AT</v>
          </cell>
          <cell r="R888">
            <v>43132</v>
          </cell>
          <cell r="S888">
            <v>562.19000000000005</v>
          </cell>
          <cell r="T888">
            <v>-269.33999999999997</v>
          </cell>
          <cell r="U888" t="str">
            <v xml:space="preserve"> N</v>
          </cell>
          <cell r="V888">
            <v>2</v>
          </cell>
          <cell r="W888">
            <v>511820828</v>
          </cell>
          <cell r="X888" t="str">
            <v xml:space="preserve"> S</v>
          </cell>
          <cell r="Y888">
            <v>26650</v>
          </cell>
          <cell r="Z888">
            <v>9310345</v>
          </cell>
          <cell r="AA888">
            <v>0</v>
          </cell>
          <cell r="AB888">
            <v>2</v>
          </cell>
          <cell r="AC888">
            <v>6</v>
          </cell>
          <cell r="AD888">
            <v>3</v>
          </cell>
          <cell r="AE888">
            <v>310345</v>
          </cell>
          <cell r="AF888">
            <v>1</v>
          </cell>
          <cell r="AG888" t="str">
            <v xml:space="preserve"> ST</v>
          </cell>
          <cell r="AH888" t="str">
            <v xml:space="preserve"> 1209 SANTA FE, SCOTT CITY</v>
          </cell>
          <cell r="AI888" t="str">
            <v xml:space="preserve"> N</v>
          </cell>
          <cell r="AJ888">
            <v>3.875</v>
          </cell>
          <cell r="AK888">
            <v>28</v>
          </cell>
          <cell r="AL888">
            <v>26650</v>
          </cell>
          <cell r="AM888">
            <v>9310345</v>
          </cell>
          <cell r="AN888" t="str">
            <v xml:space="preserve">  0/00/0000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26650</v>
          </cell>
          <cell r="AZ888">
            <v>9310345</v>
          </cell>
          <cell r="BA888" t="str">
            <v xml:space="preserve"> ST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 t="str">
            <v>Pass</v>
          </cell>
          <cell r="BH888" t="str">
            <v>Pass</v>
          </cell>
          <cell r="BI888" t="str">
            <v>***-**-0828</v>
          </cell>
          <cell r="BJ888">
            <v>-108801.41</v>
          </cell>
          <cell r="BK888">
            <v>-109070.75</v>
          </cell>
          <cell r="BL888">
            <v>-109070.75</v>
          </cell>
          <cell r="BM888"/>
          <cell r="BN888"/>
          <cell r="BO888"/>
          <cell r="BP888"/>
          <cell r="BQ888">
            <v>-5.789745997109932E-5</v>
          </cell>
          <cell r="BR888">
            <v>-108801.41</v>
          </cell>
          <cell r="BS888">
            <v>-269.33999999999997</v>
          </cell>
          <cell r="BT888">
            <v>-109070.75</v>
          </cell>
          <cell r="BU888">
            <v>0</v>
          </cell>
          <cell r="BV888">
            <v>-109070.75</v>
          </cell>
          <cell r="BW888">
            <v>0</v>
          </cell>
          <cell r="BX888">
            <v>0</v>
          </cell>
          <cell r="BY888"/>
          <cell r="BZ888">
            <v>0</v>
          </cell>
          <cell r="CA888" t="e">
            <v>#REF!</v>
          </cell>
          <cell r="CB888" t="str">
            <v>Match</v>
          </cell>
          <cell r="CC888" t="b">
            <v>0</v>
          </cell>
          <cell r="CD888">
            <v>511820828</v>
          </cell>
          <cell r="CE888">
            <v>9</v>
          </cell>
          <cell r="CF888">
            <v>5</v>
          </cell>
          <cell r="CG888">
            <v>82</v>
          </cell>
          <cell r="CH888" t="b">
            <v>0</v>
          </cell>
          <cell r="CI888">
            <v>-8.3131597222236451</v>
          </cell>
          <cell r="CJ888"/>
          <cell r="CK888" t="e">
            <v>#REF!</v>
          </cell>
          <cell r="CL888" t="e">
            <v>#REF!</v>
          </cell>
        </row>
        <row r="889">
          <cell r="B889">
            <v>51876</v>
          </cell>
          <cell r="C889" t="str">
            <v xml:space="preserve"> HERMOSILLO,CRYSTAL A</v>
          </cell>
          <cell r="D889">
            <v>9877.27</v>
          </cell>
          <cell r="E889">
            <v>6037.78</v>
          </cell>
          <cell r="F889">
            <v>42200</v>
          </cell>
          <cell r="G889">
            <v>44053</v>
          </cell>
          <cell r="H889" t="str">
            <v xml:space="preserve"> PURCHASE VEHICLE</v>
          </cell>
          <cell r="I889" t="str">
            <v xml:space="preserve"> SA</v>
          </cell>
          <cell r="J889">
            <v>34</v>
          </cell>
          <cell r="K889" t="str">
            <v xml:space="preserve"> A</v>
          </cell>
          <cell r="L889" t="str">
            <v xml:space="preserve"> N</v>
          </cell>
          <cell r="M889">
            <v>0</v>
          </cell>
          <cell r="N889">
            <v>26692</v>
          </cell>
          <cell r="O889">
            <v>51876</v>
          </cell>
          <cell r="P889">
            <v>0</v>
          </cell>
          <cell r="Q889" t="str">
            <v xml:space="preserve"> LF</v>
          </cell>
          <cell r="R889">
            <v>43049</v>
          </cell>
          <cell r="S889">
            <v>195.39</v>
          </cell>
          <cell r="T889">
            <v>87.1</v>
          </cell>
          <cell r="U889" t="str">
            <v xml:space="preserve"> N</v>
          </cell>
          <cell r="V889">
            <v>11</v>
          </cell>
          <cell r="W889">
            <v>523272574</v>
          </cell>
          <cell r="X889" t="str">
            <v xml:space="preserve"> S</v>
          </cell>
          <cell r="Y889">
            <v>26692</v>
          </cell>
          <cell r="Z889">
            <v>51876</v>
          </cell>
          <cell r="AA889">
            <v>0</v>
          </cell>
          <cell r="AB889">
            <v>21</v>
          </cell>
          <cell r="AC889">
            <v>5</v>
          </cell>
          <cell r="AD889">
            <v>12</v>
          </cell>
          <cell r="AE889">
            <v>0</v>
          </cell>
          <cell r="AF889">
            <v>0</v>
          </cell>
          <cell r="AG889" t="str">
            <v xml:space="preserve"> ST</v>
          </cell>
          <cell r="AH889" t="str">
            <v xml:space="preserve"> 2009 PONTIAC  G6 (VIN 1G2ZG57B</v>
          </cell>
          <cell r="AI889" t="str">
            <v xml:space="preserve"> N</v>
          </cell>
          <cell r="AJ889">
            <v>6.75</v>
          </cell>
          <cell r="AK889">
            <v>4</v>
          </cell>
          <cell r="AL889">
            <v>26692</v>
          </cell>
          <cell r="AM889">
            <v>51876</v>
          </cell>
          <cell r="AN889" t="str">
            <v xml:space="preserve">  0/00/0000</v>
          </cell>
          <cell r="AO889">
            <v>514.70000000000005</v>
          </cell>
          <cell r="AP889">
            <v>71.47</v>
          </cell>
          <cell r="AQ889">
            <v>195.39</v>
          </cell>
          <cell r="AR889">
            <v>195.39</v>
          </cell>
          <cell r="AS889">
            <v>195.39</v>
          </cell>
          <cell r="AT889">
            <v>0</v>
          </cell>
          <cell r="AU889">
            <v>0</v>
          </cell>
          <cell r="AV889">
            <v>2</v>
          </cell>
          <cell r="AW889">
            <v>1</v>
          </cell>
          <cell r="AX889">
            <v>0</v>
          </cell>
          <cell r="AY889">
            <v>26692</v>
          </cell>
          <cell r="AZ889">
            <v>51876</v>
          </cell>
          <cell r="BA889" t="str">
            <v xml:space="preserve"> ST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 t="str">
            <v>Pass</v>
          </cell>
          <cell r="BH889" t="str">
            <v>Pass</v>
          </cell>
          <cell r="BI889" t="str">
            <v>***-**-2574</v>
          </cell>
          <cell r="BJ889">
            <v>6037.78</v>
          </cell>
          <cell r="BK889">
            <v>6124.88</v>
          </cell>
          <cell r="BL889">
            <v>6124.88</v>
          </cell>
          <cell r="BM889"/>
          <cell r="BN889"/>
          <cell r="BO889"/>
          <cell r="BP889"/>
          <cell r="BQ889">
            <v>5.5967297686237641E-6</v>
          </cell>
          <cell r="BR889">
            <v>6037.78</v>
          </cell>
          <cell r="BS889">
            <v>87.1</v>
          </cell>
          <cell r="BT889">
            <v>6124.88</v>
          </cell>
          <cell r="BU889">
            <v>0</v>
          </cell>
          <cell r="BV889">
            <v>6124.88</v>
          </cell>
          <cell r="BW889">
            <v>0</v>
          </cell>
          <cell r="BX889">
            <v>0</v>
          </cell>
          <cell r="BY889" t="str">
            <v>60-89</v>
          </cell>
          <cell r="BZ889">
            <v>586.17000000000007</v>
          </cell>
          <cell r="CA889" t="e">
            <v>#REF!</v>
          </cell>
          <cell r="CB889" t="str">
            <v>Match</v>
          </cell>
          <cell r="CC889" t="b">
            <v>0</v>
          </cell>
          <cell r="CD889">
            <v>523272574</v>
          </cell>
          <cell r="CE889">
            <v>9</v>
          </cell>
          <cell r="CF889">
            <v>5</v>
          </cell>
          <cell r="CG889">
            <v>27</v>
          </cell>
          <cell r="CH889" t="b">
            <v>0</v>
          </cell>
          <cell r="CI889">
            <v>74.686840277776355</v>
          </cell>
          <cell r="CJ889" t="str">
            <v>31 +</v>
          </cell>
          <cell r="CK889" t="e">
            <v>#REF!</v>
          </cell>
          <cell r="CL889" t="e">
            <v>#REF!</v>
          </cell>
        </row>
        <row r="890">
          <cell r="B890">
            <v>53904</v>
          </cell>
          <cell r="C890" t="str">
            <v xml:space="preserve"> HERMOSILLO,CR</v>
          </cell>
          <cell r="D890">
            <v>4048</v>
          </cell>
          <cell r="E890">
            <v>2531.5300000000002</v>
          </cell>
          <cell r="F890">
            <v>42891</v>
          </cell>
          <cell r="G890">
            <v>43441</v>
          </cell>
          <cell r="H890" t="str">
            <v xml:space="preserve"> PERSONAL</v>
          </cell>
          <cell r="I890" t="str">
            <v xml:space="preserve"> SA</v>
          </cell>
          <cell r="J890">
            <v>31</v>
          </cell>
          <cell r="K890" t="str">
            <v xml:space="preserve"> A</v>
          </cell>
          <cell r="L890" t="str">
            <v xml:space="preserve"> N</v>
          </cell>
          <cell r="M890">
            <v>0</v>
          </cell>
          <cell r="N890">
            <v>26692</v>
          </cell>
          <cell r="O890">
            <v>53904</v>
          </cell>
          <cell r="P890">
            <v>0</v>
          </cell>
          <cell r="Q890" t="str">
            <v xml:space="preserve"> J</v>
          </cell>
          <cell r="R890">
            <v>43138</v>
          </cell>
          <cell r="S890">
            <v>239.52</v>
          </cell>
          <cell r="T890">
            <v>10.55</v>
          </cell>
          <cell r="U890" t="str">
            <v xml:space="preserve"> N</v>
          </cell>
          <cell r="V890">
            <v>11</v>
          </cell>
          <cell r="W890">
            <v>523272574</v>
          </cell>
          <cell r="X890" t="str">
            <v xml:space="preserve"> S</v>
          </cell>
          <cell r="Y890">
            <v>26692</v>
          </cell>
          <cell r="Z890">
            <v>53904</v>
          </cell>
          <cell r="AA890">
            <v>0</v>
          </cell>
          <cell r="AB890">
            <v>21</v>
          </cell>
          <cell r="AC890">
            <v>10</v>
          </cell>
          <cell r="AD890">
            <v>4</v>
          </cell>
          <cell r="AE890">
            <v>0</v>
          </cell>
          <cell r="AF890">
            <v>0</v>
          </cell>
          <cell r="AG890" t="str">
            <v xml:space="preserve"> ST</v>
          </cell>
          <cell r="AH890" t="str">
            <v xml:space="preserve"> 2002 PONTIAC G6</v>
          </cell>
          <cell r="AI890" t="str">
            <v xml:space="preserve"> N</v>
          </cell>
          <cell r="AJ890">
            <v>8</v>
          </cell>
          <cell r="AK890">
            <v>0</v>
          </cell>
          <cell r="AL890">
            <v>26692</v>
          </cell>
          <cell r="AM890">
            <v>53904</v>
          </cell>
          <cell r="AN890" t="str">
            <v xml:space="preserve">  0/00/0000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26692</v>
          </cell>
          <cell r="AZ890">
            <v>53904</v>
          </cell>
          <cell r="BA890" t="str">
            <v xml:space="preserve"> ST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 t="str">
            <v>Pass</v>
          </cell>
          <cell r="BH890" t="str">
            <v>Pass</v>
          </cell>
          <cell r="BI890" t="str">
            <v>***-**-2574</v>
          </cell>
          <cell r="BJ890">
            <v>2531.5300000000002</v>
          </cell>
          <cell r="BK890">
            <v>2542.0800000000004</v>
          </cell>
          <cell r="BL890">
            <v>2542.0800000000004</v>
          </cell>
          <cell r="BM890"/>
          <cell r="BN890"/>
          <cell r="BO890"/>
          <cell r="BP890"/>
          <cell r="BQ890">
            <v>2.7811623793860206E-6</v>
          </cell>
          <cell r="BR890">
            <v>2531.5300000000002</v>
          </cell>
          <cell r="BS890">
            <v>10.55</v>
          </cell>
          <cell r="BT890">
            <v>2542.0800000000004</v>
          </cell>
          <cell r="BU890">
            <v>0</v>
          </cell>
          <cell r="BV890">
            <v>2542.0800000000004</v>
          </cell>
          <cell r="BW890">
            <v>0</v>
          </cell>
          <cell r="BX890">
            <v>0</v>
          </cell>
          <cell r="BY890"/>
          <cell r="BZ890">
            <v>0</v>
          </cell>
          <cell r="CA890" t="e">
            <v>#REF!</v>
          </cell>
          <cell r="CB890" t="str">
            <v>Match</v>
          </cell>
          <cell r="CC890" t="b">
            <v>0</v>
          </cell>
          <cell r="CD890">
            <v>523272574</v>
          </cell>
          <cell r="CE890">
            <v>9</v>
          </cell>
          <cell r="CF890">
            <v>5</v>
          </cell>
          <cell r="CG890">
            <v>27</v>
          </cell>
          <cell r="CH890" t="b">
            <v>0</v>
          </cell>
          <cell r="CI890">
            <v>-14.313159722223645</v>
          </cell>
          <cell r="CJ890"/>
          <cell r="CK890" t="e">
            <v>#REF!</v>
          </cell>
          <cell r="CL890" t="e">
            <v>#REF!</v>
          </cell>
        </row>
        <row r="891">
          <cell r="B891">
            <v>52278</v>
          </cell>
          <cell r="C891" t="str">
            <v xml:space="preserve"> HERMOSILLO,ALONSO G.</v>
          </cell>
          <cell r="D891">
            <v>11017.5</v>
          </cell>
          <cell r="E891">
            <v>6784.3</v>
          </cell>
          <cell r="F891">
            <v>42314</v>
          </cell>
          <cell r="G891">
            <v>44166</v>
          </cell>
          <cell r="H891" t="str">
            <v xml:space="preserve"> PURCHASE VEHICLE</v>
          </cell>
          <cell r="I891" t="str">
            <v xml:space="preserve"> SA</v>
          </cell>
          <cell r="J891">
            <v>34</v>
          </cell>
          <cell r="K891" t="str">
            <v xml:space="preserve"> A</v>
          </cell>
          <cell r="L891" t="str">
            <v xml:space="preserve"> N</v>
          </cell>
          <cell r="M891">
            <v>0</v>
          </cell>
          <cell r="N891">
            <v>26693</v>
          </cell>
          <cell r="O891">
            <v>52278</v>
          </cell>
          <cell r="P891">
            <v>0</v>
          </cell>
          <cell r="Q891" t="str">
            <v xml:space="preserve"> JB</v>
          </cell>
          <cell r="R891">
            <v>43160</v>
          </cell>
          <cell r="S891">
            <v>213.9</v>
          </cell>
          <cell r="T891">
            <v>24.53</v>
          </cell>
          <cell r="U891" t="str">
            <v xml:space="preserve"> N</v>
          </cell>
          <cell r="V891">
            <v>11</v>
          </cell>
          <cell r="W891">
            <v>938715092</v>
          </cell>
          <cell r="X891" t="str">
            <v xml:space="preserve"> S</v>
          </cell>
          <cell r="Y891">
            <v>26693</v>
          </cell>
          <cell r="Z891">
            <v>52278</v>
          </cell>
          <cell r="AA891">
            <v>0</v>
          </cell>
          <cell r="AB891">
            <v>4</v>
          </cell>
          <cell r="AC891">
            <v>5</v>
          </cell>
          <cell r="AD891">
            <v>12</v>
          </cell>
          <cell r="AE891">
            <v>0</v>
          </cell>
          <cell r="AF891">
            <v>0</v>
          </cell>
          <cell r="AG891" t="str">
            <v xml:space="preserve"> ST</v>
          </cell>
          <cell r="AH891" t="str">
            <v xml:space="preserve"> 2011 NISSAN  JUKE</v>
          </cell>
          <cell r="AI891" t="str">
            <v xml:space="preserve"> N</v>
          </cell>
          <cell r="AJ891">
            <v>6</v>
          </cell>
          <cell r="AK891">
            <v>0</v>
          </cell>
          <cell r="AL891">
            <v>26693</v>
          </cell>
          <cell r="AM891">
            <v>52278</v>
          </cell>
          <cell r="AN891" t="str">
            <v xml:space="preserve">  0/00/0000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26693</v>
          </cell>
          <cell r="AZ891">
            <v>52278</v>
          </cell>
          <cell r="BA891" t="str">
            <v xml:space="preserve"> ST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 t="str">
            <v>Pass</v>
          </cell>
          <cell r="BH891" t="str">
            <v>Pass</v>
          </cell>
          <cell r="BI891" t="str">
            <v>***-**-5092</v>
          </cell>
          <cell r="BJ891">
            <v>6784.3</v>
          </cell>
          <cell r="BK891">
            <v>6808.83</v>
          </cell>
          <cell r="BL891">
            <v>6808.83</v>
          </cell>
          <cell r="BM891"/>
          <cell r="BN891"/>
          <cell r="BO891"/>
          <cell r="BP891"/>
          <cell r="BQ891">
            <v>5.5899712615894067E-6</v>
          </cell>
          <cell r="BR891">
            <v>6784.3</v>
          </cell>
          <cell r="BS891">
            <v>24.53</v>
          </cell>
          <cell r="BT891">
            <v>6808.83</v>
          </cell>
          <cell r="BU891">
            <v>0</v>
          </cell>
          <cell r="BV891">
            <v>6808.83</v>
          </cell>
          <cell r="BW891">
            <v>0</v>
          </cell>
          <cell r="BX891">
            <v>0</v>
          </cell>
          <cell r="BY891"/>
          <cell r="BZ891">
            <v>0</v>
          </cell>
          <cell r="CA891" t="e">
            <v>#REF!</v>
          </cell>
          <cell r="CB891" t="str">
            <v>Match</v>
          </cell>
          <cell r="CC891" t="b">
            <v>0</v>
          </cell>
          <cell r="CD891">
            <v>938715092</v>
          </cell>
          <cell r="CE891">
            <v>9</v>
          </cell>
          <cell r="CF891">
            <v>9</v>
          </cell>
          <cell r="CG891">
            <v>71</v>
          </cell>
          <cell r="CH891" t="str">
            <v>Z</v>
          </cell>
          <cell r="CI891">
            <v>-36.313159722223645</v>
          </cell>
          <cell r="CJ891"/>
          <cell r="CK891" t="e">
            <v>#REF!</v>
          </cell>
          <cell r="CL891" t="e">
            <v>#REF!</v>
          </cell>
        </row>
        <row r="892">
          <cell r="B892">
            <v>53507</v>
          </cell>
          <cell r="C892" t="str">
            <v xml:space="preserve"> HERMOSILLO-LUCERO,SA</v>
          </cell>
          <cell r="D892">
            <v>17878.900000000001</v>
          </cell>
          <cell r="E892">
            <v>14374.68</v>
          </cell>
          <cell r="F892">
            <v>42724</v>
          </cell>
          <cell r="G892">
            <v>44530</v>
          </cell>
          <cell r="H892" t="str">
            <v xml:space="preserve"> PURCHASE VEHICLE</v>
          </cell>
          <cell r="I892" t="str">
            <v xml:space="preserve"> SA</v>
          </cell>
          <cell r="J892">
            <v>34</v>
          </cell>
          <cell r="K892" t="str">
            <v xml:space="preserve"> A</v>
          </cell>
          <cell r="L892" t="str">
            <v xml:space="preserve"> N</v>
          </cell>
          <cell r="M892">
            <v>0</v>
          </cell>
          <cell r="N892">
            <v>26693</v>
          </cell>
          <cell r="O892">
            <v>53507</v>
          </cell>
          <cell r="P892">
            <v>0</v>
          </cell>
          <cell r="Q892" t="str">
            <v xml:space="preserve"> MN</v>
          </cell>
          <cell r="R892">
            <v>43130</v>
          </cell>
          <cell r="S892">
            <v>348.55</v>
          </cell>
          <cell r="T892">
            <v>48.64</v>
          </cell>
          <cell r="U892" t="str">
            <v xml:space="preserve"> N</v>
          </cell>
          <cell r="V892">
            <v>11</v>
          </cell>
          <cell r="W892">
            <v>913923835</v>
          </cell>
          <cell r="X892" t="str">
            <v xml:space="preserve"> S</v>
          </cell>
          <cell r="Y892">
            <v>26693</v>
          </cell>
          <cell r="Z892">
            <v>53507</v>
          </cell>
          <cell r="AA892">
            <v>0</v>
          </cell>
          <cell r="AB892">
            <v>21</v>
          </cell>
          <cell r="AC892">
            <v>5</v>
          </cell>
          <cell r="AD892">
            <v>12</v>
          </cell>
          <cell r="AE892">
            <v>0</v>
          </cell>
          <cell r="AF892">
            <v>0</v>
          </cell>
          <cell r="AG892" t="str">
            <v xml:space="preserve"> ST</v>
          </cell>
          <cell r="AH892" t="str">
            <v xml:space="preserve"> 2007 GMC YUKON DENALI</v>
          </cell>
          <cell r="AI892" t="str">
            <v xml:space="preserve"> N</v>
          </cell>
          <cell r="AJ892">
            <v>6.5</v>
          </cell>
          <cell r="AK892">
            <v>0</v>
          </cell>
          <cell r="AL892">
            <v>26693</v>
          </cell>
          <cell r="AM892">
            <v>53507</v>
          </cell>
          <cell r="AN892" t="str">
            <v xml:space="preserve">  0/00/0000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26693</v>
          </cell>
          <cell r="AZ892">
            <v>53507</v>
          </cell>
          <cell r="BA892" t="str">
            <v xml:space="preserve"> ST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 t="str">
            <v>Pass</v>
          </cell>
          <cell r="BH892" t="str">
            <v>Pass</v>
          </cell>
          <cell r="BI892" t="str">
            <v>***-**-3835</v>
          </cell>
          <cell r="BJ892">
            <v>14374.68</v>
          </cell>
          <cell r="BK892">
            <v>14423.32</v>
          </cell>
          <cell r="BL892">
            <v>14423.32</v>
          </cell>
          <cell r="BM892"/>
          <cell r="BN892"/>
          <cell r="BO892"/>
          <cell r="BP892"/>
          <cell r="BQ892">
            <v>1.2831127569401318E-5</v>
          </cell>
          <cell r="BR892">
            <v>14374.68</v>
          </cell>
          <cell r="BS892">
            <v>48.64</v>
          </cell>
          <cell r="BT892">
            <v>14423.32</v>
          </cell>
          <cell r="BU892">
            <v>0</v>
          </cell>
          <cell r="BV892">
            <v>14423.32</v>
          </cell>
          <cell r="BW892">
            <v>0</v>
          </cell>
          <cell r="BX892">
            <v>0</v>
          </cell>
          <cell r="BY892"/>
          <cell r="BZ892">
            <v>0</v>
          </cell>
          <cell r="CA892" t="e">
            <v>#REF!</v>
          </cell>
          <cell r="CB892" t="str">
            <v>Match</v>
          </cell>
          <cell r="CC892" t="b">
            <v>0</v>
          </cell>
          <cell r="CD892">
            <v>913923835</v>
          </cell>
          <cell r="CE892">
            <v>9</v>
          </cell>
          <cell r="CF892">
            <v>9</v>
          </cell>
          <cell r="CG892">
            <v>92</v>
          </cell>
          <cell r="CH892" t="b">
            <v>0</v>
          </cell>
          <cell r="CI892">
            <v>-6.3131597222236451</v>
          </cell>
          <cell r="CJ892"/>
          <cell r="CK892" t="e">
            <v>#REF!</v>
          </cell>
          <cell r="CL892" t="e">
            <v>#REF!</v>
          </cell>
        </row>
        <row r="893">
          <cell r="B893">
            <v>54446</v>
          </cell>
          <cell r="C893" t="str">
            <v xml:space="preserve"> FOX,ALEXANDRA H.</v>
          </cell>
          <cell r="D893">
            <v>26175.38</v>
          </cell>
          <cell r="E893">
            <v>26175.38</v>
          </cell>
          <cell r="F893">
            <v>43116</v>
          </cell>
          <cell r="G893">
            <v>44946</v>
          </cell>
          <cell r="H893" t="str">
            <v xml:space="preserve"> PURCHASE VEHICLE</v>
          </cell>
          <cell r="I893" t="str">
            <v xml:space="preserve"> SA</v>
          </cell>
          <cell r="J893">
            <v>34</v>
          </cell>
          <cell r="K893" t="str">
            <v xml:space="preserve"> A</v>
          </cell>
          <cell r="L893" t="str">
            <v xml:space="preserve"> N</v>
          </cell>
          <cell r="M893">
            <v>0</v>
          </cell>
          <cell r="N893">
            <v>26694</v>
          </cell>
          <cell r="O893">
            <v>54446</v>
          </cell>
          <cell r="P893">
            <v>0</v>
          </cell>
          <cell r="Q893" t="str">
            <v xml:space="preserve"> MN</v>
          </cell>
          <cell r="R893">
            <v>43151</v>
          </cell>
          <cell r="S893">
            <v>506.35</v>
          </cell>
          <cell r="T893">
            <v>34.42</v>
          </cell>
          <cell r="U893" t="str">
            <v xml:space="preserve"> N</v>
          </cell>
          <cell r="V893">
            <v>11</v>
          </cell>
          <cell r="W893">
            <v>510048564</v>
          </cell>
          <cell r="X893" t="str">
            <v xml:space="preserve"> S</v>
          </cell>
          <cell r="Y893">
            <v>26694</v>
          </cell>
          <cell r="Z893">
            <v>54446</v>
          </cell>
          <cell r="AA893">
            <v>0</v>
          </cell>
          <cell r="AB893">
            <v>1</v>
          </cell>
          <cell r="AC893">
            <v>5</v>
          </cell>
          <cell r="AD893">
            <v>12</v>
          </cell>
          <cell r="AE893">
            <v>0</v>
          </cell>
          <cell r="AF893">
            <v>0</v>
          </cell>
          <cell r="AG893" t="str">
            <v xml:space="preserve"> ST</v>
          </cell>
          <cell r="AH893" t="str">
            <v xml:space="preserve"> 2014 GMC  ACADIA  (VIN 1GKKRRK</v>
          </cell>
          <cell r="AI893" t="str">
            <v xml:space="preserve"> N</v>
          </cell>
          <cell r="AJ893">
            <v>6</v>
          </cell>
          <cell r="AK893">
            <v>0</v>
          </cell>
          <cell r="AL893">
            <v>26694</v>
          </cell>
          <cell r="AM893">
            <v>54446</v>
          </cell>
          <cell r="AN893" t="str">
            <v xml:space="preserve">  0/00/0000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26694</v>
          </cell>
          <cell r="AZ893">
            <v>54446</v>
          </cell>
          <cell r="BA893" t="str">
            <v xml:space="preserve"> ST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 t="str">
            <v>Pass</v>
          </cell>
          <cell r="BH893" t="str">
            <v>Pass</v>
          </cell>
          <cell r="BI893" t="str">
            <v>***-**-8564</v>
          </cell>
          <cell r="BJ893">
            <v>26175.38</v>
          </cell>
          <cell r="BK893">
            <v>26209.8</v>
          </cell>
          <cell r="BL893">
            <v>26209.8</v>
          </cell>
          <cell r="BM893"/>
          <cell r="BN893"/>
          <cell r="BO893"/>
          <cell r="BP893"/>
          <cell r="BQ893">
            <v>2.1567386754887331E-5</v>
          </cell>
          <cell r="BR893">
            <v>26175.38</v>
          </cell>
          <cell r="BS893">
            <v>34.42</v>
          </cell>
          <cell r="BT893">
            <v>26209.8</v>
          </cell>
          <cell r="BU893">
            <v>0</v>
          </cell>
          <cell r="BV893">
            <v>26209.8</v>
          </cell>
          <cell r="BW893">
            <v>0</v>
          </cell>
          <cell r="BX893">
            <v>0</v>
          </cell>
          <cell r="BY893"/>
          <cell r="BZ893">
            <v>0</v>
          </cell>
          <cell r="CA893" t="e">
            <v>#REF!</v>
          </cell>
          <cell r="CB893" t="str">
            <v>Match</v>
          </cell>
          <cell r="CC893" t="b">
            <v>0</v>
          </cell>
          <cell r="CD893">
            <v>510048564</v>
          </cell>
          <cell r="CE893">
            <v>9</v>
          </cell>
          <cell r="CF893">
            <v>5</v>
          </cell>
          <cell r="CG893">
            <v>4</v>
          </cell>
          <cell r="CH893" t="b">
            <v>0</v>
          </cell>
          <cell r="CI893">
            <v>-27.313159722223645</v>
          </cell>
          <cell r="CJ893"/>
          <cell r="CK893" t="e">
            <v>#REF!</v>
          </cell>
          <cell r="CL893" t="e">
            <v>#REF!</v>
          </cell>
        </row>
        <row r="894">
          <cell r="B894">
            <v>52183</v>
          </cell>
          <cell r="C894" t="str">
            <v xml:space="preserve"> HERMOSILLO,TANIA</v>
          </cell>
          <cell r="D894">
            <v>48479.53</v>
          </cell>
          <cell r="E894">
            <v>31494.04</v>
          </cell>
          <cell r="F894">
            <v>42285</v>
          </cell>
          <cell r="G894">
            <v>44464</v>
          </cell>
          <cell r="H894" t="str">
            <v xml:space="preserve"> PURCHASE VEHICLE</v>
          </cell>
          <cell r="I894" t="str">
            <v xml:space="preserve"> SA</v>
          </cell>
          <cell r="J894">
            <v>34</v>
          </cell>
          <cell r="K894" t="str">
            <v xml:space="preserve"> A</v>
          </cell>
          <cell r="L894" t="str">
            <v xml:space="preserve"> N</v>
          </cell>
          <cell r="M894">
            <v>0</v>
          </cell>
          <cell r="N894">
            <v>26695</v>
          </cell>
          <cell r="O894">
            <v>52183</v>
          </cell>
          <cell r="P894">
            <v>0</v>
          </cell>
          <cell r="Q894" t="str">
            <v xml:space="preserve"> LF</v>
          </cell>
          <cell r="R894">
            <v>43125</v>
          </cell>
          <cell r="S894">
            <v>750.79</v>
          </cell>
          <cell r="T894">
            <v>92.33</v>
          </cell>
          <cell r="U894" t="str">
            <v xml:space="preserve"> N</v>
          </cell>
          <cell r="V894">
            <v>11</v>
          </cell>
          <cell r="W894">
            <v>655481138</v>
          </cell>
          <cell r="X894" t="str">
            <v xml:space="preserve"> S</v>
          </cell>
          <cell r="Y894">
            <v>26695</v>
          </cell>
          <cell r="Z894">
            <v>52183</v>
          </cell>
          <cell r="AA894">
            <v>0</v>
          </cell>
          <cell r="AB894">
            <v>3</v>
          </cell>
          <cell r="AC894">
            <v>5</v>
          </cell>
          <cell r="AD894">
            <v>12</v>
          </cell>
          <cell r="AE894">
            <v>0</v>
          </cell>
          <cell r="AF894">
            <v>0</v>
          </cell>
          <cell r="AG894" t="str">
            <v xml:space="preserve"> ST</v>
          </cell>
          <cell r="AH894" t="str">
            <v xml:space="preserve"> 2015 DODGE DURANGO RT (VIN 1C4</v>
          </cell>
          <cell r="AI894" t="str">
            <v xml:space="preserve"> N</v>
          </cell>
          <cell r="AJ894">
            <v>3.69</v>
          </cell>
          <cell r="AK894">
            <v>0</v>
          </cell>
          <cell r="AL894">
            <v>26695</v>
          </cell>
          <cell r="AM894">
            <v>52183</v>
          </cell>
          <cell r="AN894" t="str">
            <v xml:space="preserve">  0/00/0000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26695</v>
          </cell>
          <cell r="AZ894">
            <v>52183</v>
          </cell>
          <cell r="BA894" t="str">
            <v xml:space="preserve"> ST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 t="str">
            <v>Pass</v>
          </cell>
          <cell r="BH894" t="str">
            <v>Pass</v>
          </cell>
          <cell r="BI894" t="str">
            <v>***-**-1138</v>
          </cell>
          <cell r="BJ894">
            <v>31494.04</v>
          </cell>
          <cell r="BK894">
            <v>31586.370000000003</v>
          </cell>
          <cell r="BL894">
            <v>31586.370000000003</v>
          </cell>
          <cell r="BM894"/>
          <cell r="BN894"/>
          <cell r="BO894"/>
          <cell r="BP894"/>
          <cell r="BQ894">
            <v>1.595908624095022E-5</v>
          </cell>
          <cell r="BR894">
            <v>31494.04</v>
          </cell>
          <cell r="BS894">
            <v>92.33</v>
          </cell>
          <cell r="BT894">
            <v>31586.370000000003</v>
          </cell>
          <cell r="BU894">
            <v>0</v>
          </cell>
          <cell r="BV894">
            <v>31586.370000000003</v>
          </cell>
          <cell r="BW894">
            <v>0</v>
          </cell>
          <cell r="BX894">
            <v>0</v>
          </cell>
          <cell r="BY894"/>
          <cell r="BZ894">
            <v>0</v>
          </cell>
          <cell r="CA894" t="e">
            <v>#REF!</v>
          </cell>
          <cell r="CB894" t="str">
            <v>Match</v>
          </cell>
          <cell r="CC894" t="b">
            <v>0</v>
          </cell>
          <cell r="CD894">
            <v>655481138</v>
          </cell>
          <cell r="CE894">
            <v>9</v>
          </cell>
          <cell r="CF894">
            <v>6</v>
          </cell>
          <cell r="CG894">
            <v>48</v>
          </cell>
          <cell r="CH894" t="b">
            <v>0</v>
          </cell>
          <cell r="CI894">
            <v>-1.3131597222236451</v>
          </cell>
          <cell r="CJ894"/>
          <cell r="CK894" t="e">
            <v>#REF!</v>
          </cell>
          <cell r="CL894" t="e">
            <v>#REF!</v>
          </cell>
        </row>
        <row r="895">
          <cell r="B895">
            <v>53780</v>
          </cell>
          <cell r="C895" t="str">
            <v xml:space="preserve"> HERNANDEZ,JOSE J.</v>
          </cell>
          <cell r="D895">
            <v>9527.5</v>
          </cell>
          <cell r="E895">
            <v>7686.31</v>
          </cell>
          <cell r="F895">
            <v>42844</v>
          </cell>
          <cell r="G895">
            <v>44119</v>
          </cell>
          <cell r="H895" t="str">
            <v xml:space="preserve"> PURCHASE VEHICLE</v>
          </cell>
          <cell r="I895" t="str">
            <v xml:space="preserve"> SA</v>
          </cell>
          <cell r="J895">
            <v>34</v>
          </cell>
          <cell r="K895" t="str">
            <v xml:space="preserve"> A</v>
          </cell>
          <cell r="L895" t="str">
            <v xml:space="preserve"> N</v>
          </cell>
          <cell r="M895">
            <v>0</v>
          </cell>
          <cell r="N895">
            <v>26696</v>
          </cell>
          <cell r="O895">
            <v>53780</v>
          </cell>
          <cell r="P895">
            <v>0</v>
          </cell>
          <cell r="Q895" t="str">
            <v xml:space="preserve"> MN</v>
          </cell>
          <cell r="R895">
            <v>43146</v>
          </cell>
          <cell r="S895">
            <v>256.31</v>
          </cell>
          <cell r="T895">
            <v>2.95</v>
          </cell>
          <cell r="U895" t="str">
            <v xml:space="preserve"> N</v>
          </cell>
          <cell r="V895">
            <v>11</v>
          </cell>
          <cell r="W895">
            <v>621240490</v>
          </cell>
          <cell r="X895" t="str">
            <v xml:space="preserve"> S</v>
          </cell>
          <cell r="Y895">
            <v>26696</v>
          </cell>
          <cell r="Z895">
            <v>53780</v>
          </cell>
          <cell r="AA895">
            <v>0</v>
          </cell>
          <cell r="AB895">
            <v>25</v>
          </cell>
          <cell r="AC895">
            <v>5</v>
          </cell>
          <cell r="AD895">
            <v>12</v>
          </cell>
          <cell r="AE895">
            <v>0</v>
          </cell>
          <cell r="AF895">
            <v>0</v>
          </cell>
          <cell r="AG895" t="str">
            <v xml:space="preserve"> ST</v>
          </cell>
          <cell r="AH895" t="str">
            <v xml:space="preserve"> 2004 FORD F-150</v>
          </cell>
          <cell r="AI895" t="str">
            <v xml:space="preserve"> N</v>
          </cell>
          <cell r="AJ895">
            <v>7</v>
          </cell>
          <cell r="AK895">
            <v>1</v>
          </cell>
          <cell r="AL895">
            <v>26696</v>
          </cell>
          <cell r="AM895">
            <v>53780</v>
          </cell>
          <cell r="AN895" t="str">
            <v xml:space="preserve">  0/00/0000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26696</v>
          </cell>
          <cell r="AZ895">
            <v>53780</v>
          </cell>
          <cell r="BA895" t="str">
            <v xml:space="preserve"> ST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 t="str">
            <v>Pass</v>
          </cell>
          <cell r="BH895" t="str">
            <v>Pass</v>
          </cell>
          <cell r="BI895" t="str">
            <v>***-**-0490</v>
          </cell>
          <cell r="BJ895">
            <v>7686.31</v>
          </cell>
          <cell r="BK895">
            <v>7689.26</v>
          </cell>
          <cell r="BL895">
            <v>7689.26</v>
          </cell>
          <cell r="BM895"/>
          <cell r="BN895"/>
          <cell r="BO895"/>
          <cell r="BP895"/>
          <cell r="BQ895">
            <v>7.3887201345673338E-6</v>
          </cell>
          <cell r="BR895">
            <v>7686.31</v>
          </cell>
          <cell r="BS895">
            <v>2.95</v>
          </cell>
          <cell r="BT895">
            <v>7689.26</v>
          </cell>
          <cell r="BU895">
            <v>0</v>
          </cell>
          <cell r="BV895">
            <v>7689.26</v>
          </cell>
          <cell r="BW895">
            <v>0</v>
          </cell>
          <cell r="BX895">
            <v>0</v>
          </cell>
          <cell r="BY895"/>
          <cell r="BZ895">
            <v>0</v>
          </cell>
          <cell r="CA895" t="e">
            <v>#REF!</v>
          </cell>
          <cell r="CB895" t="str">
            <v>Match</v>
          </cell>
          <cell r="CC895" t="b">
            <v>0</v>
          </cell>
          <cell r="CD895">
            <v>621240490</v>
          </cell>
          <cell r="CE895">
            <v>9</v>
          </cell>
          <cell r="CF895">
            <v>6</v>
          </cell>
          <cell r="CG895">
            <v>24</v>
          </cell>
          <cell r="CH895" t="b">
            <v>0</v>
          </cell>
          <cell r="CI895">
            <v>-22.313159722223645</v>
          </cell>
          <cell r="CJ895"/>
          <cell r="CK895" t="e">
            <v>#REF!</v>
          </cell>
          <cell r="CL895" t="e">
            <v>#REF!</v>
          </cell>
        </row>
        <row r="896">
          <cell r="B896">
            <v>54224</v>
          </cell>
          <cell r="C896" t="str">
            <v xml:space="preserve"> HERNANDEZ,MANUEL A.</v>
          </cell>
          <cell r="D896">
            <v>15938.44</v>
          </cell>
          <cell r="E896">
            <v>15013.46</v>
          </cell>
          <cell r="F896">
            <v>43011</v>
          </cell>
          <cell r="G896">
            <v>44467</v>
          </cell>
          <cell r="H896" t="str">
            <v xml:space="preserve"> REFINANCE VEHICLES</v>
          </cell>
          <cell r="I896" t="str">
            <v xml:space="preserve"> SA</v>
          </cell>
          <cell r="J896">
            <v>32</v>
          </cell>
          <cell r="K896" t="str">
            <v xml:space="preserve"> A</v>
          </cell>
          <cell r="L896" t="str">
            <v xml:space="preserve"> N</v>
          </cell>
          <cell r="M896">
            <v>0</v>
          </cell>
          <cell r="N896">
            <v>26696</v>
          </cell>
          <cell r="O896">
            <v>54224</v>
          </cell>
          <cell r="P896">
            <v>0</v>
          </cell>
          <cell r="Q896" t="str">
            <v xml:space="preserve"> LF</v>
          </cell>
          <cell r="R896">
            <v>43128</v>
          </cell>
          <cell r="S896">
            <v>374</v>
          </cell>
          <cell r="T896">
            <v>83.91</v>
          </cell>
          <cell r="U896" t="str">
            <v xml:space="preserve"> N</v>
          </cell>
          <cell r="V896">
            <v>3</v>
          </cell>
          <cell r="W896">
            <v>637035761</v>
          </cell>
          <cell r="X896" t="str">
            <v xml:space="preserve"> S</v>
          </cell>
          <cell r="Y896">
            <v>26696</v>
          </cell>
          <cell r="Z896">
            <v>54224</v>
          </cell>
          <cell r="AA896">
            <v>0</v>
          </cell>
          <cell r="AB896">
            <v>24</v>
          </cell>
          <cell r="AC896">
            <v>2</v>
          </cell>
          <cell r="AD896">
            <v>5</v>
          </cell>
          <cell r="AE896">
            <v>0</v>
          </cell>
          <cell r="AF896">
            <v>0</v>
          </cell>
          <cell r="AG896" t="str">
            <v xml:space="preserve"> ST</v>
          </cell>
          <cell r="AH896" t="str">
            <v xml:space="preserve"> 2004 KENWORTH T600 (VIN 1XKADB</v>
          </cell>
          <cell r="AI896" t="str">
            <v xml:space="preserve"> N</v>
          </cell>
          <cell r="AJ896">
            <v>6</v>
          </cell>
          <cell r="AK896">
            <v>0</v>
          </cell>
          <cell r="AL896">
            <v>26696</v>
          </cell>
          <cell r="AM896">
            <v>54224</v>
          </cell>
          <cell r="AN896" t="str">
            <v xml:space="preserve">  0/00/0000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26696</v>
          </cell>
          <cell r="AZ896">
            <v>54224</v>
          </cell>
          <cell r="BA896" t="str">
            <v xml:space="preserve"> ST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 t="str">
            <v>Pass</v>
          </cell>
          <cell r="BH896" t="str">
            <v>Pass</v>
          </cell>
          <cell r="BI896" t="str">
            <v>***-**-5761</v>
          </cell>
          <cell r="BJ896">
            <v>15013.46</v>
          </cell>
          <cell r="BK896">
            <v>15097.369999999999</v>
          </cell>
          <cell r="BL896">
            <v>15097.369999999999</v>
          </cell>
          <cell r="BM896"/>
          <cell r="BN896"/>
          <cell r="BO896"/>
          <cell r="BP896"/>
          <cell r="BQ896">
            <v>1.237044498872722E-5</v>
          </cell>
          <cell r="BR896">
            <v>15013.46</v>
          </cell>
          <cell r="BS896">
            <v>83.91</v>
          </cell>
          <cell r="BT896">
            <v>15097.369999999999</v>
          </cell>
          <cell r="BU896">
            <v>0</v>
          </cell>
          <cell r="BV896">
            <v>15097.369999999999</v>
          </cell>
          <cell r="BW896">
            <v>0</v>
          </cell>
          <cell r="BX896">
            <v>0</v>
          </cell>
          <cell r="BY896"/>
          <cell r="BZ896">
            <v>0</v>
          </cell>
          <cell r="CA896" t="e">
            <v>#REF!</v>
          </cell>
          <cell r="CB896" t="str">
            <v>Match</v>
          </cell>
          <cell r="CC896" t="b">
            <v>0</v>
          </cell>
          <cell r="CD896">
            <v>637035761</v>
          </cell>
          <cell r="CE896">
            <v>9</v>
          </cell>
          <cell r="CF896">
            <v>6</v>
          </cell>
          <cell r="CG896">
            <v>3</v>
          </cell>
          <cell r="CH896" t="b">
            <v>0</v>
          </cell>
          <cell r="CI896">
            <v>-4.3131597222236451</v>
          </cell>
          <cell r="CJ896"/>
          <cell r="CK896" t="e">
            <v>#REF!</v>
          </cell>
          <cell r="CL896" t="e">
            <v>#REF!</v>
          </cell>
        </row>
        <row r="897">
          <cell r="B897">
            <v>96023</v>
          </cell>
          <cell r="C897" t="str">
            <v xml:space="preserve"> HERONEMUS,RAN</v>
          </cell>
          <cell r="D897">
            <v>46000</v>
          </cell>
          <cell r="E897">
            <v>12156.6</v>
          </cell>
          <cell r="F897">
            <v>37357</v>
          </cell>
          <cell r="G897">
            <v>37712</v>
          </cell>
          <cell r="H897" t="str">
            <v xml:space="preserve"> OPERATE RENEWAL</v>
          </cell>
          <cell r="I897" t="str">
            <v xml:space="preserve"> CO</v>
          </cell>
          <cell r="J897">
            <v>91</v>
          </cell>
          <cell r="K897" t="str">
            <v xml:space="preserve"> A</v>
          </cell>
          <cell r="L897" t="str">
            <v xml:space="preserve"> N</v>
          </cell>
          <cell r="M897">
            <v>0</v>
          </cell>
          <cell r="N897">
            <v>26700</v>
          </cell>
          <cell r="O897">
            <v>96023</v>
          </cell>
          <cell r="P897">
            <v>0</v>
          </cell>
          <cell r="Q897" t="str">
            <v xml:space="preserve"> CP</v>
          </cell>
          <cell r="R897">
            <v>37712</v>
          </cell>
          <cell r="S897">
            <v>0</v>
          </cell>
          <cell r="T897">
            <v>0</v>
          </cell>
          <cell r="U897" t="str">
            <v xml:space="preserve"> N</v>
          </cell>
          <cell r="V897">
            <v>7</v>
          </cell>
          <cell r="W897">
            <v>515648626</v>
          </cell>
          <cell r="X897" t="str">
            <v xml:space="preserve"> S</v>
          </cell>
          <cell r="Y897">
            <v>26700</v>
          </cell>
          <cell r="Z897">
            <v>96023</v>
          </cell>
          <cell r="AA897">
            <v>0</v>
          </cell>
          <cell r="AB897">
            <v>21</v>
          </cell>
          <cell r="AC897">
            <v>4</v>
          </cell>
          <cell r="AD897">
            <v>11</v>
          </cell>
          <cell r="AE897">
            <v>0</v>
          </cell>
          <cell r="AF897">
            <v>0</v>
          </cell>
          <cell r="AG897" t="str">
            <v xml:space="preserve"> ST</v>
          </cell>
          <cell r="AH897" t="str">
            <v xml:space="preserve"> ACCTS/GI/LVSK/CROPS/VEHICLES</v>
          </cell>
          <cell r="AI897" t="str">
            <v xml:space="preserve"> N</v>
          </cell>
          <cell r="AJ897">
            <v>6.75</v>
          </cell>
          <cell r="AK897">
            <v>2</v>
          </cell>
          <cell r="AL897">
            <v>26700</v>
          </cell>
          <cell r="AM897">
            <v>96023</v>
          </cell>
          <cell r="AN897" t="str">
            <v xml:space="preserve">  0/00/0000</v>
          </cell>
          <cell r="AO897">
            <v>12156.6</v>
          </cell>
          <cell r="AP897">
            <v>19128.84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31285.439999999999</v>
          </cell>
          <cell r="AV897">
            <v>2</v>
          </cell>
          <cell r="AW897">
            <v>2</v>
          </cell>
          <cell r="AX897">
            <v>2</v>
          </cell>
          <cell r="AY897">
            <v>26700</v>
          </cell>
          <cell r="AZ897">
            <v>96023</v>
          </cell>
          <cell r="BA897" t="str">
            <v xml:space="preserve"> ST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 t="str">
            <v>Substandard</v>
          </cell>
          <cell r="BH897" t="str">
            <v>Pass</v>
          </cell>
          <cell r="BI897" t="str">
            <v>***-**-8626</v>
          </cell>
          <cell r="BJ897">
            <v>12156.6</v>
          </cell>
          <cell r="BK897">
            <v>0</v>
          </cell>
          <cell r="BL897"/>
          <cell r="BM897"/>
          <cell r="BN897">
            <v>0</v>
          </cell>
          <cell r="BO897"/>
          <cell r="BP897"/>
          <cell r="BQ897">
            <v>1.1268579694068292E-5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12156.6</v>
          </cell>
          <cell r="BY897" t="str">
            <v>120 +</v>
          </cell>
          <cell r="BZ897">
            <v>31285.440000000002</v>
          </cell>
          <cell r="CA897" t="e">
            <v>#REF!</v>
          </cell>
          <cell r="CB897" t="str">
            <v>Match</v>
          </cell>
          <cell r="CC897" t="b">
            <v>0</v>
          </cell>
          <cell r="CD897">
            <v>515648626</v>
          </cell>
          <cell r="CE897">
            <v>9</v>
          </cell>
          <cell r="CF897">
            <v>5</v>
          </cell>
          <cell r="CG897">
            <v>64</v>
          </cell>
          <cell r="CH897" t="b">
            <v>0</v>
          </cell>
          <cell r="CI897">
            <v>5411.6868402777764</v>
          </cell>
          <cell r="CJ897" t="str">
            <v>31 +</v>
          </cell>
          <cell r="CK897">
            <v>0</v>
          </cell>
          <cell r="CL897">
            <v>0</v>
          </cell>
        </row>
        <row r="898">
          <cell r="B898">
            <v>52069</v>
          </cell>
          <cell r="C898" t="str">
            <v xml:space="preserve"> HERNANDEZ,RICARDO</v>
          </cell>
          <cell r="D898">
            <v>3226.92</v>
          </cell>
          <cell r="E898">
            <v>585.86</v>
          </cell>
          <cell r="F898">
            <v>42251</v>
          </cell>
          <cell r="G898">
            <v>43280</v>
          </cell>
          <cell r="H898" t="str">
            <v xml:space="preserve"> PURCHASE VEHICLE</v>
          </cell>
          <cell r="I898" t="str">
            <v xml:space="preserve"> SA</v>
          </cell>
          <cell r="J898">
            <v>34</v>
          </cell>
          <cell r="K898" t="str">
            <v xml:space="preserve"> A</v>
          </cell>
          <cell r="L898" t="str">
            <v xml:space="preserve"> N</v>
          </cell>
          <cell r="M898">
            <v>0</v>
          </cell>
          <cell r="N898">
            <v>26703</v>
          </cell>
          <cell r="O898">
            <v>52069</v>
          </cell>
          <cell r="P898">
            <v>0</v>
          </cell>
          <cell r="Q898" t="str">
            <v xml:space="preserve"> JD</v>
          </cell>
          <cell r="R898">
            <v>43129</v>
          </cell>
          <cell r="S898">
            <v>109.23</v>
          </cell>
          <cell r="T898">
            <v>3.21</v>
          </cell>
          <cell r="U898" t="str">
            <v xml:space="preserve"> N</v>
          </cell>
          <cell r="V898">
            <v>11</v>
          </cell>
          <cell r="W898">
            <v>464159813</v>
          </cell>
          <cell r="X898" t="str">
            <v xml:space="preserve"> S</v>
          </cell>
          <cell r="Y898">
            <v>26703</v>
          </cell>
          <cell r="Z898">
            <v>52069</v>
          </cell>
          <cell r="AA898">
            <v>0</v>
          </cell>
          <cell r="AB898">
            <v>1</v>
          </cell>
          <cell r="AC898">
            <v>5</v>
          </cell>
          <cell r="AD898">
            <v>12</v>
          </cell>
          <cell r="AE898">
            <v>0</v>
          </cell>
          <cell r="AF898">
            <v>0</v>
          </cell>
          <cell r="AG898" t="str">
            <v xml:space="preserve"> ST</v>
          </cell>
          <cell r="AH898" t="str">
            <v xml:space="preserve"> 2006 GMC SIERRA 1500</v>
          </cell>
          <cell r="AI898" t="str">
            <v xml:space="preserve"> N</v>
          </cell>
          <cell r="AJ898">
            <v>10</v>
          </cell>
          <cell r="AK898">
            <v>4</v>
          </cell>
          <cell r="AL898">
            <v>26703</v>
          </cell>
          <cell r="AM898">
            <v>52069</v>
          </cell>
          <cell r="AN898" t="str">
            <v xml:space="preserve">  0/00/0000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2</v>
          </cell>
          <cell r="AW898">
            <v>0</v>
          </cell>
          <cell r="AX898">
            <v>0</v>
          </cell>
          <cell r="AY898">
            <v>26703</v>
          </cell>
          <cell r="AZ898">
            <v>52069</v>
          </cell>
          <cell r="BA898" t="str">
            <v xml:space="preserve"> ST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 t="str">
            <v>Pass</v>
          </cell>
          <cell r="BH898" t="str">
            <v>Pass</v>
          </cell>
          <cell r="BI898" t="str">
            <v>***-**-9813</v>
          </cell>
          <cell r="BJ898">
            <v>585.86</v>
          </cell>
          <cell r="BK898">
            <v>589.07000000000005</v>
          </cell>
          <cell r="BL898">
            <v>589.07000000000005</v>
          </cell>
          <cell r="BM898"/>
          <cell r="BN898"/>
          <cell r="BO898"/>
          <cell r="BP898"/>
          <cell r="BQ898">
            <v>8.045390493037283E-7</v>
          </cell>
          <cell r="BR898">
            <v>585.86</v>
          </cell>
          <cell r="BS898">
            <v>3.21</v>
          </cell>
          <cell r="BT898">
            <v>589.07000000000005</v>
          </cell>
          <cell r="BU898">
            <v>0</v>
          </cell>
          <cell r="BV898">
            <v>589.07000000000005</v>
          </cell>
          <cell r="BW898">
            <v>0</v>
          </cell>
          <cell r="BX898">
            <v>0</v>
          </cell>
          <cell r="BY898"/>
          <cell r="BZ898">
            <v>0</v>
          </cell>
          <cell r="CA898" t="e">
            <v>#REF!</v>
          </cell>
          <cell r="CB898" t="str">
            <v>Match</v>
          </cell>
          <cell r="CC898" t="b">
            <v>0</v>
          </cell>
          <cell r="CD898">
            <v>464159813</v>
          </cell>
          <cell r="CE898">
            <v>9</v>
          </cell>
          <cell r="CF898">
            <v>4</v>
          </cell>
          <cell r="CG898">
            <v>15</v>
          </cell>
          <cell r="CH898" t="b">
            <v>0</v>
          </cell>
          <cell r="CI898">
            <v>-5.3131597222236451</v>
          </cell>
          <cell r="CJ898"/>
          <cell r="CK898" t="e">
            <v>#REF!</v>
          </cell>
          <cell r="CL898" t="e">
            <v>#REF!</v>
          </cell>
        </row>
        <row r="899">
          <cell r="B899">
            <v>95215</v>
          </cell>
          <cell r="C899" t="str">
            <v xml:space="preserve"> HERONEMUS,SCO</v>
          </cell>
          <cell r="D899">
            <v>35105.67</v>
          </cell>
          <cell r="E899">
            <v>0</v>
          </cell>
          <cell r="F899">
            <v>37127</v>
          </cell>
          <cell r="G899">
            <v>37226</v>
          </cell>
          <cell r="H899" t="str">
            <v xml:space="preserve"> OPERATE RENEWAL</v>
          </cell>
          <cell r="I899" t="str">
            <v xml:space="preserve"> CO</v>
          </cell>
          <cell r="J899">
            <v>91</v>
          </cell>
          <cell r="K899" t="str">
            <v xml:space="preserve"> A</v>
          </cell>
          <cell r="L899" t="str">
            <v xml:space="preserve"> N</v>
          </cell>
          <cell r="M899">
            <v>0</v>
          </cell>
          <cell r="N899">
            <v>26707</v>
          </cell>
          <cell r="O899">
            <v>95215</v>
          </cell>
          <cell r="P899">
            <v>0</v>
          </cell>
          <cell r="Q899" t="str">
            <v xml:space="preserve"> CP</v>
          </cell>
          <cell r="R899">
            <v>37226</v>
          </cell>
          <cell r="S899">
            <v>0</v>
          </cell>
          <cell r="T899">
            <v>0</v>
          </cell>
          <cell r="U899" t="str">
            <v xml:space="preserve"> N</v>
          </cell>
          <cell r="V899">
            <v>7</v>
          </cell>
          <cell r="W899">
            <v>510902663</v>
          </cell>
          <cell r="X899" t="str">
            <v xml:space="preserve"> S</v>
          </cell>
          <cell r="Y899">
            <v>26707</v>
          </cell>
          <cell r="Z899">
            <v>95215</v>
          </cell>
          <cell r="AA899">
            <v>0</v>
          </cell>
          <cell r="AB899">
            <v>21</v>
          </cell>
          <cell r="AC899">
            <v>4</v>
          </cell>
          <cell r="AD899">
            <v>11</v>
          </cell>
          <cell r="AE899">
            <v>0</v>
          </cell>
          <cell r="AF899">
            <v>0</v>
          </cell>
          <cell r="AG899" t="str">
            <v xml:space="preserve"> ST</v>
          </cell>
          <cell r="AH899" t="str">
            <v xml:space="preserve"> ACCTS.GI,LVSK,EQUIP,VEHICLES</v>
          </cell>
          <cell r="AI899" t="str">
            <v xml:space="preserve"> N</v>
          </cell>
          <cell r="AJ899">
            <v>9.5</v>
          </cell>
          <cell r="AK899">
            <v>1</v>
          </cell>
          <cell r="AL899">
            <v>26707</v>
          </cell>
          <cell r="AM899">
            <v>95215</v>
          </cell>
          <cell r="AN899" t="str">
            <v xml:space="preserve">  0/00/0000</v>
          </cell>
          <cell r="AO899">
            <v>0</v>
          </cell>
          <cell r="AP899">
            <v>4627.3100000000004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4627.3100000000004</v>
          </cell>
          <cell r="AV899">
            <v>1</v>
          </cell>
          <cell r="AW899">
            <v>1</v>
          </cell>
          <cell r="AX899">
            <v>45</v>
          </cell>
          <cell r="AY899">
            <v>26707</v>
          </cell>
          <cell r="AZ899">
            <v>95215</v>
          </cell>
          <cell r="BA899" t="str">
            <v xml:space="preserve"> ST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 t="str">
            <v>Substandard</v>
          </cell>
          <cell r="BH899" t="str">
            <v>Pass</v>
          </cell>
          <cell r="BI899" t="str">
            <v>***-**-2663</v>
          </cell>
          <cell r="BJ899">
            <v>0</v>
          </cell>
          <cell r="BK899">
            <v>0</v>
          </cell>
          <cell r="BL899"/>
          <cell r="BM899"/>
          <cell r="BN899">
            <v>0</v>
          </cell>
          <cell r="BO899"/>
          <cell r="BP899"/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 t="str">
            <v>120 +</v>
          </cell>
          <cell r="BZ899">
            <v>4627.3100000000004</v>
          </cell>
          <cell r="CA899" t="e">
            <v>#REF!</v>
          </cell>
          <cell r="CB899" t="str">
            <v>Match</v>
          </cell>
          <cell r="CC899" t="b">
            <v>0</v>
          </cell>
          <cell r="CD899">
            <v>510902663</v>
          </cell>
          <cell r="CE899">
            <v>9</v>
          </cell>
          <cell r="CF899">
            <v>5</v>
          </cell>
          <cell r="CG899">
            <v>90</v>
          </cell>
          <cell r="CH899" t="b">
            <v>0</v>
          </cell>
          <cell r="CI899">
            <v>5897.6868402777764</v>
          </cell>
          <cell r="CJ899" t="str">
            <v>31 +</v>
          </cell>
          <cell r="CK899">
            <v>0</v>
          </cell>
          <cell r="CL899">
            <v>0</v>
          </cell>
        </row>
        <row r="900">
          <cell r="B900">
            <v>95406</v>
          </cell>
          <cell r="C900" t="str">
            <v xml:space="preserve"> HERONEMUS,SCO</v>
          </cell>
          <cell r="D900">
            <v>3200</v>
          </cell>
          <cell r="E900">
            <v>0</v>
          </cell>
          <cell r="F900">
            <v>37187</v>
          </cell>
          <cell r="G900">
            <v>37210</v>
          </cell>
          <cell r="H900" t="str">
            <v xml:space="preserve"> TRUCK REPAIR</v>
          </cell>
          <cell r="I900" t="str">
            <v xml:space="preserve"> CO</v>
          </cell>
          <cell r="J900">
            <v>61</v>
          </cell>
          <cell r="K900" t="str">
            <v xml:space="preserve"> A</v>
          </cell>
          <cell r="L900" t="str">
            <v xml:space="preserve"> N</v>
          </cell>
          <cell r="M900">
            <v>0</v>
          </cell>
          <cell r="N900">
            <v>26707</v>
          </cell>
          <cell r="O900">
            <v>95406</v>
          </cell>
          <cell r="P900">
            <v>0</v>
          </cell>
          <cell r="Q900" t="str">
            <v xml:space="preserve"> CP</v>
          </cell>
          <cell r="R900">
            <v>37210</v>
          </cell>
          <cell r="S900">
            <v>0</v>
          </cell>
          <cell r="T900">
            <v>0</v>
          </cell>
          <cell r="U900" t="str">
            <v xml:space="preserve"> N</v>
          </cell>
          <cell r="V900">
            <v>7</v>
          </cell>
          <cell r="W900">
            <v>510902663</v>
          </cell>
          <cell r="X900" t="str">
            <v xml:space="preserve"> S</v>
          </cell>
          <cell r="Y900">
            <v>26707</v>
          </cell>
          <cell r="Z900">
            <v>95406</v>
          </cell>
          <cell r="AA900">
            <v>0</v>
          </cell>
          <cell r="AB900">
            <v>21</v>
          </cell>
          <cell r="AC900">
            <v>4</v>
          </cell>
          <cell r="AD900">
            <v>5</v>
          </cell>
          <cell r="AE900">
            <v>0</v>
          </cell>
          <cell r="AF900">
            <v>0</v>
          </cell>
          <cell r="AG900" t="str">
            <v xml:space="preserve"> ST</v>
          </cell>
          <cell r="AH900" t="str">
            <v xml:space="preserve"> ACCTS/GI/LVSTK/EQUIP/VEH</v>
          </cell>
          <cell r="AI900" t="str">
            <v xml:space="preserve"> N</v>
          </cell>
          <cell r="AJ900">
            <v>9.5</v>
          </cell>
          <cell r="AK900">
            <v>1</v>
          </cell>
          <cell r="AL900">
            <v>26707</v>
          </cell>
          <cell r="AM900">
            <v>95406</v>
          </cell>
          <cell r="AN900" t="str">
            <v xml:space="preserve">  0/00/0000</v>
          </cell>
          <cell r="AO900">
            <v>0</v>
          </cell>
          <cell r="AP900">
            <v>14.77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14.77</v>
          </cell>
          <cell r="AV900">
            <v>1</v>
          </cell>
          <cell r="AW900">
            <v>1</v>
          </cell>
          <cell r="AX900">
            <v>45</v>
          </cell>
          <cell r="AY900">
            <v>26707</v>
          </cell>
          <cell r="AZ900">
            <v>95406</v>
          </cell>
          <cell r="BA900" t="str">
            <v xml:space="preserve"> ST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 t="str">
            <v>Substandard</v>
          </cell>
          <cell r="BH900" t="str">
            <v>Pass</v>
          </cell>
          <cell r="BI900" t="str">
            <v>***-**-2663</v>
          </cell>
          <cell r="BJ900">
            <v>0</v>
          </cell>
          <cell r="BK900">
            <v>0</v>
          </cell>
          <cell r="BL900"/>
          <cell r="BM900"/>
          <cell r="BN900">
            <v>0</v>
          </cell>
          <cell r="BO900"/>
          <cell r="BP900"/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 t="str">
            <v>120 +</v>
          </cell>
          <cell r="BZ900">
            <v>14.77</v>
          </cell>
          <cell r="CA900" t="e">
            <v>#REF!</v>
          </cell>
          <cell r="CB900" t="str">
            <v>Match</v>
          </cell>
          <cell r="CC900" t="b">
            <v>0</v>
          </cell>
          <cell r="CD900">
            <v>510902663</v>
          </cell>
          <cell r="CE900">
            <v>9</v>
          </cell>
          <cell r="CF900">
            <v>5</v>
          </cell>
          <cell r="CG900">
            <v>90</v>
          </cell>
          <cell r="CH900" t="b">
            <v>0</v>
          </cell>
          <cell r="CI900">
            <v>5913.6868402777764</v>
          </cell>
          <cell r="CJ900" t="str">
            <v>31 +</v>
          </cell>
          <cell r="CK900">
            <v>0</v>
          </cell>
          <cell r="CL900">
            <v>0</v>
          </cell>
        </row>
        <row r="901">
          <cell r="B901">
            <v>350007</v>
          </cell>
          <cell r="C901" t="str">
            <v xml:space="preserve"> HERNDON,MARSH</v>
          </cell>
          <cell r="D901">
            <v>38658</v>
          </cell>
          <cell r="E901">
            <v>26718.32</v>
          </cell>
          <cell r="F901">
            <v>39695</v>
          </cell>
          <cell r="G901">
            <v>50679</v>
          </cell>
          <cell r="H901" t="str">
            <v xml:space="preserve"> PURCHASE HOME</v>
          </cell>
          <cell r="I901" t="str">
            <v xml:space="preserve"> PA</v>
          </cell>
          <cell r="J901">
            <v>19</v>
          </cell>
          <cell r="K901" t="str">
            <v xml:space="preserve"> A</v>
          </cell>
          <cell r="L901" t="str">
            <v xml:space="preserve"> N</v>
          </cell>
          <cell r="M901">
            <v>0</v>
          </cell>
          <cell r="N901">
            <v>26708</v>
          </cell>
          <cell r="O901">
            <v>350007</v>
          </cell>
          <cell r="P901">
            <v>0</v>
          </cell>
          <cell r="Q901" t="str">
            <v xml:space="preserve"> KM</v>
          </cell>
          <cell r="R901">
            <v>43132</v>
          </cell>
          <cell r="S901">
            <v>241.18</v>
          </cell>
          <cell r="T901">
            <v>101.29</v>
          </cell>
          <cell r="U901" t="str">
            <v xml:space="preserve"> N</v>
          </cell>
          <cell r="V901">
            <v>2</v>
          </cell>
          <cell r="W901">
            <v>434515051</v>
          </cell>
          <cell r="X901" t="str">
            <v xml:space="preserve"> S</v>
          </cell>
          <cell r="Y901">
            <v>26708</v>
          </cell>
          <cell r="Z901">
            <v>350007</v>
          </cell>
          <cell r="AA901">
            <v>0</v>
          </cell>
          <cell r="AB901">
            <v>3</v>
          </cell>
          <cell r="AC901">
            <v>6</v>
          </cell>
          <cell r="AD901">
            <v>3</v>
          </cell>
          <cell r="AE901">
            <v>350007</v>
          </cell>
          <cell r="AF901">
            <v>1</v>
          </cell>
          <cell r="AG901" t="str">
            <v xml:space="preserve"> ST</v>
          </cell>
          <cell r="AH901" t="str">
            <v xml:space="preserve"> 1308 COURT</v>
          </cell>
          <cell r="AI901" t="str">
            <v xml:space="preserve"> N</v>
          </cell>
          <cell r="AJ901">
            <v>5.9349999999999996</v>
          </cell>
          <cell r="AK901">
            <v>0</v>
          </cell>
          <cell r="AL901">
            <v>26708</v>
          </cell>
          <cell r="AM901">
            <v>350007</v>
          </cell>
          <cell r="AN901" t="str">
            <v xml:space="preserve">  0/00/0000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26708</v>
          </cell>
          <cell r="AZ901">
            <v>350007</v>
          </cell>
          <cell r="BA901" t="str">
            <v xml:space="preserve"> ST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 t="str">
            <v>Pass</v>
          </cell>
          <cell r="BH901" t="str">
            <v>Pass</v>
          </cell>
          <cell r="BI901" t="str">
            <v>***-**-5051</v>
          </cell>
          <cell r="BJ901">
            <v>26718.32</v>
          </cell>
          <cell r="BK901">
            <v>26819.61</v>
          </cell>
          <cell r="BL901">
            <v>26819.61</v>
          </cell>
          <cell r="BM901"/>
          <cell r="BN901"/>
          <cell r="BO901"/>
          <cell r="BP901"/>
          <cell r="BQ901">
            <v>2.1776252870240358E-5</v>
          </cell>
          <cell r="BR901">
            <v>26718.32</v>
          </cell>
          <cell r="BS901">
            <v>101.29</v>
          </cell>
          <cell r="BT901">
            <v>26819.61</v>
          </cell>
          <cell r="BU901">
            <v>0</v>
          </cell>
          <cell r="BV901">
            <v>26819.61</v>
          </cell>
          <cell r="BW901">
            <v>0</v>
          </cell>
          <cell r="BX901">
            <v>0</v>
          </cell>
          <cell r="BY901"/>
          <cell r="BZ901">
            <v>0</v>
          </cell>
          <cell r="CA901" t="e">
            <v>#REF!</v>
          </cell>
          <cell r="CB901" t="str">
            <v>Match</v>
          </cell>
          <cell r="CC901" t="b">
            <v>0</v>
          </cell>
          <cell r="CD901">
            <v>434515051</v>
          </cell>
          <cell r="CE901">
            <v>9</v>
          </cell>
          <cell r="CF901">
            <v>4</v>
          </cell>
          <cell r="CG901">
            <v>51</v>
          </cell>
          <cell r="CH901" t="b">
            <v>0</v>
          </cell>
          <cell r="CI901">
            <v>-8.3131597222236451</v>
          </cell>
          <cell r="CJ901"/>
          <cell r="CK901" t="e">
            <v>#REF!</v>
          </cell>
          <cell r="CL901" t="e">
            <v>#REF!</v>
          </cell>
        </row>
        <row r="902">
          <cell r="B902">
            <v>9350007</v>
          </cell>
          <cell r="C902" t="str">
            <v xml:space="preserve"> HERNDON,MARSH</v>
          </cell>
          <cell r="D902">
            <v>0</v>
          </cell>
          <cell r="E902">
            <v>-26718.32</v>
          </cell>
          <cell r="F902">
            <v>39695</v>
          </cell>
          <cell r="G902">
            <v>50679</v>
          </cell>
          <cell r="H902" t="str">
            <v xml:space="preserve"> FHLB PARTICIPATION</v>
          </cell>
          <cell r="I902" t="str">
            <v xml:space="preserve"> PT</v>
          </cell>
          <cell r="J902">
            <v>20</v>
          </cell>
          <cell r="K902" t="str">
            <v xml:space="preserve"> A</v>
          </cell>
          <cell r="L902" t="str">
            <v xml:space="preserve"> N</v>
          </cell>
          <cell r="M902">
            <v>0</v>
          </cell>
          <cell r="N902">
            <v>26708</v>
          </cell>
          <cell r="O902">
            <v>9350007</v>
          </cell>
          <cell r="P902">
            <v>0</v>
          </cell>
          <cell r="Q902" t="str">
            <v xml:space="preserve"> KM</v>
          </cell>
          <cell r="R902">
            <v>43132</v>
          </cell>
          <cell r="S902">
            <v>241.18</v>
          </cell>
          <cell r="T902">
            <v>-101.29</v>
          </cell>
          <cell r="U902" t="str">
            <v xml:space="preserve"> N</v>
          </cell>
          <cell r="V902">
            <v>2</v>
          </cell>
          <cell r="W902">
            <v>434515051</v>
          </cell>
          <cell r="X902" t="str">
            <v xml:space="preserve"> S</v>
          </cell>
          <cell r="Y902">
            <v>26708</v>
          </cell>
          <cell r="Z902">
            <v>9350007</v>
          </cell>
          <cell r="AA902">
            <v>0</v>
          </cell>
          <cell r="AB902">
            <v>3</v>
          </cell>
          <cell r="AC902">
            <v>6</v>
          </cell>
          <cell r="AD902">
            <v>3</v>
          </cell>
          <cell r="AE902">
            <v>350007</v>
          </cell>
          <cell r="AF902">
            <v>1</v>
          </cell>
          <cell r="AG902" t="str">
            <v xml:space="preserve"> ST</v>
          </cell>
          <cell r="AH902" t="str">
            <v xml:space="preserve"> 1308 COURT</v>
          </cell>
          <cell r="AI902" t="str">
            <v xml:space="preserve"> N</v>
          </cell>
          <cell r="AJ902">
            <v>5.9349999999999996</v>
          </cell>
          <cell r="AK902">
            <v>22</v>
          </cell>
          <cell r="AL902">
            <v>26708</v>
          </cell>
          <cell r="AM902">
            <v>9350007</v>
          </cell>
          <cell r="AN902" t="str">
            <v xml:space="preserve">  0/00/0000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26708</v>
          </cell>
          <cell r="AZ902">
            <v>9350007</v>
          </cell>
          <cell r="BA902" t="str">
            <v xml:space="preserve"> ST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 t="str">
            <v>Pass</v>
          </cell>
          <cell r="BH902" t="str">
            <v>Pass</v>
          </cell>
          <cell r="BI902" t="str">
            <v>***-**-5051</v>
          </cell>
          <cell r="BJ902">
            <v>-26718.32</v>
          </cell>
          <cell r="BK902">
            <v>-26819.61</v>
          </cell>
          <cell r="BL902">
            <v>-26819.61</v>
          </cell>
          <cell r="BM902"/>
          <cell r="BN902"/>
          <cell r="BO902"/>
          <cell r="BP902"/>
          <cell r="BQ902">
            <v>-2.1776252870240358E-5</v>
          </cell>
          <cell r="BR902">
            <v>-26718.32</v>
          </cell>
          <cell r="BS902">
            <v>-101.29</v>
          </cell>
          <cell r="BT902">
            <v>-26819.61</v>
          </cell>
          <cell r="BU902">
            <v>0</v>
          </cell>
          <cell r="BV902">
            <v>-26819.61</v>
          </cell>
          <cell r="BW902">
            <v>0</v>
          </cell>
          <cell r="BX902">
            <v>0</v>
          </cell>
          <cell r="BY902"/>
          <cell r="BZ902">
            <v>0</v>
          </cell>
          <cell r="CA902" t="e">
            <v>#REF!</v>
          </cell>
          <cell r="CB902" t="str">
            <v>Match</v>
          </cell>
          <cell r="CC902" t="b">
            <v>0</v>
          </cell>
          <cell r="CD902">
            <v>434515051</v>
          </cell>
          <cell r="CE902">
            <v>9</v>
          </cell>
          <cell r="CF902">
            <v>4</v>
          </cell>
          <cell r="CG902">
            <v>51</v>
          </cell>
          <cell r="CH902" t="b">
            <v>0</v>
          </cell>
          <cell r="CI902">
            <v>-8.3131597222236451</v>
          </cell>
          <cell r="CJ902"/>
          <cell r="CK902" t="e">
            <v>#REF!</v>
          </cell>
          <cell r="CL902" t="e">
            <v>#REF!</v>
          </cell>
        </row>
        <row r="903">
          <cell r="B903">
            <v>51864</v>
          </cell>
          <cell r="C903" t="str">
            <v xml:space="preserve"> HERRERA,CESAR SALAZA</v>
          </cell>
          <cell r="D903">
            <v>2015</v>
          </cell>
          <cell r="E903">
            <v>1221.1300000000001</v>
          </cell>
          <cell r="F903">
            <v>42195</v>
          </cell>
          <cell r="G903">
            <v>42795</v>
          </cell>
          <cell r="H903" t="str">
            <v xml:space="preserve"> PURCHASE VEHICLE</v>
          </cell>
          <cell r="I903" t="str">
            <v xml:space="preserve"> CO</v>
          </cell>
          <cell r="J903">
            <v>34</v>
          </cell>
          <cell r="K903" t="str">
            <v xml:space="preserve"> A</v>
          </cell>
          <cell r="L903" t="str">
            <v xml:space="preserve"> N</v>
          </cell>
          <cell r="M903">
            <v>0</v>
          </cell>
          <cell r="N903">
            <v>26715</v>
          </cell>
          <cell r="O903">
            <v>51864</v>
          </cell>
          <cell r="P903">
            <v>0</v>
          </cell>
          <cell r="Q903" t="str">
            <v xml:space="preserve"> BR</v>
          </cell>
          <cell r="R903">
            <v>42430</v>
          </cell>
          <cell r="S903">
            <v>107.77</v>
          </cell>
          <cell r="T903">
            <v>0</v>
          </cell>
          <cell r="U903" t="str">
            <v xml:space="preserve"> N</v>
          </cell>
          <cell r="V903">
            <v>11</v>
          </cell>
          <cell r="W903">
            <v>956863533</v>
          </cell>
          <cell r="X903" t="str">
            <v xml:space="preserve"> S</v>
          </cell>
          <cell r="Y903">
            <v>26715</v>
          </cell>
          <cell r="Z903">
            <v>51864</v>
          </cell>
          <cell r="AA903">
            <v>0</v>
          </cell>
          <cell r="AB903">
            <v>22</v>
          </cell>
          <cell r="AC903">
            <v>5</v>
          </cell>
          <cell r="AD903">
            <v>12</v>
          </cell>
          <cell r="AE903">
            <v>0</v>
          </cell>
          <cell r="AF903">
            <v>0</v>
          </cell>
          <cell r="AG903" t="str">
            <v xml:space="preserve"> ST</v>
          </cell>
          <cell r="AH903" t="str">
            <v xml:space="preserve"> 1999 CHEVROLET MONTE CARLO (VI</v>
          </cell>
          <cell r="AI903" t="str">
            <v xml:space="preserve"> N</v>
          </cell>
          <cell r="AJ903">
            <v>8</v>
          </cell>
          <cell r="AK903">
            <v>18</v>
          </cell>
          <cell r="AL903">
            <v>26715</v>
          </cell>
          <cell r="AM903">
            <v>51864</v>
          </cell>
          <cell r="AN903" t="str">
            <v xml:space="preserve">  0/00/0000</v>
          </cell>
          <cell r="AO903">
            <v>1221.1300000000001</v>
          </cell>
          <cell r="AP903">
            <v>267.97000000000003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1489.1</v>
          </cell>
          <cell r="AV903">
            <v>18</v>
          </cell>
          <cell r="AW903">
            <v>17</v>
          </cell>
          <cell r="AX903">
            <v>16</v>
          </cell>
          <cell r="AY903">
            <v>26715</v>
          </cell>
          <cell r="AZ903">
            <v>51864</v>
          </cell>
          <cell r="BA903" t="str">
            <v xml:space="preserve"> ST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 t="str">
            <v>Substandard</v>
          </cell>
          <cell r="BH903" t="str">
            <v>Pass</v>
          </cell>
          <cell r="BI903" t="str">
            <v>***-**-3533</v>
          </cell>
          <cell r="BJ903">
            <v>1221.1300000000001</v>
          </cell>
          <cell r="BK903">
            <v>0</v>
          </cell>
          <cell r="BL903"/>
          <cell r="BM903"/>
          <cell r="BN903">
            <v>0</v>
          </cell>
          <cell r="BO903"/>
          <cell r="BP903"/>
          <cell r="BQ903">
            <v>1.3415447639726374E-6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1221.1300000000001</v>
          </cell>
          <cell r="BY903" t="str">
            <v>120 +</v>
          </cell>
          <cell r="BZ903">
            <v>1489.1000000000001</v>
          </cell>
          <cell r="CA903" t="e">
            <v>#REF!</v>
          </cell>
          <cell r="CB903" t="str">
            <v>Match</v>
          </cell>
          <cell r="CC903" t="b">
            <v>0</v>
          </cell>
          <cell r="CD903">
            <v>956863533</v>
          </cell>
          <cell r="CE903">
            <v>9</v>
          </cell>
          <cell r="CF903">
            <v>9</v>
          </cell>
          <cell r="CG903">
            <v>86</v>
          </cell>
          <cell r="CH903" t="str">
            <v>Z</v>
          </cell>
          <cell r="CI903">
            <v>693.68684027777635</v>
          </cell>
          <cell r="CJ903" t="str">
            <v>31 +</v>
          </cell>
          <cell r="CK903">
            <v>0</v>
          </cell>
          <cell r="CL903">
            <v>0</v>
          </cell>
        </row>
        <row r="904">
          <cell r="B904">
            <v>50819</v>
          </cell>
          <cell r="C904" t="str">
            <v xml:space="preserve"> HERRERA-ROMO,CESAR R</v>
          </cell>
          <cell r="D904">
            <v>22337</v>
          </cell>
          <cell r="E904">
            <v>5373.68</v>
          </cell>
          <cell r="F904">
            <v>41922</v>
          </cell>
          <cell r="G904">
            <v>43895</v>
          </cell>
          <cell r="H904" t="str">
            <v xml:space="preserve"> PURCHASE REAL ESTATE</v>
          </cell>
          <cell r="I904" t="str">
            <v xml:space="preserve"> SA</v>
          </cell>
          <cell r="J904">
            <v>31</v>
          </cell>
          <cell r="K904" t="str">
            <v xml:space="preserve"> A</v>
          </cell>
          <cell r="L904" t="str">
            <v xml:space="preserve"> N</v>
          </cell>
          <cell r="M904">
            <v>0</v>
          </cell>
          <cell r="N904">
            <v>26750</v>
          </cell>
          <cell r="O904">
            <v>50819</v>
          </cell>
          <cell r="P904">
            <v>0</v>
          </cell>
          <cell r="Q904" t="str">
            <v xml:space="preserve"> BR</v>
          </cell>
          <cell r="R904">
            <v>43136</v>
          </cell>
          <cell r="S904">
            <v>399.76</v>
          </cell>
          <cell r="T904">
            <v>13.99</v>
          </cell>
          <cell r="U904" t="str">
            <v xml:space="preserve"> N</v>
          </cell>
          <cell r="V904">
            <v>11</v>
          </cell>
          <cell r="W904">
            <v>924821524</v>
          </cell>
          <cell r="X904" t="str">
            <v xml:space="preserve"> S</v>
          </cell>
          <cell r="Y904">
            <v>26750</v>
          </cell>
          <cell r="Z904">
            <v>50819</v>
          </cell>
          <cell r="AA904">
            <v>0</v>
          </cell>
          <cell r="AB904">
            <v>1</v>
          </cell>
          <cell r="AC904">
            <v>6</v>
          </cell>
          <cell r="AD904">
            <v>4</v>
          </cell>
          <cell r="AE904">
            <v>0</v>
          </cell>
          <cell r="AF904">
            <v>0</v>
          </cell>
          <cell r="AG904" t="str">
            <v xml:space="preserve"> ST</v>
          </cell>
          <cell r="AH904" t="str">
            <v xml:space="preserve"> 02 AVALANCHE 00 EXPEDITION 97</v>
          </cell>
          <cell r="AI904" t="str">
            <v xml:space="preserve"> N</v>
          </cell>
          <cell r="AJ904">
            <v>5</v>
          </cell>
          <cell r="AK904">
            <v>0</v>
          </cell>
          <cell r="AL904">
            <v>26750</v>
          </cell>
          <cell r="AM904">
            <v>50819</v>
          </cell>
          <cell r="AN904" t="str">
            <v xml:space="preserve">  0/00/0000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26750</v>
          </cell>
          <cell r="AZ904">
            <v>50819</v>
          </cell>
          <cell r="BA904" t="str">
            <v xml:space="preserve"> ST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 t="str">
            <v>Pass</v>
          </cell>
          <cell r="BH904" t="str">
            <v>Pass</v>
          </cell>
          <cell r="BI904" t="str">
            <v>***-**-1524</v>
          </cell>
          <cell r="BJ904">
            <v>5373.68</v>
          </cell>
          <cell r="BK904">
            <v>5387.67</v>
          </cell>
          <cell r="BL904">
            <v>5387.67</v>
          </cell>
          <cell r="BM904"/>
          <cell r="BN904"/>
          <cell r="BO904"/>
          <cell r="BP904"/>
          <cell r="BQ904">
            <v>3.6897342355361848E-6</v>
          </cell>
          <cell r="BR904">
            <v>5373.68</v>
          </cell>
          <cell r="BS904">
            <v>13.99</v>
          </cell>
          <cell r="BT904">
            <v>5387.67</v>
          </cell>
          <cell r="BU904">
            <v>0</v>
          </cell>
          <cell r="BV904">
            <v>5387.67</v>
          </cell>
          <cell r="BW904">
            <v>0</v>
          </cell>
          <cell r="BX904">
            <v>0</v>
          </cell>
          <cell r="BY904"/>
          <cell r="BZ904">
            <v>0</v>
          </cell>
          <cell r="CA904" t="e">
            <v>#REF!</v>
          </cell>
          <cell r="CB904" t="str">
            <v>Match</v>
          </cell>
          <cell r="CC904" t="b">
            <v>0</v>
          </cell>
          <cell r="CD904">
            <v>924821524</v>
          </cell>
          <cell r="CE904">
            <v>9</v>
          </cell>
          <cell r="CF904">
            <v>9</v>
          </cell>
          <cell r="CG904">
            <v>82</v>
          </cell>
          <cell r="CH904" t="str">
            <v>Z</v>
          </cell>
          <cell r="CI904">
            <v>-12.313159722223645</v>
          </cell>
          <cell r="CJ904"/>
          <cell r="CK904" t="e">
            <v>#REF!</v>
          </cell>
          <cell r="CL904" t="e">
            <v>#REF!</v>
          </cell>
        </row>
        <row r="905">
          <cell r="B905">
            <v>53486</v>
          </cell>
          <cell r="C905" t="str">
            <v xml:space="preserve"> HERRMAN,CHRISTOPHER</v>
          </cell>
          <cell r="D905">
            <v>6004.01</v>
          </cell>
          <cell r="E905">
            <v>3356.49</v>
          </cell>
          <cell r="F905">
            <v>42718</v>
          </cell>
          <cell r="G905">
            <v>43516</v>
          </cell>
          <cell r="H905" t="str">
            <v xml:space="preserve"> REFINANCE VEHICLE/DEBT CONSOLI</v>
          </cell>
          <cell r="I905" t="str">
            <v xml:space="preserve"> SA</v>
          </cell>
          <cell r="J905">
            <v>31</v>
          </cell>
          <cell r="K905" t="str">
            <v xml:space="preserve"> A</v>
          </cell>
          <cell r="L905" t="str">
            <v xml:space="preserve"> N</v>
          </cell>
          <cell r="M905">
            <v>0</v>
          </cell>
          <cell r="N905">
            <v>26800</v>
          </cell>
          <cell r="O905">
            <v>53486</v>
          </cell>
          <cell r="P905">
            <v>0</v>
          </cell>
          <cell r="Q905" t="str">
            <v xml:space="preserve"> AJ</v>
          </cell>
          <cell r="R905">
            <v>43120</v>
          </cell>
          <cell r="S905">
            <v>249.83</v>
          </cell>
          <cell r="T905">
            <v>16.739999999999998</v>
          </cell>
          <cell r="U905" t="str">
            <v xml:space="preserve"> N</v>
          </cell>
          <cell r="V905">
            <v>11</v>
          </cell>
          <cell r="W905">
            <v>509880672</v>
          </cell>
          <cell r="X905" t="str">
            <v xml:space="preserve"> S</v>
          </cell>
          <cell r="Y905">
            <v>26800</v>
          </cell>
          <cell r="Z905">
            <v>53486</v>
          </cell>
          <cell r="AA905">
            <v>0</v>
          </cell>
          <cell r="AB905">
            <v>3</v>
          </cell>
          <cell r="AC905">
            <v>10</v>
          </cell>
          <cell r="AD905">
            <v>4</v>
          </cell>
          <cell r="AE905">
            <v>0</v>
          </cell>
          <cell r="AF905">
            <v>0</v>
          </cell>
          <cell r="AG905" t="str">
            <v xml:space="preserve"> ST</v>
          </cell>
          <cell r="AH905" t="str">
            <v xml:space="preserve"> 2007 BUICK LUCERNE</v>
          </cell>
          <cell r="AI905" t="str">
            <v xml:space="preserve"> N</v>
          </cell>
          <cell r="AJ905">
            <v>7</v>
          </cell>
          <cell r="AK905">
            <v>0</v>
          </cell>
          <cell r="AL905">
            <v>26800</v>
          </cell>
          <cell r="AM905">
            <v>53486</v>
          </cell>
          <cell r="AN905" t="str">
            <v xml:space="preserve">  0/00/0000</v>
          </cell>
          <cell r="AO905">
            <v>235.66</v>
          </cell>
          <cell r="AP905">
            <v>14.17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26800</v>
          </cell>
          <cell r="AZ905">
            <v>53486</v>
          </cell>
          <cell r="BA905" t="str">
            <v xml:space="preserve"> ST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 t="str">
            <v>Pass</v>
          </cell>
          <cell r="BH905" t="str">
            <v>Pass</v>
          </cell>
          <cell r="BI905" t="str">
            <v>***-**-0672</v>
          </cell>
          <cell r="BJ905">
            <v>3356.49</v>
          </cell>
          <cell r="BK905">
            <v>3373.2299999999996</v>
          </cell>
          <cell r="BL905">
            <v>3373.2299999999996</v>
          </cell>
          <cell r="BM905"/>
          <cell r="BN905"/>
          <cell r="BO905"/>
          <cell r="BP905"/>
          <cell r="BQ905">
            <v>3.2265372128464644E-6</v>
          </cell>
          <cell r="BR905">
            <v>3356.49</v>
          </cell>
          <cell r="BS905">
            <v>16.739999999999998</v>
          </cell>
          <cell r="BT905">
            <v>3373.2299999999996</v>
          </cell>
          <cell r="BU905">
            <v>0</v>
          </cell>
          <cell r="BV905">
            <v>3373.2299999999996</v>
          </cell>
          <cell r="BW905">
            <v>0</v>
          </cell>
          <cell r="BX905">
            <v>0</v>
          </cell>
          <cell r="BY905"/>
          <cell r="BZ905">
            <v>249.82999999999998</v>
          </cell>
          <cell r="CA905" t="e">
            <v>#REF!</v>
          </cell>
          <cell r="CB905" t="str">
            <v>Match</v>
          </cell>
          <cell r="CC905" t="b">
            <v>0</v>
          </cell>
          <cell r="CD905">
            <v>509880672</v>
          </cell>
          <cell r="CE905">
            <v>9</v>
          </cell>
          <cell r="CF905">
            <v>5</v>
          </cell>
          <cell r="CG905">
            <v>88</v>
          </cell>
          <cell r="CH905" t="b">
            <v>0</v>
          </cell>
          <cell r="CI905">
            <v>3.6868402777763549</v>
          </cell>
          <cell r="CJ905"/>
          <cell r="CK905" t="e">
            <v>#REF!</v>
          </cell>
          <cell r="CL905" t="e">
            <v>#REF!</v>
          </cell>
        </row>
        <row r="906">
          <cell r="B906">
            <v>46830</v>
          </cell>
          <cell r="C906" t="str">
            <v xml:space="preserve"> HESS,ALLEN</v>
          </cell>
          <cell r="D906">
            <v>110000</v>
          </cell>
          <cell r="E906">
            <v>47692.73</v>
          </cell>
          <cell r="F906">
            <v>40773</v>
          </cell>
          <cell r="G906">
            <v>44931</v>
          </cell>
          <cell r="H906" t="str">
            <v xml:space="preserve"> FINANCE REAL ESTATE</v>
          </cell>
          <cell r="I906" t="str">
            <v xml:space="preserve"> SA</v>
          </cell>
          <cell r="J906">
            <v>12</v>
          </cell>
          <cell r="K906" t="str">
            <v xml:space="preserve"> A</v>
          </cell>
          <cell r="L906" t="str">
            <v xml:space="preserve"> N</v>
          </cell>
          <cell r="M906">
            <v>0</v>
          </cell>
          <cell r="N906">
            <v>27098</v>
          </cell>
          <cell r="O906">
            <v>46830</v>
          </cell>
          <cell r="P906">
            <v>0</v>
          </cell>
          <cell r="Q906" t="str">
            <v xml:space="preserve"> LF</v>
          </cell>
          <cell r="R906">
            <v>43470</v>
          </cell>
          <cell r="S906">
            <v>12202.04</v>
          </cell>
          <cell r="T906">
            <v>178.36</v>
          </cell>
          <cell r="U906" t="str">
            <v xml:space="preserve"> N</v>
          </cell>
          <cell r="V906">
            <v>2</v>
          </cell>
          <cell r="W906">
            <v>515603464</v>
          </cell>
          <cell r="X906" t="str">
            <v xml:space="preserve"> S</v>
          </cell>
          <cell r="Y906">
            <v>27098</v>
          </cell>
          <cell r="Z906">
            <v>46830</v>
          </cell>
          <cell r="AA906">
            <v>0</v>
          </cell>
          <cell r="AB906">
            <v>13</v>
          </cell>
          <cell r="AC906">
            <v>6</v>
          </cell>
          <cell r="AD906">
            <v>2</v>
          </cell>
          <cell r="AE906">
            <v>0</v>
          </cell>
          <cell r="AF906">
            <v>0</v>
          </cell>
          <cell r="AG906" t="str">
            <v xml:space="preserve"> ST</v>
          </cell>
          <cell r="AH906" t="str">
            <v xml:space="preserve"> RE MORTGAGE</v>
          </cell>
          <cell r="AI906" t="str">
            <v xml:space="preserve"> N</v>
          </cell>
          <cell r="AJ906">
            <v>5.25</v>
          </cell>
          <cell r="AK906">
            <v>1</v>
          </cell>
          <cell r="AL906">
            <v>27098</v>
          </cell>
          <cell r="AM906">
            <v>46830</v>
          </cell>
          <cell r="AN906" t="str">
            <v xml:space="preserve">  0/00/0000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27098</v>
          </cell>
          <cell r="AZ906">
            <v>46830</v>
          </cell>
          <cell r="BA906" t="str">
            <v xml:space="preserve"> ST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 t="str">
            <v>Pass</v>
          </cell>
          <cell r="BH906" t="str">
            <v>Pass</v>
          </cell>
          <cell r="BI906" t="str">
            <v>***-**-3464</v>
          </cell>
          <cell r="BJ906">
            <v>47692.73</v>
          </cell>
          <cell r="BK906">
            <v>47871.090000000004</v>
          </cell>
          <cell r="BL906">
            <v>47871.090000000004</v>
          </cell>
          <cell r="BM906"/>
          <cell r="BN906"/>
          <cell r="BO906"/>
          <cell r="BP906"/>
          <cell r="BQ906">
            <v>3.4384662577701467E-5</v>
          </cell>
          <cell r="BR906">
            <v>47692.73</v>
          </cell>
          <cell r="BS906">
            <v>178.36</v>
          </cell>
          <cell r="BT906">
            <v>47871.090000000004</v>
          </cell>
          <cell r="BU906">
            <v>0</v>
          </cell>
          <cell r="BV906">
            <v>47871.090000000004</v>
          </cell>
          <cell r="BW906">
            <v>0</v>
          </cell>
          <cell r="BX906">
            <v>0</v>
          </cell>
          <cell r="BY906"/>
          <cell r="BZ906">
            <v>0</v>
          </cell>
          <cell r="CA906" t="e">
            <v>#REF!</v>
          </cell>
          <cell r="CB906" t="str">
            <v>Match</v>
          </cell>
          <cell r="CC906" t="b">
            <v>0</v>
          </cell>
          <cell r="CD906">
            <v>515603464</v>
          </cell>
          <cell r="CE906">
            <v>9</v>
          </cell>
          <cell r="CF906">
            <v>5</v>
          </cell>
          <cell r="CG906">
            <v>60</v>
          </cell>
          <cell r="CH906" t="b">
            <v>0</v>
          </cell>
          <cell r="CI906">
            <v>-346.31315972222365</v>
          </cell>
          <cell r="CJ906"/>
          <cell r="CK906" t="e">
            <v>#REF!</v>
          </cell>
          <cell r="CL906" t="e">
            <v>#REF!</v>
          </cell>
        </row>
        <row r="907">
          <cell r="B907">
            <v>52680</v>
          </cell>
          <cell r="C907" t="str">
            <v xml:space="preserve"> HESS CATTLE CO., INC</v>
          </cell>
          <cell r="D907">
            <v>440000</v>
          </cell>
          <cell r="E907">
            <v>405000</v>
          </cell>
          <cell r="F907">
            <v>42450</v>
          </cell>
          <cell r="G907">
            <v>49644</v>
          </cell>
          <cell r="H907" t="str">
            <v xml:space="preserve"> RESTRUCTURE DEBT</v>
          </cell>
          <cell r="I907" t="str">
            <v xml:space="preserve"> SA</v>
          </cell>
          <cell r="J907">
            <v>12</v>
          </cell>
          <cell r="K907" t="str">
            <v xml:space="preserve"> A</v>
          </cell>
          <cell r="L907" t="str">
            <v xml:space="preserve"> N</v>
          </cell>
          <cell r="M907">
            <v>0</v>
          </cell>
          <cell r="N907">
            <v>27100</v>
          </cell>
          <cell r="O907">
            <v>52680</v>
          </cell>
          <cell r="P907">
            <v>0</v>
          </cell>
          <cell r="Q907" t="str">
            <v xml:space="preserve"> LF</v>
          </cell>
          <cell r="R907">
            <v>43159</v>
          </cell>
          <cell r="S907">
            <v>34807.39</v>
          </cell>
          <cell r="T907">
            <v>38251.39</v>
          </cell>
          <cell r="U907" t="str">
            <v xml:space="preserve"> N</v>
          </cell>
          <cell r="V907">
            <v>7</v>
          </cell>
          <cell r="W907">
            <v>481043662</v>
          </cell>
          <cell r="X907" t="str">
            <v xml:space="preserve"> F</v>
          </cell>
          <cell r="Y907">
            <v>27100</v>
          </cell>
          <cell r="Z907">
            <v>52680</v>
          </cell>
          <cell r="AA907">
            <v>0</v>
          </cell>
          <cell r="AB907">
            <v>13</v>
          </cell>
          <cell r="AC907">
            <v>6</v>
          </cell>
          <cell r="AD907">
            <v>2</v>
          </cell>
          <cell r="AE907">
            <v>0</v>
          </cell>
          <cell r="AF907">
            <v>0</v>
          </cell>
          <cell r="AG907" t="str">
            <v xml:space="preserve"> ST</v>
          </cell>
          <cell r="AH907" t="str">
            <v xml:space="preserve"> ALL INVENTORY, ACCOUNTS, EQUIP</v>
          </cell>
          <cell r="AI907" t="str">
            <v xml:space="preserve"> N</v>
          </cell>
          <cell r="AJ907">
            <v>5</v>
          </cell>
          <cell r="AK907">
            <v>1</v>
          </cell>
          <cell r="AL907">
            <v>27100</v>
          </cell>
          <cell r="AM907">
            <v>52680</v>
          </cell>
          <cell r="AN907" t="str">
            <v xml:space="preserve">  0/00/0000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27100</v>
          </cell>
          <cell r="AZ907">
            <v>52680</v>
          </cell>
          <cell r="BA907" t="str">
            <v xml:space="preserve"> ST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 t="str">
            <v>Special Mention</v>
          </cell>
          <cell r="BH907" t="str">
            <v>Special Mention</v>
          </cell>
          <cell r="BI907" t="str">
            <v>**-***3662</v>
          </cell>
          <cell r="BJ907">
            <v>405000</v>
          </cell>
          <cell r="BK907">
            <v>443251.39</v>
          </cell>
          <cell r="BL907"/>
          <cell r="BM907">
            <v>443251.39</v>
          </cell>
          <cell r="BN907"/>
          <cell r="BO907"/>
          <cell r="BP907"/>
          <cell r="BQ907">
            <v>2.780854768784436E-4</v>
          </cell>
          <cell r="BR907">
            <v>405000</v>
          </cell>
          <cell r="BS907">
            <v>38251.39</v>
          </cell>
          <cell r="BT907">
            <v>443251.39</v>
          </cell>
          <cell r="BU907">
            <v>0</v>
          </cell>
          <cell r="BV907">
            <v>443251.39</v>
          </cell>
          <cell r="BW907">
            <v>0</v>
          </cell>
          <cell r="BX907">
            <v>0</v>
          </cell>
          <cell r="BY907"/>
          <cell r="BZ907">
            <v>0</v>
          </cell>
          <cell r="CA907" t="e">
            <v>#REF!</v>
          </cell>
          <cell r="CB907" t="str">
            <v>Match</v>
          </cell>
          <cell r="CC907" t="b">
            <v>0</v>
          </cell>
          <cell r="CD907">
            <v>481043662</v>
          </cell>
          <cell r="CE907">
            <v>9</v>
          </cell>
          <cell r="CF907">
            <v>4</v>
          </cell>
          <cell r="CG907">
            <v>4</v>
          </cell>
          <cell r="CH907" t="b">
            <v>0</v>
          </cell>
          <cell r="CI907">
            <v>-35.313159722223645</v>
          </cell>
          <cell r="CJ907"/>
          <cell r="CK907" t="e">
            <v>#REF!</v>
          </cell>
          <cell r="CL907" t="e">
            <v>#REF!</v>
          </cell>
        </row>
        <row r="908">
          <cell r="B908">
            <v>53734</v>
          </cell>
          <cell r="C908" t="str">
            <v xml:space="preserve"> HESS CATTLE CO., INC</v>
          </cell>
          <cell r="D908">
            <v>450000</v>
          </cell>
          <cell r="E908">
            <v>426000</v>
          </cell>
          <cell r="F908">
            <v>42829</v>
          </cell>
          <cell r="G908">
            <v>43191</v>
          </cell>
          <cell r="H908" t="str">
            <v xml:space="preserve"> OPERATE RENEWAL</v>
          </cell>
          <cell r="I908" t="str">
            <v xml:space="preserve"> SI</v>
          </cell>
          <cell r="J908">
            <v>91</v>
          </cell>
          <cell r="K908" t="str">
            <v xml:space="preserve"> A</v>
          </cell>
          <cell r="L908" t="str">
            <v xml:space="preserve"> O</v>
          </cell>
          <cell r="M908">
            <v>450000</v>
          </cell>
          <cell r="N908">
            <v>27100</v>
          </cell>
          <cell r="O908">
            <v>53734</v>
          </cell>
          <cell r="P908">
            <v>0</v>
          </cell>
          <cell r="Q908" t="str">
            <v xml:space="preserve"> LF</v>
          </cell>
          <cell r="R908">
            <v>43191</v>
          </cell>
          <cell r="S908">
            <v>0</v>
          </cell>
          <cell r="T908">
            <v>22522.06</v>
          </cell>
          <cell r="U908" t="str">
            <v xml:space="preserve"> N</v>
          </cell>
          <cell r="V908">
            <v>7</v>
          </cell>
          <cell r="W908">
            <v>481043662</v>
          </cell>
          <cell r="X908" t="str">
            <v xml:space="preserve"> F</v>
          </cell>
          <cell r="Y908">
            <v>27100</v>
          </cell>
          <cell r="Z908">
            <v>53734</v>
          </cell>
          <cell r="AA908">
            <v>0</v>
          </cell>
          <cell r="AB908">
            <v>13</v>
          </cell>
          <cell r="AC908">
            <v>4</v>
          </cell>
          <cell r="AD908">
            <v>11</v>
          </cell>
          <cell r="AE908">
            <v>0</v>
          </cell>
          <cell r="AF908">
            <v>0</v>
          </cell>
          <cell r="AG908" t="str">
            <v xml:space="preserve"> ST</v>
          </cell>
          <cell r="AH908" t="str">
            <v xml:space="preserve"> ALL INVENTORY, ACCOUNTS, EQUIP</v>
          </cell>
          <cell r="AI908" t="str">
            <v xml:space="preserve"> N</v>
          </cell>
          <cell r="AJ908">
            <v>7</v>
          </cell>
          <cell r="AK908">
            <v>0</v>
          </cell>
          <cell r="AL908">
            <v>27100</v>
          </cell>
          <cell r="AM908">
            <v>53734</v>
          </cell>
          <cell r="AN908" t="str">
            <v xml:space="preserve">  0/00/0000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27100</v>
          </cell>
          <cell r="AZ908">
            <v>53734</v>
          </cell>
          <cell r="BA908" t="str">
            <v xml:space="preserve"> ST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 t="str">
            <v>Special Mention</v>
          </cell>
          <cell r="BH908" t="str">
            <v>Special Mention</v>
          </cell>
          <cell r="BI908" t="str">
            <v>**-***3662</v>
          </cell>
          <cell r="BJ908">
            <v>450000</v>
          </cell>
          <cell r="BK908">
            <v>448522.06</v>
          </cell>
          <cell r="BL908"/>
          <cell r="BM908">
            <v>448522.06</v>
          </cell>
          <cell r="BN908"/>
          <cell r="BO908"/>
          <cell r="BP908"/>
          <cell r="BQ908">
            <v>4.0950661335877476E-4</v>
          </cell>
          <cell r="BR908">
            <v>426000</v>
          </cell>
          <cell r="BS908">
            <v>22522.06</v>
          </cell>
          <cell r="BT908">
            <v>448522.06</v>
          </cell>
          <cell r="BU908">
            <v>24000</v>
          </cell>
          <cell r="BV908">
            <v>472522.06</v>
          </cell>
          <cell r="BW908">
            <v>0</v>
          </cell>
          <cell r="BX908">
            <v>0</v>
          </cell>
          <cell r="BY908"/>
          <cell r="BZ908">
            <v>0</v>
          </cell>
          <cell r="CA908" t="e">
            <v>#REF!</v>
          </cell>
          <cell r="CB908" t="str">
            <v>Match</v>
          </cell>
          <cell r="CC908" t="b">
            <v>0</v>
          </cell>
          <cell r="CD908">
            <v>481043662</v>
          </cell>
          <cell r="CE908">
            <v>9</v>
          </cell>
          <cell r="CF908">
            <v>4</v>
          </cell>
          <cell r="CG908">
            <v>4</v>
          </cell>
          <cell r="CH908" t="b">
            <v>0</v>
          </cell>
          <cell r="CI908">
            <v>-67.313159722223645</v>
          </cell>
          <cell r="CJ908"/>
          <cell r="CK908" t="e">
            <v>#REF!</v>
          </cell>
          <cell r="CL908" t="e">
            <v>#REF!</v>
          </cell>
        </row>
        <row r="909">
          <cell r="B909">
            <v>49409</v>
          </cell>
          <cell r="C909" t="str">
            <v xml:space="preserve"> HICKOK,LLOYD</v>
          </cell>
          <cell r="D909">
            <v>86825.35</v>
          </cell>
          <cell r="E909">
            <v>54146.6</v>
          </cell>
          <cell r="F909">
            <v>41495</v>
          </cell>
          <cell r="G909">
            <v>45184</v>
          </cell>
          <cell r="H909" t="str">
            <v xml:space="preserve"> REAL ESTATE REFINANCE</v>
          </cell>
          <cell r="I909" t="str">
            <v xml:space="preserve"> SA</v>
          </cell>
          <cell r="J909">
            <v>12</v>
          </cell>
          <cell r="K909" t="str">
            <v xml:space="preserve"> A</v>
          </cell>
          <cell r="L909" t="str">
            <v xml:space="preserve"> N</v>
          </cell>
          <cell r="M909">
            <v>0</v>
          </cell>
          <cell r="N909">
            <v>27597</v>
          </cell>
          <cell r="O909">
            <v>49409</v>
          </cell>
          <cell r="P909">
            <v>0</v>
          </cell>
          <cell r="Q909" t="str">
            <v xml:space="preserve"> BR</v>
          </cell>
          <cell r="R909">
            <v>43146</v>
          </cell>
          <cell r="S909">
            <v>925.64</v>
          </cell>
          <cell r="T909">
            <v>89.01</v>
          </cell>
          <cell r="U909" t="str">
            <v xml:space="preserve"> N</v>
          </cell>
          <cell r="V909">
            <v>2</v>
          </cell>
          <cell r="W909">
            <v>515602888</v>
          </cell>
          <cell r="X909" t="str">
            <v xml:space="preserve"> S</v>
          </cell>
          <cell r="Y909">
            <v>27597</v>
          </cell>
          <cell r="Z909">
            <v>49409</v>
          </cell>
          <cell r="AA909">
            <v>0</v>
          </cell>
          <cell r="AB909">
            <v>25</v>
          </cell>
          <cell r="AC909">
            <v>6</v>
          </cell>
          <cell r="AD909">
            <v>2</v>
          </cell>
          <cell r="AE909">
            <v>0</v>
          </cell>
          <cell r="AF909">
            <v>0</v>
          </cell>
          <cell r="AG909" t="str">
            <v xml:space="preserve"> ST</v>
          </cell>
          <cell r="AH909" t="str">
            <v xml:space="preserve"> REM DATED 8-9-13</v>
          </cell>
          <cell r="AI909" t="str">
            <v xml:space="preserve"> N</v>
          </cell>
          <cell r="AJ909">
            <v>5</v>
          </cell>
          <cell r="AK909">
            <v>0</v>
          </cell>
          <cell r="AL909">
            <v>27597</v>
          </cell>
          <cell r="AM909">
            <v>49409</v>
          </cell>
          <cell r="AN909" t="str">
            <v xml:space="preserve">  0/00/0000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27597</v>
          </cell>
          <cell r="AZ909">
            <v>49409</v>
          </cell>
          <cell r="BA909" t="str">
            <v xml:space="preserve"> ST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 t="str">
            <v>Pass</v>
          </cell>
          <cell r="BH909" t="str">
            <v>Pass</v>
          </cell>
          <cell r="BI909" t="str">
            <v>***-**-2888</v>
          </cell>
          <cell r="BJ909">
            <v>54146.6</v>
          </cell>
          <cell r="BK909">
            <v>54235.61</v>
          </cell>
          <cell r="BL909">
            <v>54235.61</v>
          </cell>
          <cell r="BM909"/>
          <cell r="BN909"/>
          <cell r="BO909"/>
          <cell r="BP909"/>
          <cell r="BQ909">
            <v>3.7178723660114406E-5</v>
          </cell>
          <cell r="BR909">
            <v>54146.6</v>
          </cell>
          <cell r="BS909">
            <v>89.01</v>
          </cell>
          <cell r="BT909">
            <v>54235.61</v>
          </cell>
          <cell r="BU909">
            <v>0</v>
          </cell>
          <cell r="BV909">
            <v>54235.61</v>
          </cell>
          <cell r="BW909">
            <v>0</v>
          </cell>
          <cell r="BX909">
            <v>0</v>
          </cell>
          <cell r="BY909"/>
          <cell r="BZ909">
            <v>0</v>
          </cell>
          <cell r="CA909" t="e">
            <v>#REF!</v>
          </cell>
          <cell r="CB909" t="str">
            <v>Match</v>
          </cell>
          <cell r="CC909" t="b">
            <v>0</v>
          </cell>
          <cell r="CD909">
            <v>515602888</v>
          </cell>
          <cell r="CE909">
            <v>9</v>
          </cell>
          <cell r="CF909">
            <v>5</v>
          </cell>
          <cell r="CG909">
            <v>60</v>
          </cell>
          <cell r="CH909" t="b">
            <v>0</v>
          </cell>
          <cell r="CI909">
            <v>-22.313159722223645</v>
          </cell>
          <cell r="CJ909"/>
          <cell r="CK909" t="e">
            <v>#REF!</v>
          </cell>
          <cell r="CL909" t="e">
            <v>#REF!</v>
          </cell>
        </row>
        <row r="910">
          <cell r="B910">
            <v>51873</v>
          </cell>
          <cell r="C910" t="str">
            <v xml:space="preserve"> HICKOK,LLOYD W.</v>
          </cell>
          <cell r="D910">
            <v>5600</v>
          </cell>
          <cell r="E910">
            <v>1001.75</v>
          </cell>
          <cell r="F910">
            <v>42198</v>
          </cell>
          <cell r="G910">
            <v>43296</v>
          </cell>
          <cell r="H910" t="str">
            <v xml:space="preserve"> PURCHASE TRAILER</v>
          </cell>
          <cell r="I910" t="str">
            <v xml:space="preserve"> SA</v>
          </cell>
          <cell r="J910">
            <v>92</v>
          </cell>
          <cell r="K910" t="str">
            <v xml:space="preserve"> A</v>
          </cell>
          <cell r="L910" t="str">
            <v xml:space="preserve"> N</v>
          </cell>
          <cell r="M910">
            <v>0</v>
          </cell>
          <cell r="N910">
            <v>27597</v>
          </cell>
          <cell r="O910">
            <v>51873</v>
          </cell>
          <cell r="P910">
            <v>0</v>
          </cell>
          <cell r="Q910" t="str">
            <v xml:space="preserve"> BR</v>
          </cell>
          <cell r="R910">
            <v>43146</v>
          </cell>
          <cell r="S910">
            <v>170.43</v>
          </cell>
          <cell r="T910">
            <v>1.98</v>
          </cell>
          <cell r="U910" t="str">
            <v xml:space="preserve"> N</v>
          </cell>
          <cell r="V910">
            <v>3</v>
          </cell>
          <cell r="W910">
            <v>515602888</v>
          </cell>
          <cell r="X910" t="str">
            <v xml:space="preserve"> S</v>
          </cell>
          <cell r="Y910">
            <v>27597</v>
          </cell>
          <cell r="Z910">
            <v>51873</v>
          </cell>
          <cell r="AA910">
            <v>0</v>
          </cell>
          <cell r="AB910">
            <v>25</v>
          </cell>
          <cell r="AC910">
            <v>2</v>
          </cell>
          <cell r="AD910">
            <v>11</v>
          </cell>
          <cell r="AE910">
            <v>0</v>
          </cell>
          <cell r="AF910">
            <v>0</v>
          </cell>
          <cell r="AG910" t="str">
            <v xml:space="preserve"> ST</v>
          </cell>
          <cell r="AH910" t="str">
            <v xml:space="preserve"> 2013 CIRCLE D 6X16 TRAILER (VI</v>
          </cell>
          <cell r="AI910" t="str">
            <v xml:space="preserve"> N</v>
          </cell>
          <cell r="AJ910">
            <v>6</v>
          </cell>
          <cell r="AK910">
            <v>0</v>
          </cell>
          <cell r="AL910">
            <v>27597</v>
          </cell>
          <cell r="AM910">
            <v>51873</v>
          </cell>
          <cell r="AN910" t="str">
            <v xml:space="preserve">  0/00/0000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27597</v>
          </cell>
          <cell r="AZ910">
            <v>51873</v>
          </cell>
          <cell r="BA910" t="str">
            <v xml:space="preserve"> ST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 t="str">
            <v>Pass</v>
          </cell>
          <cell r="BH910" t="str">
            <v>Pass</v>
          </cell>
          <cell r="BI910" t="str">
            <v>***-**-2888</v>
          </cell>
          <cell r="BJ910">
            <v>1001.75</v>
          </cell>
          <cell r="BK910">
            <v>1003.73</v>
          </cell>
          <cell r="BL910">
            <v>1003.73</v>
          </cell>
          <cell r="BM910"/>
          <cell r="BN910"/>
          <cell r="BO910"/>
          <cell r="BP910"/>
          <cell r="BQ910">
            <v>8.2539889322364695E-7</v>
          </cell>
          <cell r="BR910">
            <v>1001.75</v>
          </cell>
          <cell r="BS910">
            <v>1.98</v>
          </cell>
          <cell r="BT910">
            <v>1003.73</v>
          </cell>
          <cell r="BU910">
            <v>0</v>
          </cell>
          <cell r="BV910">
            <v>1003.73</v>
          </cell>
          <cell r="BW910">
            <v>0</v>
          </cell>
          <cell r="BX910">
            <v>0</v>
          </cell>
          <cell r="BY910"/>
          <cell r="BZ910">
            <v>0</v>
          </cell>
          <cell r="CA910" t="e">
            <v>#REF!</v>
          </cell>
          <cell r="CB910" t="str">
            <v>Match</v>
          </cell>
          <cell r="CC910" t="b">
            <v>0</v>
          </cell>
          <cell r="CD910">
            <v>515602888</v>
          </cell>
          <cell r="CE910">
            <v>9</v>
          </cell>
          <cell r="CF910">
            <v>5</v>
          </cell>
          <cell r="CG910">
            <v>60</v>
          </cell>
          <cell r="CH910" t="b">
            <v>0</v>
          </cell>
          <cell r="CI910">
            <v>-22.313159722223645</v>
          </cell>
          <cell r="CJ910"/>
          <cell r="CK910" t="e">
            <v>#REF!</v>
          </cell>
          <cell r="CL910" t="e">
            <v>#REF!</v>
          </cell>
        </row>
        <row r="911">
          <cell r="B911">
            <v>52639</v>
          </cell>
          <cell r="C911" t="str">
            <v xml:space="preserve"> HICKOK,LLOYD W.</v>
          </cell>
          <cell r="D911">
            <v>39015</v>
          </cell>
          <cell r="E911">
            <v>26124.75</v>
          </cell>
          <cell r="F911">
            <v>42431</v>
          </cell>
          <cell r="G911">
            <v>44270</v>
          </cell>
          <cell r="H911" t="str">
            <v xml:space="preserve"> AMORTIZE HOUSE EXPENSE</v>
          </cell>
          <cell r="I911" t="str">
            <v xml:space="preserve"> SA</v>
          </cell>
          <cell r="J911">
            <v>12</v>
          </cell>
          <cell r="K911" t="str">
            <v xml:space="preserve"> A</v>
          </cell>
          <cell r="L911" t="str">
            <v xml:space="preserve"> N</v>
          </cell>
          <cell r="M911">
            <v>0</v>
          </cell>
          <cell r="N911">
            <v>27597</v>
          </cell>
          <cell r="O911">
            <v>52639</v>
          </cell>
          <cell r="P911">
            <v>0</v>
          </cell>
          <cell r="Q911" t="str">
            <v xml:space="preserve"> BR</v>
          </cell>
          <cell r="R911">
            <v>43132</v>
          </cell>
          <cell r="S911">
            <v>754.3</v>
          </cell>
          <cell r="T911">
            <v>51.53</v>
          </cell>
          <cell r="U911" t="str">
            <v xml:space="preserve"> N</v>
          </cell>
          <cell r="V911">
            <v>2</v>
          </cell>
          <cell r="W911">
            <v>515602888</v>
          </cell>
          <cell r="X911" t="str">
            <v xml:space="preserve"> S</v>
          </cell>
          <cell r="Y911">
            <v>27597</v>
          </cell>
          <cell r="Z911">
            <v>52639</v>
          </cell>
          <cell r="AA911">
            <v>0</v>
          </cell>
          <cell r="AB911">
            <v>25</v>
          </cell>
          <cell r="AC911">
            <v>9</v>
          </cell>
          <cell r="AD911">
            <v>2</v>
          </cell>
          <cell r="AE911">
            <v>0</v>
          </cell>
          <cell r="AF911">
            <v>0</v>
          </cell>
          <cell r="AG911" t="str">
            <v xml:space="preserve"> ST</v>
          </cell>
          <cell r="AH911" t="str">
            <v xml:space="preserve"> REM</v>
          </cell>
          <cell r="AI911" t="str">
            <v xml:space="preserve"> N</v>
          </cell>
          <cell r="AJ911">
            <v>6</v>
          </cell>
          <cell r="AK911">
            <v>11</v>
          </cell>
          <cell r="AL911">
            <v>27597</v>
          </cell>
          <cell r="AM911">
            <v>52639</v>
          </cell>
          <cell r="AN911" t="str">
            <v xml:space="preserve">  0/00/0000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27597</v>
          </cell>
          <cell r="AZ911">
            <v>52639</v>
          </cell>
          <cell r="BA911" t="str">
            <v xml:space="preserve"> ST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 t="str">
            <v>Pass</v>
          </cell>
          <cell r="BH911" t="str">
            <v>Pass</v>
          </cell>
          <cell r="BI911" t="str">
            <v>***-**-2888</v>
          </cell>
          <cell r="BJ911">
            <v>26124.75</v>
          </cell>
          <cell r="BK911">
            <v>26176.28</v>
          </cell>
          <cell r="BL911">
            <v>26176.28</v>
          </cell>
          <cell r="BM911"/>
          <cell r="BN911"/>
          <cell r="BO911"/>
          <cell r="BP911"/>
          <cell r="BQ911">
            <v>2.1525669813570722E-5</v>
          </cell>
          <cell r="BR911">
            <v>26124.75</v>
          </cell>
          <cell r="BS911">
            <v>51.53</v>
          </cell>
          <cell r="BT911">
            <v>26176.28</v>
          </cell>
          <cell r="BU911">
            <v>0</v>
          </cell>
          <cell r="BV911">
            <v>26176.28</v>
          </cell>
          <cell r="BW911">
            <v>0</v>
          </cell>
          <cell r="BX911">
            <v>0</v>
          </cell>
          <cell r="BY911"/>
          <cell r="BZ911">
            <v>0</v>
          </cell>
          <cell r="CA911" t="e">
            <v>#REF!</v>
          </cell>
          <cell r="CB911" t="str">
            <v>Match</v>
          </cell>
          <cell r="CC911" t="b">
            <v>0</v>
          </cell>
          <cell r="CD911">
            <v>515602888</v>
          </cell>
          <cell r="CE911">
            <v>9</v>
          </cell>
          <cell r="CF911">
            <v>5</v>
          </cell>
          <cell r="CG911">
            <v>60</v>
          </cell>
          <cell r="CH911" t="b">
            <v>0</v>
          </cell>
          <cell r="CI911">
            <v>-8.3131597222236451</v>
          </cell>
          <cell r="CJ911"/>
          <cell r="CK911" t="e">
            <v>#REF!</v>
          </cell>
          <cell r="CL911" t="e">
            <v>#REF!</v>
          </cell>
        </row>
        <row r="912">
          <cell r="B912">
            <v>41811</v>
          </cell>
          <cell r="C912" t="str">
            <v xml:space="preserve"> HILBURN,PATRI</v>
          </cell>
          <cell r="D912">
            <v>465</v>
          </cell>
          <cell r="E912">
            <v>464.27</v>
          </cell>
          <cell r="F912">
            <v>39275</v>
          </cell>
          <cell r="G912">
            <v>39326</v>
          </cell>
          <cell r="H912" t="str">
            <v xml:space="preserve"> PERSONAL</v>
          </cell>
          <cell r="I912" t="str">
            <v xml:space="preserve"> CO</v>
          </cell>
          <cell r="J912">
            <v>31</v>
          </cell>
          <cell r="K912" t="str">
            <v xml:space="preserve"> A</v>
          </cell>
          <cell r="L912" t="str">
            <v xml:space="preserve"> N</v>
          </cell>
          <cell r="M912">
            <v>0</v>
          </cell>
          <cell r="N912">
            <v>27650</v>
          </cell>
          <cell r="O912">
            <v>41811</v>
          </cell>
          <cell r="P912">
            <v>0</v>
          </cell>
          <cell r="Q912" t="str">
            <v xml:space="preserve"> CP</v>
          </cell>
          <cell r="R912">
            <v>39295</v>
          </cell>
          <cell r="S912">
            <v>236.25</v>
          </cell>
          <cell r="T912">
            <v>0</v>
          </cell>
          <cell r="U912" t="str">
            <v xml:space="preserve"> N</v>
          </cell>
          <cell r="V912">
            <v>1</v>
          </cell>
          <cell r="W912">
            <v>512847353</v>
          </cell>
          <cell r="X912" t="str">
            <v xml:space="preserve"> S</v>
          </cell>
          <cell r="Y912">
            <v>27650</v>
          </cell>
          <cell r="Z912">
            <v>41811</v>
          </cell>
          <cell r="AA912">
            <v>0</v>
          </cell>
          <cell r="AB912">
            <v>3</v>
          </cell>
          <cell r="AC912">
            <v>10</v>
          </cell>
          <cell r="AD912">
            <v>4</v>
          </cell>
          <cell r="AE912">
            <v>0</v>
          </cell>
          <cell r="AF912">
            <v>0</v>
          </cell>
          <cell r="AG912" t="str">
            <v xml:space="preserve"> ST</v>
          </cell>
          <cell r="AH912" t="str">
            <v xml:space="preserve"> UNSECURED</v>
          </cell>
          <cell r="AI912" t="str">
            <v xml:space="preserve"> N</v>
          </cell>
          <cell r="AJ912">
            <v>12</v>
          </cell>
          <cell r="AK912">
            <v>3</v>
          </cell>
          <cell r="AL912">
            <v>27650</v>
          </cell>
          <cell r="AM912">
            <v>41811</v>
          </cell>
          <cell r="AN912" t="str">
            <v xml:space="preserve">  0/00/0000</v>
          </cell>
          <cell r="AO912">
            <v>464.27</v>
          </cell>
          <cell r="AP912">
            <v>587.39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1051.6600000000001</v>
          </cell>
          <cell r="AV912">
            <v>3</v>
          </cell>
          <cell r="AW912">
            <v>3</v>
          </cell>
          <cell r="AX912">
            <v>3</v>
          </cell>
          <cell r="AY912">
            <v>27650</v>
          </cell>
          <cell r="AZ912">
            <v>41811</v>
          </cell>
          <cell r="BA912" t="str">
            <v xml:space="preserve"> ST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 t="str">
            <v>Substandard</v>
          </cell>
          <cell r="BH912" t="str">
            <v>Pass</v>
          </cell>
          <cell r="BI912" t="str">
            <v>***-**-7353</v>
          </cell>
          <cell r="BJ912">
            <v>464.27</v>
          </cell>
          <cell r="BK912">
            <v>0</v>
          </cell>
          <cell r="BL912"/>
          <cell r="BM912"/>
          <cell r="BN912">
            <v>0</v>
          </cell>
          <cell r="BO912"/>
          <cell r="BP912"/>
          <cell r="BQ912">
            <v>7.6507700355765928E-7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464.27</v>
          </cell>
          <cell r="BY912" t="str">
            <v>120 +</v>
          </cell>
          <cell r="BZ912">
            <v>1051.6599999999999</v>
          </cell>
          <cell r="CA912" t="e">
            <v>#REF!</v>
          </cell>
          <cell r="CB912" t="str">
            <v>Match</v>
          </cell>
          <cell r="CC912" t="b">
            <v>0</v>
          </cell>
          <cell r="CD912">
            <v>512847353</v>
          </cell>
          <cell r="CE912">
            <v>9</v>
          </cell>
          <cell r="CF912">
            <v>5</v>
          </cell>
          <cell r="CG912">
            <v>84</v>
          </cell>
          <cell r="CH912" t="b">
            <v>0</v>
          </cell>
          <cell r="CI912">
            <v>3828.6868402777764</v>
          </cell>
          <cell r="CJ912" t="str">
            <v>31 +</v>
          </cell>
          <cell r="CK912">
            <v>0</v>
          </cell>
          <cell r="CL912">
            <v>0</v>
          </cell>
        </row>
        <row r="913">
          <cell r="B913">
            <v>310363</v>
          </cell>
          <cell r="C913" t="str">
            <v xml:space="preserve"> HILBURN, TYLER J</v>
          </cell>
          <cell r="D913">
            <v>61750</v>
          </cell>
          <cell r="E913">
            <v>55319.519999999997</v>
          </cell>
          <cell r="F913">
            <v>42046</v>
          </cell>
          <cell r="G913">
            <v>49369</v>
          </cell>
          <cell r="H913" t="str">
            <v xml:space="preserve"> PURCHASE HOME</v>
          </cell>
          <cell r="I913" t="str">
            <v xml:space="preserve"> PA</v>
          </cell>
          <cell r="J913">
            <v>19</v>
          </cell>
          <cell r="K913" t="str">
            <v xml:space="preserve"> A</v>
          </cell>
          <cell r="L913" t="str">
            <v xml:space="preserve"> N</v>
          </cell>
          <cell r="M913">
            <v>0</v>
          </cell>
          <cell r="N913">
            <v>27660</v>
          </cell>
          <cell r="O913">
            <v>310363</v>
          </cell>
          <cell r="P913">
            <v>0</v>
          </cell>
          <cell r="Q913" t="str">
            <v xml:space="preserve"> BR</v>
          </cell>
          <cell r="R913">
            <v>43132</v>
          </cell>
          <cell r="S913">
            <v>354.17</v>
          </cell>
          <cell r="T913">
            <v>110.5</v>
          </cell>
          <cell r="U913" t="str">
            <v xml:space="preserve"> N</v>
          </cell>
          <cell r="V913">
            <v>2</v>
          </cell>
          <cell r="W913">
            <v>515047495</v>
          </cell>
          <cell r="X913" t="str">
            <v xml:space="preserve"> S</v>
          </cell>
          <cell r="Y913">
            <v>27660</v>
          </cell>
          <cell r="Z913">
            <v>310363</v>
          </cell>
          <cell r="AA913">
            <v>0</v>
          </cell>
          <cell r="AB913">
            <v>21</v>
          </cell>
          <cell r="AC913">
            <v>6</v>
          </cell>
          <cell r="AD913">
            <v>3</v>
          </cell>
          <cell r="AE913">
            <v>310363</v>
          </cell>
          <cell r="AF913">
            <v>1</v>
          </cell>
          <cell r="AG913" t="str">
            <v xml:space="preserve"> ST</v>
          </cell>
          <cell r="AH913" t="str">
            <v xml:space="preserve"> 1197 N COUNTY RD 20 MARIENTHAL</v>
          </cell>
          <cell r="AI913" t="str">
            <v xml:space="preserve"> N</v>
          </cell>
          <cell r="AJ913">
            <v>3.125</v>
          </cell>
          <cell r="AK913">
            <v>0</v>
          </cell>
          <cell r="AL913">
            <v>27660</v>
          </cell>
          <cell r="AM913">
            <v>310363</v>
          </cell>
          <cell r="AN913" t="str">
            <v xml:space="preserve">  0/00/0000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27660</v>
          </cell>
          <cell r="AZ913">
            <v>310363</v>
          </cell>
          <cell r="BA913" t="str">
            <v xml:space="preserve"> ST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 t="str">
            <v>Pass</v>
          </cell>
          <cell r="BH913" t="str">
            <v>Pass</v>
          </cell>
          <cell r="BI913" t="str">
            <v>***-**-7495</v>
          </cell>
          <cell r="BJ913">
            <v>55319.519999999997</v>
          </cell>
          <cell r="BK913">
            <v>55430.02</v>
          </cell>
          <cell r="BL913">
            <v>55430.02</v>
          </cell>
          <cell r="BM913"/>
          <cell r="BN913"/>
          <cell r="BO913"/>
          <cell r="BP913"/>
          <cell r="BQ913">
            <v>2.3740054166491662E-5</v>
          </cell>
          <cell r="BR913">
            <v>55319.519999999997</v>
          </cell>
          <cell r="BS913">
            <v>110.5</v>
          </cell>
          <cell r="BT913">
            <v>55430.02</v>
          </cell>
          <cell r="BU913">
            <v>0</v>
          </cell>
          <cell r="BV913">
            <v>55430.02</v>
          </cell>
          <cell r="BW913">
            <v>0</v>
          </cell>
          <cell r="BX913">
            <v>0</v>
          </cell>
          <cell r="BY913"/>
          <cell r="BZ913">
            <v>0</v>
          </cell>
          <cell r="CA913" t="e">
            <v>#REF!</v>
          </cell>
          <cell r="CB913" t="str">
            <v>Match</v>
          </cell>
          <cell r="CC913" t="b">
            <v>0</v>
          </cell>
          <cell r="CD913">
            <v>515047495</v>
          </cell>
          <cell r="CE913">
            <v>9</v>
          </cell>
          <cell r="CF913">
            <v>5</v>
          </cell>
          <cell r="CG913">
            <v>4</v>
          </cell>
          <cell r="CH913" t="b">
            <v>0</v>
          </cell>
          <cell r="CI913">
            <v>-8.3131597222236451</v>
          </cell>
          <cell r="CJ913"/>
          <cell r="CK913" t="e">
            <v>#REF!</v>
          </cell>
          <cell r="CL913" t="e">
            <v>#REF!</v>
          </cell>
        </row>
        <row r="914">
          <cell r="B914">
            <v>9310363</v>
          </cell>
          <cell r="C914" t="str">
            <v xml:space="preserve"> HILBURN,TYLER</v>
          </cell>
          <cell r="D914">
            <v>-61750</v>
          </cell>
          <cell r="E914">
            <v>-55319.519999999997</v>
          </cell>
          <cell r="F914">
            <v>42046</v>
          </cell>
          <cell r="G914">
            <v>49369</v>
          </cell>
          <cell r="H914" t="str">
            <v xml:space="preserve"> FHLB SOLD LOAN</v>
          </cell>
          <cell r="I914" t="str">
            <v xml:space="preserve"> PT</v>
          </cell>
          <cell r="J914">
            <v>20</v>
          </cell>
          <cell r="K914" t="str">
            <v xml:space="preserve"> A</v>
          </cell>
          <cell r="L914" t="str">
            <v xml:space="preserve"> N</v>
          </cell>
          <cell r="M914">
            <v>0</v>
          </cell>
          <cell r="N914">
            <v>27660</v>
          </cell>
          <cell r="O914">
            <v>9310363</v>
          </cell>
          <cell r="P914">
            <v>0</v>
          </cell>
          <cell r="Q914" t="str">
            <v xml:space="preserve"> BR</v>
          </cell>
          <cell r="R914">
            <v>43132</v>
          </cell>
          <cell r="S914">
            <v>354.17</v>
          </cell>
          <cell r="T914">
            <v>-110.5</v>
          </cell>
          <cell r="U914" t="str">
            <v xml:space="preserve"> N</v>
          </cell>
          <cell r="V914">
            <v>2</v>
          </cell>
          <cell r="W914">
            <v>515047495</v>
          </cell>
          <cell r="X914" t="str">
            <v xml:space="preserve"> S</v>
          </cell>
          <cell r="Y914">
            <v>27660</v>
          </cell>
          <cell r="Z914">
            <v>9310363</v>
          </cell>
          <cell r="AA914">
            <v>0</v>
          </cell>
          <cell r="AB914">
            <v>21</v>
          </cell>
          <cell r="AC914">
            <v>6</v>
          </cell>
          <cell r="AD914">
            <v>3</v>
          </cell>
          <cell r="AE914">
            <v>310363</v>
          </cell>
          <cell r="AF914">
            <v>1</v>
          </cell>
          <cell r="AG914" t="str">
            <v xml:space="preserve"> ST</v>
          </cell>
          <cell r="AH914" t="str">
            <v xml:space="preserve"> 1197 N COUNTY RD 20 MARIENTHAL</v>
          </cell>
          <cell r="AI914" t="str">
            <v xml:space="preserve">  </v>
          </cell>
          <cell r="AJ914">
            <v>3.125</v>
          </cell>
          <cell r="AK914">
            <v>1</v>
          </cell>
          <cell r="AL914">
            <v>27660</v>
          </cell>
          <cell r="AM914">
            <v>9310363</v>
          </cell>
          <cell r="AN914" t="str">
            <v xml:space="preserve">  0/00/0000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27660</v>
          </cell>
          <cell r="AZ914">
            <v>9310363</v>
          </cell>
          <cell r="BA914" t="str">
            <v xml:space="preserve"> ST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 t="str">
            <v>Pass</v>
          </cell>
          <cell r="BH914" t="str">
            <v>Pass</v>
          </cell>
          <cell r="BI914" t="str">
            <v>***-**-7495</v>
          </cell>
          <cell r="BJ914">
            <v>-55319.519999999997</v>
          </cell>
          <cell r="BK914">
            <v>-55430.02</v>
          </cell>
          <cell r="BL914">
            <v>-55430.02</v>
          </cell>
          <cell r="BM914"/>
          <cell r="BN914"/>
          <cell r="BO914"/>
          <cell r="BP914"/>
          <cell r="BQ914">
            <v>-2.3740054166491662E-5</v>
          </cell>
          <cell r="BR914">
            <v>-55319.519999999997</v>
          </cell>
          <cell r="BS914">
            <v>-110.5</v>
          </cell>
          <cell r="BT914">
            <v>-55430.02</v>
          </cell>
          <cell r="BU914">
            <v>0</v>
          </cell>
          <cell r="BV914">
            <v>-55430.02</v>
          </cell>
          <cell r="BW914">
            <v>0</v>
          </cell>
          <cell r="BX914">
            <v>0</v>
          </cell>
          <cell r="BY914"/>
          <cell r="BZ914">
            <v>0</v>
          </cell>
          <cell r="CA914" t="e">
            <v>#REF!</v>
          </cell>
          <cell r="CB914" t="str">
            <v>Match</v>
          </cell>
          <cell r="CC914" t="b">
            <v>0</v>
          </cell>
          <cell r="CD914">
            <v>515047495</v>
          </cell>
          <cell r="CE914">
            <v>9</v>
          </cell>
          <cell r="CF914">
            <v>5</v>
          </cell>
          <cell r="CG914">
            <v>4</v>
          </cell>
          <cell r="CH914" t="b">
            <v>0</v>
          </cell>
          <cell r="CI914">
            <v>-8.3131597222236451</v>
          </cell>
          <cell r="CJ914"/>
          <cell r="CK914" t="e">
            <v>#REF!</v>
          </cell>
          <cell r="CL914" t="e">
            <v>#REF!</v>
          </cell>
        </row>
        <row r="915">
          <cell r="B915">
            <v>53691</v>
          </cell>
          <cell r="C915" t="str">
            <v xml:space="preserve"> HILLERY,H. CLIFFORD</v>
          </cell>
          <cell r="D915">
            <v>3025</v>
          </cell>
          <cell r="E915">
            <v>2825</v>
          </cell>
          <cell r="F915">
            <v>42811</v>
          </cell>
          <cell r="G915">
            <v>43115</v>
          </cell>
          <cell r="H915" t="str">
            <v xml:space="preserve"> PERSONAL</v>
          </cell>
          <cell r="I915" t="str">
            <v xml:space="preserve"> SI</v>
          </cell>
          <cell r="J915">
            <v>72</v>
          </cell>
          <cell r="K915" t="str">
            <v xml:space="preserve"> A</v>
          </cell>
          <cell r="L915" t="str">
            <v xml:space="preserve"> N</v>
          </cell>
          <cell r="M915">
            <v>0</v>
          </cell>
          <cell r="N915">
            <v>27885</v>
          </cell>
          <cell r="O915">
            <v>53691</v>
          </cell>
          <cell r="P915">
            <v>0</v>
          </cell>
          <cell r="Q915" t="str">
            <v xml:space="preserve"> LF</v>
          </cell>
          <cell r="R915">
            <v>43115</v>
          </cell>
          <cell r="S915">
            <v>0</v>
          </cell>
          <cell r="T915">
            <v>15.32</v>
          </cell>
          <cell r="U915" t="str">
            <v xml:space="preserve"> N</v>
          </cell>
          <cell r="V915">
            <v>1</v>
          </cell>
          <cell r="W915">
            <v>514389186</v>
          </cell>
          <cell r="X915" t="str">
            <v xml:space="preserve"> S</v>
          </cell>
          <cell r="Y915">
            <v>27885</v>
          </cell>
          <cell r="Z915">
            <v>53691</v>
          </cell>
          <cell r="AA915">
            <v>0</v>
          </cell>
          <cell r="AB915">
            <v>1</v>
          </cell>
          <cell r="AC915">
            <v>10</v>
          </cell>
          <cell r="AD915">
            <v>8</v>
          </cell>
          <cell r="AE915">
            <v>0</v>
          </cell>
          <cell r="AF915">
            <v>0</v>
          </cell>
          <cell r="AG915" t="str">
            <v xml:space="preserve"> ST</v>
          </cell>
          <cell r="AH915" t="str">
            <v xml:space="preserve"> UNSECURED</v>
          </cell>
          <cell r="AI915" t="str">
            <v xml:space="preserve"> N</v>
          </cell>
          <cell r="AJ915">
            <v>9</v>
          </cell>
          <cell r="AK915">
            <v>0</v>
          </cell>
          <cell r="AL915">
            <v>27885</v>
          </cell>
          <cell r="AM915">
            <v>53691</v>
          </cell>
          <cell r="AN915" t="str">
            <v xml:space="preserve">  0/00/0000</v>
          </cell>
          <cell r="AO915">
            <v>2825</v>
          </cell>
          <cell r="AP915">
            <v>15.32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27885</v>
          </cell>
          <cell r="AZ915">
            <v>53691</v>
          </cell>
          <cell r="BA915" t="str">
            <v xml:space="preserve"> ST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 t="str">
            <v>Pass</v>
          </cell>
          <cell r="BH915" t="str">
            <v>Pass</v>
          </cell>
          <cell r="BI915" t="str">
            <v>***-**-9186</v>
          </cell>
          <cell r="BJ915">
            <v>2825</v>
          </cell>
          <cell r="BK915">
            <v>2840.32</v>
          </cell>
          <cell r="BL915">
            <v>2840.32</v>
          </cell>
          <cell r="BM915"/>
          <cell r="BN915"/>
          <cell r="BO915"/>
          <cell r="BP915"/>
          <cell r="BQ915">
            <v>3.4915176541404586E-6</v>
          </cell>
          <cell r="BR915">
            <v>2825</v>
          </cell>
          <cell r="BS915">
            <v>15.32</v>
          </cell>
          <cell r="BT915">
            <v>2840.32</v>
          </cell>
          <cell r="BU915">
            <v>0</v>
          </cell>
          <cell r="BV915">
            <v>2840.32</v>
          </cell>
          <cell r="BW915">
            <v>0</v>
          </cell>
          <cell r="BX915">
            <v>0</v>
          </cell>
          <cell r="BY915"/>
          <cell r="BZ915">
            <v>2840.32</v>
          </cell>
          <cell r="CA915" t="e">
            <v>#REF!</v>
          </cell>
          <cell r="CB915" t="str">
            <v>Match</v>
          </cell>
          <cell r="CC915" t="b">
            <v>0</v>
          </cell>
          <cell r="CD915">
            <v>514389186</v>
          </cell>
          <cell r="CE915">
            <v>9</v>
          </cell>
          <cell r="CF915">
            <v>5</v>
          </cell>
          <cell r="CG915">
            <v>38</v>
          </cell>
          <cell r="CH915" t="b">
            <v>0</v>
          </cell>
          <cell r="CI915">
            <v>8.6868402777763549</v>
          </cell>
          <cell r="CJ915"/>
          <cell r="CK915" t="e">
            <v>#REF!</v>
          </cell>
          <cell r="CL915" t="e">
            <v>#REF!</v>
          </cell>
        </row>
        <row r="916">
          <cell r="B916">
            <v>310309</v>
          </cell>
          <cell r="C916" t="str">
            <v xml:space="preserve"> HILLERY,H. CLIFFORD</v>
          </cell>
          <cell r="D916">
            <v>52000</v>
          </cell>
          <cell r="E916">
            <v>47073.25</v>
          </cell>
          <cell r="F916">
            <v>41414</v>
          </cell>
          <cell r="G916">
            <v>52383</v>
          </cell>
          <cell r="H916" t="str">
            <v xml:space="preserve"> PURCHASE HOME</v>
          </cell>
          <cell r="I916" t="str">
            <v xml:space="preserve"> PA</v>
          </cell>
          <cell r="J916">
            <v>19</v>
          </cell>
          <cell r="K916" t="str">
            <v xml:space="preserve"> A</v>
          </cell>
          <cell r="L916" t="str">
            <v xml:space="preserve"> N</v>
          </cell>
          <cell r="M916">
            <v>0</v>
          </cell>
          <cell r="N916">
            <v>27885</v>
          </cell>
          <cell r="O916">
            <v>310309</v>
          </cell>
          <cell r="P916">
            <v>0</v>
          </cell>
          <cell r="Q916" t="str">
            <v xml:space="preserve"> KM</v>
          </cell>
          <cell r="R916">
            <v>43132</v>
          </cell>
          <cell r="S916">
            <v>233.5</v>
          </cell>
          <cell r="T916">
            <v>97.71</v>
          </cell>
          <cell r="U916" t="str">
            <v xml:space="preserve"> N</v>
          </cell>
          <cell r="V916">
            <v>2</v>
          </cell>
          <cell r="W916">
            <v>514389186</v>
          </cell>
          <cell r="X916" t="str">
            <v xml:space="preserve"> S</v>
          </cell>
          <cell r="Y916">
            <v>27885</v>
          </cell>
          <cell r="Z916">
            <v>310309</v>
          </cell>
          <cell r="AA916">
            <v>0</v>
          </cell>
          <cell r="AB916">
            <v>1</v>
          </cell>
          <cell r="AC916">
            <v>6</v>
          </cell>
          <cell r="AD916">
            <v>3</v>
          </cell>
          <cell r="AE916">
            <v>310309</v>
          </cell>
          <cell r="AF916">
            <v>1</v>
          </cell>
          <cell r="AG916" t="str">
            <v xml:space="preserve"> ST</v>
          </cell>
          <cell r="AH916" t="str">
            <v xml:space="preserve"> 301 DOWNING, SCOTT CITY</v>
          </cell>
          <cell r="AI916" t="str">
            <v xml:space="preserve"> N</v>
          </cell>
          <cell r="AJ916">
            <v>3.25</v>
          </cell>
          <cell r="AK916">
            <v>3</v>
          </cell>
          <cell r="AL916">
            <v>27885</v>
          </cell>
          <cell r="AM916">
            <v>310309</v>
          </cell>
          <cell r="AN916" t="str">
            <v xml:space="preserve">  0/00/0000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</v>
          </cell>
          <cell r="AW916">
            <v>0</v>
          </cell>
          <cell r="AX916">
            <v>0</v>
          </cell>
          <cell r="AY916">
            <v>27885</v>
          </cell>
          <cell r="AZ916">
            <v>310309</v>
          </cell>
          <cell r="BA916" t="str">
            <v xml:space="preserve"> ST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 t="str">
            <v>Pass</v>
          </cell>
          <cell r="BH916" t="str">
            <v>Pass</v>
          </cell>
          <cell r="BI916" t="str">
            <v>***-**-9186</v>
          </cell>
          <cell r="BJ916">
            <v>47073.25</v>
          </cell>
          <cell r="BK916">
            <v>47170.96</v>
          </cell>
          <cell r="BL916">
            <v>47170.96</v>
          </cell>
          <cell r="BM916"/>
          <cell r="BN916"/>
          <cell r="BO916"/>
          <cell r="BP916"/>
          <cell r="BQ916">
            <v>2.1009263366430435E-5</v>
          </cell>
          <cell r="BR916">
            <v>47073.25</v>
          </cell>
          <cell r="BS916">
            <v>97.71</v>
          </cell>
          <cell r="BT916">
            <v>47170.96</v>
          </cell>
          <cell r="BU916">
            <v>0</v>
          </cell>
          <cell r="BV916">
            <v>47170.96</v>
          </cell>
          <cell r="BW916">
            <v>0</v>
          </cell>
          <cell r="BX916">
            <v>0</v>
          </cell>
          <cell r="BY916"/>
          <cell r="BZ916">
            <v>0</v>
          </cell>
          <cell r="CA916" t="e">
            <v>#REF!</v>
          </cell>
          <cell r="CB916" t="str">
            <v>Match</v>
          </cell>
          <cell r="CC916" t="b">
            <v>0</v>
          </cell>
          <cell r="CD916">
            <v>514389186</v>
          </cell>
          <cell r="CE916">
            <v>9</v>
          </cell>
          <cell r="CF916">
            <v>5</v>
          </cell>
          <cell r="CG916">
            <v>38</v>
          </cell>
          <cell r="CH916" t="b">
            <v>0</v>
          </cell>
          <cell r="CI916">
            <v>-8.3131597222236451</v>
          </cell>
          <cell r="CJ916"/>
          <cell r="CK916" t="e">
            <v>#REF!</v>
          </cell>
          <cell r="CL916" t="e">
            <v>#REF!</v>
          </cell>
        </row>
        <row r="917">
          <cell r="B917">
            <v>9310309</v>
          </cell>
          <cell r="C917" t="str">
            <v xml:space="preserve"> HILLERY,H. CLIFFORD</v>
          </cell>
          <cell r="D917">
            <v>-52000</v>
          </cell>
          <cell r="E917">
            <v>-47073.25</v>
          </cell>
          <cell r="F917">
            <v>41414</v>
          </cell>
          <cell r="G917">
            <v>52383</v>
          </cell>
          <cell r="H917" t="str">
            <v xml:space="preserve"> FHLB SOLD LOAN</v>
          </cell>
          <cell r="I917" t="str">
            <v xml:space="preserve"> PT</v>
          </cell>
          <cell r="J917">
            <v>20</v>
          </cell>
          <cell r="K917" t="str">
            <v xml:space="preserve"> A</v>
          </cell>
          <cell r="L917" t="str">
            <v xml:space="preserve"> N</v>
          </cell>
          <cell r="M917">
            <v>0</v>
          </cell>
          <cell r="N917">
            <v>27885</v>
          </cell>
          <cell r="O917">
            <v>9310309</v>
          </cell>
          <cell r="P917">
            <v>0</v>
          </cell>
          <cell r="Q917" t="str">
            <v xml:space="preserve"> KM</v>
          </cell>
          <cell r="R917">
            <v>43132</v>
          </cell>
          <cell r="S917">
            <v>233.5</v>
          </cell>
          <cell r="T917">
            <v>-97.71</v>
          </cell>
          <cell r="U917" t="str">
            <v xml:space="preserve"> N</v>
          </cell>
          <cell r="V917">
            <v>2</v>
          </cell>
          <cell r="W917">
            <v>514389186</v>
          </cell>
          <cell r="X917" t="str">
            <v xml:space="preserve"> S</v>
          </cell>
          <cell r="Y917">
            <v>27885</v>
          </cell>
          <cell r="Z917">
            <v>9310309</v>
          </cell>
          <cell r="AA917">
            <v>0</v>
          </cell>
          <cell r="AB917">
            <v>1</v>
          </cell>
          <cell r="AC917">
            <v>6</v>
          </cell>
          <cell r="AD917">
            <v>3</v>
          </cell>
          <cell r="AE917">
            <v>310309</v>
          </cell>
          <cell r="AF917">
            <v>1</v>
          </cell>
          <cell r="AG917" t="str">
            <v xml:space="preserve"> ST</v>
          </cell>
          <cell r="AH917" t="str">
            <v xml:space="preserve"> 301 DOWNING, SCOTT CITY</v>
          </cell>
          <cell r="AI917" t="str">
            <v xml:space="preserve"> N</v>
          </cell>
          <cell r="AJ917">
            <v>3.25</v>
          </cell>
          <cell r="AK917">
            <v>3</v>
          </cell>
          <cell r="AL917">
            <v>27885</v>
          </cell>
          <cell r="AM917">
            <v>9310309</v>
          </cell>
          <cell r="AN917" t="str">
            <v xml:space="preserve">  0/00/0000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1</v>
          </cell>
          <cell r="AW917">
            <v>0</v>
          </cell>
          <cell r="AX917">
            <v>0</v>
          </cell>
          <cell r="AY917">
            <v>27885</v>
          </cell>
          <cell r="AZ917">
            <v>9310309</v>
          </cell>
          <cell r="BA917" t="str">
            <v xml:space="preserve"> ST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 t="str">
            <v>Pass</v>
          </cell>
          <cell r="BH917" t="str">
            <v>Pass</v>
          </cell>
          <cell r="BI917" t="str">
            <v>***-**-9186</v>
          </cell>
          <cell r="BJ917">
            <v>-47073.25</v>
          </cell>
          <cell r="BK917">
            <v>-47170.96</v>
          </cell>
          <cell r="BL917">
            <v>-47170.96</v>
          </cell>
          <cell r="BM917"/>
          <cell r="BN917"/>
          <cell r="BO917"/>
          <cell r="BP917"/>
          <cell r="BQ917">
            <v>-2.1009263366430435E-5</v>
          </cell>
          <cell r="BR917">
            <v>-47073.25</v>
          </cell>
          <cell r="BS917">
            <v>-97.71</v>
          </cell>
          <cell r="BT917">
            <v>-47170.96</v>
          </cell>
          <cell r="BU917">
            <v>0</v>
          </cell>
          <cell r="BV917">
            <v>-47170.96</v>
          </cell>
          <cell r="BW917">
            <v>0</v>
          </cell>
          <cell r="BX917">
            <v>0</v>
          </cell>
          <cell r="BY917"/>
          <cell r="BZ917">
            <v>0</v>
          </cell>
          <cell r="CA917" t="e">
            <v>#REF!</v>
          </cell>
          <cell r="CB917" t="str">
            <v>Match</v>
          </cell>
          <cell r="CC917" t="b">
            <v>0</v>
          </cell>
          <cell r="CD917">
            <v>514389186</v>
          </cell>
          <cell r="CE917">
            <v>9</v>
          </cell>
          <cell r="CF917">
            <v>5</v>
          </cell>
          <cell r="CG917">
            <v>38</v>
          </cell>
          <cell r="CH917" t="b">
            <v>0</v>
          </cell>
          <cell r="CI917">
            <v>-8.3131597222236451</v>
          </cell>
          <cell r="CJ917"/>
          <cell r="CK917" t="e">
            <v>#REF!</v>
          </cell>
          <cell r="CL917" t="e">
            <v>#REF!</v>
          </cell>
        </row>
        <row r="918">
          <cell r="B918">
            <v>51364</v>
          </cell>
          <cell r="C918" t="str">
            <v xml:space="preserve"> HILLERY,STEVENS L.</v>
          </cell>
          <cell r="D918">
            <v>22892.42</v>
          </cell>
          <cell r="E918">
            <v>14529.42</v>
          </cell>
          <cell r="F918">
            <v>42061</v>
          </cell>
          <cell r="G918">
            <v>43862</v>
          </cell>
          <cell r="H918" t="str">
            <v xml:space="preserve"> REFINANCE GRAIN CART</v>
          </cell>
          <cell r="I918" t="str">
            <v xml:space="preserve"> SA</v>
          </cell>
          <cell r="J918">
            <v>92</v>
          </cell>
          <cell r="K918" t="str">
            <v xml:space="preserve"> A</v>
          </cell>
          <cell r="L918" t="str">
            <v xml:space="preserve"> N</v>
          </cell>
          <cell r="M918">
            <v>0</v>
          </cell>
          <cell r="N918">
            <v>27905</v>
          </cell>
          <cell r="O918">
            <v>51364</v>
          </cell>
          <cell r="P918">
            <v>0</v>
          </cell>
          <cell r="Q918" t="str">
            <v xml:space="preserve"> LF</v>
          </cell>
          <cell r="R918">
            <v>43132</v>
          </cell>
          <cell r="S918">
            <v>5342.32</v>
          </cell>
          <cell r="T918">
            <v>687.47</v>
          </cell>
          <cell r="U918" t="str">
            <v xml:space="preserve"> N</v>
          </cell>
          <cell r="V918">
            <v>3</v>
          </cell>
          <cell r="W918">
            <v>515706717</v>
          </cell>
          <cell r="X918" t="str">
            <v xml:space="preserve"> S</v>
          </cell>
          <cell r="Y918">
            <v>27905</v>
          </cell>
          <cell r="Z918">
            <v>51364</v>
          </cell>
          <cell r="AA918">
            <v>0</v>
          </cell>
          <cell r="AB918">
            <v>25</v>
          </cell>
          <cell r="AC918">
            <v>2</v>
          </cell>
          <cell r="AD918">
            <v>11</v>
          </cell>
          <cell r="AE918">
            <v>0</v>
          </cell>
          <cell r="AF918">
            <v>0</v>
          </cell>
          <cell r="AG918" t="str">
            <v xml:space="preserve"> ST</v>
          </cell>
          <cell r="AH918" t="str">
            <v xml:space="preserve"> ALL EQUIPMENT</v>
          </cell>
          <cell r="AI918" t="str">
            <v xml:space="preserve"> N</v>
          </cell>
          <cell r="AJ918">
            <v>5.5</v>
          </cell>
          <cell r="AK918">
            <v>1</v>
          </cell>
          <cell r="AL918">
            <v>27905</v>
          </cell>
          <cell r="AM918">
            <v>51364</v>
          </cell>
          <cell r="AN918" t="str">
            <v xml:space="preserve">  0/00/0000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1</v>
          </cell>
          <cell r="AW918">
            <v>0</v>
          </cell>
          <cell r="AX918">
            <v>0</v>
          </cell>
          <cell r="AY918">
            <v>27905</v>
          </cell>
          <cell r="AZ918">
            <v>51364</v>
          </cell>
          <cell r="BA918" t="str">
            <v xml:space="preserve"> ST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 t="str">
            <v>Pass</v>
          </cell>
          <cell r="BH918" t="str">
            <v>Pass</v>
          </cell>
          <cell r="BI918" t="str">
            <v>***-**-6717</v>
          </cell>
          <cell r="BJ918">
            <v>14529.42</v>
          </cell>
          <cell r="BK918">
            <v>15216.89</v>
          </cell>
          <cell r="BL918">
            <v>15216.89</v>
          </cell>
          <cell r="BM918"/>
          <cell r="BN918"/>
          <cell r="BO918"/>
          <cell r="BP918"/>
          <cell r="BQ918">
            <v>1.0973982119540533E-5</v>
          </cell>
          <cell r="BR918">
            <v>14529.42</v>
          </cell>
          <cell r="BS918">
            <v>687.47</v>
          </cell>
          <cell r="BT918">
            <v>15216.89</v>
          </cell>
          <cell r="BU918">
            <v>0</v>
          </cell>
          <cell r="BV918">
            <v>15216.89</v>
          </cell>
          <cell r="BW918">
            <v>0</v>
          </cell>
          <cell r="BX918">
            <v>0</v>
          </cell>
          <cell r="BY918"/>
          <cell r="BZ918">
            <v>0</v>
          </cell>
          <cell r="CA918" t="e">
            <v>#REF!</v>
          </cell>
          <cell r="CB918" t="str">
            <v>Match</v>
          </cell>
          <cell r="CC918" t="b">
            <v>0</v>
          </cell>
          <cell r="CD918">
            <v>515706717</v>
          </cell>
          <cell r="CE918">
            <v>9</v>
          </cell>
          <cell r="CF918">
            <v>5</v>
          </cell>
          <cell r="CG918">
            <v>70</v>
          </cell>
          <cell r="CH918" t="b">
            <v>0</v>
          </cell>
          <cell r="CI918">
            <v>-8.3131597222236451</v>
          </cell>
          <cell r="CJ918"/>
          <cell r="CK918" t="e">
            <v>#REF!</v>
          </cell>
          <cell r="CL918" t="e">
            <v>#REF!</v>
          </cell>
        </row>
        <row r="919">
          <cell r="B919">
            <v>52553</v>
          </cell>
          <cell r="C919" t="str">
            <v xml:space="preserve"> HILLERY,STEVENS L.</v>
          </cell>
          <cell r="D919">
            <v>31551.56</v>
          </cell>
          <cell r="E919">
            <v>24514.1</v>
          </cell>
          <cell r="F919">
            <v>42395</v>
          </cell>
          <cell r="G919">
            <v>43862</v>
          </cell>
          <cell r="H919" t="str">
            <v xml:space="preserve"> TRACK EXCAVATOR HOE RENEWAL</v>
          </cell>
          <cell r="I919" t="str">
            <v xml:space="preserve"> SA</v>
          </cell>
          <cell r="J919">
            <v>32</v>
          </cell>
          <cell r="K919" t="str">
            <v xml:space="preserve"> A</v>
          </cell>
          <cell r="L919" t="str">
            <v xml:space="preserve"> N</v>
          </cell>
          <cell r="M919">
            <v>0</v>
          </cell>
          <cell r="N919">
            <v>27905</v>
          </cell>
          <cell r="O919">
            <v>52553</v>
          </cell>
          <cell r="P919">
            <v>0</v>
          </cell>
          <cell r="Q919" t="str">
            <v xml:space="preserve"> LF</v>
          </cell>
          <cell r="R919">
            <v>43132</v>
          </cell>
          <cell r="S919">
            <v>9010.49</v>
          </cell>
          <cell r="T919">
            <v>1159.8800000000001</v>
          </cell>
          <cell r="U919" t="str">
            <v xml:space="preserve"> N</v>
          </cell>
          <cell r="V919">
            <v>3</v>
          </cell>
          <cell r="W919">
            <v>515706717</v>
          </cell>
          <cell r="X919" t="str">
            <v xml:space="preserve"> S</v>
          </cell>
          <cell r="Y919">
            <v>27905</v>
          </cell>
          <cell r="Z919">
            <v>52553</v>
          </cell>
          <cell r="AA919">
            <v>0</v>
          </cell>
          <cell r="AB919">
            <v>25</v>
          </cell>
          <cell r="AC919">
            <v>2</v>
          </cell>
          <cell r="AD919">
            <v>5</v>
          </cell>
          <cell r="AE919">
            <v>0</v>
          </cell>
          <cell r="AF919">
            <v>0</v>
          </cell>
          <cell r="AG919" t="str">
            <v xml:space="preserve"> ST</v>
          </cell>
          <cell r="AH919" t="str">
            <v xml:space="preserve"> 06 CASE CX240 HYDR. EXCAVATOR</v>
          </cell>
          <cell r="AI919" t="str">
            <v xml:space="preserve"> N</v>
          </cell>
          <cell r="AJ919">
            <v>5.5</v>
          </cell>
          <cell r="AK919">
            <v>1</v>
          </cell>
          <cell r="AL919">
            <v>27905</v>
          </cell>
          <cell r="AM919">
            <v>52553</v>
          </cell>
          <cell r="AN919" t="str">
            <v xml:space="preserve">  0/00/0000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1</v>
          </cell>
          <cell r="AW919">
            <v>0</v>
          </cell>
          <cell r="AX919">
            <v>0</v>
          </cell>
          <cell r="AY919">
            <v>27905</v>
          </cell>
          <cell r="AZ919">
            <v>52553</v>
          </cell>
          <cell r="BA919" t="str">
            <v xml:space="preserve"> ST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 t="str">
            <v>Pass</v>
          </cell>
          <cell r="BH919" t="str">
            <v>Pass</v>
          </cell>
          <cell r="BI919" t="str">
            <v>***-**-6717</v>
          </cell>
          <cell r="BJ919">
            <v>24514.1</v>
          </cell>
          <cell r="BK919">
            <v>25673.98</v>
          </cell>
          <cell r="BL919">
            <v>25673.98</v>
          </cell>
          <cell r="BM919"/>
          <cell r="BN919"/>
          <cell r="BO919"/>
          <cell r="BP919"/>
          <cell r="BQ919">
            <v>1.851534989535911E-5</v>
          </cell>
          <cell r="BR919">
            <v>24514.1</v>
          </cell>
          <cell r="BS919">
            <v>1159.8800000000001</v>
          </cell>
          <cell r="BT919">
            <v>25673.98</v>
          </cell>
          <cell r="BU919">
            <v>0</v>
          </cell>
          <cell r="BV919">
            <v>25673.98</v>
          </cell>
          <cell r="BW919">
            <v>0</v>
          </cell>
          <cell r="BX919">
            <v>0</v>
          </cell>
          <cell r="BY919"/>
          <cell r="BZ919">
            <v>0</v>
          </cell>
          <cell r="CA919" t="e">
            <v>#REF!</v>
          </cell>
          <cell r="CB919" t="str">
            <v>Match</v>
          </cell>
          <cell r="CC919" t="b">
            <v>0</v>
          </cell>
          <cell r="CD919">
            <v>515706717</v>
          </cell>
          <cell r="CE919">
            <v>9</v>
          </cell>
          <cell r="CF919">
            <v>5</v>
          </cell>
          <cell r="CG919">
            <v>70</v>
          </cell>
          <cell r="CH919" t="b">
            <v>0</v>
          </cell>
          <cell r="CI919">
            <v>-8.3131597222236451</v>
          </cell>
          <cell r="CJ919"/>
          <cell r="CK919" t="e">
            <v>#REF!</v>
          </cell>
          <cell r="CL919" t="e">
            <v>#REF!</v>
          </cell>
        </row>
        <row r="920">
          <cell r="B920">
            <v>54105</v>
          </cell>
          <cell r="C920" t="str">
            <v xml:space="preserve"> HILLERY,STEVENS L.</v>
          </cell>
          <cell r="D920">
            <v>80000</v>
          </cell>
          <cell r="E920">
            <v>80000</v>
          </cell>
          <cell r="F920">
            <v>42970</v>
          </cell>
          <cell r="G920">
            <v>44796</v>
          </cell>
          <cell r="H920" t="str">
            <v xml:space="preserve"> PURCHASE LOADER</v>
          </cell>
          <cell r="I920" t="str">
            <v xml:space="preserve"> SA</v>
          </cell>
          <cell r="J920">
            <v>32</v>
          </cell>
          <cell r="K920" t="str">
            <v xml:space="preserve"> A</v>
          </cell>
          <cell r="L920" t="str">
            <v xml:space="preserve"> N</v>
          </cell>
          <cell r="M920">
            <v>0</v>
          </cell>
          <cell r="N920">
            <v>27905</v>
          </cell>
          <cell r="O920">
            <v>54105</v>
          </cell>
          <cell r="P920">
            <v>0</v>
          </cell>
          <cell r="Q920" t="str">
            <v xml:space="preserve"> LF</v>
          </cell>
          <cell r="R920">
            <v>43335</v>
          </cell>
          <cell r="S920">
            <v>18864.32</v>
          </cell>
          <cell r="T920">
            <v>1940.81</v>
          </cell>
          <cell r="U920" t="str">
            <v xml:space="preserve"> N</v>
          </cell>
          <cell r="V920">
            <v>7</v>
          </cell>
          <cell r="W920">
            <v>515706717</v>
          </cell>
          <cell r="X920" t="str">
            <v xml:space="preserve"> S</v>
          </cell>
          <cell r="Y920">
            <v>27905</v>
          </cell>
          <cell r="Z920">
            <v>54105</v>
          </cell>
          <cell r="AA920">
            <v>0</v>
          </cell>
          <cell r="AB920">
            <v>22</v>
          </cell>
          <cell r="AC920">
            <v>2</v>
          </cell>
          <cell r="AD920">
            <v>5</v>
          </cell>
          <cell r="AE920">
            <v>0</v>
          </cell>
          <cell r="AF920">
            <v>0</v>
          </cell>
          <cell r="AG920" t="str">
            <v xml:space="preserve"> ST</v>
          </cell>
          <cell r="AH920" t="str">
            <v xml:space="preserve"> PURCHASE SECURITY INTEREST IN</v>
          </cell>
          <cell r="AI920" t="str">
            <v xml:space="preserve"> N</v>
          </cell>
          <cell r="AJ920">
            <v>5.75</v>
          </cell>
          <cell r="AK920">
            <v>0</v>
          </cell>
          <cell r="AL920">
            <v>27905</v>
          </cell>
          <cell r="AM920">
            <v>54105</v>
          </cell>
          <cell r="AN920" t="str">
            <v xml:space="preserve">  0/00/0000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27905</v>
          </cell>
          <cell r="AZ920">
            <v>54105</v>
          </cell>
          <cell r="BA920" t="str">
            <v xml:space="preserve"> ST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 t="str">
            <v>Pass</v>
          </cell>
          <cell r="BH920" t="str">
            <v>Pass</v>
          </cell>
          <cell r="BI920" t="str">
            <v>***-**-6717</v>
          </cell>
          <cell r="BJ920">
            <v>80000</v>
          </cell>
          <cell r="BK920">
            <v>81940.81</v>
          </cell>
          <cell r="BL920">
            <v>81940.81</v>
          </cell>
          <cell r="BM920"/>
          <cell r="BN920"/>
          <cell r="BO920"/>
          <cell r="BP920"/>
          <cell r="BQ920">
            <v>6.3170034253868669E-5</v>
          </cell>
          <cell r="BR920">
            <v>80000</v>
          </cell>
          <cell r="BS920">
            <v>1940.81</v>
          </cell>
          <cell r="BT920">
            <v>81940.81</v>
          </cell>
          <cell r="BU920">
            <v>0</v>
          </cell>
          <cell r="BV920">
            <v>81940.81</v>
          </cell>
          <cell r="BW920">
            <v>0</v>
          </cell>
          <cell r="BX920">
            <v>0</v>
          </cell>
          <cell r="BY920"/>
          <cell r="BZ920">
            <v>0</v>
          </cell>
          <cell r="CA920" t="e">
            <v>#REF!</v>
          </cell>
          <cell r="CB920" t="str">
            <v>Match</v>
          </cell>
          <cell r="CC920" t="b">
            <v>0</v>
          </cell>
          <cell r="CD920">
            <v>515706717</v>
          </cell>
          <cell r="CE920">
            <v>9</v>
          </cell>
          <cell r="CF920">
            <v>5</v>
          </cell>
          <cell r="CG920">
            <v>70</v>
          </cell>
          <cell r="CH920" t="b">
            <v>0</v>
          </cell>
          <cell r="CI920">
            <v>-211.31315972222365</v>
          </cell>
          <cell r="CJ920"/>
          <cell r="CK920" t="e">
            <v>#REF!</v>
          </cell>
          <cell r="CL920" t="e">
            <v>#REF!</v>
          </cell>
        </row>
        <row r="921">
          <cell r="B921">
            <v>50085</v>
          </cell>
          <cell r="C921" t="str">
            <v xml:space="preserve"> HINOJOS,ARON</v>
          </cell>
          <cell r="D921">
            <v>14517.5</v>
          </cell>
          <cell r="E921">
            <v>4211.57</v>
          </cell>
          <cell r="F921">
            <v>41712</v>
          </cell>
          <cell r="G921">
            <v>43539</v>
          </cell>
          <cell r="H921" t="str">
            <v xml:space="preserve"> PERSONAL</v>
          </cell>
          <cell r="I921" t="str">
            <v xml:space="preserve"> SA</v>
          </cell>
          <cell r="J921">
            <v>34</v>
          </cell>
          <cell r="K921" t="str">
            <v xml:space="preserve"> A</v>
          </cell>
          <cell r="L921" t="str">
            <v xml:space="preserve"> N</v>
          </cell>
          <cell r="M921">
            <v>0</v>
          </cell>
          <cell r="N921">
            <v>28000</v>
          </cell>
          <cell r="O921">
            <v>50085</v>
          </cell>
          <cell r="P921">
            <v>0</v>
          </cell>
          <cell r="Q921" t="str">
            <v xml:space="preserve"> LF</v>
          </cell>
          <cell r="R921">
            <v>43115</v>
          </cell>
          <cell r="S921">
            <v>291.06</v>
          </cell>
          <cell r="T921">
            <v>12.11</v>
          </cell>
          <cell r="U921" t="str">
            <v xml:space="preserve"> N</v>
          </cell>
          <cell r="V921">
            <v>11</v>
          </cell>
          <cell r="W921">
            <v>563879712</v>
          </cell>
          <cell r="X921" t="str">
            <v xml:space="preserve"> S</v>
          </cell>
          <cell r="Y921">
            <v>28000</v>
          </cell>
          <cell r="Z921">
            <v>50085</v>
          </cell>
          <cell r="AA921">
            <v>0</v>
          </cell>
          <cell r="AB921">
            <v>24</v>
          </cell>
          <cell r="AC921">
            <v>5</v>
          </cell>
          <cell r="AD921">
            <v>12</v>
          </cell>
          <cell r="AE921">
            <v>0</v>
          </cell>
          <cell r="AF921">
            <v>0</v>
          </cell>
          <cell r="AG921" t="str">
            <v xml:space="preserve"> ST</v>
          </cell>
          <cell r="AH921" t="str">
            <v xml:space="preserve"> 2012 CHEVROLET MALIBU LTZ (VIN</v>
          </cell>
          <cell r="AI921" t="str">
            <v xml:space="preserve"> N</v>
          </cell>
          <cell r="AJ921">
            <v>7.5</v>
          </cell>
          <cell r="AK921">
            <v>34</v>
          </cell>
          <cell r="AL921">
            <v>28000</v>
          </cell>
          <cell r="AM921">
            <v>50085</v>
          </cell>
          <cell r="AN921" t="str">
            <v xml:space="preserve">  0/00/0000</v>
          </cell>
          <cell r="AO921">
            <v>287.33</v>
          </cell>
          <cell r="AP921">
            <v>4.33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13</v>
          </cell>
          <cell r="AW921">
            <v>0</v>
          </cell>
          <cell r="AX921">
            <v>0</v>
          </cell>
          <cell r="AY921">
            <v>28000</v>
          </cell>
          <cell r="AZ921">
            <v>50085</v>
          </cell>
          <cell r="BA921" t="str">
            <v xml:space="preserve"> ST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 t="str">
            <v>Pass</v>
          </cell>
          <cell r="BH921" t="str">
            <v>Pass</v>
          </cell>
          <cell r="BI921" t="str">
            <v>***-**-9712</v>
          </cell>
          <cell r="BJ921">
            <v>4211.57</v>
          </cell>
          <cell r="BK921">
            <v>4223.6799999999994</v>
          </cell>
          <cell r="BL921">
            <v>4223.6799999999994</v>
          </cell>
          <cell r="BM921"/>
          <cell r="BN921"/>
          <cell r="BO921"/>
          <cell r="BP921"/>
          <cell r="BQ921">
            <v>4.3376905624331348E-6</v>
          </cell>
          <cell r="BR921">
            <v>4211.57</v>
          </cell>
          <cell r="BS921">
            <v>12.11</v>
          </cell>
          <cell r="BT921">
            <v>4223.6799999999994</v>
          </cell>
          <cell r="BU921">
            <v>0</v>
          </cell>
          <cell r="BV921">
            <v>4223.6799999999994</v>
          </cell>
          <cell r="BW921">
            <v>0</v>
          </cell>
          <cell r="BX921">
            <v>0</v>
          </cell>
          <cell r="BY921"/>
          <cell r="BZ921">
            <v>291.65999999999997</v>
          </cell>
          <cell r="CA921" t="e">
            <v>#REF!</v>
          </cell>
          <cell r="CB921" t="str">
            <v>Match</v>
          </cell>
          <cell r="CC921" t="b">
            <v>0</v>
          </cell>
          <cell r="CD921">
            <v>563879712</v>
          </cell>
          <cell r="CE921">
            <v>9</v>
          </cell>
          <cell r="CF921">
            <v>5</v>
          </cell>
          <cell r="CG921">
            <v>87</v>
          </cell>
          <cell r="CH921" t="b">
            <v>0</v>
          </cell>
          <cell r="CI921">
            <v>8.6868402777763549</v>
          </cell>
          <cell r="CJ921"/>
          <cell r="CK921" t="e">
            <v>#REF!</v>
          </cell>
          <cell r="CL921" t="e">
            <v>#REF!</v>
          </cell>
        </row>
        <row r="922">
          <cell r="B922">
            <v>53313</v>
          </cell>
          <cell r="C922" t="str">
            <v xml:space="preserve"> BARBARA J HINTZ TRUS</v>
          </cell>
          <cell r="D922">
            <v>56872.25</v>
          </cell>
          <cell r="E922">
            <v>44822.67</v>
          </cell>
          <cell r="F922">
            <v>42641</v>
          </cell>
          <cell r="G922">
            <v>43406</v>
          </cell>
          <cell r="H922" t="str">
            <v xml:space="preserve"> BUSINESS INVESTMENT RENEWAL</v>
          </cell>
          <cell r="I922" t="str">
            <v xml:space="preserve"> SA</v>
          </cell>
          <cell r="J922">
            <v>12</v>
          </cell>
          <cell r="K922" t="str">
            <v xml:space="preserve"> A</v>
          </cell>
          <cell r="L922" t="str">
            <v xml:space="preserve"> N</v>
          </cell>
          <cell r="M922">
            <v>0</v>
          </cell>
          <cell r="N922">
            <v>28073</v>
          </cell>
          <cell r="O922">
            <v>53313</v>
          </cell>
          <cell r="P922">
            <v>0</v>
          </cell>
          <cell r="Q922" t="str">
            <v xml:space="preserve"> JB</v>
          </cell>
          <cell r="R922">
            <v>43133</v>
          </cell>
          <cell r="S922">
            <v>1000</v>
          </cell>
          <cell r="T922">
            <v>148.29</v>
          </cell>
          <cell r="U922" t="str">
            <v xml:space="preserve"> N</v>
          </cell>
          <cell r="V922">
            <v>2</v>
          </cell>
          <cell r="W922">
            <v>514468125</v>
          </cell>
          <cell r="X922" t="str">
            <v xml:space="preserve"> F</v>
          </cell>
          <cell r="Y922">
            <v>28073</v>
          </cell>
          <cell r="Z922">
            <v>53313</v>
          </cell>
          <cell r="AA922">
            <v>0</v>
          </cell>
          <cell r="AB922">
            <v>26</v>
          </cell>
          <cell r="AC922">
            <v>6</v>
          </cell>
          <cell r="AD922">
            <v>2</v>
          </cell>
          <cell r="AE922">
            <v>0</v>
          </cell>
          <cell r="AF922">
            <v>0</v>
          </cell>
          <cell r="AG922" t="str">
            <v xml:space="preserve"> ST</v>
          </cell>
          <cell r="AH922" t="str">
            <v xml:space="preserve"> REAL ESTATE MORTGAGE ON LAND</v>
          </cell>
          <cell r="AI922" t="str">
            <v xml:space="preserve"> N</v>
          </cell>
          <cell r="AJ922">
            <v>5.75</v>
          </cell>
          <cell r="AK922">
            <v>0</v>
          </cell>
          <cell r="AL922">
            <v>28073</v>
          </cell>
          <cell r="AM922">
            <v>53313</v>
          </cell>
          <cell r="AN922" t="str">
            <v xml:space="preserve">  0/00/0000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28073</v>
          </cell>
          <cell r="AZ922">
            <v>53313</v>
          </cell>
          <cell r="BA922" t="str">
            <v xml:space="preserve"> ST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 t="str">
            <v>Pass</v>
          </cell>
          <cell r="BH922" t="str">
            <v>Pass</v>
          </cell>
          <cell r="BI922" t="str">
            <v>**-***8125</v>
          </cell>
          <cell r="BJ922">
            <v>44822.67</v>
          </cell>
          <cell r="BK922">
            <v>44970.96</v>
          </cell>
          <cell r="BL922">
            <v>44970.96</v>
          </cell>
          <cell r="BM922"/>
          <cell r="BN922"/>
          <cell r="BO922"/>
          <cell r="BP922"/>
          <cell r="BQ922">
            <v>3.5393119990623142E-5</v>
          </cell>
          <cell r="BR922">
            <v>44822.67</v>
          </cell>
          <cell r="BS922">
            <v>148.29</v>
          </cell>
          <cell r="BT922">
            <v>44970.96</v>
          </cell>
          <cell r="BU922">
            <v>0</v>
          </cell>
          <cell r="BV922">
            <v>44970.96</v>
          </cell>
          <cell r="BW922">
            <v>0</v>
          </cell>
          <cell r="BX922">
            <v>0</v>
          </cell>
          <cell r="BY922"/>
          <cell r="BZ922">
            <v>0</v>
          </cell>
          <cell r="CA922" t="e">
            <v>#REF!</v>
          </cell>
          <cell r="CB922" t="str">
            <v>Match</v>
          </cell>
          <cell r="CC922" t="b">
            <v>0</v>
          </cell>
          <cell r="CD922">
            <v>514468125</v>
          </cell>
          <cell r="CE922">
            <v>9</v>
          </cell>
          <cell r="CF922">
            <v>5</v>
          </cell>
          <cell r="CG922">
            <v>46</v>
          </cell>
          <cell r="CH922" t="b">
            <v>0</v>
          </cell>
          <cell r="CI922">
            <v>-9.3131597222236451</v>
          </cell>
          <cell r="CJ922"/>
          <cell r="CK922" t="e">
            <v>#REF!</v>
          </cell>
          <cell r="CL922" t="e">
            <v>#REF!</v>
          </cell>
        </row>
        <row r="923">
          <cell r="B923">
            <v>53314</v>
          </cell>
          <cell r="C923" t="str">
            <v xml:space="preserve"> HINTZ,BARBARA J.</v>
          </cell>
          <cell r="D923">
            <v>14418.19</v>
          </cell>
          <cell r="E923">
            <v>13800</v>
          </cell>
          <cell r="F923">
            <v>42641</v>
          </cell>
          <cell r="G923">
            <v>43375</v>
          </cell>
          <cell r="H923" t="str">
            <v xml:space="preserve"> OPERATING RENEWAL</v>
          </cell>
          <cell r="I923" t="str">
            <v xml:space="preserve"> SI</v>
          </cell>
          <cell r="J923">
            <v>91</v>
          </cell>
          <cell r="K923" t="str">
            <v xml:space="preserve"> A</v>
          </cell>
          <cell r="L923" t="str">
            <v xml:space="preserve"> N</v>
          </cell>
          <cell r="M923">
            <v>0</v>
          </cell>
          <cell r="N923">
            <v>28073</v>
          </cell>
          <cell r="O923">
            <v>53314</v>
          </cell>
          <cell r="P923">
            <v>0</v>
          </cell>
          <cell r="Q923" t="str">
            <v xml:space="preserve"> JB</v>
          </cell>
          <cell r="R923">
            <v>43375</v>
          </cell>
          <cell r="S923">
            <v>0</v>
          </cell>
          <cell r="T923">
            <v>115.39</v>
          </cell>
          <cell r="U923" t="str">
            <v xml:space="preserve"> N</v>
          </cell>
          <cell r="V923">
            <v>8</v>
          </cell>
          <cell r="W923">
            <v>514468125</v>
          </cell>
          <cell r="X923" t="str">
            <v xml:space="preserve"> S</v>
          </cell>
          <cell r="Y923">
            <v>28073</v>
          </cell>
          <cell r="Z923">
            <v>53314</v>
          </cell>
          <cell r="AA923">
            <v>1</v>
          </cell>
          <cell r="AB923">
            <v>26</v>
          </cell>
          <cell r="AC923">
            <v>4</v>
          </cell>
          <cell r="AD923">
            <v>11</v>
          </cell>
          <cell r="AE923">
            <v>0</v>
          </cell>
          <cell r="AF923">
            <v>0</v>
          </cell>
          <cell r="AG923" t="str">
            <v xml:space="preserve"> ST</v>
          </cell>
          <cell r="AH923" t="str">
            <v xml:space="preserve"> CD 12512 $18,279.59</v>
          </cell>
          <cell r="AI923" t="str">
            <v xml:space="preserve"> N</v>
          </cell>
          <cell r="AJ923">
            <v>2.65</v>
          </cell>
          <cell r="AK923">
            <v>0</v>
          </cell>
          <cell r="AL923">
            <v>28073</v>
          </cell>
          <cell r="AM923">
            <v>53314</v>
          </cell>
          <cell r="AN923" t="str">
            <v xml:space="preserve">  9/19/2017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28073</v>
          </cell>
          <cell r="AZ923">
            <v>53314</v>
          </cell>
          <cell r="BA923" t="str">
            <v xml:space="preserve"> ST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 t="str">
            <v>Pass</v>
          </cell>
          <cell r="BH923" t="str">
            <v>Pass</v>
          </cell>
          <cell r="BI923" t="str">
            <v>***-**-8125</v>
          </cell>
          <cell r="BJ923">
            <v>13800</v>
          </cell>
          <cell r="BK923">
            <v>13915.39</v>
          </cell>
          <cell r="BL923">
            <v>13915.39</v>
          </cell>
          <cell r="BM923"/>
          <cell r="BN923"/>
          <cell r="BO923"/>
          <cell r="BP923"/>
          <cell r="BQ923">
            <v>5.0220177231825589E-6</v>
          </cell>
          <cell r="BR923">
            <v>13800</v>
          </cell>
          <cell r="BS923">
            <v>115.39</v>
          </cell>
          <cell r="BT923">
            <v>13915.39</v>
          </cell>
          <cell r="BU923">
            <v>0</v>
          </cell>
          <cell r="BV923">
            <v>13915.39</v>
          </cell>
          <cell r="BW923">
            <v>0</v>
          </cell>
          <cell r="BX923">
            <v>0</v>
          </cell>
          <cell r="BY923"/>
          <cell r="BZ923">
            <v>0</v>
          </cell>
          <cell r="CA923" t="e">
            <v>#REF!</v>
          </cell>
          <cell r="CB923" t="str">
            <v>Match</v>
          </cell>
          <cell r="CC923" t="b">
            <v>0</v>
          </cell>
          <cell r="CD923">
            <v>514468125</v>
          </cell>
          <cell r="CE923">
            <v>9</v>
          </cell>
          <cell r="CF923">
            <v>5</v>
          </cell>
          <cell r="CG923">
            <v>46</v>
          </cell>
          <cell r="CH923" t="b">
            <v>0</v>
          </cell>
          <cell r="CI923">
            <v>-251.31315972222365</v>
          </cell>
          <cell r="CJ923"/>
          <cell r="CK923" t="e">
            <v>#REF!</v>
          </cell>
          <cell r="CL923" t="e">
            <v>#REF!</v>
          </cell>
        </row>
        <row r="924">
          <cell r="B924">
            <v>53621</v>
          </cell>
          <cell r="C924" t="str">
            <v xml:space="preserve"> BARBARA J HINTZ, TRU</v>
          </cell>
          <cell r="D924">
            <v>200000</v>
          </cell>
          <cell r="E924">
            <v>195600</v>
          </cell>
          <cell r="F924">
            <v>42779</v>
          </cell>
          <cell r="G924">
            <v>43100</v>
          </cell>
          <cell r="H924" t="str">
            <v xml:space="preserve"> OPERATING RENEWAL</v>
          </cell>
          <cell r="I924" t="str">
            <v xml:space="preserve"> SI</v>
          </cell>
          <cell r="J924">
            <v>91</v>
          </cell>
          <cell r="K924" t="str">
            <v xml:space="preserve"> A</v>
          </cell>
          <cell r="L924" t="str">
            <v xml:space="preserve"> O</v>
          </cell>
          <cell r="M924">
            <v>200000</v>
          </cell>
          <cell r="N924">
            <v>28073</v>
          </cell>
          <cell r="O924">
            <v>53621</v>
          </cell>
          <cell r="P924">
            <v>0</v>
          </cell>
          <cell r="Q924" t="str">
            <v xml:space="preserve"> JD</v>
          </cell>
          <cell r="R924">
            <v>43100</v>
          </cell>
          <cell r="S924">
            <v>0</v>
          </cell>
          <cell r="T924">
            <v>1152.79</v>
          </cell>
          <cell r="U924" t="str">
            <v xml:space="preserve"> N</v>
          </cell>
          <cell r="V924">
            <v>2</v>
          </cell>
          <cell r="W924">
            <v>514468125</v>
          </cell>
          <cell r="X924" t="str">
            <v xml:space="preserve"> F</v>
          </cell>
          <cell r="Y924">
            <v>28073</v>
          </cell>
          <cell r="Z924">
            <v>53621</v>
          </cell>
          <cell r="AA924">
            <v>0</v>
          </cell>
          <cell r="AB924">
            <v>26</v>
          </cell>
          <cell r="AC924">
            <v>4</v>
          </cell>
          <cell r="AD924">
            <v>11</v>
          </cell>
          <cell r="AE924">
            <v>0</v>
          </cell>
          <cell r="AF924">
            <v>0</v>
          </cell>
          <cell r="AG924" t="str">
            <v xml:space="preserve"> ST</v>
          </cell>
          <cell r="AH924" t="str">
            <v xml:space="preserve"> REM DATED 5/7/02 REM DATED</v>
          </cell>
          <cell r="AI924" t="str">
            <v xml:space="preserve"> N</v>
          </cell>
          <cell r="AJ924">
            <v>7</v>
          </cell>
          <cell r="AK924">
            <v>1</v>
          </cell>
          <cell r="AL924">
            <v>28073</v>
          </cell>
          <cell r="AM924">
            <v>53621</v>
          </cell>
          <cell r="AN924" t="str">
            <v xml:space="preserve">  0/00/0000</v>
          </cell>
          <cell r="AO924">
            <v>195600</v>
          </cell>
          <cell r="AP924">
            <v>1152.79</v>
          </cell>
          <cell r="AQ924">
            <v>196752.79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28073</v>
          </cell>
          <cell r="AZ924">
            <v>53621</v>
          </cell>
          <cell r="BA924" t="str">
            <v xml:space="preserve"> ST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 t="str">
            <v>Pass</v>
          </cell>
          <cell r="BH924" t="str">
            <v>Pass</v>
          </cell>
          <cell r="BI924" t="str">
            <v>**-***8125</v>
          </cell>
          <cell r="BJ924">
            <v>200000</v>
          </cell>
          <cell r="BK924">
            <v>196752.79</v>
          </cell>
          <cell r="BL924">
            <v>196752.79</v>
          </cell>
          <cell r="BM924"/>
          <cell r="BN924"/>
          <cell r="BO924"/>
          <cell r="BP924"/>
          <cell r="BQ924">
            <v>1.8802698021825432E-4</v>
          </cell>
          <cell r="BR924">
            <v>195600</v>
          </cell>
          <cell r="BS924">
            <v>1152.79</v>
          </cell>
          <cell r="BT924">
            <v>196752.79</v>
          </cell>
          <cell r="BU924">
            <v>0</v>
          </cell>
          <cell r="BV924">
            <v>196752.79</v>
          </cell>
          <cell r="BW924">
            <v>0</v>
          </cell>
          <cell r="BX924">
            <v>0</v>
          </cell>
          <cell r="BY924" t="str">
            <v>1-29</v>
          </cell>
          <cell r="BZ924">
            <v>196752.79</v>
          </cell>
          <cell r="CA924" t="e">
            <v>#REF!</v>
          </cell>
          <cell r="CB924" t="str">
            <v>Match</v>
          </cell>
          <cell r="CC924" t="b">
            <v>0</v>
          </cell>
          <cell r="CD924">
            <v>514468125</v>
          </cell>
          <cell r="CE924">
            <v>9</v>
          </cell>
          <cell r="CF924">
            <v>5</v>
          </cell>
          <cell r="CG924">
            <v>46</v>
          </cell>
          <cell r="CH924" t="b">
            <v>0</v>
          </cell>
          <cell r="CI924">
            <v>23.686840277776355</v>
          </cell>
          <cell r="CJ924"/>
          <cell r="CK924" t="e">
            <v>#REF!</v>
          </cell>
          <cell r="CL924" t="e">
            <v>#REF!</v>
          </cell>
        </row>
        <row r="925">
          <cell r="B925">
            <v>52337</v>
          </cell>
          <cell r="C925" t="str">
            <v xml:space="preserve"> HITCHCOCK,CRAIG MILT</v>
          </cell>
          <cell r="D925">
            <v>51605.26</v>
          </cell>
          <cell r="E925">
            <v>45408.39</v>
          </cell>
          <cell r="F925">
            <v>42338</v>
          </cell>
          <cell r="G925">
            <v>45199</v>
          </cell>
          <cell r="H925" t="str">
            <v xml:space="preserve"> HOUSE REMODEL</v>
          </cell>
          <cell r="I925" t="str">
            <v xml:space="preserve"> SA</v>
          </cell>
          <cell r="J925">
            <v>31</v>
          </cell>
          <cell r="K925" t="str">
            <v xml:space="preserve"> A</v>
          </cell>
          <cell r="L925" t="str">
            <v xml:space="preserve"> N</v>
          </cell>
          <cell r="M925">
            <v>0</v>
          </cell>
          <cell r="N925">
            <v>28110</v>
          </cell>
          <cell r="O925">
            <v>52337</v>
          </cell>
          <cell r="P925">
            <v>0</v>
          </cell>
          <cell r="Q925" t="str">
            <v xml:space="preserve"> JB</v>
          </cell>
          <cell r="R925">
            <v>43189</v>
          </cell>
          <cell r="S925">
            <v>400</v>
          </cell>
          <cell r="T925">
            <v>111.97</v>
          </cell>
          <cell r="U925" t="str">
            <v xml:space="preserve"> N</v>
          </cell>
          <cell r="V925">
            <v>1</v>
          </cell>
          <cell r="W925">
            <v>492707334</v>
          </cell>
          <cell r="X925" t="str">
            <v xml:space="preserve"> S</v>
          </cell>
          <cell r="Y925">
            <v>28110</v>
          </cell>
          <cell r="Z925">
            <v>52337</v>
          </cell>
          <cell r="AA925">
            <v>0</v>
          </cell>
          <cell r="AB925">
            <v>2</v>
          </cell>
          <cell r="AC925">
            <v>9</v>
          </cell>
          <cell r="AD925">
            <v>4</v>
          </cell>
          <cell r="AE925">
            <v>0</v>
          </cell>
          <cell r="AF925">
            <v>0</v>
          </cell>
          <cell r="AG925" t="str">
            <v xml:space="preserve"> ST</v>
          </cell>
          <cell r="AH925" t="str">
            <v xml:space="preserve"> UNSECURED</v>
          </cell>
          <cell r="AI925" t="str">
            <v xml:space="preserve"> N</v>
          </cell>
          <cell r="AJ925">
            <v>4.5</v>
          </cell>
          <cell r="AK925">
            <v>4</v>
          </cell>
          <cell r="AL925">
            <v>28110</v>
          </cell>
          <cell r="AM925">
            <v>52337</v>
          </cell>
          <cell r="AN925" t="str">
            <v xml:space="preserve">  0/00/0000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2</v>
          </cell>
          <cell r="AW925">
            <v>0</v>
          </cell>
          <cell r="AX925">
            <v>0</v>
          </cell>
          <cell r="AY925">
            <v>28110</v>
          </cell>
          <cell r="AZ925">
            <v>52337</v>
          </cell>
          <cell r="BA925" t="str">
            <v xml:space="preserve"> ST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 t="str">
            <v>Pass</v>
          </cell>
          <cell r="BH925" t="str">
            <v>Pass</v>
          </cell>
          <cell r="BI925" t="str">
            <v>***-**-7334</v>
          </cell>
          <cell r="BJ925">
            <v>45408.39</v>
          </cell>
          <cell r="BK925">
            <v>45520.36</v>
          </cell>
          <cell r="BL925">
            <v>45520.36</v>
          </cell>
          <cell r="BM925"/>
          <cell r="BN925"/>
          <cell r="BO925"/>
          <cell r="BP925"/>
          <cell r="BQ925">
            <v>2.8060919527627441E-5</v>
          </cell>
          <cell r="BR925">
            <v>45408.39</v>
          </cell>
          <cell r="BS925">
            <v>111.97</v>
          </cell>
          <cell r="BT925">
            <v>45520.36</v>
          </cell>
          <cell r="BU925">
            <v>0</v>
          </cell>
          <cell r="BV925">
            <v>45520.36</v>
          </cell>
          <cell r="BW925">
            <v>0</v>
          </cell>
          <cell r="BX925">
            <v>0</v>
          </cell>
          <cell r="BY925"/>
          <cell r="BZ925">
            <v>0</v>
          </cell>
          <cell r="CA925" t="e">
            <v>#REF!</v>
          </cell>
          <cell r="CB925" t="str">
            <v>Match</v>
          </cell>
          <cell r="CC925" t="b">
            <v>0</v>
          </cell>
          <cell r="CD925">
            <v>492707334</v>
          </cell>
          <cell r="CE925">
            <v>9</v>
          </cell>
          <cell r="CF925">
            <v>4</v>
          </cell>
          <cell r="CG925">
            <v>70</v>
          </cell>
          <cell r="CH925" t="b">
            <v>0</v>
          </cell>
          <cell r="CI925">
            <v>-65.313159722223645</v>
          </cell>
          <cell r="CJ925"/>
          <cell r="CK925" t="e">
            <v>#REF!</v>
          </cell>
          <cell r="CL925" t="e">
            <v>#REF!</v>
          </cell>
        </row>
        <row r="926">
          <cell r="B926">
            <v>310385</v>
          </cell>
          <cell r="C926" t="str">
            <v xml:space="preserve"> HITCHCOCK,CRAIG MILT</v>
          </cell>
          <cell r="D926">
            <v>100000</v>
          </cell>
          <cell r="E926">
            <v>96170.59</v>
          </cell>
          <cell r="F926">
            <v>42332</v>
          </cell>
          <cell r="G926">
            <v>53297</v>
          </cell>
          <cell r="H926" t="str">
            <v xml:space="preserve"> CASH-OUT REFINANCE</v>
          </cell>
          <cell r="I926" t="str">
            <v xml:space="preserve"> PA</v>
          </cell>
          <cell r="J926">
            <v>19</v>
          </cell>
          <cell r="K926" t="str">
            <v xml:space="preserve"> A</v>
          </cell>
          <cell r="L926" t="str">
            <v xml:space="preserve"> N</v>
          </cell>
          <cell r="M926">
            <v>0</v>
          </cell>
          <cell r="N926">
            <v>28110</v>
          </cell>
          <cell r="O926">
            <v>310385</v>
          </cell>
          <cell r="P926">
            <v>0</v>
          </cell>
          <cell r="Q926" t="str">
            <v xml:space="preserve"> BR</v>
          </cell>
          <cell r="R926">
            <v>43132</v>
          </cell>
          <cell r="S926">
            <v>470.24</v>
          </cell>
          <cell r="T926">
            <v>222.72</v>
          </cell>
          <cell r="U926" t="str">
            <v xml:space="preserve"> N</v>
          </cell>
          <cell r="V926">
            <v>2</v>
          </cell>
          <cell r="W926">
            <v>492707334</v>
          </cell>
          <cell r="X926" t="str">
            <v xml:space="preserve"> S</v>
          </cell>
          <cell r="Y926">
            <v>28110</v>
          </cell>
          <cell r="Z926">
            <v>310385</v>
          </cell>
          <cell r="AA926">
            <v>0</v>
          </cell>
          <cell r="AB926">
            <v>2</v>
          </cell>
          <cell r="AC926">
            <v>6</v>
          </cell>
          <cell r="AD926">
            <v>3</v>
          </cell>
          <cell r="AE926">
            <v>310385</v>
          </cell>
          <cell r="AF926">
            <v>1</v>
          </cell>
          <cell r="AG926" t="str">
            <v xml:space="preserve"> ST</v>
          </cell>
          <cell r="AH926" t="str">
            <v xml:space="preserve"> 1015 SANTA FE</v>
          </cell>
          <cell r="AI926" t="str">
            <v xml:space="preserve"> N</v>
          </cell>
          <cell r="AJ926">
            <v>3.625</v>
          </cell>
          <cell r="AK926">
            <v>0</v>
          </cell>
          <cell r="AL926">
            <v>28110</v>
          </cell>
          <cell r="AM926">
            <v>310385</v>
          </cell>
          <cell r="AN926" t="str">
            <v xml:space="preserve">  0/00/0000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28110</v>
          </cell>
          <cell r="AZ926">
            <v>310385</v>
          </cell>
          <cell r="BA926" t="str">
            <v xml:space="preserve"> ST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 t="str">
            <v>Pass</v>
          </cell>
          <cell r="BH926" t="str">
            <v>Pass</v>
          </cell>
          <cell r="BI926" t="str">
            <v>***-**-7334</v>
          </cell>
          <cell r="BJ926">
            <v>96170.59</v>
          </cell>
          <cell r="BK926">
            <v>96393.31</v>
          </cell>
          <cell r="BL926">
            <v>96393.31</v>
          </cell>
          <cell r="BM926"/>
          <cell r="BN926"/>
          <cell r="BO926"/>
          <cell r="BP926"/>
          <cell r="BQ926">
            <v>4.7874425127969574E-5</v>
          </cell>
          <cell r="BR926">
            <v>96170.59</v>
          </cell>
          <cell r="BS926">
            <v>222.72</v>
          </cell>
          <cell r="BT926">
            <v>96393.31</v>
          </cell>
          <cell r="BU926">
            <v>0</v>
          </cell>
          <cell r="BV926">
            <v>96393.31</v>
          </cell>
          <cell r="BW926">
            <v>0</v>
          </cell>
          <cell r="BX926">
            <v>0</v>
          </cell>
          <cell r="BY926"/>
          <cell r="BZ926">
            <v>0</v>
          </cell>
          <cell r="CA926" t="e">
            <v>#REF!</v>
          </cell>
          <cell r="CB926" t="str">
            <v>Match</v>
          </cell>
          <cell r="CC926" t="b">
            <v>0</v>
          </cell>
          <cell r="CD926">
            <v>492707334</v>
          </cell>
          <cell r="CE926">
            <v>9</v>
          </cell>
          <cell r="CF926">
            <v>4</v>
          </cell>
          <cell r="CG926">
            <v>70</v>
          </cell>
          <cell r="CH926" t="b">
            <v>0</v>
          </cell>
          <cell r="CI926">
            <v>-8.3131597222236451</v>
          </cell>
          <cell r="CJ926"/>
          <cell r="CK926" t="e">
            <v>#REF!</v>
          </cell>
          <cell r="CL926" t="e">
            <v>#REF!</v>
          </cell>
        </row>
        <row r="927">
          <cell r="B927">
            <v>9310385</v>
          </cell>
          <cell r="C927" t="str">
            <v xml:space="preserve"> HITCHCOCK,CR</v>
          </cell>
          <cell r="D927">
            <v>-100000</v>
          </cell>
          <cell r="E927">
            <v>-96170.59</v>
          </cell>
          <cell r="F927">
            <v>42332</v>
          </cell>
          <cell r="G927">
            <v>53297</v>
          </cell>
          <cell r="H927" t="str">
            <v xml:space="preserve"> MPF SOLD LOAN</v>
          </cell>
          <cell r="I927" t="str">
            <v xml:space="preserve"> PT</v>
          </cell>
          <cell r="J927">
            <v>20</v>
          </cell>
          <cell r="K927" t="str">
            <v xml:space="preserve"> A</v>
          </cell>
          <cell r="L927" t="str">
            <v xml:space="preserve"> N</v>
          </cell>
          <cell r="M927">
            <v>0</v>
          </cell>
          <cell r="N927">
            <v>28110</v>
          </cell>
          <cell r="O927">
            <v>9310385</v>
          </cell>
          <cell r="P927">
            <v>0</v>
          </cell>
          <cell r="Q927" t="str">
            <v xml:space="preserve"> BR</v>
          </cell>
          <cell r="R927">
            <v>43132</v>
          </cell>
          <cell r="S927">
            <v>470.24</v>
          </cell>
          <cell r="T927">
            <v>-222.72</v>
          </cell>
          <cell r="U927" t="str">
            <v xml:space="preserve"> N</v>
          </cell>
          <cell r="V927">
            <v>2</v>
          </cell>
          <cell r="W927">
            <v>492707334</v>
          </cell>
          <cell r="X927" t="str">
            <v xml:space="preserve"> S</v>
          </cell>
          <cell r="Y927">
            <v>28110</v>
          </cell>
          <cell r="Z927">
            <v>9310385</v>
          </cell>
          <cell r="AA927">
            <v>0</v>
          </cell>
          <cell r="AB927">
            <v>2</v>
          </cell>
          <cell r="AC927">
            <v>6</v>
          </cell>
          <cell r="AD927">
            <v>3</v>
          </cell>
          <cell r="AE927">
            <v>310385</v>
          </cell>
          <cell r="AF927">
            <v>1</v>
          </cell>
          <cell r="AG927" t="str">
            <v xml:space="preserve"> ST</v>
          </cell>
          <cell r="AH927" t="str">
            <v xml:space="preserve"> 1015 SANTA FE</v>
          </cell>
          <cell r="AI927" t="str">
            <v xml:space="preserve">  </v>
          </cell>
          <cell r="AJ927">
            <v>3.625</v>
          </cell>
          <cell r="AK927">
            <v>0</v>
          </cell>
          <cell r="AL927">
            <v>28110</v>
          </cell>
          <cell r="AM927">
            <v>9310385</v>
          </cell>
          <cell r="AN927" t="str">
            <v xml:space="preserve">  0/00/0000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28110</v>
          </cell>
          <cell r="AZ927">
            <v>9310385</v>
          </cell>
          <cell r="BA927" t="str">
            <v xml:space="preserve"> ST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 t="str">
            <v>Pass</v>
          </cell>
          <cell r="BH927" t="str">
            <v>Pass</v>
          </cell>
          <cell r="BI927" t="str">
            <v>***-**-7334</v>
          </cell>
          <cell r="BJ927">
            <v>-96170.59</v>
          </cell>
          <cell r="BK927">
            <v>-96393.31</v>
          </cell>
          <cell r="BL927">
            <v>-96393.31</v>
          </cell>
          <cell r="BM927"/>
          <cell r="BN927"/>
          <cell r="BO927"/>
          <cell r="BP927"/>
          <cell r="BQ927">
            <v>-4.7874425127969574E-5</v>
          </cell>
          <cell r="BR927">
            <v>-96170.59</v>
          </cell>
          <cell r="BS927">
            <v>-222.72</v>
          </cell>
          <cell r="BT927">
            <v>-96393.31</v>
          </cell>
          <cell r="BU927">
            <v>0</v>
          </cell>
          <cell r="BV927">
            <v>-96393.31</v>
          </cell>
          <cell r="BW927">
            <v>0</v>
          </cell>
          <cell r="BX927">
            <v>0</v>
          </cell>
          <cell r="BY927"/>
          <cell r="BZ927">
            <v>0</v>
          </cell>
          <cell r="CA927" t="e">
            <v>#REF!</v>
          </cell>
          <cell r="CB927" t="str">
            <v>Match</v>
          </cell>
          <cell r="CC927" t="b">
            <v>0</v>
          </cell>
          <cell r="CD927">
            <v>492707334</v>
          </cell>
          <cell r="CE927">
            <v>9</v>
          </cell>
          <cell r="CF927">
            <v>4</v>
          </cell>
          <cell r="CG927">
            <v>70</v>
          </cell>
          <cell r="CH927" t="b">
            <v>0</v>
          </cell>
          <cell r="CI927">
            <v>-8.3131597222236451</v>
          </cell>
          <cell r="CJ927"/>
          <cell r="CK927" t="e">
            <v>#REF!</v>
          </cell>
          <cell r="CL927" t="e">
            <v>#REF!</v>
          </cell>
        </row>
        <row r="928">
          <cell r="B928">
            <v>53243</v>
          </cell>
          <cell r="C928" t="str">
            <v xml:space="preserve"> HITCHCOCK,KATHY LYNN</v>
          </cell>
          <cell r="D928">
            <v>5500.27</v>
          </cell>
          <cell r="E928">
            <v>3257.12</v>
          </cell>
          <cell r="F928">
            <v>42613</v>
          </cell>
          <cell r="G928">
            <v>43711</v>
          </cell>
          <cell r="H928" t="str">
            <v xml:space="preserve"> PURCHASE COMMERCIAL SEWING MAC</v>
          </cell>
          <cell r="I928" t="str">
            <v xml:space="preserve"> SA</v>
          </cell>
          <cell r="J928">
            <v>31</v>
          </cell>
          <cell r="K928" t="str">
            <v xml:space="preserve"> A</v>
          </cell>
          <cell r="L928" t="str">
            <v xml:space="preserve"> N</v>
          </cell>
          <cell r="M928">
            <v>0</v>
          </cell>
          <cell r="N928">
            <v>28113</v>
          </cell>
          <cell r="O928">
            <v>53243</v>
          </cell>
          <cell r="P928">
            <v>0</v>
          </cell>
          <cell r="Q928" t="str">
            <v xml:space="preserve"> JB</v>
          </cell>
          <cell r="R928">
            <v>43134</v>
          </cell>
          <cell r="S928">
            <v>173.73</v>
          </cell>
          <cell r="T928">
            <v>0.76</v>
          </cell>
          <cell r="U928" t="str">
            <v xml:space="preserve"> N</v>
          </cell>
          <cell r="V928">
            <v>3</v>
          </cell>
          <cell r="W928">
            <v>265652154</v>
          </cell>
          <cell r="X928" t="str">
            <v xml:space="preserve"> S</v>
          </cell>
          <cell r="Y928">
            <v>28113</v>
          </cell>
          <cell r="Z928">
            <v>53243</v>
          </cell>
          <cell r="AA928">
            <v>0</v>
          </cell>
          <cell r="AB928">
            <v>2</v>
          </cell>
          <cell r="AC928">
            <v>10</v>
          </cell>
          <cell r="AD928">
            <v>4</v>
          </cell>
          <cell r="AE928">
            <v>0</v>
          </cell>
          <cell r="AF928">
            <v>0</v>
          </cell>
          <cell r="AG928" t="str">
            <v xml:space="preserve"> ST</v>
          </cell>
          <cell r="AH928" t="str">
            <v xml:space="preserve"> A BROTHER PR 6 NEEDLE MACHINE</v>
          </cell>
          <cell r="AI928" t="str">
            <v xml:space="preserve"> N</v>
          </cell>
          <cell r="AJ928">
            <v>8.5</v>
          </cell>
          <cell r="AK928">
            <v>14</v>
          </cell>
          <cell r="AL928">
            <v>28113</v>
          </cell>
          <cell r="AM928">
            <v>53243</v>
          </cell>
          <cell r="AN928" t="str">
            <v xml:space="preserve">  0/00/0000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2</v>
          </cell>
          <cell r="AW928">
            <v>0</v>
          </cell>
          <cell r="AX928">
            <v>0</v>
          </cell>
          <cell r="AY928">
            <v>28113</v>
          </cell>
          <cell r="AZ928">
            <v>53243</v>
          </cell>
          <cell r="BA928" t="str">
            <v xml:space="preserve"> ST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 t="str">
            <v>Pass</v>
          </cell>
          <cell r="BH928" t="str">
            <v>Pass</v>
          </cell>
          <cell r="BI928" t="str">
            <v>***-**-2154</v>
          </cell>
          <cell r="BJ928">
            <v>3257.12</v>
          </cell>
          <cell r="BK928">
            <v>3257.88</v>
          </cell>
          <cell r="BL928">
            <v>3257.88</v>
          </cell>
          <cell r="BM928"/>
          <cell r="BN928"/>
          <cell r="BO928"/>
          <cell r="BP928"/>
          <cell r="BQ928">
            <v>3.8019461885568833E-6</v>
          </cell>
          <cell r="BR928">
            <v>3257.12</v>
          </cell>
          <cell r="BS928">
            <v>0.76</v>
          </cell>
          <cell r="BT928">
            <v>3257.88</v>
          </cell>
          <cell r="BU928">
            <v>0</v>
          </cell>
          <cell r="BV928">
            <v>3257.88</v>
          </cell>
          <cell r="BW928">
            <v>0</v>
          </cell>
          <cell r="BX928">
            <v>0</v>
          </cell>
          <cell r="BY928"/>
          <cell r="BZ928">
            <v>0</v>
          </cell>
          <cell r="CA928" t="e">
            <v>#REF!</v>
          </cell>
          <cell r="CB928" t="str">
            <v>Match</v>
          </cell>
          <cell r="CC928" t="b">
            <v>0</v>
          </cell>
          <cell r="CD928">
            <v>265652154</v>
          </cell>
          <cell r="CE928">
            <v>9</v>
          </cell>
          <cell r="CF928">
            <v>2</v>
          </cell>
          <cell r="CG928">
            <v>65</v>
          </cell>
          <cell r="CH928" t="b">
            <v>0</v>
          </cell>
          <cell r="CI928">
            <v>-10.313159722223645</v>
          </cell>
          <cell r="CJ928"/>
          <cell r="CK928" t="e">
            <v>#REF!</v>
          </cell>
          <cell r="CL928" t="e">
            <v>#REF!</v>
          </cell>
        </row>
        <row r="929">
          <cell r="B929">
            <v>52237</v>
          </cell>
          <cell r="C929" t="str">
            <v xml:space="preserve"> HITCHCOCK,WILLIAM T.</v>
          </cell>
          <cell r="D929">
            <v>56830.44</v>
          </cell>
          <cell r="E929">
            <v>41316.5</v>
          </cell>
          <cell r="F929">
            <v>42300</v>
          </cell>
          <cell r="G929">
            <v>44851</v>
          </cell>
          <cell r="H929" t="str">
            <v xml:space="preserve"> PURCHASE VEHICLE</v>
          </cell>
          <cell r="I929" t="str">
            <v xml:space="preserve"> SA</v>
          </cell>
          <cell r="J929">
            <v>34</v>
          </cell>
          <cell r="K929" t="str">
            <v xml:space="preserve"> A</v>
          </cell>
          <cell r="L929" t="str">
            <v xml:space="preserve"> N</v>
          </cell>
          <cell r="M929">
            <v>0</v>
          </cell>
          <cell r="N929">
            <v>28114</v>
          </cell>
          <cell r="O929">
            <v>52237</v>
          </cell>
          <cell r="P929">
            <v>7012</v>
          </cell>
          <cell r="Q929" t="str">
            <v xml:space="preserve"> LF</v>
          </cell>
          <cell r="R929">
            <v>43117</v>
          </cell>
          <cell r="S929">
            <v>802.71</v>
          </cell>
          <cell r="T929">
            <v>0.01</v>
          </cell>
          <cell r="U929" t="str">
            <v xml:space="preserve"> N</v>
          </cell>
          <cell r="V929">
            <v>11</v>
          </cell>
          <cell r="W929">
            <v>510065288</v>
          </cell>
          <cell r="X929" t="str">
            <v xml:space="preserve"> S</v>
          </cell>
          <cell r="Y929">
            <v>28114</v>
          </cell>
          <cell r="Z929">
            <v>52237</v>
          </cell>
          <cell r="AA929">
            <v>0</v>
          </cell>
          <cell r="AB929">
            <v>23</v>
          </cell>
          <cell r="AC929">
            <v>5</v>
          </cell>
          <cell r="AD929">
            <v>12</v>
          </cell>
          <cell r="AE929">
            <v>0</v>
          </cell>
          <cell r="AF929">
            <v>0</v>
          </cell>
          <cell r="AG929" t="str">
            <v xml:space="preserve"> NA</v>
          </cell>
          <cell r="AH929" t="str">
            <v xml:space="preserve"> 2015 DODGE  RAM 2500 (VIN 3C6U</v>
          </cell>
          <cell r="AI929" t="str">
            <v xml:space="preserve"> N</v>
          </cell>
          <cell r="AJ929">
            <v>5</v>
          </cell>
          <cell r="AK929">
            <v>21</v>
          </cell>
          <cell r="AL929">
            <v>28114</v>
          </cell>
          <cell r="AM929">
            <v>52237</v>
          </cell>
          <cell r="AN929" t="str">
            <v xml:space="preserve">  0/00/0000</v>
          </cell>
          <cell r="AO929">
            <v>548.49</v>
          </cell>
          <cell r="AP929">
            <v>33.97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12</v>
          </cell>
          <cell r="AW929">
            <v>6</v>
          </cell>
          <cell r="AX929">
            <v>5</v>
          </cell>
          <cell r="AY929">
            <v>28114</v>
          </cell>
          <cell r="AZ929">
            <v>52237</v>
          </cell>
          <cell r="BA929" t="str">
            <v xml:space="preserve"> NA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 t="str">
            <v>Substandard</v>
          </cell>
          <cell r="BH929" t="str">
            <v>Pass</v>
          </cell>
          <cell r="BI929" t="str">
            <v>***-**-5288</v>
          </cell>
          <cell r="BJ929">
            <v>41316.5</v>
          </cell>
          <cell r="BK929">
            <v>34304.51</v>
          </cell>
          <cell r="BL929"/>
          <cell r="BM929"/>
          <cell r="BN929">
            <v>34304.51</v>
          </cell>
          <cell r="BO929"/>
          <cell r="BP929"/>
          <cell r="BQ929">
            <v>2.8369181741847448E-5</v>
          </cell>
          <cell r="BR929">
            <v>34304.5</v>
          </cell>
          <cell r="BS929">
            <v>0.01</v>
          </cell>
          <cell r="BT929">
            <v>34304.51</v>
          </cell>
          <cell r="BU929">
            <v>0</v>
          </cell>
          <cell r="BV929">
            <v>34304.51</v>
          </cell>
          <cell r="BW929">
            <v>0</v>
          </cell>
          <cell r="BX929">
            <v>0</v>
          </cell>
          <cell r="BY929"/>
          <cell r="BZ929">
            <v>582.46</v>
          </cell>
          <cell r="CA929" t="e">
            <v>#REF!</v>
          </cell>
          <cell r="CB929" t="str">
            <v>Match</v>
          </cell>
          <cell r="CC929" t="b">
            <v>0</v>
          </cell>
          <cell r="CD929">
            <v>510065288</v>
          </cell>
          <cell r="CE929">
            <v>9</v>
          </cell>
          <cell r="CF929">
            <v>5</v>
          </cell>
          <cell r="CG929">
            <v>6</v>
          </cell>
          <cell r="CH929" t="b">
            <v>0</v>
          </cell>
          <cell r="CI929">
            <v>6.6868402777763549</v>
          </cell>
          <cell r="CJ929"/>
          <cell r="CK929" t="e">
            <v>#REF!</v>
          </cell>
          <cell r="CL929" t="e">
            <v>#REF!</v>
          </cell>
        </row>
        <row r="930">
          <cell r="B930">
            <v>53587</v>
          </cell>
          <cell r="C930" t="str">
            <v xml:space="preserve"> HOEME- HOEME FARMS,</v>
          </cell>
          <cell r="D930">
            <v>14172.5</v>
          </cell>
          <cell r="E930">
            <v>9620.61</v>
          </cell>
          <cell r="F930">
            <v>42761</v>
          </cell>
          <cell r="G930">
            <v>43845</v>
          </cell>
          <cell r="H930" t="str">
            <v xml:space="preserve"> PURCHASE VEHICLE</v>
          </cell>
          <cell r="I930" t="str">
            <v xml:space="preserve"> SA</v>
          </cell>
          <cell r="J930">
            <v>92</v>
          </cell>
          <cell r="K930" t="str">
            <v xml:space="preserve"> A</v>
          </cell>
          <cell r="L930" t="str">
            <v xml:space="preserve"> N</v>
          </cell>
          <cell r="M930">
            <v>0</v>
          </cell>
          <cell r="N930">
            <v>28120</v>
          </cell>
          <cell r="O930">
            <v>53587</v>
          </cell>
          <cell r="P930">
            <v>0</v>
          </cell>
          <cell r="Q930" t="str">
            <v xml:space="preserve"> LF</v>
          </cell>
          <cell r="R930">
            <v>43480</v>
          </cell>
          <cell r="S930">
            <v>5096.3500000000004</v>
          </cell>
          <cell r="T930">
            <v>8.33</v>
          </cell>
          <cell r="U930" t="str">
            <v xml:space="preserve"> N</v>
          </cell>
          <cell r="V930">
            <v>3</v>
          </cell>
          <cell r="W930">
            <v>481098223</v>
          </cell>
          <cell r="X930" t="str">
            <v xml:space="preserve"> F</v>
          </cell>
          <cell r="Y930">
            <v>28120</v>
          </cell>
          <cell r="Z930">
            <v>53587</v>
          </cell>
          <cell r="AA930">
            <v>0</v>
          </cell>
          <cell r="AB930">
            <v>1</v>
          </cell>
          <cell r="AC930">
            <v>2</v>
          </cell>
          <cell r="AD930">
            <v>11</v>
          </cell>
          <cell r="AE930">
            <v>0</v>
          </cell>
          <cell r="AF930">
            <v>0</v>
          </cell>
          <cell r="AG930" t="str">
            <v xml:space="preserve"> ST</v>
          </cell>
          <cell r="AH930" t="str">
            <v xml:space="preserve"> 2015 DODGE RAM 2500 HD SLT 4X4</v>
          </cell>
          <cell r="AI930" t="str">
            <v xml:space="preserve"> N</v>
          </cell>
          <cell r="AJ930">
            <v>3.95</v>
          </cell>
          <cell r="AK930">
            <v>0</v>
          </cell>
          <cell r="AL930">
            <v>28120</v>
          </cell>
          <cell r="AM930">
            <v>53587</v>
          </cell>
          <cell r="AN930" t="str">
            <v xml:space="preserve">  0/00/0000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28120</v>
          </cell>
          <cell r="AZ930">
            <v>53587</v>
          </cell>
          <cell r="BA930" t="str">
            <v xml:space="preserve"> ST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 t="str">
            <v>Pass</v>
          </cell>
          <cell r="BH930" t="str">
            <v>Pass</v>
          </cell>
          <cell r="BI930" t="str">
            <v>**-***8223</v>
          </cell>
          <cell r="BJ930">
            <v>9620.61</v>
          </cell>
          <cell r="BK930">
            <v>9628.94</v>
          </cell>
          <cell r="BL930">
            <v>9628.94</v>
          </cell>
          <cell r="BM930"/>
          <cell r="BN930"/>
          <cell r="BO930"/>
          <cell r="BP930"/>
          <cell r="BQ930">
            <v>5.2185876952397622E-6</v>
          </cell>
          <cell r="BR930">
            <v>9620.61</v>
          </cell>
          <cell r="BS930">
            <v>8.33</v>
          </cell>
          <cell r="BT930">
            <v>9628.94</v>
          </cell>
          <cell r="BU930">
            <v>0</v>
          </cell>
          <cell r="BV930">
            <v>9628.94</v>
          </cell>
          <cell r="BW930">
            <v>0</v>
          </cell>
          <cell r="BX930">
            <v>0</v>
          </cell>
          <cell r="BY930"/>
          <cell r="BZ930">
            <v>0</v>
          </cell>
          <cell r="CA930" t="e">
            <v>#REF!</v>
          </cell>
          <cell r="CB930" t="str">
            <v>Match</v>
          </cell>
          <cell r="CC930" t="b">
            <v>0</v>
          </cell>
          <cell r="CD930">
            <v>481098223</v>
          </cell>
          <cell r="CE930">
            <v>9</v>
          </cell>
          <cell r="CF930">
            <v>4</v>
          </cell>
          <cell r="CG930">
            <v>9</v>
          </cell>
          <cell r="CH930" t="b">
            <v>0</v>
          </cell>
          <cell r="CI930">
            <v>-356.31315972222365</v>
          </cell>
          <cell r="CJ930"/>
          <cell r="CK930" t="e">
            <v>#REF!</v>
          </cell>
          <cell r="CL930" t="e">
            <v>#REF!</v>
          </cell>
        </row>
        <row r="931">
          <cell r="B931">
            <v>53756</v>
          </cell>
          <cell r="C931" t="str">
            <v xml:space="preserve"> HOEME- HOEME FARMS,</v>
          </cell>
          <cell r="D931">
            <v>500000</v>
          </cell>
          <cell r="E931">
            <v>142606.48000000001</v>
          </cell>
          <cell r="F931">
            <v>42838</v>
          </cell>
          <cell r="G931">
            <v>43174</v>
          </cell>
          <cell r="H931" t="str">
            <v xml:space="preserve"> OPERATING</v>
          </cell>
          <cell r="I931" t="str">
            <v xml:space="preserve"> SI</v>
          </cell>
          <cell r="J931">
            <v>91</v>
          </cell>
          <cell r="K931" t="str">
            <v xml:space="preserve"> A</v>
          </cell>
          <cell r="L931" t="str">
            <v xml:space="preserve"> O</v>
          </cell>
          <cell r="M931">
            <v>500000</v>
          </cell>
          <cell r="N931">
            <v>28120</v>
          </cell>
          <cell r="O931">
            <v>53756</v>
          </cell>
          <cell r="P931">
            <v>0</v>
          </cell>
          <cell r="Q931" t="str">
            <v xml:space="preserve"> JD</v>
          </cell>
          <cell r="R931">
            <v>43174</v>
          </cell>
          <cell r="S931">
            <v>0</v>
          </cell>
          <cell r="T931">
            <v>7141.72</v>
          </cell>
          <cell r="U931" t="str">
            <v xml:space="preserve"> N</v>
          </cell>
          <cell r="V931">
            <v>7</v>
          </cell>
          <cell r="W931">
            <v>481098223</v>
          </cell>
          <cell r="X931" t="str">
            <v xml:space="preserve"> F</v>
          </cell>
          <cell r="Y931">
            <v>28120</v>
          </cell>
          <cell r="Z931">
            <v>53756</v>
          </cell>
          <cell r="AA931">
            <v>0</v>
          </cell>
          <cell r="AB931">
            <v>1</v>
          </cell>
          <cell r="AC931">
            <v>4</v>
          </cell>
          <cell r="AD931">
            <v>11</v>
          </cell>
          <cell r="AE931">
            <v>0</v>
          </cell>
          <cell r="AF931">
            <v>0</v>
          </cell>
          <cell r="AG931" t="str">
            <v xml:space="preserve"> ST</v>
          </cell>
          <cell r="AH931" t="str">
            <v xml:space="preserve"> ALL EQ GI GC FP AND FE</v>
          </cell>
          <cell r="AI931" t="str">
            <v xml:space="preserve"> N</v>
          </cell>
          <cell r="AJ931">
            <v>4.75</v>
          </cell>
          <cell r="AK931">
            <v>0</v>
          </cell>
          <cell r="AL931">
            <v>28120</v>
          </cell>
          <cell r="AM931">
            <v>53756</v>
          </cell>
          <cell r="AN931" t="str">
            <v xml:space="preserve">  0/00/0000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28120</v>
          </cell>
          <cell r="AZ931">
            <v>53756</v>
          </cell>
          <cell r="BA931" t="str">
            <v xml:space="preserve"> ST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 t="str">
            <v>Pass</v>
          </cell>
          <cell r="BH931" t="str">
            <v>Pass</v>
          </cell>
          <cell r="BI931" t="str">
            <v>**-***8223</v>
          </cell>
          <cell r="BJ931">
            <v>500000</v>
          </cell>
          <cell r="BK931">
            <v>149748.20000000001</v>
          </cell>
          <cell r="BL931">
            <v>149748.20000000001</v>
          </cell>
          <cell r="BM931"/>
          <cell r="BN931"/>
          <cell r="BO931"/>
          <cell r="BP931"/>
          <cell r="BQ931">
            <v>9.3022102338070179E-5</v>
          </cell>
          <cell r="BR931">
            <v>142606.48000000001</v>
          </cell>
          <cell r="BS931">
            <v>7141.72</v>
          </cell>
          <cell r="BT931">
            <v>149748.20000000001</v>
          </cell>
          <cell r="BU931">
            <v>357393.52</v>
          </cell>
          <cell r="BV931">
            <v>507141.72</v>
          </cell>
          <cell r="BW931">
            <v>0</v>
          </cell>
          <cell r="BX931">
            <v>0</v>
          </cell>
          <cell r="BY931"/>
          <cell r="BZ931">
            <v>0</v>
          </cell>
          <cell r="CA931" t="e">
            <v>#REF!</v>
          </cell>
          <cell r="CB931" t="str">
            <v>Match</v>
          </cell>
          <cell r="CC931" t="b">
            <v>0</v>
          </cell>
          <cell r="CD931">
            <v>481098223</v>
          </cell>
          <cell r="CE931">
            <v>9</v>
          </cell>
          <cell r="CF931">
            <v>4</v>
          </cell>
          <cell r="CG931">
            <v>9</v>
          </cell>
          <cell r="CH931" t="b">
            <v>0</v>
          </cell>
          <cell r="CI931">
            <v>-50.313159722223645</v>
          </cell>
          <cell r="CJ931"/>
          <cell r="CK931" t="e">
            <v>#REF!</v>
          </cell>
          <cell r="CL931" t="e">
            <v>#REF!</v>
          </cell>
        </row>
        <row r="932">
          <cell r="B932">
            <v>48855</v>
          </cell>
          <cell r="C932" t="str">
            <v xml:space="preserve"> HOEME RANCH &amp; CATTLE</v>
          </cell>
          <cell r="D932">
            <v>900000</v>
          </cell>
          <cell r="E932">
            <v>486313.15</v>
          </cell>
          <cell r="F932">
            <v>41348</v>
          </cell>
          <cell r="G932">
            <v>44896</v>
          </cell>
          <cell r="H932" t="str">
            <v xml:space="preserve"> PURCHASE REAL ESTATE</v>
          </cell>
          <cell r="I932" t="str">
            <v xml:space="preserve"> SA</v>
          </cell>
          <cell r="J932">
            <v>12</v>
          </cell>
          <cell r="K932" t="str">
            <v xml:space="preserve"> A</v>
          </cell>
          <cell r="L932" t="str">
            <v xml:space="preserve"> N</v>
          </cell>
          <cell r="M932">
            <v>0</v>
          </cell>
          <cell r="N932">
            <v>28200</v>
          </cell>
          <cell r="O932">
            <v>48855</v>
          </cell>
          <cell r="P932">
            <v>0</v>
          </cell>
          <cell r="Q932" t="str">
            <v xml:space="preserve"> JB</v>
          </cell>
          <cell r="R932">
            <v>43435</v>
          </cell>
          <cell r="S932">
            <v>108466.53</v>
          </cell>
          <cell r="T932">
            <v>2748.01</v>
          </cell>
          <cell r="U932" t="str">
            <v xml:space="preserve"> N</v>
          </cell>
          <cell r="V932">
            <v>2</v>
          </cell>
          <cell r="W932">
            <v>462137711</v>
          </cell>
          <cell r="X932" t="str">
            <v xml:space="preserve"> F</v>
          </cell>
          <cell r="Y932">
            <v>28200</v>
          </cell>
          <cell r="Z932">
            <v>48855</v>
          </cell>
          <cell r="AA932">
            <v>0</v>
          </cell>
          <cell r="AB932">
            <v>12</v>
          </cell>
          <cell r="AC932">
            <v>6</v>
          </cell>
          <cell r="AD932">
            <v>2</v>
          </cell>
          <cell r="AE932">
            <v>0</v>
          </cell>
          <cell r="AF932">
            <v>0</v>
          </cell>
          <cell r="AG932" t="str">
            <v xml:space="preserve"> ST</v>
          </cell>
          <cell r="AH932" t="str">
            <v xml:space="preserve"> ALL CONTRACT RIGHTS</v>
          </cell>
          <cell r="AI932" t="str">
            <v xml:space="preserve"> N</v>
          </cell>
          <cell r="AJ932">
            <v>3.75</v>
          </cell>
          <cell r="AK932">
            <v>0</v>
          </cell>
          <cell r="AL932">
            <v>28200</v>
          </cell>
          <cell r="AM932">
            <v>48855</v>
          </cell>
          <cell r="AN932" t="str">
            <v xml:space="preserve">  0/00/0000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28200</v>
          </cell>
          <cell r="AZ932">
            <v>48855</v>
          </cell>
          <cell r="BA932" t="str">
            <v xml:space="preserve"> ST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 t="str">
            <v>Pass</v>
          </cell>
          <cell r="BH932" t="str">
            <v>Pass</v>
          </cell>
          <cell r="BI932" t="str">
            <v>**-***7711</v>
          </cell>
          <cell r="BJ932">
            <v>486313.15</v>
          </cell>
          <cell r="BK932">
            <v>489061.16000000003</v>
          </cell>
          <cell r="BL932">
            <v>489061.16000000003</v>
          </cell>
          <cell r="BM932"/>
          <cell r="BN932"/>
          <cell r="BO932"/>
          <cell r="BP932"/>
          <cell r="BQ932">
            <v>2.5043819301853347E-4</v>
          </cell>
          <cell r="BR932">
            <v>486313.15</v>
          </cell>
          <cell r="BS932">
            <v>2748.01</v>
          </cell>
          <cell r="BT932">
            <v>489061.16000000003</v>
          </cell>
          <cell r="BU932">
            <v>0</v>
          </cell>
          <cell r="BV932">
            <v>489061.16000000003</v>
          </cell>
          <cell r="BW932">
            <v>0</v>
          </cell>
          <cell r="BX932">
            <v>0</v>
          </cell>
          <cell r="BY932"/>
          <cell r="BZ932">
            <v>0</v>
          </cell>
          <cell r="CA932" t="e">
            <v>#REF!</v>
          </cell>
          <cell r="CB932" t="str">
            <v>Match</v>
          </cell>
          <cell r="CC932" t="b">
            <v>0</v>
          </cell>
          <cell r="CD932">
            <v>462137711</v>
          </cell>
          <cell r="CE932">
            <v>9</v>
          </cell>
          <cell r="CF932">
            <v>4</v>
          </cell>
          <cell r="CG932">
            <v>13</v>
          </cell>
          <cell r="CH932" t="b">
            <v>0</v>
          </cell>
          <cell r="CI932">
            <v>-311.31315972222365</v>
          </cell>
          <cell r="CJ932"/>
          <cell r="CK932" t="e">
            <v>#REF!</v>
          </cell>
          <cell r="CL932" t="e">
            <v>#REF!</v>
          </cell>
        </row>
        <row r="933">
          <cell r="B933">
            <v>52259</v>
          </cell>
          <cell r="C933" t="str">
            <v xml:space="preserve"> HOEME RANCH &amp; CATTLE</v>
          </cell>
          <cell r="D933">
            <v>150000</v>
          </cell>
          <cell r="E933">
            <v>94670.93</v>
          </cell>
          <cell r="F933">
            <v>42311</v>
          </cell>
          <cell r="G933">
            <v>44166</v>
          </cell>
          <cell r="H933" t="str">
            <v xml:space="preserve"> REAL ESTATE</v>
          </cell>
          <cell r="I933" t="str">
            <v xml:space="preserve"> SA</v>
          </cell>
          <cell r="J933">
            <v>12</v>
          </cell>
          <cell r="K933" t="str">
            <v xml:space="preserve"> A</v>
          </cell>
          <cell r="L933" t="str">
            <v xml:space="preserve"> N</v>
          </cell>
          <cell r="M933">
            <v>0</v>
          </cell>
          <cell r="N933">
            <v>28200</v>
          </cell>
          <cell r="O933">
            <v>52259</v>
          </cell>
          <cell r="P933">
            <v>0</v>
          </cell>
          <cell r="Q933" t="str">
            <v xml:space="preserve"> JB</v>
          </cell>
          <cell r="R933">
            <v>43435</v>
          </cell>
          <cell r="S933">
            <v>34728.81</v>
          </cell>
          <cell r="T933">
            <v>706.14</v>
          </cell>
          <cell r="U933" t="str">
            <v xml:space="preserve"> N</v>
          </cell>
          <cell r="V933">
            <v>2</v>
          </cell>
          <cell r="W933">
            <v>462137711</v>
          </cell>
          <cell r="X933" t="str">
            <v xml:space="preserve"> F</v>
          </cell>
          <cell r="Y933">
            <v>28200</v>
          </cell>
          <cell r="Z933">
            <v>52259</v>
          </cell>
          <cell r="AA933">
            <v>0</v>
          </cell>
          <cell r="AB933">
            <v>2</v>
          </cell>
          <cell r="AC933">
            <v>6</v>
          </cell>
          <cell r="AD933">
            <v>2</v>
          </cell>
          <cell r="AE933">
            <v>0</v>
          </cell>
          <cell r="AF933">
            <v>0</v>
          </cell>
          <cell r="AG933" t="str">
            <v xml:space="preserve"> ST</v>
          </cell>
          <cell r="AH933" t="str">
            <v xml:space="preserve"> REM DATED 3/15/13</v>
          </cell>
          <cell r="AI933" t="str">
            <v xml:space="preserve"> N</v>
          </cell>
          <cell r="AJ933">
            <v>4.95</v>
          </cell>
          <cell r="AK933">
            <v>0</v>
          </cell>
          <cell r="AL933">
            <v>28200</v>
          </cell>
          <cell r="AM933">
            <v>52259</v>
          </cell>
          <cell r="AN933" t="str">
            <v xml:space="preserve">  0/00/0000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28200</v>
          </cell>
          <cell r="AZ933">
            <v>52259</v>
          </cell>
          <cell r="BA933" t="str">
            <v xml:space="preserve"> ST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 t="str">
            <v>Pass</v>
          </cell>
          <cell r="BH933" t="str">
            <v>Pass</v>
          </cell>
          <cell r="BI933" t="str">
            <v>**-***7711</v>
          </cell>
          <cell r="BJ933">
            <v>94670.93</v>
          </cell>
          <cell r="BK933">
            <v>95377.069999999992</v>
          </cell>
          <cell r="BL933">
            <v>95377.069999999992</v>
          </cell>
          <cell r="BM933"/>
          <cell r="BN933"/>
          <cell r="BO933"/>
          <cell r="BP933"/>
          <cell r="BQ933">
            <v>6.4353937304740725E-5</v>
          </cell>
          <cell r="BR933">
            <v>94670.93</v>
          </cell>
          <cell r="BS933">
            <v>706.14</v>
          </cell>
          <cell r="BT933">
            <v>95377.069999999992</v>
          </cell>
          <cell r="BU933">
            <v>0</v>
          </cell>
          <cell r="BV933">
            <v>95377.069999999992</v>
          </cell>
          <cell r="BW933">
            <v>0</v>
          </cell>
          <cell r="BX933">
            <v>0</v>
          </cell>
          <cell r="BY933"/>
          <cell r="BZ933">
            <v>0</v>
          </cell>
          <cell r="CA933" t="e">
            <v>#REF!</v>
          </cell>
          <cell r="CB933" t="str">
            <v>Match</v>
          </cell>
          <cell r="CC933" t="b">
            <v>0</v>
          </cell>
          <cell r="CD933">
            <v>462137711</v>
          </cell>
          <cell r="CE933">
            <v>9</v>
          </cell>
          <cell r="CF933">
            <v>4</v>
          </cell>
          <cell r="CG933">
            <v>13</v>
          </cell>
          <cell r="CH933" t="b">
            <v>0</v>
          </cell>
          <cell r="CI933">
            <v>-311.31315972222365</v>
          </cell>
          <cell r="CJ933"/>
          <cell r="CK933" t="e">
            <v>#REF!</v>
          </cell>
          <cell r="CL933" t="e">
            <v>#REF!</v>
          </cell>
        </row>
        <row r="934">
          <cell r="B934">
            <v>53588</v>
          </cell>
          <cell r="C934" t="str">
            <v xml:space="preserve"> HOEME,CHASTON A.</v>
          </cell>
          <cell r="D934">
            <v>14195</v>
          </cell>
          <cell r="E934">
            <v>9635.91</v>
          </cell>
          <cell r="F934">
            <v>42761</v>
          </cell>
          <cell r="G934">
            <v>43845</v>
          </cell>
          <cell r="H934" t="str">
            <v xml:space="preserve"> PURCHASE VEHICLE</v>
          </cell>
          <cell r="I934" t="str">
            <v xml:space="preserve"> SA</v>
          </cell>
          <cell r="J934">
            <v>34</v>
          </cell>
          <cell r="K934" t="str">
            <v xml:space="preserve"> A</v>
          </cell>
          <cell r="L934" t="str">
            <v xml:space="preserve"> N</v>
          </cell>
          <cell r="M934">
            <v>0</v>
          </cell>
          <cell r="N934">
            <v>28390</v>
          </cell>
          <cell r="O934">
            <v>53588</v>
          </cell>
          <cell r="P934">
            <v>0</v>
          </cell>
          <cell r="Q934" t="str">
            <v xml:space="preserve"> LF</v>
          </cell>
          <cell r="R934">
            <v>43480</v>
          </cell>
          <cell r="S934">
            <v>5104.4399999999996</v>
          </cell>
          <cell r="T934">
            <v>8.34</v>
          </cell>
          <cell r="U934" t="str">
            <v xml:space="preserve"> N</v>
          </cell>
          <cell r="V934">
            <v>11</v>
          </cell>
          <cell r="W934">
            <v>512047269</v>
          </cell>
          <cell r="X934" t="str">
            <v xml:space="preserve"> S</v>
          </cell>
          <cell r="Y934">
            <v>28390</v>
          </cell>
          <cell r="Z934">
            <v>53588</v>
          </cell>
          <cell r="AA934">
            <v>0</v>
          </cell>
          <cell r="AB934">
            <v>1</v>
          </cell>
          <cell r="AC934">
            <v>5</v>
          </cell>
          <cell r="AD934">
            <v>12</v>
          </cell>
          <cell r="AE934">
            <v>0</v>
          </cell>
          <cell r="AF934">
            <v>0</v>
          </cell>
          <cell r="AG934" t="str">
            <v xml:space="preserve"> ST</v>
          </cell>
          <cell r="AH934" t="str">
            <v xml:space="preserve"> 2015 DODGE RAM 2500 HD SLT (VI</v>
          </cell>
          <cell r="AI934" t="str">
            <v xml:space="preserve"> N</v>
          </cell>
          <cell r="AJ934">
            <v>3.95</v>
          </cell>
          <cell r="AK934">
            <v>0</v>
          </cell>
          <cell r="AL934">
            <v>28390</v>
          </cell>
          <cell r="AM934">
            <v>53588</v>
          </cell>
          <cell r="AN934" t="str">
            <v xml:space="preserve">  0/00/0000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28390</v>
          </cell>
          <cell r="AZ934">
            <v>53588</v>
          </cell>
          <cell r="BA934" t="str">
            <v xml:space="preserve"> ST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 t="str">
            <v>Pass</v>
          </cell>
          <cell r="BH934" t="str">
            <v>Pass</v>
          </cell>
          <cell r="BI934" t="str">
            <v>***-**-7269</v>
          </cell>
          <cell r="BJ934">
            <v>9635.91</v>
          </cell>
          <cell r="BK934">
            <v>9644.25</v>
          </cell>
          <cell r="BL934">
            <v>9644.25</v>
          </cell>
          <cell r="BM934"/>
          <cell r="BN934"/>
          <cell r="BO934"/>
          <cell r="BP934"/>
          <cell r="BQ934">
            <v>5.2268870018052671E-6</v>
          </cell>
          <cell r="BR934">
            <v>9635.91</v>
          </cell>
          <cell r="BS934">
            <v>8.34</v>
          </cell>
          <cell r="BT934">
            <v>9644.25</v>
          </cell>
          <cell r="BU934">
            <v>0</v>
          </cell>
          <cell r="BV934">
            <v>9644.25</v>
          </cell>
          <cell r="BW934">
            <v>0</v>
          </cell>
          <cell r="BX934">
            <v>0</v>
          </cell>
          <cell r="BY934"/>
          <cell r="BZ934">
            <v>0</v>
          </cell>
          <cell r="CA934" t="e">
            <v>#REF!</v>
          </cell>
          <cell r="CB934" t="str">
            <v>Match</v>
          </cell>
          <cell r="CC934" t="b">
            <v>0</v>
          </cell>
          <cell r="CD934">
            <v>512047269</v>
          </cell>
          <cell r="CE934">
            <v>9</v>
          </cell>
          <cell r="CF934">
            <v>5</v>
          </cell>
          <cell r="CG934">
            <v>4</v>
          </cell>
          <cell r="CH934" t="b">
            <v>0</v>
          </cell>
          <cell r="CI934">
            <v>-356.31315972222365</v>
          </cell>
          <cell r="CJ934"/>
          <cell r="CK934" t="e">
            <v>#REF!</v>
          </cell>
          <cell r="CL934" t="e">
            <v>#REF!</v>
          </cell>
        </row>
        <row r="935">
          <cell r="B935">
            <v>53755</v>
          </cell>
          <cell r="C935" t="str">
            <v xml:space="preserve"> HOEME,CHASTON A.</v>
          </cell>
          <cell r="D935">
            <v>100000</v>
          </cell>
          <cell r="E935">
            <v>0</v>
          </cell>
          <cell r="F935">
            <v>42838</v>
          </cell>
          <cell r="G935">
            <v>43174</v>
          </cell>
          <cell r="H935" t="str">
            <v xml:space="preserve"> OPERATING</v>
          </cell>
          <cell r="I935" t="str">
            <v xml:space="preserve"> SI</v>
          </cell>
          <cell r="J935">
            <v>91</v>
          </cell>
          <cell r="K935" t="str">
            <v xml:space="preserve"> A</v>
          </cell>
          <cell r="L935" t="str">
            <v xml:space="preserve"> O</v>
          </cell>
          <cell r="M935">
            <v>125000</v>
          </cell>
          <cell r="N935">
            <v>28390</v>
          </cell>
          <cell r="O935">
            <v>53755</v>
          </cell>
          <cell r="P935">
            <v>0</v>
          </cell>
          <cell r="Q935" t="str">
            <v xml:space="preserve"> JD</v>
          </cell>
          <cell r="R935">
            <v>43174</v>
          </cell>
          <cell r="S935">
            <v>0</v>
          </cell>
          <cell r="T935">
            <v>0</v>
          </cell>
          <cell r="U935" t="str">
            <v xml:space="preserve"> N</v>
          </cell>
          <cell r="V935">
            <v>7</v>
          </cell>
          <cell r="W935">
            <v>512047269</v>
          </cell>
          <cell r="X935" t="str">
            <v xml:space="preserve"> S</v>
          </cell>
          <cell r="Y935">
            <v>28390</v>
          </cell>
          <cell r="Z935">
            <v>53755</v>
          </cell>
          <cell r="AA935">
            <v>0</v>
          </cell>
          <cell r="AB935">
            <v>3</v>
          </cell>
          <cell r="AC935">
            <v>4</v>
          </cell>
          <cell r="AD935">
            <v>11</v>
          </cell>
          <cell r="AE935">
            <v>0</v>
          </cell>
          <cell r="AF935">
            <v>0</v>
          </cell>
          <cell r="AG935" t="str">
            <v xml:space="preserve"> ST</v>
          </cell>
          <cell r="AH935" t="str">
            <v xml:space="preserve"> ALL AC EQ GI CR FP AND FE</v>
          </cell>
          <cell r="AI935" t="str">
            <v xml:space="preserve"> N</v>
          </cell>
          <cell r="AJ935">
            <v>4.75</v>
          </cell>
          <cell r="AK935">
            <v>0</v>
          </cell>
          <cell r="AL935">
            <v>28390</v>
          </cell>
          <cell r="AM935">
            <v>53755</v>
          </cell>
          <cell r="AN935" t="str">
            <v xml:space="preserve">  0/00/0000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28390</v>
          </cell>
          <cell r="AZ935">
            <v>53755</v>
          </cell>
          <cell r="BA935" t="str">
            <v xml:space="preserve"> ST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 t="str">
            <v>Pass</v>
          </cell>
          <cell r="BH935" t="str">
            <v>Pass</v>
          </cell>
          <cell r="BI935" t="str">
            <v>***-**-7269</v>
          </cell>
          <cell r="BJ935">
            <v>125000</v>
          </cell>
          <cell r="BK935">
            <v>0</v>
          </cell>
          <cell r="BL935">
            <v>0</v>
          </cell>
          <cell r="BM935"/>
          <cell r="BN935"/>
          <cell r="BO935"/>
          <cell r="BP935"/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125000</v>
          </cell>
          <cell r="BV935">
            <v>125000</v>
          </cell>
          <cell r="BW935">
            <v>0</v>
          </cell>
          <cell r="BX935">
            <v>0</v>
          </cell>
          <cell r="BY935"/>
          <cell r="BZ935">
            <v>0</v>
          </cell>
          <cell r="CA935" t="e">
            <v>#REF!</v>
          </cell>
          <cell r="CB935" t="str">
            <v>Match</v>
          </cell>
          <cell r="CC935" t="b">
            <v>0</v>
          </cell>
          <cell r="CD935">
            <v>512047269</v>
          </cell>
          <cell r="CE935">
            <v>9</v>
          </cell>
          <cell r="CF935">
            <v>5</v>
          </cell>
          <cell r="CG935">
            <v>4</v>
          </cell>
          <cell r="CH935" t="b">
            <v>0</v>
          </cell>
          <cell r="CI935">
            <v>-50.313159722223645</v>
          </cell>
          <cell r="CJ935"/>
          <cell r="CK935" t="e">
            <v>#REF!</v>
          </cell>
          <cell r="CL935" t="e">
            <v>#REF!</v>
          </cell>
        </row>
        <row r="936">
          <cell r="B936">
            <v>54245</v>
          </cell>
          <cell r="C936" t="str">
            <v xml:space="preserve"> HOEME,CHASTON A.</v>
          </cell>
          <cell r="D936">
            <v>85000</v>
          </cell>
          <cell r="E936">
            <v>85000</v>
          </cell>
          <cell r="F936">
            <v>43038</v>
          </cell>
          <cell r="G936">
            <v>48594</v>
          </cell>
          <cell r="H936" t="str">
            <v xml:space="preserve"> PURCHASE REAL ESTATE</v>
          </cell>
          <cell r="I936" t="str">
            <v xml:space="preserve"> SA</v>
          </cell>
          <cell r="J936">
            <v>12</v>
          </cell>
          <cell r="K936" t="str">
            <v xml:space="preserve"> A</v>
          </cell>
          <cell r="L936" t="str">
            <v xml:space="preserve"> N</v>
          </cell>
          <cell r="M936">
            <v>0</v>
          </cell>
          <cell r="N936">
            <v>28390</v>
          </cell>
          <cell r="O936">
            <v>54245</v>
          </cell>
          <cell r="P936">
            <v>0</v>
          </cell>
          <cell r="Q936" t="str">
            <v xml:space="preserve"> LF</v>
          </cell>
          <cell r="R936">
            <v>43480</v>
          </cell>
          <cell r="S936">
            <v>8129.98</v>
          </cell>
          <cell r="T936">
            <v>951.29</v>
          </cell>
          <cell r="U936" t="str">
            <v xml:space="preserve"> N</v>
          </cell>
          <cell r="V936">
            <v>2</v>
          </cell>
          <cell r="W936">
            <v>512047269</v>
          </cell>
          <cell r="X936" t="str">
            <v xml:space="preserve"> S</v>
          </cell>
          <cell r="Y936">
            <v>28390</v>
          </cell>
          <cell r="Z936">
            <v>54245</v>
          </cell>
          <cell r="AA936">
            <v>0</v>
          </cell>
          <cell r="AB936">
            <v>1</v>
          </cell>
          <cell r="AC936">
            <v>6</v>
          </cell>
          <cell r="AD936">
            <v>2</v>
          </cell>
          <cell r="AE936">
            <v>0</v>
          </cell>
          <cell r="AF936">
            <v>0</v>
          </cell>
          <cell r="AG936" t="str">
            <v xml:space="preserve"> ST</v>
          </cell>
          <cell r="AH936" t="str">
            <v xml:space="preserve"> REM IN SCOTT COUNTY KS</v>
          </cell>
          <cell r="AI936" t="str">
            <v xml:space="preserve"> N</v>
          </cell>
          <cell r="AJ936">
            <v>4.75</v>
          </cell>
          <cell r="AK936">
            <v>0</v>
          </cell>
          <cell r="AL936">
            <v>28390</v>
          </cell>
          <cell r="AM936">
            <v>54245</v>
          </cell>
          <cell r="AN936" t="str">
            <v xml:space="preserve">  0/00/0000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28390</v>
          </cell>
          <cell r="AZ936">
            <v>54245</v>
          </cell>
          <cell r="BA936" t="str">
            <v xml:space="preserve"> ST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 t="str">
            <v>Pass</v>
          </cell>
          <cell r="BH936" t="str">
            <v>Pass</v>
          </cell>
          <cell r="BI936" t="str">
            <v>***-**-7269</v>
          </cell>
          <cell r="BJ936">
            <v>85000</v>
          </cell>
          <cell r="BK936">
            <v>85951.29</v>
          </cell>
          <cell r="BL936">
            <v>85951.29</v>
          </cell>
          <cell r="BM936"/>
          <cell r="BN936"/>
          <cell r="BO936"/>
          <cell r="BP936"/>
          <cell r="BQ936">
            <v>5.5445437673911899E-5</v>
          </cell>
          <cell r="BR936">
            <v>85000</v>
          </cell>
          <cell r="BS936">
            <v>951.29</v>
          </cell>
          <cell r="BT936">
            <v>85951.29</v>
          </cell>
          <cell r="BU936">
            <v>0</v>
          </cell>
          <cell r="BV936">
            <v>85951.29</v>
          </cell>
          <cell r="BW936">
            <v>0</v>
          </cell>
          <cell r="BX936">
            <v>0</v>
          </cell>
          <cell r="BY936"/>
          <cell r="BZ936">
            <v>0</v>
          </cell>
          <cell r="CA936" t="e">
            <v>#REF!</v>
          </cell>
          <cell r="CB936" t="str">
            <v>Match</v>
          </cell>
          <cell r="CC936" t="b">
            <v>0</v>
          </cell>
          <cell r="CD936">
            <v>512047269</v>
          </cell>
          <cell r="CE936">
            <v>9</v>
          </cell>
          <cell r="CF936">
            <v>5</v>
          </cell>
          <cell r="CG936">
            <v>4</v>
          </cell>
          <cell r="CH936" t="b">
            <v>0</v>
          </cell>
          <cell r="CI936">
            <v>-356.31315972222365</v>
          </cell>
          <cell r="CJ936"/>
          <cell r="CK936" t="e">
            <v>#REF!</v>
          </cell>
          <cell r="CL936" t="e">
            <v>#REF!</v>
          </cell>
        </row>
        <row r="937">
          <cell r="B937">
            <v>310405</v>
          </cell>
          <cell r="C937" t="str">
            <v xml:space="preserve"> HOEME,CHASTON</v>
          </cell>
          <cell r="D937">
            <v>61500</v>
          </cell>
          <cell r="E937">
            <v>58868.78</v>
          </cell>
          <cell r="F937">
            <v>42668</v>
          </cell>
          <cell r="G937">
            <v>49980</v>
          </cell>
          <cell r="H937" t="str">
            <v xml:space="preserve"> PURCHASE HOME</v>
          </cell>
          <cell r="I937" t="str">
            <v xml:space="preserve"> PA</v>
          </cell>
          <cell r="J937">
            <v>19</v>
          </cell>
          <cell r="K937" t="str">
            <v xml:space="preserve"> A</v>
          </cell>
          <cell r="L937" t="str">
            <v xml:space="preserve"> N</v>
          </cell>
          <cell r="M937">
            <v>0</v>
          </cell>
          <cell r="N937">
            <v>28390</v>
          </cell>
          <cell r="O937">
            <v>310405</v>
          </cell>
          <cell r="P937">
            <v>0</v>
          </cell>
          <cell r="Q937" t="str">
            <v xml:space="preserve"> BR</v>
          </cell>
          <cell r="R937">
            <v>43132</v>
          </cell>
          <cell r="S937">
            <v>344.94</v>
          </cell>
          <cell r="T937">
            <v>108.1</v>
          </cell>
          <cell r="U937" t="str">
            <v xml:space="preserve"> N</v>
          </cell>
          <cell r="V937">
            <v>2</v>
          </cell>
          <cell r="W937">
            <v>512047269</v>
          </cell>
          <cell r="X937" t="str">
            <v xml:space="preserve"> S</v>
          </cell>
          <cell r="Y937">
            <v>28390</v>
          </cell>
          <cell r="Z937">
            <v>310405</v>
          </cell>
          <cell r="AA937">
            <v>0</v>
          </cell>
          <cell r="AB937">
            <v>3</v>
          </cell>
          <cell r="AC937">
            <v>6</v>
          </cell>
          <cell r="AD937">
            <v>3</v>
          </cell>
          <cell r="AE937">
            <v>310405</v>
          </cell>
          <cell r="AF937">
            <v>1</v>
          </cell>
          <cell r="AG937" t="str">
            <v xml:space="preserve"> ST</v>
          </cell>
          <cell r="AH937" t="str">
            <v xml:space="preserve"> 611 CHURCH ST</v>
          </cell>
          <cell r="AI937" t="str">
            <v xml:space="preserve"> N</v>
          </cell>
          <cell r="AJ937">
            <v>2.875</v>
          </cell>
          <cell r="AK937">
            <v>1</v>
          </cell>
          <cell r="AL937">
            <v>28390</v>
          </cell>
          <cell r="AM937">
            <v>310405</v>
          </cell>
          <cell r="AN937" t="str">
            <v xml:space="preserve">  0/00/0000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1</v>
          </cell>
          <cell r="AW937">
            <v>0</v>
          </cell>
          <cell r="AX937">
            <v>0</v>
          </cell>
          <cell r="AY937">
            <v>28390</v>
          </cell>
          <cell r="AZ937">
            <v>310405</v>
          </cell>
          <cell r="BA937" t="str">
            <v xml:space="preserve"> ST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 t="str">
            <v>Pass</v>
          </cell>
          <cell r="BH937" t="str">
            <v>Pass</v>
          </cell>
          <cell r="BI937" t="str">
            <v>***-**-7269</v>
          </cell>
          <cell r="BJ937">
            <v>58868.78</v>
          </cell>
          <cell r="BK937">
            <v>58976.88</v>
          </cell>
          <cell r="BL937">
            <v>58976.88</v>
          </cell>
          <cell r="BM937"/>
          <cell r="BN937"/>
          <cell r="BO937"/>
          <cell r="BP937"/>
          <cell r="BQ937">
            <v>2.3242142806771618E-5</v>
          </cell>
          <cell r="BR937">
            <v>58868.78</v>
          </cell>
          <cell r="BS937">
            <v>108.1</v>
          </cell>
          <cell r="BT937">
            <v>58976.88</v>
          </cell>
          <cell r="BU937">
            <v>0</v>
          </cell>
          <cell r="BV937">
            <v>58976.88</v>
          </cell>
          <cell r="BW937">
            <v>0</v>
          </cell>
          <cell r="BX937">
            <v>0</v>
          </cell>
          <cell r="BY937"/>
          <cell r="BZ937">
            <v>0</v>
          </cell>
          <cell r="CA937" t="e">
            <v>#REF!</v>
          </cell>
          <cell r="CB937" t="str">
            <v>Match</v>
          </cell>
          <cell r="CC937" t="b">
            <v>0</v>
          </cell>
          <cell r="CD937">
            <v>512047269</v>
          </cell>
          <cell r="CE937">
            <v>9</v>
          </cell>
          <cell r="CF937">
            <v>5</v>
          </cell>
          <cell r="CG937">
            <v>4</v>
          </cell>
          <cell r="CH937" t="b">
            <v>0</v>
          </cell>
          <cell r="CI937">
            <v>-8.3131597222236451</v>
          </cell>
          <cell r="CJ937"/>
          <cell r="CK937" t="e">
            <v>#REF!</v>
          </cell>
          <cell r="CL937" t="e">
            <v>#REF!</v>
          </cell>
        </row>
        <row r="938">
          <cell r="B938">
            <v>9310405</v>
          </cell>
          <cell r="C938" t="str">
            <v xml:space="preserve"> HOEME,CHASTON</v>
          </cell>
          <cell r="D938">
            <v>-61500</v>
          </cell>
          <cell r="E938">
            <v>-58868.78</v>
          </cell>
          <cell r="F938">
            <v>42668</v>
          </cell>
          <cell r="G938">
            <v>49980</v>
          </cell>
          <cell r="H938" t="str">
            <v xml:space="preserve"> MPF LOAN SOLD</v>
          </cell>
          <cell r="I938" t="str">
            <v xml:space="preserve"> PT</v>
          </cell>
          <cell r="J938">
            <v>20</v>
          </cell>
          <cell r="K938" t="str">
            <v xml:space="preserve"> A</v>
          </cell>
          <cell r="L938" t="str">
            <v xml:space="preserve"> N</v>
          </cell>
          <cell r="M938">
            <v>0</v>
          </cell>
          <cell r="N938">
            <v>28390</v>
          </cell>
          <cell r="O938">
            <v>9310405</v>
          </cell>
          <cell r="P938">
            <v>0</v>
          </cell>
          <cell r="Q938" t="str">
            <v xml:space="preserve"> BR</v>
          </cell>
          <cell r="R938">
            <v>43132</v>
          </cell>
          <cell r="S938">
            <v>344.94</v>
          </cell>
          <cell r="T938">
            <v>-108.1</v>
          </cell>
          <cell r="U938" t="str">
            <v xml:space="preserve"> N</v>
          </cell>
          <cell r="V938">
            <v>2</v>
          </cell>
          <cell r="W938">
            <v>512047269</v>
          </cell>
          <cell r="X938" t="str">
            <v xml:space="preserve"> S</v>
          </cell>
          <cell r="Y938">
            <v>28390</v>
          </cell>
          <cell r="Z938">
            <v>9310405</v>
          </cell>
          <cell r="AA938">
            <v>0</v>
          </cell>
          <cell r="AB938">
            <v>3</v>
          </cell>
          <cell r="AC938">
            <v>6</v>
          </cell>
          <cell r="AD938">
            <v>3</v>
          </cell>
          <cell r="AE938">
            <v>310405</v>
          </cell>
          <cell r="AF938">
            <v>1</v>
          </cell>
          <cell r="AG938" t="str">
            <v xml:space="preserve"> ST</v>
          </cell>
          <cell r="AH938" t="str">
            <v xml:space="preserve"> 611 CHURCH ST</v>
          </cell>
          <cell r="AI938" t="str">
            <v xml:space="preserve">  </v>
          </cell>
          <cell r="AJ938">
            <v>2.875</v>
          </cell>
          <cell r="AK938">
            <v>2</v>
          </cell>
          <cell r="AL938">
            <v>28390</v>
          </cell>
          <cell r="AM938">
            <v>9310405</v>
          </cell>
          <cell r="AN938" t="str">
            <v xml:space="preserve">  0/00/0000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1</v>
          </cell>
          <cell r="AW938">
            <v>0</v>
          </cell>
          <cell r="AX938">
            <v>0</v>
          </cell>
          <cell r="AY938">
            <v>28390</v>
          </cell>
          <cell r="AZ938">
            <v>9310405</v>
          </cell>
          <cell r="BA938" t="str">
            <v xml:space="preserve"> ST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 t="str">
            <v>Pass</v>
          </cell>
          <cell r="BH938" t="str">
            <v>Pass</v>
          </cell>
          <cell r="BI938" t="str">
            <v>***-**-7269</v>
          </cell>
          <cell r="BJ938">
            <v>-58868.78</v>
          </cell>
          <cell r="BK938">
            <v>-58976.88</v>
          </cell>
          <cell r="BL938">
            <v>-58976.88</v>
          </cell>
          <cell r="BM938"/>
          <cell r="BN938"/>
          <cell r="BO938"/>
          <cell r="BP938"/>
          <cell r="BQ938">
            <v>-2.3242142806771618E-5</v>
          </cell>
          <cell r="BR938">
            <v>-58868.78</v>
          </cell>
          <cell r="BS938">
            <v>-108.1</v>
          </cell>
          <cell r="BT938">
            <v>-58976.88</v>
          </cell>
          <cell r="BU938">
            <v>0</v>
          </cell>
          <cell r="BV938">
            <v>-58976.88</v>
          </cell>
          <cell r="BW938">
            <v>0</v>
          </cell>
          <cell r="BX938">
            <v>0</v>
          </cell>
          <cell r="BY938"/>
          <cell r="BZ938">
            <v>0</v>
          </cell>
          <cell r="CA938" t="e">
            <v>#REF!</v>
          </cell>
          <cell r="CB938" t="str">
            <v>Match</v>
          </cell>
          <cell r="CC938" t="b">
            <v>0</v>
          </cell>
          <cell r="CD938">
            <v>512047269</v>
          </cell>
          <cell r="CE938">
            <v>9</v>
          </cell>
          <cell r="CF938">
            <v>5</v>
          </cell>
          <cell r="CG938">
            <v>4</v>
          </cell>
          <cell r="CH938" t="b">
            <v>0</v>
          </cell>
          <cell r="CI938">
            <v>-8.3131597222236451</v>
          </cell>
          <cell r="CJ938"/>
          <cell r="CK938" t="e">
            <v>#REF!</v>
          </cell>
          <cell r="CL938" t="e">
            <v>#REF!</v>
          </cell>
        </row>
        <row r="939">
          <cell r="B939">
            <v>48677</v>
          </cell>
          <cell r="C939" t="str">
            <v xml:space="preserve"> HOEME,ERIC L.</v>
          </cell>
          <cell r="D939">
            <v>88000</v>
          </cell>
          <cell r="E939">
            <v>54834.15</v>
          </cell>
          <cell r="F939">
            <v>41296</v>
          </cell>
          <cell r="G939">
            <v>44958</v>
          </cell>
          <cell r="H939" t="str">
            <v xml:space="preserve"> REFINANCE FARM REAL ESTATE</v>
          </cell>
          <cell r="I939" t="str">
            <v xml:space="preserve"> SA</v>
          </cell>
          <cell r="J939">
            <v>12</v>
          </cell>
          <cell r="K939" t="str">
            <v xml:space="preserve"> A</v>
          </cell>
          <cell r="L939" t="str">
            <v xml:space="preserve"> N</v>
          </cell>
          <cell r="M939">
            <v>0</v>
          </cell>
          <cell r="N939">
            <v>28600</v>
          </cell>
          <cell r="O939">
            <v>48677</v>
          </cell>
          <cell r="P939">
            <v>0</v>
          </cell>
          <cell r="Q939" t="str">
            <v xml:space="preserve"> LF</v>
          </cell>
          <cell r="R939">
            <v>43132</v>
          </cell>
          <cell r="S939">
            <v>5787.69</v>
          </cell>
          <cell r="T939">
            <v>966.74</v>
          </cell>
          <cell r="U939" t="str">
            <v xml:space="preserve"> N</v>
          </cell>
          <cell r="V939">
            <v>2</v>
          </cell>
          <cell r="W939">
            <v>515761266</v>
          </cell>
          <cell r="X939" t="str">
            <v xml:space="preserve"> S</v>
          </cell>
          <cell r="Y939">
            <v>28600</v>
          </cell>
          <cell r="Z939">
            <v>48677</v>
          </cell>
          <cell r="AA939">
            <v>0</v>
          </cell>
          <cell r="AB939">
            <v>21</v>
          </cell>
          <cell r="AC939">
            <v>6</v>
          </cell>
          <cell r="AD939">
            <v>2</v>
          </cell>
          <cell r="AE939">
            <v>0</v>
          </cell>
          <cell r="AF939">
            <v>0</v>
          </cell>
          <cell r="AG939" t="str">
            <v xml:space="preserve"> ST</v>
          </cell>
          <cell r="AH939" t="str">
            <v xml:space="preserve"> RE MTG.</v>
          </cell>
          <cell r="AI939" t="str">
            <v xml:space="preserve"> N</v>
          </cell>
          <cell r="AJ939">
            <v>5.5</v>
          </cell>
          <cell r="AK939">
            <v>4</v>
          </cell>
          <cell r="AL939">
            <v>28600</v>
          </cell>
          <cell r="AM939">
            <v>48677</v>
          </cell>
          <cell r="AN939" t="str">
            <v xml:space="preserve">  0/00/0000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2</v>
          </cell>
          <cell r="AW939">
            <v>1</v>
          </cell>
          <cell r="AX939">
            <v>1</v>
          </cell>
          <cell r="AY939">
            <v>28600</v>
          </cell>
          <cell r="AZ939">
            <v>48677</v>
          </cell>
          <cell r="BA939" t="str">
            <v xml:space="preserve"> ST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 t="str">
            <v>Pass</v>
          </cell>
          <cell r="BH939" t="str">
            <v>Pass</v>
          </cell>
          <cell r="BI939" t="str">
            <v>***-**-1266</v>
          </cell>
          <cell r="BJ939">
            <v>54834.15</v>
          </cell>
          <cell r="BK939">
            <v>55800.89</v>
          </cell>
          <cell r="BL939">
            <v>55800.89</v>
          </cell>
          <cell r="BM939"/>
          <cell r="BN939"/>
          <cell r="BO939"/>
          <cell r="BP939"/>
          <cell r="BQ939">
            <v>4.1415898338695108E-5</v>
          </cell>
          <cell r="BR939">
            <v>54834.15</v>
          </cell>
          <cell r="BS939">
            <v>966.74</v>
          </cell>
          <cell r="BT939">
            <v>55800.89</v>
          </cell>
          <cell r="BU939">
            <v>0</v>
          </cell>
          <cell r="BV939">
            <v>55800.89</v>
          </cell>
          <cell r="BW939">
            <v>0</v>
          </cell>
          <cell r="BX939">
            <v>0</v>
          </cell>
          <cell r="BY939"/>
          <cell r="BZ939">
            <v>0</v>
          </cell>
          <cell r="CA939" t="e">
            <v>#REF!</v>
          </cell>
          <cell r="CB939" t="str">
            <v>Match</v>
          </cell>
          <cell r="CC939" t="b">
            <v>0</v>
          </cell>
          <cell r="CD939">
            <v>515761266</v>
          </cell>
          <cell r="CE939">
            <v>9</v>
          </cell>
          <cell r="CF939">
            <v>5</v>
          </cell>
          <cell r="CG939">
            <v>76</v>
          </cell>
          <cell r="CH939" t="b">
            <v>0</v>
          </cell>
          <cell r="CI939">
            <v>-8.3131597222236451</v>
          </cell>
          <cell r="CJ939"/>
          <cell r="CK939" t="e">
            <v>#REF!</v>
          </cell>
          <cell r="CL939" t="e">
            <v>#REF!</v>
          </cell>
        </row>
        <row r="940">
          <cell r="B940">
            <v>49111</v>
          </cell>
          <cell r="C940" t="str">
            <v xml:space="preserve"> HOEME,ERIC L.</v>
          </cell>
          <cell r="D940">
            <v>130310.18</v>
          </cell>
          <cell r="E940">
            <v>98002.94</v>
          </cell>
          <cell r="F940">
            <v>41417</v>
          </cell>
          <cell r="G940">
            <v>43252</v>
          </cell>
          <cell r="H940" t="str">
            <v xml:space="preserve"> PURCHASE RENTAL</v>
          </cell>
          <cell r="I940" t="str">
            <v xml:space="preserve"> SA</v>
          </cell>
          <cell r="J940">
            <v>12</v>
          </cell>
          <cell r="K940" t="str">
            <v xml:space="preserve"> A</v>
          </cell>
          <cell r="L940" t="str">
            <v xml:space="preserve"> N</v>
          </cell>
          <cell r="M940">
            <v>0</v>
          </cell>
          <cell r="N940">
            <v>28600</v>
          </cell>
          <cell r="O940">
            <v>49111</v>
          </cell>
          <cell r="P940">
            <v>0</v>
          </cell>
          <cell r="Q940" t="str">
            <v xml:space="preserve"> LF</v>
          </cell>
          <cell r="R940">
            <v>43252</v>
          </cell>
          <cell r="S940">
            <v>0</v>
          </cell>
          <cell r="T940">
            <v>1100.8599999999999</v>
          </cell>
          <cell r="U940" t="str">
            <v xml:space="preserve"> N</v>
          </cell>
          <cell r="V940">
            <v>2</v>
          </cell>
          <cell r="W940">
            <v>515761266</v>
          </cell>
          <cell r="X940" t="str">
            <v xml:space="preserve"> S</v>
          </cell>
          <cell r="Y940">
            <v>28600</v>
          </cell>
          <cell r="Z940">
            <v>49111</v>
          </cell>
          <cell r="AA940">
            <v>0</v>
          </cell>
          <cell r="AB940">
            <v>21</v>
          </cell>
          <cell r="AC940">
            <v>6</v>
          </cell>
          <cell r="AD940">
            <v>2</v>
          </cell>
          <cell r="AE940">
            <v>0</v>
          </cell>
          <cell r="AF940">
            <v>0</v>
          </cell>
          <cell r="AG940" t="str">
            <v xml:space="preserve"> ST</v>
          </cell>
          <cell r="AH940" t="str">
            <v xml:space="preserve"> REM DATED 5-23-2013</v>
          </cell>
          <cell r="AI940" t="str">
            <v xml:space="preserve"> N</v>
          </cell>
          <cell r="AJ940">
            <v>5</v>
          </cell>
          <cell r="AK940">
            <v>1</v>
          </cell>
          <cell r="AL940">
            <v>28600</v>
          </cell>
          <cell r="AM940">
            <v>49111</v>
          </cell>
          <cell r="AN940" t="str">
            <v xml:space="preserve">  0/00/0000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28600</v>
          </cell>
          <cell r="AZ940">
            <v>49111</v>
          </cell>
          <cell r="BA940" t="str">
            <v xml:space="preserve"> ST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 t="str">
            <v>Pass</v>
          </cell>
          <cell r="BH940" t="str">
            <v>Pass</v>
          </cell>
          <cell r="BI940" t="str">
            <v>***-**-1266</v>
          </cell>
          <cell r="BJ940">
            <v>98002.94</v>
          </cell>
          <cell r="BK940">
            <v>99103.8</v>
          </cell>
          <cell r="BL940">
            <v>99103.8</v>
          </cell>
          <cell r="BM940"/>
          <cell r="BN940"/>
          <cell r="BO940"/>
          <cell r="BP940"/>
          <cell r="BQ940">
            <v>6.7291837791085167E-5</v>
          </cell>
          <cell r="BR940">
            <v>98002.94</v>
          </cell>
          <cell r="BS940">
            <v>1100.8599999999999</v>
          </cell>
          <cell r="BT940">
            <v>99103.8</v>
          </cell>
          <cell r="BU940">
            <v>0</v>
          </cell>
          <cell r="BV940">
            <v>99103.8</v>
          </cell>
          <cell r="BW940">
            <v>0</v>
          </cell>
          <cell r="BX940">
            <v>0</v>
          </cell>
          <cell r="BY940"/>
          <cell r="BZ940">
            <v>0</v>
          </cell>
          <cell r="CA940" t="e">
            <v>#REF!</v>
          </cell>
          <cell r="CB940" t="str">
            <v>Match</v>
          </cell>
          <cell r="CC940" t="b">
            <v>0</v>
          </cell>
          <cell r="CD940">
            <v>515761266</v>
          </cell>
          <cell r="CE940">
            <v>9</v>
          </cell>
          <cell r="CF940">
            <v>5</v>
          </cell>
          <cell r="CG940">
            <v>76</v>
          </cell>
          <cell r="CH940" t="b">
            <v>0</v>
          </cell>
          <cell r="CI940">
            <v>-128.31315972222365</v>
          </cell>
          <cell r="CJ940"/>
          <cell r="CK940" t="e">
            <v>#REF!</v>
          </cell>
          <cell r="CL940" t="e">
            <v>#REF!</v>
          </cell>
        </row>
        <row r="941">
          <cell r="B941">
            <v>51564</v>
          </cell>
          <cell r="C941" t="str">
            <v xml:space="preserve"> HOEME,ERIC L.</v>
          </cell>
          <cell r="D941">
            <v>28845.97</v>
          </cell>
          <cell r="E941">
            <v>4398.25</v>
          </cell>
          <cell r="F941">
            <v>42117</v>
          </cell>
          <cell r="G941">
            <v>44158</v>
          </cell>
          <cell r="H941" t="str">
            <v xml:space="preserve"> PURCHASE REAL ESTATE</v>
          </cell>
          <cell r="I941" t="str">
            <v xml:space="preserve"> SA</v>
          </cell>
          <cell r="J941">
            <v>13</v>
          </cell>
          <cell r="K941" t="str">
            <v xml:space="preserve"> A</v>
          </cell>
          <cell r="L941" t="str">
            <v xml:space="preserve"> N</v>
          </cell>
          <cell r="M941">
            <v>0</v>
          </cell>
          <cell r="N941">
            <v>28600</v>
          </cell>
          <cell r="O941">
            <v>51564</v>
          </cell>
          <cell r="P941">
            <v>0</v>
          </cell>
          <cell r="Q941" t="str">
            <v xml:space="preserve"> LF</v>
          </cell>
          <cell r="R941">
            <v>43123</v>
          </cell>
          <cell r="S941">
            <v>501.1</v>
          </cell>
          <cell r="T941">
            <v>10.6</v>
          </cell>
          <cell r="U941" t="str">
            <v xml:space="preserve"> N</v>
          </cell>
          <cell r="V941">
            <v>2</v>
          </cell>
          <cell r="W941">
            <v>515761266</v>
          </cell>
          <cell r="X941" t="str">
            <v xml:space="preserve"> S</v>
          </cell>
          <cell r="Y941">
            <v>28600</v>
          </cell>
          <cell r="Z941">
            <v>51564</v>
          </cell>
          <cell r="AA941">
            <v>0</v>
          </cell>
          <cell r="AB941">
            <v>21</v>
          </cell>
          <cell r="AC941">
            <v>6</v>
          </cell>
          <cell r="AD941">
            <v>1</v>
          </cell>
          <cell r="AE941">
            <v>0</v>
          </cell>
          <cell r="AF941">
            <v>0</v>
          </cell>
          <cell r="AG941" t="str">
            <v xml:space="preserve"> ST</v>
          </cell>
          <cell r="AH941" t="str">
            <v xml:space="preserve"> REM 4/23/15, 5/23/13</v>
          </cell>
          <cell r="AI941" t="str">
            <v xml:space="preserve"> N</v>
          </cell>
          <cell r="AJ941">
            <v>5.5</v>
          </cell>
          <cell r="AK941">
            <v>14</v>
          </cell>
          <cell r="AL941">
            <v>28600</v>
          </cell>
          <cell r="AM941">
            <v>51564</v>
          </cell>
          <cell r="AN941" t="str">
            <v xml:space="preserve">  0/00/0000</v>
          </cell>
          <cell r="AO941">
            <v>5.66</v>
          </cell>
          <cell r="AP941">
            <v>9.94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4</v>
          </cell>
          <cell r="AW941">
            <v>0</v>
          </cell>
          <cell r="AX941">
            <v>0</v>
          </cell>
          <cell r="AY941">
            <v>28600</v>
          </cell>
          <cell r="AZ941">
            <v>51564</v>
          </cell>
          <cell r="BA941" t="str">
            <v xml:space="preserve"> ST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 t="str">
            <v>Pass</v>
          </cell>
          <cell r="BH941" t="str">
            <v>Pass</v>
          </cell>
          <cell r="BI941" t="str">
            <v>***-**-1266</v>
          </cell>
          <cell r="BJ941">
            <v>4398.25</v>
          </cell>
          <cell r="BK941">
            <v>4408.8500000000004</v>
          </cell>
          <cell r="BL941">
            <v>4408.8500000000004</v>
          </cell>
          <cell r="BM941"/>
          <cell r="BN941"/>
          <cell r="BO941"/>
          <cell r="BP941"/>
          <cell r="BQ941">
            <v>3.3219713420954963E-6</v>
          </cell>
          <cell r="BR941">
            <v>4398.25</v>
          </cell>
          <cell r="BS941">
            <v>10.6</v>
          </cell>
          <cell r="BT941">
            <v>4408.8500000000004</v>
          </cell>
          <cell r="BU941">
            <v>0</v>
          </cell>
          <cell r="BV941">
            <v>4408.8500000000004</v>
          </cell>
          <cell r="BW941">
            <v>0</v>
          </cell>
          <cell r="BX941">
            <v>0</v>
          </cell>
          <cell r="BY941"/>
          <cell r="BZ941">
            <v>15.6</v>
          </cell>
          <cell r="CA941" t="e">
            <v>#REF!</v>
          </cell>
          <cell r="CB941" t="str">
            <v>Match</v>
          </cell>
          <cell r="CC941" t="b">
            <v>0</v>
          </cell>
          <cell r="CD941">
            <v>515761266</v>
          </cell>
          <cell r="CE941">
            <v>9</v>
          </cell>
          <cell r="CF941">
            <v>5</v>
          </cell>
          <cell r="CG941">
            <v>76</v>
          </cell>
          <cell r="CH941" t="b">
            <v>0</v>
          </cell>
          <cell r="CI941">
            <v>0.68684027777635492</v>
          </cell>
          <cell r="CJ941"/>
          <cell r="CK941" t="e">
            <v>#REF!</v>
          </cell>
          <cell r="CL941" t="e">
            <v>#REF!</v>
          </cell>
        </row>
        <row r="942">
          <cell r="B942">
            <v>54368</v>
          </cell>
          <cell r="C942" t="str">
            <v xml:space="preserve"> HOEME,OSWALD F.</v>
          </cell>
          <cell r="D942">
            <v>38282.239999999998</v>
          </cell>
          <cell r="E942">
            <v>37423.629999999997</v>
          </cell>
          <cell r="F942">
            <v>43077</v>
          </cell>
          <cell r="G942">
            <v>44897</v>
          </cell>
          <cell r="H942" t="str">
            <v xml:space="preserve"> PURCHASE VEHICLE</v>
          </cell>
          <cell r="I942" t="str">
            <v xml:space="preserve"> SA</v>
          </cell>
          <cell r="J942">
            <v>34</v>
          </cell>
          <cell r="K942" t="str">
            <v xml:space="preserve"> A</v>
          </cell>
          <cell r="L942" t="str">
            <v xml:space="preserve"> N</v>
          </cell>
          <cell r="M942">
            <v>0</v>
          </cell>
          <cell r="N942">
            <v>28950</v>
          </cell>
          <cell r="O942">
            <v>54368</v>
          </cell>
          <cell r="P942">
            <v>0</v>
          </cell>
          <cell r="Q942" t="str">
            <v xml:space="preserve"> MN</v>
          </cell>
          <cell r="R942">
            <v>43133</v>
          </cell>
          <cell r="S942">
            <v>369.31</v>
          </cell>
          <cell r="T942">
            <v>43.06</v>
          </cell>
          <cell r="U942" t="str">
            <v xml:space="preserve"> N</v>
          </cell>
          <cell r="V942">
            <v>11</v>
          </cell>
          <cell r="W942">
            <v>510901885</v>
          </cell>
          <cell r="X942" t="str">
            <v xml:space="preserve"> S</v>
          </cell>
          <cell r="Y942">
            <v>28950</v>
          </cell>
          <cell r="Z942">
            <v>54368</v>
          </cell>
          <cell r="AA942">
            <v>0</v>
          </cell>
          <cell r="AB942">
            <v>26</v>
          </cell>
          <cell r="AC942">
            <v>5</v>
          </cell>
          <cell r="AD942">
            <v>12</v>
          </cell>
          <cell r="AE942">
            <v>0</v>
          </cell>
          <cell r="AF942">
            <v>0</v>
          </cell>
          <cell r="AG942" t="str">
            <v xml:space="preserve"> ST</v>
          </cell>
          <cell r="AH942" t="str">
            <v xml:space="preserve"> 2014 FORD FLEX  (VIN 2FMHK6DT7</v>
          </cell>
          <cell r="AI942" t="str">
            <v xml:space="preserve"> N</v>
          </cell>
          <cell r="AJ942">
            <v>6</v>
          </cell>
          <cell r="AK942">
            <v>0</v>
          </cell>
          <cell r="AL942">
            <v>28950</v>
          </cell>
          <cell r="AM942">
            <v>54368</v>
          </cell>
          <cell r="AN942" t="str">
            <v xml:space="preserve">  0/00/0000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28950</v>
          </cell>
          <cell r="AZ942">
            <v>54368</v>
          </cell>
          <cell r="BA942" t="str">
            <v xml:space="preserve"> ST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 t="str">
            <v>Pass</v>
          </cell>
          <cell r="BH942" t="str">
            <v>Pass</v>
          </cell>
          <cell r="BI942" t="str">
            <v>***-**-1885</v>
          </cell>
          <cell r="BJ942">
            <v>37423.629999999997</v>
          </cell>
          <cell r="BK942">
            <v>37466.689999999995</v>
          </cell>
          <cell r="BL942">
            <v>37466.689999999995</v>
          </cell>
          <cell r="BM942"/>
          <cell r="BN942"/>
          <cell r="BO942"/>
          <cell r="BP942"/>
          <cell r="BQ942">
            <v>3.0835460726140526E-5</v>
          </cell>
          <cell r="BR942">
            <v>37423.629999999997</v>
          </cell>
          <cell r="BS942">
            <v>43.06</v>
          </cell>
          <cell r="BT942">
            <v>37466.689999999995</v>
          </cell>
          <cell r="BU942">
            <v>0</v>
          </cell>
          <cell r="BV942">
            <v>37466.689999999995</v>
          </cell>
          <cell r="BW942">
            <v>0</v>
          </cell>
          <cell r="BX942">
            <v>0</v>
          </cell>
          <cell r="BY942"/>
          <cell r="BZ942">
            <v>0</v>
          </cell>
          <cell r="CA942" t="e">
            <v>#REF!</v>
          </cell>
          <cell r="CB942" t="str">
            <v>Match</v>
          </cell>
          <cell r="CC942" t="b">
            <v>0</v>
          </cell>
          <cell r="CD942">
            <v>510901885</v>
          </cell>
          <cell r="CE942">
            <v>9</v>
          </cell>
          <cell r="CF942">
            <v>5</v>
          </cell>
          <cell r="CG942">
            <v>90</v>
          </cell>
          <cell r="CH942" t="b">
            <v>0</v>
          </cell>
          <cell r="CI942">
            <v>-9.3131597222236451</v>
          </cell>
          <cell r="CJ942"/>
          <cell r="CK942" t="e">
            <v>#REF!</v>
          </cell>
          <cell r="CL942" t="e">
            <v>#REF!</v>
          </cell>
        </row>
        <row r="943">
          <cell r="B943">
            <v>52853</v>
          </cell>
          <cell r="C943" t="str">
            <v xml:space="preserve"> HOEME,STACY C.</v>
          </cell>
          <cell r="D943">
            <v>40017.5</v>
          </cell>
          <cell r="E943">
            <v>20563.66</v>
          </cell>
          <cell r="F943">
            <v>42494</v>
          </cell>
          <cell r="G943">
            <v>43845</v>
          </cell>
          <cell r="H943" t="str">
            <v xml:space="preserve"> PURCHASE VEHICLE</v>
          </cell>
          <cell r="I943" t="str">
            <v xml:space="preserve"> SA</v>
          </cell>
          <cell r="J943">
            <v>34</v>
          </cell>
          <cell r="K943" t="str">
            <v xml:space="preserve"> A</v>
          </cell>
          <cell r="L943" t="str">
            <v xml:space="preserve"> N</v>
          </cell>
          <cell r="M943">
            <v>0</v>
          </cell>
          <cell r="N943">
            <v>29100</v>
          </cell>
          <cell r="O943">
            <v>52853</v>
          </cell>
          <cell r="P943">
            <v>0</v>
          </cell>
          <cell r="Q943" t="str">
            <v xml:space="preserve"> JB</v>
          </cell>
          <cell r="R943">
            <v>43480</v>
          </cell>
          <cell r="S943">
            <v>10886.48</v>
          </cell>
          <cell r="T943">
            <v>13.35</v>
          </cell>
          <cell r="U943" t="str">
            <v xml:space="preserve"> N</v>
          </cell>
          <cell r="V943">
            <v>11</v>
          </cell>
          <cell r="W943">
            <v>509720931</v>
          </cell>
          <cell r="X943" t="str">
            <v xml:space="preserve"> S</v>
          </cell>
          <cell r="Y943">
            <v>29100</v>
          </cell>
          <cell r="Z943">
            <v>52853</v>
          </cell>
          <cell r="AA943">
            <v>0</v>
          </cell>
          <cell r="AB943">
            <v>12</v>
          </cell>
          <cell r="AC943">
            <v>5</v>
          </cell>
          <cell r="AD943">
            <v>12</v>
          </cell>
          <cell r="AE943">
            <v>0</v>
          </cell>
          <cell r="AF943">
            <v>0</v>
          </cell>
          <cell r="AG943" t="str">
            <v xml:space="preserve"> ST</v>
          </cell>
          <cell r="AH943" t="str">
            <v xml:space="preserve"> 2016 GMC YUKON 1500 (VIN 1GKS2</v>
          </cell>
          <cell r="AI943" t="str">
            <v xml:space="preserve"> N</v>
          </cell>
          <cell r="AJ943">
            <v>3.95</v>
          </cell>
          <cell r="AK943">
            <v>0</v>
          </cell>
          <cell r="AL943">
            <v>29100</v>
          </cell>
          <cell r="AM943">
            <v>52853</v>
          </cell>
          <cell r="AN943" t="str">
            <v xml:space="preserve">  0/00/0000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29100</v>
          </cell>
          <cell r="AZ943">
            <v>52853</v>
          </cell>
          <cell r="BA943" t="str">
            <v xml:space="preserve"> ST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 t="str">
            <v>Pass</v>
          </cell>
          <cell r="BH943" t="str">
            <v>Pass</v>
          </cell>
          <cell r="BI943" t="str">
            <v>***-**-0931</v>
          </cell>
          <cell r="BJ943">
            <v>20563.66</v>
          </cell>
          <cell r="BK943">
            <v>20577.009999999998</v>
          </cell>
          <cell r="BL943">
            <v>20577.009999999998</v>
          </cell>
          <cell r="BM943"/>
          <cell r="BN943"/>
          <cell r="BO943"/>
          <cell r="BP943"/>
          <cell r="BQ943">
            <v>1.1154517545674762E-5</v>
          </cell>
          <cell r="BR943">
            <v>20563.66</v>
          </cell>
          <cell r="BS943">
            <v>13.35</v>
          </cell>
          <cell r="BT943">
            <v>20577.009999999998</v>
          </cell>
          <cell r="BU943">
            <v>0</v>
          </cell>
          <cell r="BV943">
            <v>20577.009999999998</v>
          </cell>
          <cell r="BW943">
            <v>0</v>
          </cell>
          <cell r="BX943">
            <v>0</v>
          </cell>
          <cell r="BY943"/>
          <cell r="BZ943">
            <v>0</v>
          </cell>
          <cell r="CA943" t="e">
            <v>#REF!</v>
          </cell>
          <cell r="CB943" t="str">
            <v>Match</v>
          </cell>
          <cell r="CC943" t="b">
            <v>0</v>
          </cell>
          <cell r="CD943">
            <v>509720931</v>
          </cell>
          <cell r="CE943">
            <v>9</v>
          </cell>
          <cell r="CF943">
            <v>5</v>
          </cell>
          <cell r="CG943">
            <v>72</v>
          </cell>
          <cell r="CH943" t="b">
            <v>0</v>
          </cell>
          <cell r="CI943">
            <v>-356.31315972222365</v>
          </cell>
          <cell r="CJ943"/>
          <cell r="CK943" t="e">
            <v>#REF!</v>
          </cell>
          <cell r="CL943" t="e">
            <v>#REF!</v>
          </cell>
        </row>
        <row r="944">
          <cell r="B944">
            <v>53088</v>
          </cell>
          <cell r="C944" t="str">
            <v xml:space="preserve"> HOEME,STACY C.</v>
          </cell>
          <cell r="D944">
            <v>250000</v>
          </cell>
          <cell r="E944">
            <v>153431.92000000001</v>
          </cell>
          <cell r="F944">
            <v>42571</v>
          </cell>
          <cell r="G944">
            <v>44211</v>
          </cell>
          <cell r="H944" t="str">
            <v xml:space="preserve"> REFINANCE REAL ESTATE</v>
          </cell>
          <cell r="I944" t="str">
            <v xml:space="preserve"> SA</v>
          </cell>
          <cell r="J944">
            <v>12</v>
          </cell>
          <cell r="K944" t="str">
            <v xml:space="preserve"> A</v>
          </cell>
          <cell r="L944" t="str">
            <v xml:space="preserve"> N</v>
          </cell>
          <cell r="M944">
            <v>0</v>
          </cell>
          <cell r="N944">
            <v>29100</v>
          </cell>
          <cell r="O944">
            <v>53088</v>
          </cell>
          <cell r="P944">
            <v>0</v>
          </cell>
          <cell r="Q944" t="str">
            <v xml:space="preserve"> JB</v>
          </cell>
          <cell r="R944">
            <v>43480</v>
          </cell>
          <cell r="S944">
            <v>56323.99</v>
          </cell>
          <cell r="T944">
            <v>124.84</v>
          </cell>
          <cell r="U944" t="str">
            <v xml:space="preserve"> N</v>
          </cell>
          <cell r="V944">
            <v>2</v>
          </cell>
          <cell r="W944">
            <v>509720931</v>
          </cell>
          <cell r="X944" t="str">
            <v xml:space="preserve"> S</v>
          </cell>
          <cell r="Y944">
            <v>29100</v>
          </cell>
          <cell r="Z944">
            <v>53088</v>
          </cell>
          <cell r="AA944">
            <v>0</v>
          </cell>
          <cell r="AB944">
            <v>1</v>
          </cell>
          <cell r="AC944">
            <v>6</v>
          </cell>
          <cell r="AD944">
            <v>2</v>
          </cell>
          <cell r="AE944">
            <v>0</v>
          </cell>
          <cell r="AF944">
            <v>0</v>
          </cell>
          <cell r="AG944" t="str">
            <v xml:space="preserve"> ST</v>
          </cell>
          <cell r="AH944" t="str">
            <v xml:space="preserve"> SECURED BY FARMLAND</v>
          </cell>
          <cell r="AI944" t="str">
            <v xml:space="preserve"> N</v>
          </cell>
          <cell r="AJ944">
            <v>4.95</v>
          </cell>
          <cell r="AK944">
            <v>0</v>
          </cell>
          <cell r="AL944">
            <v>29100</v>
          </cell>
          <cell r="AM944">
            <v>53088</v>
          </cell>
          <cell r="AN944" t="str">
            <v xml:space="preserve">  0/00/0000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29100</v>
          </cell>
          <cell r="AZ944">
            <v>53088</v>
          </cell>
          <cell r="BA944" t="str">
            <v xml:space="preserve"> ST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 t="str">
            <v>Pass</v>
          </cell>
          <cell r="BH944" t="str">
            <v>Pass</v>
          </cell>
          <cell r="BI944" t="str">
            <v>***-**-0931</v>
          </cell>
          <cell r="BJ944">
            <v>153431.92000000001</v>
          </cell>
          <cell r="BK944">
            <v>153556.76</v>
          </cell>
          <cell r="BL944">
            <v>153556.76</v>
          </cell>
          <cell r="BM944"/>
          <cell r="BN944"/>
          <cell r="BO944"/>
          <cell r="BP944"/>
          <cell r="BQ944">
            <v>1.0429757223496163E-4</v>
          </cell>
          <cell r="BR944">
            <v>153431.92000000001</v>
          </cell>
          <cell r="BS944">
            <v>124.84</v>
          </cell>
          <cell r="BT944">
            <v>153556.76</v>
          </cell>
          <cell r="BU944">
            <v>0</v>
          </cell>
          <cell r="BV944">
            <v>153556.76</v>
          </cell>
          <cell r="BW944">
            <v>0</v>
          </cell>
          <cell r="BX944">
            <v>0</v>
          </cell>
          <cell r="BY944"/>
          <cell r="BZ944">
            <v>0</v>
          </cell>
          <cell r="CA944" t="e">
            <v>#REF!</v>
          </cell>
          <cell r="CB944" t="str">
            <v>Match</v>
          </cell>
          <cell r="CC944" t="b">
            <v>0</v>
          </cell>
          <cell r="CD944">
            <v>509720931</v>
          </cell>
          <cell r="CE944">
            <v>9</v>
          </cell>
          <cell r="CF944">
            <v>5</v>
          </cell>
          <cell r="CG944">
            <v>72</v>
          </cell>
          <cell r="CH944" t="b">
            <v>0</v>
          </cell>
          <cell r="CI944">
            <v>-356.31315972222365</v>
          </cell>
          <cell r="CJ944"/>
          <cell r="CK944" t="e">
            <v>#REF!</v>
          </cell>
          <cell r="CL944" t="e">
            <v>#REF!</v>
          </cell>
        </row>
        <row r="945">
          <cell r="B945">
            <v>53757</v>
          </cell>
          <cell r="C945" t="str">
            <v xml:space="preserve"> HOEME,STACY C.</v>
          </cell>
          <cell r="D945">
            <v>500000</v>
          </cell>
          <cell r="E945">
            <v>111767.72</v>
          </cell>
          <cell r="F945">
            <v>42838</v>
          </cell>
          <cell r="G945">
            <v>43174</v>
          </cell>
          <cell r="H945" t="str">
            <v xml:space="preserve"> OPERATE</v>
          </cell>
          <cell r="I945" t="str">
            <v xml:space="preserve"> SI</v>
          </cell>
          <cell r="J945">
            <v>91</v>
          </cell>
          <cell r="K945" t="str">
            <v xml:space="preserve"> A</v>
          </cell>
          <cell r="L945" t="str">
            <v xml:space="preserve"> O</v>
          </cell>
          <cell r="M945">
            <v>500000</v>
          </cell>
          <cell r="N945">
            <v>29100</v>
          </cell>
          <cell r="O945">
            <v>53757</v>
          </cell>
          <cell r="P945">
            <v>0</v>
          </cell>
          <cell r="Q945" t="str">
            <v xml:space="preserve"> JD</v>
          </cell>
          <cell r="R945">
            <v>43174</v>
          </cell>
          <cell r="S945">
            <v>0</v>
          </cell>
          <cell r="T945">
            <v>574.80999999999995</v>
          </cell>
          <cell r="U945" t="str">
            <v xml:space="preserve"> N</v>
          </cell>
          <cell r="V945">
            <v>7</v>
          </cell>
          <cell r="W945">
            <v>509720931</v>
          </cell>
          <cell r="X945" t="str">
            <v xml:space="preserve"> S</v>
          </cell>
          <cell r="Y945">
            <v>29100</v>
          </cell>
          <cell r="Z945">
            <v>53757</v>
          </cell>
          <cell r="AA945">
            <v>0</v>
          </cell>
          <cell r="AB945">
            <v>1</v>
          </cell>
          <cell r="AC945">
            <v>4</v>
          </cell>
          <cell r="AD945">
            <v>11</v>
          </cell>
          <cell r="AE945">
            <v>0</v>
          </cell>
          <cell r="AF945">
            <v>0</v>
          </cell>
          <cell r="AG945" t="str">
            <v xml:space="preserve"> ST</v>
          </cell>
          <cell r="AH945" t="str">
            <v xml:space="preserve"> ALL CP AC EQ GI CR GC LIVESTOC</v>
          </cell>
          <cell r="AI945" t="str">
            <v xml:space="preserve"> N</v>
          </cell>
          <cell r="AJ945">
            <v>4.75</v>
          </cell>
          <cell r="AK945">
            <v>0</v>
          </cell>
          <cell r="AL945">
            <v>29100</v>
          </cell>
          <cell r="AM945">
            <v>53757</v>
          </cell>
          <cell r="AN945" t="str">
            <v xml:space="preserve">  0/00/0000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29100</v>
          </cell>
          <cell r="AZ945">
            <v>53757</v>
          </cell>
          <cell r="BA945" t="str">
            <v xml:space="preserve"> ST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 t="str">
            <v>Pass</v>
          </cell>
          <cell r="BH945" t="str">
            <v>Pass</v>
          </cell>
          <cell r="BI945" t="str">
            <v>***-**-0931</v>
          </cell>
          <cell r="BJ945">
            <v>500000</v>
          </cell>
          <cell r="BK945">
            <v>112342.53</v>
          </cell>
          <cell r="BL945">
            <v>112342.53</v>
          </cell>
          <cell r="BM945"/>
          <cell r="BN945"/>
          <cell r="BO945"/>
          <cell r="BP945"/>
          <cell r="BQ945">
            <v>7.29060018025322E-5</v>
          </cell>
          <cell r="BR945">
            <v>111767.72</v>
          </cell>
          <cell r="BS945">
            <v>574.80999999999995</v>
          </cell>
          <cell r="BT945">
            <v>112342.53</v>
          </cell>
          <cell r="BU945">
            <v>388232.28</v>
          </cell>
          <cell r="BV945">
            <v>500574.81</v>
          </cell>
          <cell r="BW945">
            <v>0</v>
          </cell>
          <cell r="BX945">
            <v>0</v>
          </cell>
          <cell r="BY945"/>
          <cell r="BZ945">
            <v>0</v>
          </cell>
          <cell r="CA945" t="e">
            <v>#REF!</v>
          </cell>
          <cell r="CB945" t="str">
            <v>Match</v>
          </cell>
          <cell r="CC945" t="b">
            <v>0</v>
          </cell>
          <cell r="CD945">
            <v>509720931</v>
          </cell>
          <cell r="CE945">
            <v>9</v>
          </cell>
          <cell r="CF945">
            <v>5</v>
          </cell>
          <cell r="CG945">
            <v>72</v>
          </cell>
          <cell r="CH945" t="b">
            <v>0</v>
          </cell>
          <cell r="CI945">
            <v>-50.313159722223645</v>
          </cell>
          <cell r="CJ945"/>
          <cell r="CK945" t="e">
            <v>#REF!</v>
          </cell>
          <cell r="CL945" t="e">
            <v>#REF!</v>
          </cell>
        </row>
        <row r="946">
          <cell r="B946">
            <v>53760</v>
          </cell>
          <cell r="C946" t="str">
            <v xml:space="preserve"> HOEME,STACY C.</v>
          </cell>
          <cell r="D946">
            <v>100000</v>
          </cell>
          <cell r="E946">
            <v>91021.83</v>
          </cell>
          <cell r="F946">
            <v>42838</v>
          </cell>
          <cell r="G946">
            <v>46392</v>
          </cell>
          <cell r="H946" t="str">
            <v xml:space="preserve"> PURCHASE REAL ESTATE</v>
          </cell>
          <cell r="I946" t="str">
            <v xml:space="preserve"> SA</v>
          </cell>
          <cell r="J946">
            <v>12</v>
          </cell>
          <cell r="K946" t="str">
            <v xml:space="preserve"> A</v>
          </cell>
          <cell r="L946" t="str">
            <v xml:space="preserve"> N</v>
          </cell>
          <cell r="M946">
            <v>0</v>
          </cell>
          <cell r="N946">
            <v>29100</v>
          </cell>
          <cell r="O946">
            <v>53760</v>
          </cell>
          <cell r="P946">
            <v>0</v>
          </cell>
          <cell r="Q946" t="str">
            <v xml:space="preserve"> LF</v>
          </cell>
          <cell r="R946">
            <v>43470</v>
          </cell>
          <cell r="S946">
            <v>12786.38</v>
          </cell>
          <cell r="T946">
            <v>99.75</v>
          </cell>
          <cell r="U946" t="str">
            <v xml:space="preserve"> N</v>
          </cell>
          <cell r="V946">
            <v>2</v>
          </cell>
          <cell r="W946">
            <v>509720931</v>
          </cell>
          <cell r="X946" t="str">
            <v xml:space="preserve"> S</v>
          </cell>
          <cell r="Y946">
            <v>29100</v>
          </cell>
          <cell r="Z946">
            <v>53760</v>
          </cell>
          <cell r="AA946">
            <v>0</v>
          </cell>
          <cell r="AB946">
            <v>1</v>
          </cell>
          <cell r="AC946">
            <v>6</v>
          </cell>
          <cell r="AD946">
            <v>2</v>
          </cell>
          <cell r="AE946">
            <v>0</v>
          </cell>
          <cell r="AF946">
            <v>0</v>
          </cell>
          <cell r="AG946" t="str">
            <v xml:space="preserve"> ST</v>
          </cell>
          <cell r="AH946" t="str">
            <v xml:space="preserve"> REAL PROPERTY LOCATED IN, SCOT</v>
          </cell>
          <cell r="AI946" t="str">
            <v xml:space="preserve"> N</v>
          </cell>
          <cell r="AJ946">
            <v>5</v>
          </cell>
          <cell r="AK946">
            <v>1</v>
          </cell>
          <cell r="AL946">
            <v>29100</v>
          </cell>
          <cell r="AM946">
            <v>53760</v>
          </cell>
          <cell r="AN946" t="str">
            <v xml:space="preserve">  0/00/0000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29100</v>
          </cell>
          <cell r="AZ946">
            <v>53760</v>
          </cell>
          <cell r="BA946" t="str">
            <v xml:space="preserve"> ST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 t="str">
            <v>Pass</v>
          </cell>
          <cell r="BH946" t="str">
            <v>Pass</v>
          </cell>
          <cell r="BI946" t="str">
            <v>***-**-0931</v>
          </cell>
          <cell r="BJ946">
            <v>91021.83</v>
          </cell>
          <cell r="BK946">
            <v>91121.58</v>
          </cell>
          <cell r="BL946">
            <v>91121.58</v>
          </cell>
          <cell r="BM946"/>
          <cell r="BN946"/>
          <cell r="BO946"/>
          <cell r="BP946"/>
          <cell r="BQ946">
            <v>6.2498392597280556E-5</v>
          </cell>
          <cell r="BR946">
            <v>91021.83</v>
          </cell>
          <cell r="BS946">
            <v>99.75</v>
          </cell>
          <cell r="BT946">
            <v>91121.58</v>
          </cell>
          <cell r="BU946">
            <v>0</v>
          </cell>
          <cell r="BV946">
            <v>91121.58</v>
          </cell>
          <cell r="BW946">
            <v>0</v>
          </cell>
          <cell r="BX946">
            <v>0</v>
          </cell>
          <cell r="BY946"/>
          <cell r="BZ946">
            <v>0</v>
          </cell>
          <cell r="CA946" t="e">
            <v>#REF!</v>
          </cell>
          <cell r="CB946" t="str">
            <v>Match</v>
          </cell>
          <cell r="CC946" t="b">
            <v>0</v>
          </cell>
          <cell r="CD946">
            <v>509720931</v>
          </cell>
          <cell r="CE946">
            <v>9</v>
          </cell>
          <cell r="CF946">
            <v>5</v>
          </cell>
          <cell r="CG946">
            <v>72</v>
          </cell>
          <cell r="CH946" t="b">
            <v>0</v>
          </cell>
          <cell r="CI946">
            <v>-346.31315972222365</v>
          </cell>
          <cell r="CJ946"/>
          <cell r="CK946" t="e">
            <v>#REF!</v>
          </cell>
          <cell r="CL946" t="e">
            <v>#REF!</v>
          </cell>
        </row>
        <row r="947">
          <cell r="B947">
            <v>53309</v>
          </cell>
          <cell r="C947" t="str">
            <v xml:space="preserve"> HOLCOMB CINOS, LLC</v>
          </cell>
          <cell r="D947">
            <v>50000</v>
          </cell>
          <cell r="E947">
            <v>65000</v>
          </cell>
          <cell r="F947">
            <v>42639</v>
          </cell>
          <cell r="G947">
            <v>43153</v>
          </cell>
          <cell r="H947" t="str">
            <v xml:space="preserve"> OPERATING LOC</v>
          </cell>
          <cell r="I947" t="str">
            <v xml:space="preserve"> SI</v>
          </cell>
          <cell r="J947">
            <v>61</v>
          </cell>
          <cell r="K947" t="str">
            <v xml:space="preserve"> A</v>
          </cell>
          <cell r="L947" t="str">
            <v xml:space="preserve"> O</v>
          </cell>
          <cell r="M947">
            <v>65000</v>
          </cell>
          <cell r="N947">
            <v>29150</v>
          </cell>
          <cell r="O947">
            <v>53309</v>
          </cell>
          <cell r="P947">
            <v>0</v>
          </cell>
          <cell r="Q947" t="str">
            <v xml:space="preserve"> JB</v>
          </cell>
          <cell r="R947">
            <v>43153</v>
          </cell>
          <cell r="S947">
            <v>0</v>
          </cell>
          <cell r="T947">
            <v>3926.04</v>
          </cell>
          <cell r="U947" t="str">
            <v xml:space="preserve"> N</v>
          </cell>
          <cell r="V947">
            <v>5</v>
          </cell>
          <cell r="W947">
            <v>474051522</v>
          </cell>
          <cell r="X947" t="str">
            <v xml:space="preserve"> F</v>
          </cell>
          <cell r="Y947">
            <v>29150</v>
          </cell>
          <cell r="Z947">
            <v>53309</v>
          </cell>
          <cell r="AA947">
            <v>0</v>
          </cell>
          <cell r="AB947">
            <v>1</v>
          </cell>
          <cell r="AC947">
            <v>4</v>
          </cell>
          <cell r="AD947">
            <v>5</v>
          </cell>
          <cell r="AE947">
            <v>0</v>
          </cell>
          <cell r="AF947">
            <v>0</v>
          </cell>
          <cell r="AG947" t="str">
            <v xml:space="preserve"> ST</v>
          </cell>
          <cell r="AH947" t="str">
            <v xml:space="preserve"> ALL ACCOUNTS</v>
          </cell>
          <cell r="AI947" t="str">
            <v xml:space="preserve"> N</v>
          </cell>
          <cell r="AJ947">
            <v>6</v>
          </cell>
          <cell r="AK947">
            <v>0</v>
          </cell>
          <cell r="AL947">
            <v>29150</v>
          </cell>
          <cell r="AM947">
            <v>53309</v>
          </cell>
          <cell r="AN947" t="str">
            <v xml:space="preserve">  0/00/0000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29150</v>
          </cell>
          <cell r="AZ947">
            <v>53309</v>
          </cell>
          <cell r="BA947" t="str">
            <v xml:space="preserve"> ST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 t="str">
            <v>Pass</v>
          </cell>
          <cell r="BH947" t="str">
            <v>Pass</v>
          </cell>
          <cell r="BI947" t="str">
            <v>**-***1522</v>
          </cell>
          <cell r="BJ947">
            <v>65000</v>
          </cell>
          <cell r="BK947">
            <v>68926.039999999994</v>
          </cell>
          <cell r="BL947">
            <v>68926.039999999994</v>
          </cell>
          <cell r="BM947"/>
          <cell r="BN947"/>
          <cell r="BO947"/>
          <cell r="BP947"/>
          <cell r="BQ947">
            <v>5.3557202954366918E-5</v>
          </cell>
          <cell r="BR947">
            <v>65000</v>
          </cell>
          <cell r="BS947">
            <v>3926.04</v>
          </cell>
          <cell r="BT947">
            <v>68926.039999999994</v>
          </cell>
          <cell r="BU947">
            <v>0</v>
          </cell>
          <cell r="BV947">
            <v>68926.039999999994</v>
          </cell>
          <cell r="BW947">
            <v>0</v>
          </cell>
          <cell r="BX947">
            <v>0</v>
          </cell>
          <cell r="BY947"/>
          <cell r="BZ947">
            <v>0</v>
          </cell>
          <cell r="CA947" t="e">
            <v>#REF!</v>
          </cell>
          <cell r="CB947" t="str">
            <v>Match</v>
          </cell>
          <cell r="CC947" t="b">
            <v>0</v>
          </cell>
          <cell r="CD947">
            <v>474051522</v>
          </cell>
          <cell r="CE947">
            <v>9</v>
          </cell>
          <cell r="CF947">
            <v>4</v>
          </cell>
          <cell r="CG947">
            <v>5</v>
          </cell>
          <cell r="CH947" t="b">
            <v>0</v>
          </cell>
          <cell r="CI947">
            <v>-29.313159722223645</v>
          </cell>
          <cell r="CJ947"/>
          <cell r="CK947" t="e">
            <v>#REF!</v>
          </cell>
          <cell r="CL947" t="e">
            <v>#REF!</v>
          </cell>
        </row>
        <row r="948">
          <cell r="B948">
            <v>54457</v>
          </cell>
          <cell r="C948" t="str">
            <v xml:space="preserve"> HOLCOMB CINOS, LLC</v>
          </cell>
          <cell r="D948">
            <v>30000</v>
          </cell>
          <cell r="E948">
            <v>11500</v>
          </cell>
          <cell r="F948">
            <v>43119</v>
          </cell>
          <cell r="G948">
            <v>43518</v>
          </cell>
          <cell r="H948" t="str">
            <v xml:space="preserve"> OPERATING LOC</v>
          </cell>
          <cell r="I948" t="str">
            <v xml:space="preserve"> SI</v>
          </cell>
          <cell r="J948">
            <v>61</v>
          </cell>
          <cell r="K948" t="str">
            <v xml:space="preserve"> A</v>
          </cell>
          <cell r="L948" t="str">
            <v xml:space="preserve"> O</v>
          </cell>
          <cell r="M948">
            <v>30000</v>
          </cell>
          <cell r="N948">
            <v>29150</v>
          </cell>
          <cell r="O948">
            <v>54457</v>
          </cell>
          <cell r="P948">
            <v>0</v>
          </cell>
          <cell r="Q948" t="str">
            <v xml:space="preserve"> MN</v>
          </cell>
          <cell r="R948">
            <v>43518</v>
          </cell>
          <cell r="S948">
            <v>0</v>
          </cell>
          <cell r="T948">
            <v>8.7100000000000009</v>
          </cell>
          <cell r="U948" t="str">
            <v xml:space="preserve"> N</v>
          </cell>
          <cell r="V948">
            <v>5</v>
          </cell>
          <cell r="W948">
            <v>474051522</v>
          </cell>
          <cell r="X948" t="str">
            <v xml:space="preserve"> F</v>
          </cell>
          <cell r="Y948">
            <v>29150</v>
          </cell>
          <cell r="Z948">
            <v>54457</v>
          </cell>
          <cell r="AA948">
            <v>0</v>
          </cell>
          <cell r="AB948">
            <v>1</v>
          </cell>
          <cell r="AC948">
            <v>4</v>
          </cell>
          <cell r="AD948">
            <v>5</v>
          </cell>
          <cell r="AE948">
            <v>0</v>
          </cell>
          <cell r="AF948">
            <v>0</v>
          </cell>
          <cell r="AG948" t="str">
            <v xml:space="preserve"> ST</v>
          </cell>
          <cell r="AH948" t="str">
            <v xml:space="preserve"> ALL ACCOUNTS</v>
          </cell>
          <cell r="AI948" t="str">
            <v xml:space="preserve"> N</v>
          </cell>
          <cell r="AJ948">
            <v>6</v>
          </cell>
          <cell r="AK948">
            <v>0</v>
          </cell>
          <cell r="AL948">
            <v>29150</v>
          </cell>
          <cell r="AM948">
            <v>54457</v>
          </cell>
          <cell r="AN948" t="str">
            <v xml:space="preserve">  0/00/0000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29150</v>
          </cell>
          <cell r="AZ948">
            <v>54457</v>
          </cell>
          <cell r="BA948" t="str">
            <v xml:space="preserve"> ST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 t="str">
            <v>Pass</v>
          </cell>
          <cell r="BH948" t="str">
            <v>Pass</v>
          </cell>
          <cell r="BI948" t="str">
            <v>**-***1522</v>
          </cell>
          <cell r="BJ948">
            <v>30000</v>
          </cell>
          <cell r="BK948">
            <v>11508.71</v>
          </cell>
          <cell r="BL948">
            <v>11508.71</v>
          </cell>
          <cell r="BM948"/>
          <cell r="BN948"/>
          <cell r="BO948"/>
          <cell r="BP948"/>
          <cell r="BQ948">
            <v>9.4755051380803004E-6</v>
          </cell>
          <cell r="BR948">
            <v>11500</v>
          </cell>
          <cell r="BS948">
            <v>8.7100000000000009</v>
          </cell>
          <cell r="BT948">
            <v>11508.71</v>
          </cell>
          <cell r="BU948">
            <v>18500</v>
          </cell>
          <cell r="BV948">
            <v>30008.71</v>
          </cell>
          <cell r="BW948">
            <v>0</v>
          </cell>
          <cell r="BX948">
            <v>0</v>
          </cell>
          <cell r="BY948"/>
          <cell r="BZ948">
            <v>0</v>
          </cell>
          <cell r="CA948" t="e">
            <v>#REF!</v>
          </cell>
          <cell r="CB948" t="str">
            <v>Match</v>
          </cell>
          <cell r="CC948" t="b">
            <v>0</v>
          </cell>
          <cell r="CD948">
            <v>474051522</v>
          </cell>
          <cell r="CE948">
            <v>9</v>
          </cell>
          <cell r="CF948">
            <v>4</v>
          </cell>
          <cell r="CG948">
            <v>5</v>
          </cell>
          <cell r="CH948" t="b">
            <v>0</v>
          </cell>
          <cell r="CI948">
            <v>-394.31315972222365</v>
          </cell>
          <cell r="CJ948"/>
          <cell r="CK948" t="e">
            <v>#REF!</v>
          </cell>
          <cell r="CL948" t="e">
            <v>#REF!</v>
          </cell>
        </row>
        <row r="949">
          <cell r="B949">
            <v>51916</v>
          </cell>
          <cell r="C949" t="str">
            <v xml:space="preserve"> HOLGUIN-ORTIZ,WILFRE</v>
          </cell>
          <cell r="D949">
            <v>21926.5</v>
          </cell>
          <cell r="E949">
            <v>12816.91</v>
          </cell>
          <cell r="F949">
            <v>42213</v>
          </cell>
          <cell r="G949">
            <v>43905</v>
          </cell>
          <cell r="H949" t="str">
            <v xml:space="preserve"> PURCHASE VEHICLE</v>
          </cell>
          <cell r="I949" t="str">
            <v xml:space="preserve"> SA</v>
          </cell>
          <cell r="J949">
            <v>34</v>
          </cell>
          <cell r="K949" t="str">
            <v xml:space="preserve"> A</v>
          </cell>
          <cell r="L949" t="str">
            <v xml:space="preserve"> N</v>
          </cell>
          <cell r="M949">
            <v>0</v>
          </cell>
          <cell r="N949">
            <v>29200</v>
          </cell>
          <cell r="O949">
            <v>51916</v>
          </cell>
          <cell r="P949">
            <v>0</v>
          </cell>
          <cell r="Q949" t="str">
            <v xml:space="preserve"> LF</v>
          </cell>
          <cell r="R949">
            <v>43115</v>
          </cell>
          <cell r="S949">
            <v>497.12</v>
          </cell>
          <cell r="T949">
            <v>57.94</v>
          </cell>
          <cell r="U949" t="str">
            <v xml:space="preserve"> N</v>
          </cell>
          <cell r="V949">
            <v>11</v>
          </cell>
          <cell r="W949">
            <v>757856198</v>
          </cell>
          <cell r="X949" t="str">
            <v xml:space="preserve"> S</v>
          </cell>
          <cell r="Y949">
            <v>29200</v>
          </cell>
          <cell r="Z949">
            <v>51916</v>
          </cell>
          <cell r="AA949">
            <v>0</v>
          </cell>
          <cell r="AB949">
            <v>24</v>
          </cell>
          <cell r="AC949">
            <v>5</v>
          </cell>
          <cell r="AD949">
            <v>12</v>
          </cell>
          <cell r="AE949">
            <v>0</v>
          </cell>
          <cell r="AF949">
            <v>0</v>
          </cell>
          <cell r="AG949" t="str">
            <v xml:space="preserve"> ST</v>
          </cell>
          <cell r="AH949" t="str">
            <v xml:space="preserve"> 2005 GMC SIERRA CREW-CAB SLE</v>
          </cell>
          <cell r="AI949" t="str">
            <v xml:space="preserve"> N</v>
          </cell>
          <cell r="AJ949">
            <v>7.5</v>
          </cell>
          <cell r="AK949">
            <v>14</v>
          </cell>
          <cell r="AL949">
            <v>29200</v>
          </cell>
          <cell r="AM949">
            <v>51916</v>
          </cell>
          <cell r="AN949" t="str">
            <v xml:space="preserve">  0/00/0000</v>
          </cell>
          <cell r="AO949">
            <v>451.2</v>
          </cell>
          <cell r="AP949">
            <v>34.24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9</v>
          </cell>
          <cell r="AW949">
            <v>1</v>
          </cell>
          <cell r="AX949">
            <v>0</v>
          </cell>
          <cell r="AY949">
            <v>29200</v>
          </cell>
          <cell r="AZ949">
            <v>51916</v>
          </cell>
          <cell r="BA949" t="str">
            <v xml:space="preserve"> ST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 t="str">
            <v>Pass</v>
          </cell>
          <cell r="BH949" t="str">
            <v>Pass</v>
          </cell>
          <cell r="BI949" t="str">
            <v>***-**-6198</v>
          </cell>
          <cell r="BJ949">
            <v>12816.91</v>
          </cell>
          <cell r="BK949">
            <v>12874.85</v>
          </cell>
          <cell r="BL949">
            <v>12874.85</v>
          </cell>
          <cell r="BM949"/>
          <cell r="BN949"/>
          <cell r="BO949"/>
          <cell r="BP949"/>
          <cell r="BQ949">
            <v>1.3200727886881823E-5</v>
          </cell>
          <cell r="BR949">
            <v>12816.91</v>
          </cell>
          <cell r="BS949">
            <v>57.94</v>
          </cell>
          <cell r="BT949">
            <v>12874.85</v>
          </cell>
          <cell r="BU949">
            <v>0</v>
          </cell>
          <cell r="BV949">
            <v>12874.85</v>
          </cell>
          <cell r="BW949">
            <v>0</v>
          </cell>
          <cell r="BX949">
            <v>0</v>
          </cell>
          <cell r="BY949"/>
          <cell r="BZ949">
            <v>485.44</v>
          </cell>
          <cell r="CA949" t="e">
            <v>#REF!</v>
          </cell>
          <cell r="CB949" t="str">
            <v>Match</v>
          </cell>
          <cell r="CC949" t="b">
            <v>0</v>
          </cell>
          <cell r="CD949">
            <v>757856198</v>
          </cell>
          <cell r="CE949">
            <v>9</v>
          </cell>
          <cell r="CF949">
            <v>7</v>
          </cell>
          <cell r="CG949">
            <v>85</v>
          </cell>
          <cell r="CH949" t="b">
            <v>0</v>
          </cell>
          <cell r="CI949">
            <v>8.6868402777763549</v>
          </cell>
          <cell r="CJ949"/>
          <cell r="CK949" t="e">
            <v>#REF!</v>
          </cell>
          <cell r="CL949" t="e">
            <v>#REF!</v>
          </cell>
        </row>
        <row r="950">
          <cell r="B950">
            <v>88954</v>
          </cell>
          <cell r="C950" t="str">
            <v xml:space="preserve"> HOLLOWAY,KIRK</v>
          </cell>
          <cell r="D950">
            <v>9000</v>
          </cell>
          <cell r="E950">
            <v>8811.99</v>
          </cell>
          <cell r="F950">
            <v>35485</v>
          </cell>
          <cell r="G950">
            <v>35838</v>
          </cell>
          <cell r="H950" t="str">
            <v xml:space="preserve"> SCHOOL: PAULA/DEVIN</v>
          </cell>
          <cell r="I950" t="str">
            <v xml:space="preserve"> CO</v>
          </cell>
          <cell r="J950">
            <v>31</v>
          </cell>
          <cell r="K950" t="str">
            <v xml:space="preserve"> A</v>
          </cell>
          <cell r="L950" t="str">
            <v xml:space="preserve"> N</v>
          </cell>
          <cell r="M950">
            <v>0</v>
          </cell>
          <cell r="N950">
            <v>29400</v>
          </cell>
          <cell r="O950">
            <v>88954</v>
          </cell>
          <cell r="P950">
            <v>0</v>
          </cell>
          <cell r="Q950" t="str">
            <v xml:space="preserve"> GT</v>
          </cell>
          <cell r="R950">
            <v>35685</v>
          </cell>
          <cell r="S950">
            <v>100</v>
          </cell>
          <cell r="T950">
            <v>0</v>
          </cell>
          <cell r="U950" t="str">
            <v xml:space="preserve"> N</v>
          </cell>
          <cell r="V950">
            <v>1</v>
          </cell>
          <cell r="W950">
            <v>512621749</v>
          </cell>
          <cell r="X950" t="str">
            <v xml:space="preserve"> S</v>
          </cell>
          <cell r="Y950">
            <v>29400</v>
          </cell>
          <cell r="Z950">
            <v>88954</v>
          </cell>
          <cell r="AA950">
            <v>0</v>
          </cell>
          <cell r="AB950">
            <v>3</v>
          </cell>
          <cell r="AC950">
            <v>10</v>
          </cell>
          <cell r="AD950">
            <v>4</v>
          </cell>
          <cell r="AE950">
            <v>0</v>
          </cell>
          <cell r="AF950">
            <v>0</v>
          </cell>
          <cell r="AG950" t="str">
            <v xml:space="preserve"> ST</v>
          </cell>
          <cell r="AH950" t="str">
            <v xml:space="preserve"> UNSECURED</v>
          </cell>
          <cell r="AI950" t="str">
            <v xml:space="preserve"> N</v>
          </cell>
          <cell r="AJ950">
            <v>10</v>
          </cell>
          <cell r="AK950">
            <v>5</v>
          </cell>
          <cell r="AL950">
            <v>29400</v>
          </cell>
          <cell r="AM950">
            <v>88954</v>
          </cell>
          <cell r="AN950" t="str">
            <v xml:space="preserve">  0/00/0000</v>
          </cell>
          <cell r="AO950">
            <v>8811.99</v>
          </cell>
          <cell r="AP950">
            <v>18034.099999999999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26846.09</v>
          </cell>
          <cell r="AV950">
            <v>5</v>
          </cell>
          <cell r="AW950">
            <v>6</v>
          </cell>
          <cell r="AX950">
            <v>50</v>
          </cell>
          <cell r="AY950">
            <v>29400</v>
          </cell>
          <cell r="AZ950">
            <v>88954</v>
          </cell>
          <cell r="BA950" t="str">
            <v xml:space="preserve"> ST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 t="str">
            <v>Substandard</v>
          </cell>
          <cell r="BH950" t="str">
            <v>Pass</v>
          </cell>
          <cell r="BI950" t="str">
            <v>***-**-1749</v>
          </cell>
          <cell r="BJ950">
            <v>8811.99</v>
          </cell>
          <cell r="BK950">
            <v>0</v>
          </cell>
          <cell r="BL950"/>
          <cell r="BM950"/>
          <cell r="BN950">
            <v>0</v>
          </cell>
          <cell r="BO950"/>
          <cell r="BP950"/>
          <cell r="BQ950">
            <v>1.2101167611842352E-5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8811.99</v>
          </cell>
          <cell r="BY950" t="str">
            <v>120 +</v>
          </cell>
          <cell r="BZ950">
            <v>26846.089999999997</v>
          </cell>
          <cell r="CA950" t="e">
            <v>#REF!</v>
          </cell>
          <cell r="CB950" t="str">
            <v>Match</v>
          </cell>
          <cell r="CC950" t="b">
            <v>0</v>
          </cell>
          <cell r="CD950">
            <v>512621749</v>
          </cell>
          <cell r="CE950">
            <v>9</v>
          </cell>
          <cell r="CF950">
            <v>5</v>
          </cell>
          <cell r="CG950">
            <v>62</v>
          </cell>
          <cell r="CH950" t="b">
            <v>0</v>
          </cell>
          <cell r="CI950">
            <v>7438.6868402777764</v>
          </cell>
          <cell r="CJ950" t="str">
            <v>31 +</v>
          </cell>
          <cell r="CK950">
            <v>0</v>
          </cell>
          <cell r="CL950">
            <v>0</v>
          </cell>
        </row>
        <row r="951">
          <cell r="B951">
            <v>44666</v>
          </cell>
          <cell r="C951" t="str">
            <v xml:space="preserve"> HOLOVACH,CHRIS</v>
          </cell>
          <cell r="D951">
            <v>280000</v>
          </cell>
          <cell r="E951">
            <v>213650.66</v>
          </cell>
          <cell r="F951">
            <v>40142</v>
          </cell>
          <cell r="G951">
            <v>47483</v>
          </cell>
          <cell r="H951" t="str">
            <v xml:space="preserve"> PURCHASE REAL ESTATE</v>
          </cell>
          <cell r="I951" t="str">
            <v xml:space="preserve"> SA</v>
          </cell>
          <cell r="J951">
            <v>12</v>
          </cell>
          <cell r="K951" t="str">
            <v xml:space="preserve"> A</v>
          </cell>
          <cell r="L951" t="str">
            <v xml:space="preserve"> N</v>
          </cell>
          <cell r="M951">
            <v>0</v>
          </cell>
          <cell r="N951">
            <v>29435</v>
          </cell>
          <cell r="O951">
            <v>44666</v>
          </cell>
          <cell r="P951">
            <v>0</v>
          </cell>
          <cell r="Q951" t="str">
            <v xml:space="preserve"> LF</v>
          </cell>
          <cell r="R951">
            <v>43100</v>
          </cell>
          <cell r="S951">
            <v>23066.06</v>
          </cell>
          <cell r="T951">
            <v>11831.29</v>
          </cell>
          <cell r="U951" t="str">
            <v xml:space="preserve"> N</v>
          </cell>
          <cell r="V951">
            <v>2</v>
          </cell>
          <cell r="W951">
            <v>513607589</v>
          </cell>
          <cell r="X951" t="str">
            <v xml:space="preserve"> S</v>
          </cell>
          <cell r="Y951">
            <v>29435</v>
          </cell>
          <cell r="Z951">
            <v>44666</v>
          </cell>
          <cell r="AA951">
            <v>0</v>
          </cell>
          <cell r="AB951">
            <v>2</v>
          </cell>
          <cell r="AC951">
            <v>6</v>
          </cell>
          <cell r="AD951">
            <v>2</v>
          </cell>
          <cell r="AE951">
            <v>0</v>
          </cell>
          <cell r="AF951">
            <v>0</v>
          </cell>
          <cell r="AG951" t="str">
            <v xml:space="preserve"> ST</v>
          </cell>
          <cell r="AH951" t="str">
            <v xml:space="preserve"> R/E</v>
          </cell>
          <cell r="AI951" t="str">
            <v xml:space="preserve"> N</v>
          </cell>
          <cell r="AJ951">
            <v>5.25</v>
          </cell>
          <cell r="AK951">
            <v>3</v>
          </cell>
          <cell r="AL951">
            <v>29435</v>
          </cell>
          <cell r="AM951">
            <v>44666</v>
          </cell>
          <cell r="AN951" t="str">
            <v xml:space="preserve">  0/00/0000</v>
          </cell>
          <cell r="AO951">
            <v>11972.3</v>
          </cell>
          <cell r="AP951">
            <v>11093.76</v>
          </cell>
          <cell r="AQ951">
            <v>23066.06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1</v>
          </cell>
          <cell r="AW951">
            <v>0</v>
          </cell>
          <cell r="AX951">
            <v>0</v>
          </cell>
          <cell r="AY951">
            <v>29435</v>
          </cell>
          <cell r="AZ951">
            <v>44666</v>
          </cell>
          <cell r="BA951" t="str">
            <v xml:space="preserve"> ST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 t="str">
            <v>Substandard</v>
          </cell>
          <cell r="BH951" t="str">
            <v>Substandard</v>
          </cell>
          <cell r="BI951" t="str">
            <v>***-**-7589</v>
          </cell>
          <cell r="BJ951">
            <v>213650.66</v>
          </cell>
          <cell r="BK951">
            <v>225481.95</v>
          </cell>
          <cell r="BL951"/>
          <cell r="BM951"/>
          <cell r="BN951">
            <v>225481.95</v>
          </cell>
          <cell r="BO951"/>
          <cell r="BP951"/>
          <cell r="BQ951">
            <v>1.5403408137054054E-4</v>
          </cell>
          <cell r="BR951">
            <v>213650.66</v>
          </cell>
          <cell r="BS951">
            <v>11831.29</v>
          </cell>
          <cell r="BT951">
            <v>225481.95</v>
          </cell>
          <cell r="BU951">
            <v>0</v>
          </cell>
          <cell r="BV951">
            <v>225481.95</v>
          </cell>
          <cell r="BW951">
            <v>0</v>
          </cell>
          <cell r="BX951">
            <v>0</v>
          </cell>
          <cell r="BY951" t="str">
            <v>1-29</v>
          </cell>
          <cell r="BZ951">
            <v>23066.059999999998</v>
          </cell>
          <cell r="CA951" t="e">
            <v>#REF!</v>
          </cell>
          <cell r="CB951" t="str">
            <v>Match</v>
          </cell>
          <cell r="CC951" t="b">
            <v>0</v>
          </cell>
          <cell r="CD951">
            <v>513607589</v>
          </cell>
          <cell r="CE951">
            <v>9</v>
          </cell>
          <cell r="CF951">
            <v>5</v>
          </cell>
          <cell r="CG951">
            <v>60</v>
          </cell>
          <cell r="CH951" t="b">
            <v>0</v>
          </cell>
          <cell r="CI951">
            <v>23.686840277776355</v>
          </cell>
          <cell r="CJ951"/>
          <cell r="CK951" t="e">
            <v>#REF!</v>
          </cell>
          <cell r="CL951" t="e">
            <v>#REF!</v>
          </cell>
        </row>
        <row r="952">
          <cell r="B952">
            <v>310316</v>
          </cell>
          <cell r="C952" t="str">
            <v xml:space="preserve"> HOLOVACH,CHRIS</v>
          </cell>
          <cell r="D952">
            <v>320000</v>
          </cell>
          <cell r="E952">
            <v>240342.23</v>
          </cell>
          <cell r="F952">
            <v>41450</v>
          </cell>
          <cell r="G952">
            <v>46935</v>
          </cell>
          <cell r="H952" t="str">
            <v xml:space="preserve"> CASH OUT REFINANCE</v>
          </cell>
          <cell r="I952" t="str">
            <v xml:space="preserve"> PA</v>
          </cell>
          <cell r="J952">
            <v>19</v>
          </cell>
          <cell r="K952" t="str">
            <v xml:space="preserve"> A</v>
          </cell>
          <cell r="L952" t="str">
            <v xml:space="preserve"> N</v>
          </cell>
          <cell r="M952">
            <v>0</v>
          </cell>
          <cell r="N952">
            <v>29435</v>
          </cell>
          <cell r="O952">
            <v>310316</v>
          </cell>
          <cell r="P952">
            <v>0</v>
          </cell>
          <cell r="Q952" t="str">
            <v xml:space="preserve"> BR</v>
          </cell>
          <cell r="R952">
            <v>43132</v>
          </cell>
          <cell r="S952">
            <v>2268.0300000000002</v>
          </cell>
          <cell r="T952">
            <v>479.83</v>
          </cell>
          <cell r="U952" t="str">
            <v xml:space="preserve"> N</v>
          </cell>
          <cell r="V952">
            <v>2</v>
          </cell>
          <cell r="W952">
            <v>513607589</v>
          </cell>
          <cell r="X952" t="str">
            <v xml:space="preserve"> S</v>
          </cell>
          <cell r="Y952">
            <v>29435</v>
          </cell>
          <cell r="Z952">
            <v>310316</v>
          </cell>
          <cell r="AA952">
            <v>0</v>
          </cell>
          <cell r="AB952">
            <v>11</v>
          </cell>
          <cell r="AC952">
            <v>6</v>
          </cell>
          <cell r="AD952">
            <v>3</v>
          </cell>
          <cell r="AE952">
            <v>310316</v>
          </cell>
          <cell r="AF952">
            <v>1</v>
          </cell>
          <cell r="AG952" t="str">
            <v xml:space="preserve"> ST</v>
          </cell>
          <cell r="AH952" t="str">
            <v xml:space="preserve"> 2730 E ROAD 240, SCOTT CITY</v>
          </cell>
          <cell r="AI952" t="str">
            <v xml:space="preserve"> N</v>
          </cell>
          <cell r="AJ952">
            <v>3.125</v>
          </cell>
          <cell r="AK952">
            <v>0</v>
          </cell>
          <cell r="AL952">
            <v>29435</v>
          </cell>
          <cell r="AM952">
            <v>310316</v>
          </cell>
          <cell r="AN952" t="str">
            <v xml:space="preserve">  0/00/0000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29435</v>
          </cell>
          <cell r="AZ952">
            <v>310316</v>
          </cell>
          <cell r="BA952" t="str">
            <v xml:space="preserve"> ST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 t="str">
            <v>Special Mention</v>
          </cell>
          <cell r="BH952" t="str">
            <v>Special Mention</v>
          </cell>
          <cell r="BI952" t="str">
            <v>***-**-7589</v>
          </cell>
          <cell r="BJ952">
            <v>240342.23</v>
          </cell>
          <cell r="BK952">
            <v>240822.06</v>
          </cell>
          <cell r="BL952"/>
          <cell r="BM952">
            <v>240822.06</v>
          </cell>
          <cell r="BN952"/>
          <cell r="BO952"/>
          <cell r="BP952"/>
          <cell r="BQ952">
            <v>1.0314148710428793E-4</v>
          </cell>
          <cell r="BR952">
            <v>240342.23</v>
          </cell>
          <cell r="BS952">
            <v>479.83</v>
          </cell>
          <cell r="BT952">
            <v>240822.06</v>
          </cell>
          <cell r="BU952">
            <v>0</v>
          </cell>
          <cell r="BV952">
            <v>240822.06</v>
          </cell>
          <cell r="BW952">
            <v>0</v>
          </cell>
          <cell r="BX952">
            <v>0</v>
          </cell>
          <cell r="BY952"/>
          <cell r="BZ952">
            <v>0</v>
          </cell>
          <cell r="CA952" t="e">
            <v>#REF!</v>
          </cell>
          <cell r="CB952" t="str">
            <v>Match</v>
          </cell>
          <cell r="CC952" t="b">
            <v>0</v>
          </cell>
          <cell r="CD952">
            <v>513607589</v>
          </cell>
          <cell r="CE952">
            <v>9</v>
          </cell>
          <cell r="CF952">
            <v>5</v>
          </cell>
          <cell r="CG952">
            <v>60</v>
          </cell>
          <cell r="CH952" t="b">
            <v>0</v>
          </cell>
          <cell r="CI952">
            <v>-8.3131597222236451</v>
          </cell>
          <cell r="CJ952"/>
          <cell r="CK952" t="e">
            <v>#REF!</v>
          </cell>
          <cell r="CL952" t="e">
            <v>#REF!</v>
          </cell>
        </row>
        <row r="953">
          <cell r="B953">
            <v>9310316</v>
          </cell>
          <cell r="C953" t="str">
            <v xml:space="preserve"> HOLOVACH,CHRI</v>
          </cell>
          <cell r="D953">
            <v>-320000</v>
          </cell>
          <cell r="E953">
            <v>-240342.23</v>
          </cell>
          <cell r="F953">
            <v>41450</v>
          </cell>
          <cell r="G953">
            <v>46935</v>
          </cell>
          <cell r="H953" t="str">
            <v xml:space="preserve"> FHLB SOLD LOAN</v>
          </cell>
          <cell r="I953" t="str">
            <v xml:space="preserve"> PT</v>
          </cell>
          <cell r="J953">
            <v>20</v>
          </cell>
          <cell r="K953" t="str">
            <v xml:space="preserve"> A</v>
          </cell>
          <cell r="L953" t="str">
            <v xml:space="preserve"> N</v>
          </cell>
          <cell r="M953">
            <v>0</v>
          </cell>
          <cell r="N953">
            <v>29435</v>
          </cell>
          <cell r="O953">
            <v>9310316</v>
          </cell>
          <cell r="P953">
            <v>0</v>
          </cell>
          <cell r="Q953" t="str">
            <v xml:space="preserve"> BR</v>
          </cell>
          <cell r="R953">
            <v>43132</v>
          </cell>
          <cell r="S953">
            <v>2268.0300000000002</v>
          </cell>
          <cell r="T953">
            <v>-479.83</v>
          </cell>
          <cell r="U953" t="str">
            <v xml:space="preserve"> N</v>
          </cell>
          <cell r="V953">
            <v>2</v>
          </cell>
          <cell r="W953">
            <v>513607589</v>
          </cell>
          <cell r="X953" t="str">
            <v xml:space="preserve"> S</v>
          </cell>
          <cell r="Y953">
            <v>29435</v>
          </cell>
          <cell r="Z953">
            <v>9310316</v>
          </cell>
          <cell r="AA953">
            <v>0</v>
          </cell>
          <cell r="AB953">
            <v>11</v>
          </cell>
          <cell r="AC953">
            <v>6</v>
          </cell>
          <cell r="AD953">
            <v>3</v>
          </cell>
          <cell r="AE953">
            <v>310316</v>
          </cell>
          <cell r="AF953">
            <v>1</v>
          </cell>
          <cell r="AG953" t="str">
            <v xml:space="preserve"> ST</v>
          </cell>
          <cell r="AH953" t="str">
            <v xml:space="preserve"> 2730 E. ROAD 240, SCOTT CITY</v>
          </cell>
          <cell r="AI953" t="str">
            <v xml:space="preserve"> N</v>
          </cell>
          <cell r="AJ953">
            <v>3.125</v>
          </cell>
          <cell r="AK953">
            <v>0</v>
          </cell>
          <cell r="AL953">
            <v>29435</v>
          </cell>
          <cell r="AM953">
            <v>9310316</v>
          </cell>
          <cell r="AN953" t="str">
            <v xml:space="preserve">  0/00/0000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29435</v>
          </cell>
          <cell r="AZ953">
            <v>9310316</v>
          </cell>
          <cell r="BA953" t="str">
            <v xml:space="preserve"> ST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 t="str">
            <v>Special Mention</v>
          </cell>
          <cell r="BH953" t="str">
            <v>Special Mention</v>
          </cell>
          <cell r="BI953" t="str">
            <v>***-**-7589</v>
          </cell>
          <cell r="BJ953">
            <v>-240342.23</v>
          </cell>
          <cell r="BK953">
            <v>-240822.06</v>
          </cell>
          <cell r="BL953"/>
          <cell r="BM953">
            <v>-240822.06</v>
          </cell>
          <cell r="BN953"/>
          <cell r="BO953"/>
          <cell r="BP953"/>
          <cell r="BQ953">
            <v>-1.0314148710428793E-4</v>
          </cell>
          <cell r="BR953">
            <v>-240342.23</v>
          </cell>
          <cell r="BS953">
            <v>-479.83</v>
          </cell>
          <cell r="BT953">
            <v>-240822.06</v>
          </cell>
          <cell r="BU953">
            <v>0</v>
          </cell>
          <cell r="BV953">
            <v>-240822.06</v>
          </cell>
          <cell r="BW953">
            <v>0</v>
          </cell>
          <cell r="BX953">
            <v>0</v>
          </cell>
          <cell r="BY953"/>
          <cell r="BZ953">
            <v>0</v>
          </cell>
          <cell r="CA953" t="e">
            <v>#REF!</v>
          </cell>
          <cell r="CB953" t="str">
            <v>Match</v>
          </cell>
          <cell r="CC953" t="b">
            <v>0</v>
          </cell>
          <cell r="CD953">
            <v>513607589</v>
          </cell>
          <cell r="CE953">
            <v>9</v>
          </cell>
          <cell r="CF953">
            <v>5</v>
          </cell>
          <cell r="CG953">
            <v>60</v>
          </cell>
          <cell r="CH953" t="b">
            <v>0</v>
          </cell>
          <cell r="CI953">
            <v>-8.3131597222236451</v>
          </cell>
          <cell r="CJ953"/>
          <cell r="CK953" t="e">
            <v>#REF!</v>
          </cell>
          <cell r="CL953" t="e">
            <v>#REF!</v>
          </cell>
        </row>
        <row r="954">
          <cell r="B954">
            <v>310189</v>
          </cell>
          <cell r="C954" t="str">
            <v xml:space="preserve"> HOOVER,THELMA F.</v>
          </cell>
          <cell r="D954">
            <v>43200</v>
          </cell>
          <cell r="E954">
            <v>26106</v>
          </cell>
          <cell r="F954">
            <v>40546</v>
          </cell>
          <cell r="G954">
            <v>46054</v>
          </cell>
          <cell r="H954" t="str">
            <v xml:space="preserve"> REFINANCE HOME</v>
          </cell>
          <cell r="I954" t="str">
            <v xml:space="preserve"> PA</v>
          </cell>
          <cell r="J954">
            <v>19</v>
          </cell>
          <cell r="K954" t="str">
            <v xml:space="preserve"> A</v>
          </cell>
          <cell r="L954" t="str">
            <v xml:space="preserve"> N</v>
          </cell>
          <cell r="M954">
            <v>0</v>
          </cell>
          <cell r="N954">
            <v>29620</v>
          </cell>
          <cell r="O954">
            <v>310189</v>
          </cell>
          <cell r="P954">
            <v>0</v>
          </cell>
          <cell r="Q954" t="str">
            <v xml:space="preserve"> KM</v>
          </cell>
          <cell r="R954">
            <v>43132</v>
          </cell>
          <cell r="S954">
            <v>314.16000000000003</v>
          </cell>
          <cell r="T954">
            <v>58.4</v>
          </cell>
          <cell r="U954" t="str">
            <v xml:space="preserve"> N</v>
          </cell>
          <cell r="V954">
            <v>2</v>
          </cell>
          <cell r="W954">
            <v>522526407</v>
          </cell>
          <cell r="X954" t="str">
            <v xml:space="preserve"> S</v>
          </cell>
          <cell r="Y954">
            <v>29620</v>
          </cell>
          <cell r="Z954">
            <v>310189</v>
          </cell>
          <cell r="AA954">
            <v>0</v>
          </cell>
          <cell r="AB954">
            <v>3</v>
          </cell>
          <cell r="AC954">
            <v>6</v>
          </cell>
          <cell r="AD954">
            <v>3</v>
          </cell>
          <cell r="AE954">
            <v>310189</v>
          </cell>
          <cell r="AF954">
            <v>1</v>
          </cell>
          <cell r="AG954" t="str">
            <v xml:space="preserve"> ST</v>
          </cell>
          <cell r="AH954" t="str">
            <v xml:space="preserve"> 611 RUSSELL</v>
          </cell>
          <cell r="AI954" t="str">
            <v xml:space="preserve"> N</v>
          </cell>
          <cell r="AJ954">
            <v>3.5</v>
          </cell>
          <cell r="AK954">
            <v>1</v>
          </cell>
          <cell r="AL954">
            <v>29620</v>
          </cell>
          <cell r="AM954">
            <v>310189</v>
          </cell>
          <cell r="AN954" t="str">
            <v xml:space="preserve">  0/00/0000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29620</v>
          </cell>
          <cell r="AZ954">
            <v>310189</v>
          </cell>
          <cell r="BA954" t="str">
            <v xml:space="preserve"> ST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 t="str">
            <v>Pass</v>
          </cell>
          <cell r="BH954" t="str">
            <v>Pass</v>
          </cell>
          <cell r="BI954" t="str">
            <v>***-**-6407</v>
          </cell>
          <cell r="BJ954">
            <v>26106</v>
          </cell>
          <cell r="BK954">
            <v>26164.400000000001</v>
          </cell>
          <cell r="BL954">
            <v>26164.400000000001</v>
          </cell>
          <cell r="BM954"/>
          <cell r="BN954"/>
          <cell r="BO954"/>
          <cell r="BP954"/>
          <cell r="BQ954">
            <v>1.254762869523964E-5</v>
          </cell>
          <cell r="BR954">
            <v>26106</v>
          </cell>
          <cell r="BS954">
            <v>58.4</v>
          </cell>
          <cell r="BT954">
            <v>26164.400000000001</v>
          </cell>
          <cell r="BU954">
            <v>0</v>
          </cell>
          <cell r="BV954">
            <v>26164.400000000001</v>
          </cell>
          <cell r="BW954">
            <v>0</v>
          </cell>
          <cell r="BX954">
            <v>0</v>
          </cell>
          <cell r="BY954"/>
          <cell r="BZ954">
            <v>0</v>
          </cell>
          <cell r="CA954" t="e">
            <v>#REF!</v>
          </cell>
          <cell r="CB954" t="str">
            <v>Match</v>
          </cell>
          <cell r="CC954" t="b">
            <v>0</v>
          </cell>
          <cell r="CD954">
            <v>522526407</v>
          </cell>
          <cell r="CE954">
            <v>9</v>
          </cell>
          <cell r="CF954">
            <v>5</v>
          </cell>
          <cell r="CG954">
            <v>52</v>
          </cell>
          <cell r="CH954" t="b">
            <v>0</v>
          </cell>
          <cell r="CI954">
            <v>-8.3131597222236451</v>
          </cell>
          <cell r="CJ954"/>
          <cell r="CK954" t="e">
            <v>#REF!</v>
          </cell>
          <cell r="CL954" t="e">
            <v>#REF!</v>
          </cell>
        </row>
        <row r="955">
          <cell r="B955">
            <v>9310189</v>
          </cell>
          <cell r="C955" t="str">
            <v xml:space="preserve"> HOOVER,THELMA</v>
          </cell>
          <cell r="D955">
            <v>43200</v>
          </cell>
          <cell r="E955">
            <v>-26106</v>
          </cell>
          <cell r="F955">
            <v>40546</v>
          </cell>
          <cell r="G955">
            <v>46054</v>
          </cell>
          <cell r="H955" t="str">
            <v xml:space="preserve"> FHLB SOLD LOAN</v>
          </cell>
          <cell r="I955" t="str">
            <v xml:space="preserve"> PT</v>
          </cell>
          <cell r="J955">
            <v>20</v>
          </cell>
          <cell r="K955" t="str">
            <v xml:space="preserve"> A</v>
          </cell>
          <cell r="L955" t="str">
            <v xml:space="preserve"> N</v>
          </cell>
          <cell r="M955">
            <v>0</v>
          </cell>
          <cell r="N955">
            <v>29620</v>
          </cell>
          <cell r="O955">
            <v>9310189</v>
          </cell>
          <cell r="P955">
            <v>0</v>
          </cell>
          <cell r="Q955" t="str">
            <v xml:space="preserve"> KM</v>
          </cell>
          <cell r="R955">
            <v>43132</v>
          </cell>
          <cell r="S955">
            <v>314.16000000000003</v>
          </cell>
          <cell r="T955">
            <v>-58.4</v>
          </cell>
          <cell r="U955" t="str">
            <v xml:space="preserve"> N</v>
          </cell>
          <cell r="V955">
            <v>2</v>
          </cell>
          <cell r="W955">
            <v>522526407</v>
          </cell>
          <cell r="X955" t="str">
            <v xml:space="preserve"> S</v>
          </cell>
          <cell r="Y955">
            <v>29620</v>
          </cell>
          <cell r="Z955">
            <v>9310189</v>
          </cell>
          <cell r="AA955">
            <v>0</v>
          </cell>
          <cell r="AB955">
            <v>3</v>
          </cell>
          <cell r="AC955">
            <v>6</v>
          </cell>
          <cell r="AD955">
            <v>3</v>
          </cell>
          <cell r="AE955">
            <v>310189</v>
          </cell>
          <cell r="AF955">
            <v>1</v>
          </cell>
          <cell r="AG955" t="str">
            <v xml:space="preserve"> ST</v>
          </cell>
          <cell r="AH955" t="str">
            <v xml:space="preserve"> 611 RUSSELL</v>
          </cell>
          <cell r="AI955" t="str">
            <v xml:space="preserve"> N</v>
          </cell>
          <cell r="AJ955">
            <v>3.5</v>
          </cell>
          <cell r="AK955">
            <v>1</v>
          </cell>
          <cell r="AL955">
            <v>29620</v>
          </cell>
          <cell r="AM955">
            <v>9310189</v>
          </cell>
          <cell r="AN955" t="str">
            <v xml:space="preserve">  0/00/0000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29620</v>
          </cell>
          <cell r="AZ955">
            <v>9310189</v>
          </cell>
          <cell r="BA955" t="str">
            <v xml:space="preserve"> ST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 t="str">
            <v>Pass</v>
          </cell>
          <cell r="BH955" t="str">
            <v>Pass</v>
          </cell>
          <cell r="BI955" t="str">
            <v>***-**-6407</v>
          </cell>
          <cell r="BJ955">
            <v>-26106</v>
          </cell>
          <cell r="BK955">
            <v>-26164.400000000001</v>
          </cell>
          <cell r="BL955">
            <v>-26164.400000000001</v>
          </cell>
          <cell r="BM955"/>
          <cell r="BN955"/>
          <cell r="BO955"/>
          <cell r="BP955"/>
          <cell r="BQ955">
            <v>-1.254762869523964E-5</v>
          </cell>
          <cell r="BR955">
            <v>-26106</v>
          </cell>
          <cell r="BS955">
            <v>-58.4</v>
          </cell>
          <cell r="BT955">
            <v>-26164.400000000001</v>
          </cell>
          <cell r="BU955">
            <v>0</v>
          </cell>
          <cell r="BV955">
            <v>-26164.400000000001</v>
          </cell>
          <cell r="BW955">
            <v>0</v>
          </cell>
          <cell r="BX955">
            <v>0</v>
          </cell>
          <cell r="BY955"/>
          <cell r="BZ955">
            <v>0</v>
          </cell>
          <cell r="CA955" t="e">
            <v>#REF!</v>
          </cell>
          <cell r="CB955" t="str">
            <v>Match</v>
          </cell>
          <cell r="CC955" t="b">
            <v>0</v>
          </cell>
          <cell r="CD955">
            <v>522526407</v>
          </cell>
          <cell r="CE955">
            <v>9</v>
          </cell>
          <cell r="CF955">
            <v>5</v>
          </cell>
          <cell r="CG955">
            <v>52</v>
          </cell>
          <cell r="CH955" t="b">
            <v>0</v>
          </cell>
          <cell r="CI955">
            <v>-8.3131597222236451</v>
          </cell>
          <cell r="CJ955"/>
          <cell r="CK955" t="e">
            <v>#REF!</v>
          </cell>
          <cell r="CL955" t="e">
            <v>#REF!</v>
          </cell>
        </row>
        <row r="956">
          <cell r="B956">
            <v>93097</v>
          </cell>
          <cell r="C956" t="str">
            <v xml:space="preserve"> HORLICK,PAULI</v>
          </cell>
          <cell r="D956">
            <v>4600.05</v>
          </cell>
          <cell r="E956">
            <v>3600.05</v>
          </cell>
          <cell r="F956">
            <v>36565</v>
          </cell>
          <cell r="G956">
            <v>38026</v>
          </cell>
          <cell r="H956" t="str">
            <v xml:space="preserve"> RE-AMORTIZE AUTO PURCHASE</v>
          </cell>
          <cell r="I956" t="str">
            <v xml:space="preserve"> CO</v>
          </cell>
          <cell r="J956">
            <v>34</v>
          </cell>
          <cell r="K956" t="str">
            <v xml:space="preserve"> A</v>
          </cell>
          <cell r="L956" t="str">
            <v xml:space="preserve"> N</v>
          </cell>
          <cell r="M956">
            <v>0</v>
          </cell>
          <cell r="N956">
            <v>30295</v>
          </cell>
          <cell r="O956">
            <v>93097</v>
          </cell>
          <cell r="P956">
            <v>0</v>
          </cell>
          <cell r="Q956" t="str">
            <v xml:space="preserve"> GT</v>
          </cell>
          <cell r="R956">
            <v>36839</v>
          </cell>
          <cell r="S956">
            <v>118.88</v>
          </cell>
          <cell r="T956">
            <v>0</v>
          </cell>
          <cell r="U956" t="str">
            <v xml:space="preserve"> N</v>
          </cell>
          <cell r="V956">
            <v>11</v>
          </cell>
          <cell r="W956">
            <v>538240953</v>
          </cell>
          <cell r="X956" t="str">
            <v xml:space="preserve"> S</v>
          </cell>
          <cell r="Y956">
            <v>30295</v>
          </cell>
          <cell r="Z956">
            <v>93097</v>
          </cell>
          <cell r="AA956">
            <v>0</v>
          </cell>
          <cell r="AB956">
            <v>23</v>
          </cell>
          <cell r="AC956">
            <v>5</v>
          </cell>
          <cell r="AD956">
            <v>12</v>
          </cell>
          <cell r="AE956">
            <v>0</v>
          </cell>
          <cell r="AF956">
            <v>0</v>
          </cell>
          <cell r="AG956" t="str">
            <v xml:space="preserve"> ST</v>
          </cell>
          <cell r="AH956" t="str">
            <v xml:space="preserve"> 1987 MERCURY SABLE</v>
          </cell>
          <cell r="AI956" t="str">
            <v xml:space="preserve"> N</v>
          </cell>
          <cell r="AJ956">
            <v>11</v>
          </cell>
          <cell r="AK956">
            <v>49</v>
          </cell>
          <cell r="AL956">
            <v>30295</v>
          </cell>
          <cell r="AM956">
            <v>93097</v>
          </cell>
          <cell r="AN956" t="str">
            <v xml:space="preserve">  0/00/0000</v>
          </cell>
          <cell r="AO956">
            <v>3600.05</v>
          </cell>
          <cell r="AP956">
            <v>7239.75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10839.8</v>
          </cell>
          <cell r="AV956">
            <v>49</v>
          </cell>
          <cell r="AW956">
            <v>49</v>
          </cell>
          <cell r="AX956">
            <v>49</v>
          </cell>
          <cell r="AY956">
            <v>30295</v>
          </cell>
          <cell r="AZ956">
            <v>93097</v>
          </cell>
          <cell r="BA956" t="str">
            <v xml:space="preserve"> ST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 t="str">
            <v>Substandard</v>
          </cell>
          <cell r="BH956" t="str">
            <v>Pass</v>
          </cell>
          <cell r="BI956" t="str">
            <v>***-**-0953</v>
          </cell>
          <cell r="BJ956">
            <v>3600.05</v>
          </cell>
          <cell r="BK956">
            <v>0</v>
          </cell>
          <cell r="BL956"/>
          <cell r="BM956"/>
          <cell r="BN956">
            <v>0</v>
          </cell>
          <cell r="BO956"/>
          <cell r="BP956"/>
          <cell r="BQ956">
            <v>5.4381915216783463E-6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3600.05</v>
          </cell>
          <cell r="BY956" t="str">
            <v>120 +</v>
          </cell>
          <cell r="BZ956">
            <v>10839.8</v>
          </cell>
          <cell r="CA956" t="e">
            <v>#REF!</v>
          </cell>
          <cell r="CB956" t="str">
            <v>Match</v>
          </cell>
          <cell r="CC956" t="b">
            <v>0</v>
          </cell>
          <cell r="CD956">
            <v>538240953</v>
          </cell>
          <cell r="CE956">
            <v>9</v>
          </cell>
          <cell r="CF956">
            <v>5</v>
          </cell>
          <cell r="CG956">
            <v>24</v>
          </cell>
          <cell r="CH956" t="b">
            <v>0</v>
          </cell>
          <cell r="CI956">
            <v>6284.6868402777764</v>
          </cell>
          <cell r="CJ956" t="str">
            <v>31 +</v>
          </cell>
          <cell r="CK956">
            <v>0</v>
          </cell>
          <cell r="CL956">
            <v>0</v>
          </cell>
        </row>
        <row r="957">
          <cell r="B957">
            <v>52659</v>
          </cell>
          <cell r="C957" t="str">
            <v xml:space="preserve"> HOWARD,ALVIN</v>
          </cell>
          <cell r="D957">
            <v>13000</v>
          </cell>
          <cell r="E957">
            <v>9480.41</v>
          </cell>
          <cell r="F957">
            <v>42471</v>
          </cell>
          <cell r="G957">
            <v>44652</v>
          </cell>
          <cell r="H957" t="str">
            <v xml:space="preserve"> CASH-OUT REFINANCE</v>
          </cell>
          <cell r="I957" t="str">
            <v xml:space="preserve"> SA</v>
          </cell>
          <cell r="J957">
            <v>13</v>
          </cell>
          <cell r="K957" t="str">
            <v xml:space="preserve"> A</v>
          </cell>
          <cell r="L957" t="str">
            <v xml:space="preserve"> N</v>
          </cell>
          <cell r="M957">
            <v>0</v>
          </cell>
          <cell r="N957">
            <v>30353</v>
          </cell>
          <cell r="O957">
            <v>52659</v>
          </cell>
          <cell r="P957">
            <v>0</v>
          </cell>
          <cell r="Q957" t="str">
            <v xml:space="preserve"> BR</v>
          </cell>
          <cell r="R957">
            <v>43141</v>
          </cell>
          <cell r="S957">
            <v>200.2</v>
          </cell>
          <cell r="T957">
            <v>12.55</v>
          </cell>
          <cell r="U957" t="str">
            <v xml:space="preserve"> N</v>
          </cell>
          <cell r="V957">
            <v>2</v>
          </cell>
          <cell r="W957">
            <v>512843593</v>
          </cell>
          <cell r="X957" t="str">
            <v xml:space="preserve"> S</v>
          </cell>
          <cell r="Y957">
            <v>30353</v>
          </cell>
          <cell r="Z957">
            <v>52659</v>
          </cell>
          <cell r="AA957">
            <v>0</v>
          </cell>
          <cell r="AB957">
            <v>14</v>
          </cell>
          <cell r="AC957">
            <v>6</v>
          </cell>
          <cell r="AD957">
            <v>1</v>
          </cell>
          <cell r="AE957">
            <v>0</v>
          </cell>
          <cell r="AF957">
            <v>0</v>
          </cell>
          <cell r="AG957" t="str">
            <v xml:space="preserve"> ST</v>
          </cell>
          <cell r="AH957" t="str">
            <v xml:space="preserve"> 160 BARCLAY AVE</v>
          </cell>
          <cell r="AI957" t="str">
            <v xml:space="preserve">  </v>
          </cell>
          <cell r="AJ957">
            <v>3.45</v>
          </cell>
          <cell r="AK957">
            <v>0</v>
          </cell>
          <cell r="AL957">
            <v>30353</v>
          </cell>
          <cell r="AM957">
            <v>52659</v>
          </cell>
          <cell r="AN957" t="str">
            <v xml:space="preserve">  0/00/0000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30353</v>
          </cell>
          <cell r="AZ957">
            <v>52659</v>
          </cell>
          <cell r="BA957" t="str">
            <v xml:space="preserve"> ST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 t="str">
            <v>Pass</v>
          </cell>
          <cell r="BH957" t="str">
            <v>Pass</v>
          </cell>
          <cell r="BI957" t="str">
            <v>***-**-3593</v>
          </cell>
          <cell r="BJ957">
            <v>9480.41</v>
          </cell>
          <cell r="BK957">
            <v>9492.9599999999991</v>
          </cell>
          <cell r="BL957">
            <v>9492.9599999999991</v>
          </cell>
          <cell r="BM957"/>
          <cell r="BN957"/>
          <cell r="BO957"/>
          <cell r="BP957"/>
          <cell r="BQ957">
            <v>4.4915836833053932E-6</v>
          </cell>
          <cell r="BR957">
            <v>9480.41</v>
          </cell>
          <cell r="BS957">
            <v>12.55</v>
          </cell>
          <cell r="BT957">
            <v>9492.9599999999991</v>
          </cell>
          <cell r="BU957">
            <v>0</v>
          </cell>
          <cell r="BV957">
            <v>9492.9599999999991</v>
          </cell>
          <cell r="BW957">
            <v>0</v>
          </cell>
          <cell r="BX957">
            <v>0</v>
          </cell>
          <cell r="BY957"/>
          <cell r="BZ957">
            <v>0</v>
          </cell>
          <cell r="CA957" t="e">
            <v>#REF!</v>
          </cell>
          <cell r="CB957" t="str">
            <v>Match</v>
          </cell>
          <cell r="CC957" t="b">
            <v>0</v>
          </cell>
          <cell r="CD957">
            <v>512843593</v>
          </cell>
          <cell r="CE957">
            <v>9</v>
          </cell>
          <cell r="CF957">
            <v>5</v>
          </cell>
          <cell r="CG957">
            <v>84</v>
          </cell>
          <cell r="CH957" t="b">
            <v>0</v>
          </cell>
          <cell r="CI957">
            <v>-17.313159722223645</v>
          </cell>
          <cell r="CJ957"/>
          <cell r="CK957" t="e">
            <v>#REF!</v>
          </cell>
          <cell r="CL957" t="e">
            <v>#REF!</v>
          </cell>
        </row>
        <row r="958">
          <cell r="B958">
            <v>53982</v>
          </cell>
          <cell r="C958" t="str">
            <v xml:space="preserve"> HOWARD,ALVIN</v>
          </cell>
          <cell r="D958">
            <v>14770.07</v>
          </cell>
          <cell r="E958">
            <v>12811.3</v>
          </cell>
          <cell r="F958">
            <v>42913</v>
          </cell>
          <cell r="G958">
            <v>44357</v>
          </cell>
          <cell r="H958" t="str">
            <v xml:space="preserve"> DEBT CONSOLIDATION</v>
          </cell>
          <cell r="I958" t="str">
            <v xml:space="preserve"> SA</v>
          </cell>
          <cell r="J958">
            <v>31</v>
          </cell>
          <cell r="K958" t="str">
            <v xml:space="preserve"> A</v>
          </cell>
          <cell r="L958" t="str">
            <v xml:space="preserve"> N</v>
          </cell>
          <cell r="M958">
            <v>0</v>
          </cell>
          <cell r="N958">
            <v>30353</v>
          </cell>
          <cell r="O958">
            <v>53982</v>
          </cell>
          <cell r="P958">
            <v>0</v>
          </cell>
          <cell r="Q958" t="str">
            <v xml:space="preserve"> BR</v>
          </cell>
          <cell r="R958">
            <v>43141</v>
          </cell>
          <cell r="S958">
            <v>349.32</v>
          </cell>
          <cell r="T958">
            <v>31.94</v>
          </cell>
          <cell r="U958" t="str">
            <v xml:space="preserve"> N</v>
          </cell>
          <cell r="V958">
            <v>11</v>
          </cell>
          <cell r="W958">
            <v>512843593</v>
          </cell>
          <cell r="X958" t="str">
            <v xml:space="preserve"> S</v>
          </cell>
          <cell r="Y958">
            <v>30353</v>
          </cell>
          <cell r="Z958">
            <v>53982</v>
          </cell>
          <cell r="AA958">
            <v>0</v>
          </cell>
          <cell r="AB958">
            <v>14</v>
          </cell>
          <cell r="AC958">
            <v>10</v>
          </cell>
          <cell r="AD958">
            <v>4</v>
          </cell>
          <cell r="AE958">
            <v>0</v>
          </cell>
          <cell r="AF958">
            <v>0</v>
          </cell>
          <cell r="AG958" t="str">
            <v xml:space="preserve"> ST</v>
          </cell>
          <cell r="AH958" t="str">
            <v xml:space="preserve"> 2006 FORD F150 (VIN 1FTPW145X6</v>
          </cell>
          <cell r="AI958" t="str">
            <v xml:space="preserve"> N</v>
          </cell>
          <cell r="AJ958">
            <v>6.5</v>
          </cell>
          <cell r="AK958">
            <v>2</v>
          </cell>
          <cell r="AL958">
            <v>30353</v>
          </cell>
          <cell r="AM958">
            <v>53982</v>
          </cell>
          <cell r="AN958" t="str">
            <v xml:space="preserve">  0/00/0000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1</v>
          </cell>
          <cell r="AW958">
            <v>0</v>
          </cell>
          <cell r="AX958">
            <v>0</v>
          </cell>
          <cell r="AY958">
            <v>30353</v>
          </cell>
          <cell r="AZ958">
            <v>53982</v>
          </cell>
          <cell r="BA958" t="str">
            <v xml:space="preserve"> ST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 t="str">
            <v>Pass</v>
          </cell>
          <cell r="BH958" t="str">
            <v>Pass</v>
          </cell>
          <cell r="BI958" t="str">
            <v>***-**-3593</v>
          </cell>
          <cell r="BJ958">
            <v>12811.3</v>
          </cell>
          <cell r="BK958">
            <v>12843.24</v>
          </cell>
          <cell r="BL958">
            <v>12843.24</v>
          </cell>
          <cell r="BM958"/>
          <cell r="BN958"/>
          <cell r="BO958"/>
          <cell r="BP958"/>
          <cell r="BQ958">
            <v>1.1435623236821348E-5</v>
          </cell>
          <cell r="BR958">
            <v>12811.3</v>
          </cell>
          <cell r="BS958">
            <v>31.94</v>
          </cell>
          <cell r="BT958">
            <v>12843.24</v>
          </cell>
          <cell r="BU958">
            <v>0</v>
          </cell>
          <cell r="BV958">
            <v>12843.24</v>
          </cell>
          <cell r="BW958">
            <v>0</v>
          </cell>
          <cell r="BX958">
            <v>0</v>
          </cell>
          <cell r="BY958"/>
          <cell r="BZ958">
            <v>0</v>
          </cell>
          <cell r="CA958" t="e">
            <v>#REF!</v>
          </cell>
          <cell r="CB958" t="str">
            <v>Match</v>
          </cell>
          <cell r="CC958" t="b">
            <v>0</v>
          </cell>
          <cell r="CD958">
            <v>512843593</v>
          </cell>
          <cell r="CE958">
            <v>9</v>
          </cell>
          <cell r="CF958">
            <v>5</v>
          </cell>
          <cell r="CG958">
            <v>84</v>
          </cell>
          <cell r="CH958" t="b">
            <v>0</v>
          </cell>
          <cell r="CI958">
            <v>-17.313159722223645</v>
          </cell>
          <cell r="CJ958"/>
          <cell r="CK958" t="e">
            <v>#REF!</v>
          </cell>
          <cell r="CL958" t="e">
            <v>#REF!</v>
          </cell>
        </row>
        <row r="959">
          <cell r="B959">
            <v>53192</v>
          </cell>
          <cell r="C959" t="str">
            <v xml:space="preserve"> HOWARD,DANA</v>
          </cell>
          <cell r="D959">
            <v>2786.22</v>
          </cell>
          <cell r="E959">
            <v>1331.52</v>
          </cell>
          <cell r="F959">
            <v>42600</v>
          </cell>
          <cell r="G959">
            <v>43506</v>
          </cell>
          <cell r="H959" t="str">
            <v xml:space="preserve"> PERSONAL</v>
          </cell>
          <cell r="I959" t="str">
            <v xml:space="preserve"> SA</v>
          </cell>
          <cell r="J959">
            <v>31</v>
          </cell>
          <cell r="K959" t="str">
            <v xml:space="preserve"> A</v>
          </cell>
          <cell r="L959" t="str">
            <v xml:space="preserve"> N</v>
          </cell>
          <cell r="M959">
            <v>0</v>
          </cell>
          <cell r="N959">
            <v>30354</v>
          </cell>
          <cell r="O959">
            <v>53192</v>
          </cell>
          <cell r="P959">
            <v>0</v>
          </cell>
          <cell r="Q959" t="str">
            <v xml:space="preserve"> BR</v>
          </cell>
          <cell r="R959">
            <v>43141</v>
          </cell>
          <cell r="S959">
            <v>111.59</v>
          </cell>
          <cell r="T959">
            <v>7.67</v>
          </cell>
          <cell r="U959" t="str">
            <v xml:space="preserve"> N</v>
          </cell>
          <cell r="V959">
            <v>1</v>
          </cell>
          <cell r="W959">
            <v>485901803</v>
          </cell>
          <cell r="X959" t="str">
            <v xml:space="preserve"> S</v>
          </cell>
          <cell r="Y959">
            <v>30354</v>
          </cell>
          <cell r="Z959">
            <v>53192</v>
          </cell>
          <cell r="AA959">
            <v>0</v>
          </cell>
          <cell r="AB959">
            <v>14</v>
          </cell>
          <cell r="AC959">
            <v>10</v>
          </cell>
          <cell r="AD959">
            <v>4</v>
          </cell>
          <cell r="AE959">
            <v>0</v>
          </cell>
          <cell r="AF959">
            <v>0</v>
          </cell>
          <cell r="AG959" t="str">
            <v xml:space="preserve"> ST</v>
          </cell>
          <cell r="AH959" t="str">
            <v xml:space="preserve"> UNSECURED</v>
          </cell>
          <cell r="AI959" t="str">
            <v xml:space="preserve"> N</v>
          </cell>
          <cell r="AJ959">
            <v>15</v>
          </cell>
          <cell r="AK959">
            <v>0</v>
          </cell>
          <cell r="AL959">
            <v>30354</v>
          </cell>
          <cell r="AM959">
            <v>53192</v>
          </cell>
          <cell r="AN959" t="str">
            <v xml:space="preserve">  0/00/0000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30354</v>
          </cell>
          <cell r="AZ959">
            <v>53192</v>
          </cell>
          <cell r="BA959" t="str">
            <v xml:space="preserve"> ST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 t="str">
            <v>Pass</v>
          </cell>
          <cell r="BH959" t="str">
            <v>Pass</v>
          </cell>
          <cell r="BI959" t="str">
            <v>***-**-1803</v>
          </cell>
          <cell r="BJ959">
            <v>1331.52</v>
          </cell>
          <cell r="BK959">
            <v>1339.19</v>
          </cell>
          <cell r="BL959">
            <v>1339.19</v>
          </cell>
          <cell r="BM959"/>
          <cell r="BN959"/>
          <cell r="BO959"/>
          <cell r="BP959"/>
          <cell r="BQ959">
            <v>2.7427879568384086E-6</v>
          </cell>
          <cell r="BR959">
            <v>1331.52</v>
          </cell>
          <cell r="BS959">
            <v>7.67</v>
          </cell>
          <cell r="BT959">
            <v>1339.19</v>
          </cell>
          <cell r="BU959">
            <v>0</v>
          </cell>
          <cell r="BV959">
            <v>1339.19</v>
          </cell>
          <cell r="BW959">
            <v>0</v>
          </cell>
          <cell r="BX959">
            <v>0</v>
          </cell>
          <cell r="BY959"/>
          <cell r="BZ959">
            <v>0</v>
          </cell>
          <cell r="CA959" t="e">
            <v>#REF!</v>
          </cell>
          <cell r="CB959" t="str">
            <v>Match</v>
          </cell>
          <cell r="CC959" t="b">
            <v>0</v>
          </cell>
          <cell r="CD959">
            <v>485901803</v>
          </cell>
          <cell r="CE959">
            <v>9</v>
          </cell>
          <cell r="CF959">
            <v>4</v>
          </cell>
          <cell r="CG959">
            <v>90</v>
          </cell>
          <cell r="CH959" t="b">
            <v>0</v>
          </cell>
          <cell r="CI959">
            <v>-17.313159722223645</v>
          </cell>
          <cell r="CJ959"/>
          <cell r="CK959" t="e">
            <v>#REF!</v>
          </cell>
          <cell r="CL959" t="e">
            <v>#REF!</v>
          </cell>
        </row>
        <row r="960">
          <cell r="B960">
            <v>310428</v>
          </cell>
          <cell r="C960" t="str">
            <v xml:space="preserve"> HUBIN,KELSEY JO</v>
          </cell>
          <cell r="D960">
            <v>78850</v>
          </cell>
          <cell r="E960">
            <v>78850</v>
          </cell>
          <cell r="F960">
            <v>43091</v>
          </cell>
          <cell r="G960">
            <v>54058</v>
          </cell>
          <cell r="H960" t="str">
            <v xml:space="preserve"> PURCHASE HOME</v>
          </cell>
          <cell r="I960" t="str">
            <v xml:space="preserve"> PA</v>
          </cell>
          <cell r="J960">
            <v>19</v>
          </cell>
          <cell r="K960" t="str">
            <v xml:space="preserve"> A</v>
          </cell>
          <cell r="L960" t="str">
            <v xml:space="preserve"> N</v>
          </cell>
          <cell r="M960">
            <v>0</v>
          </cell>
          <cell r="N960">
            <v>30390</v>
          </cell>
          <cell r="O960">
            <v>310428</v>
          </cell>
          <cell r="P960">
            <v>0</v>
          </cell>
          <cell r="Q960" t="str">
            <v xml:space="preserve"> BR</v>
          </cell>
          <cell r="R960">
            <v>43132</v>
          </cell>
          <cell r="S960">
            <v>376.44</v>
          </cell>
          <cell r="T960">
            <v>262.8</v>
          </cell>
          <cell r="U960" t="str">
            <v xml:space="preserve"> N</v>
          </cell>
          <cell r="V960">
            <v>2</v>
          </cell>
          <cell r="W960">
            <v>512049624</v>
          </cell>
          <cell r="X960" t="str">
            <v xml:space="preserve"> S</v>
          </cell>
          <cell r="Y960">
            <v>30390</v>
          </cell>
          <cell r="Z960">
            <v>310428</v>
          </cell>
          <cell r="AA960">
            <v>0</v>
          </cell>
          <cell r="AB960">
            <v>23</v>
          </cell>
          <cell r="AC960">
            <v>6</v>
          </cell>
          <cell r="AD960">
            <v>3</v>
          </cell>
          <cell r="AE960">
            <v>310428</v>
          </cell>
          <cell r="AF960">
            <v>1</v>
          </cell>
          <cell r="AG960" t="str">
            <v xml:space="preserve"> ST</v>
          </cell>
          <cell r="AH960" t="str">
            <v xml:space="preserve"> 405 S MAIN, DIGHTON</v>
          </cell>
          <cell r="AI960" t="str">
            <v xml:space="preserve"> N</v>
          </cell>
          <cell r="AJ960">
            <v>3.75</v>
          </cell>
          <cell r="AK960">
            <v>0</v>
          </cell>
          <cell r="AL960">
            <v>30390</v>
          </cell>
          <cell r="AM960">
            <v>310428</v>
          </cell>
          <cell r="AN960" t="str">
            <v xml:space="preserve">  0/00/0000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30390</v>
          </cell>
          <cell r="AZ960">
            <v>310428</v>
          </cell>
          <cell r="BA960" t="str">
            <v xml:space="preserve"> ST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 t="str">
            <v>Pass</v>
          </cell>
          <cell r="BH960" t="str">
            <v>Pass</v>
          </cell>
          <cell r="BI960" t="str">
            <v>***-**-9624</v>
          </cell>
          <cell r="BJ960">
            <v>78850</v>
          </cell>
          <cell r="BK960">
            <v>79112.800000000003</v>
          </cell>
          <cell r="BL960">
            <v>79112.800000000003</v>
          </cell>
          <cell r="BM960"/>
          <cell r="BN960"/>
          <cell r="BO960"/>
          <cell r="BP960"/>
          <cell r="BQ960">
            <v>4.0605629355306071E-5</v>
          </cell>
          <cell r="BR960">
            <v>78850</v>
          </cell>
          <cell r="BS960">
            <v>262.8</v>
          </cell>
          <cell r="BT960">
            <v>79112.800000000003</v>
          </cell>
          <cell r="BU960">
            <v>0</v>
          </cell>
          <cell r="BV960">
            <v>79112.800000000003</v>
          </cell>
          <cell r="BW960">
            <v>0</v>
          </cell>
          <cell r="BX960">
            <v>0</v>
          </cell>
          <cell r="BY960"/>
          <cell r="BZ960">
            <v>0</v>
          </cell>
          <cell r="CA960" t="e">
            <v>#REF!</v>
          </cell>
          <cell r="CB960" t="str">
            <v>Match</v>
          </cell>
          <cell r="CC960" t="b">
            <v>0</v>
          </cell>
          <cell r="CD960">
            <v>512049624</v>
          </cell>
          <cell r="CE960">
            <v>9</v>
          </cell>
          <cell r="CF960">
            <v>5</v>
          </cell>
          <cell r="CG960">
            <v>4</v>
          </cell>
          <cell r="CH960" t="b">
            <v>0</v>
          </cell>
          <cell r="CI960">
            <v>-8.3131597222236451</v>
          </cell>
          <cell r="CJ960"/>
          <cell r="CK960" t="e">
            <v>#REF!</v>
          </cell>
          <cell r="CL960" t="e">
            <v>#REF!</v>
          </cell>
        </row>
        <row r="961">
          <cell r="B961">
            <v>9310428</v>
          </cell>
          <cell r="C961" t="str">
            <v xml:space="preserve"> HUBIN,KELSEY JO</v>
          </cell>
          <cell r="D961">
            <v>-78850</v>
          </cell>
          <cell r="E961">
            <v>-78850</v>
          </cell>
          <cell r="F961">
            <v>43091</v>
          </cell>
          <cell r="G961">
            <v>54058</v>
          </cell>
          <cell r="H961" t="str">
            <v xml:space="preserve"> MPF LOAN SOLD</v>
          </cell>
          <cell r="I961" t="str">
            <v xml:space="preserve"> PT</v>
          </cell>
          <cell r="J961">
            <v>20</v>
          </cell>
          <cell r="K961" t="str">
            <v xml:space="preserve"> A</v>
          </cell>
          <cell r="L961" t="str">
            <v xml:space="preserve"> N</v>
          </cell>
          <cell r="M961">
            <v>0</v>
          </cell>
          <cell r="N961">
            <v>30390</v>
          </cell>
          <cell r="O961">
            <v>9310428</v>
          </cell>
          <cell r="P961">
            <v>0</v>
          </cell>
          <cell r="Q961" t="str">
            <v xml:space="preserve"> BR</v>
          </cell>
          <cell r="R961">
            <v>43132</v>
          </cell>
          <cell r="S961">
            <v>376.44</v>
          </cell>
          <cell r="T961">
            <v>-262.8</v>
          </cell>
          <cell r="U961" t="str">
            <v xml:space="preserve"> N</v>
          </cell>
          <cell r="V961">
            <v>2</v>
          </cell>
          <cell r="W961">
            <v>512049624</v>
          </cell>
          <cell r="X961" t="str">
            <v xml:space="preserve"> S</v>
          </cell>
          <cell r="Y961">
            <v>30390</v>
          </cell>
          <cell r="Z961">
            <v>9310428</v>
          </cell>
          <cell r="AA961">
            <v>0</v>
          </cell>
          <cell r="AB961">
            <v>23</v>
          </cell>
          <cell r="AC961">
            <v>6</v>
          </cell>
          <cell r="AD961">
            <v>3</v>
          </cell>
          <cell r="AE961">
            <v>310428</v>
          </cell>
          <cell r="AF961">
            <v>1</v>
          </cell>
          <cell r="AG961" t="str">
            <v xml:space="preserve"> ST</v>
          </cell>
          <cell r="AH961" t="str">
            <v xml:space="preserve"> 405 S MAIN, DIGHTON</v>
          </cell>
          <cell r="AI961" t="str">
            <v xml:space="preserve">  </v>
          </cell>
          <cell r="AJ961">
            <v>3.75</v>
          </cell>
          <cell r="AK961">
            <v>0</v>
          </cell>
          <cell r="AL961">
            <v>30390</v>
          </cell>
          <cell r="AM961">
            <v>9310428</v>
          </cell>
          <cell r="AN961" t="str">
            <v xml:space="preserve">  0/00/0000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30390</v>
          </cell>
          <cell r="AZ961">
            <v>9310428</v>
          </cell>
          <cell r="BA961" t="str">
            <v xml:space="preserve"> ST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 t="str">
            <v>Pass</v>
          </cell>
          <cell r="BH961" t="str">
            <v>Pass</v>
          </cell>
          <cell r="BI961" t="str">
            <v>***-**-9624</v>
          </cell>
          <cell r="BJ961">
            <v>-78850</v>
          </cell>
          <cell r="BK961">
            <v>-79112.800000000003</v>
          </cell>
          <cell r="BL961">
            <v>-79112.800000000003</v>
          </cell>
          <cell r="BM961"/>
          <cell r="BN961"/>
          <cell r="BO961"/>
          <cell r="BP961"/>
          <cell r="BQ961">
            <v>-4.0605629355306071E-5</v>
          </cell>
          <cell r="BR961">
            <v>-78850</v>
          </cell>
          <cell r="BS961">
            <v>-262.8</v>
          </cell>
          <cell r="BT961">
            <v>-79112.800000000003</v>
          </cell>
          <cell r="BU961">
            <v>0</v>
          </cell>
          <cell r="BV961">
            <v>-79112.800000000003</v>
          </cell>
          <cell r="BW961">
            <v>0</v>
          </cell>
          <cell r="BX961">
            <v>0</v>
          </cell>
          <cell r="BY961"/>
          <cell r="BZ961">
            <v>0</v>
          </cell>
          <cell r="CA961" t="e">
            <v>#REF!</v>
          </cell>
          <cell r="CB961" t="str">
            <v>Match</v>
          </cell>
          <cell r="CC961" t="b">
            <v>0</v>
          </cell>
          <cell r="CD961">
            <v>512049624</v>
          </cell>
          <cell r="CE961">
            <v>9</v>
          </cell>
          <cell r="CF961">
            <v>5</v>
          </cell>
          <cell r="CG961">
            <v>4</v>
          </cell>
          <cell r="CH961" t="b">
            <v>0</v>
          </cell>
          <cell r="CI961">
            <v>-8.3131597222236451</v>
          </cell>
          <cell r="CJ961"/>
          <cell r="CK961" t="e">
            <v>#REF!</v>
          </cell>
          <cell r="CL961" t="e">
            <v>#REF!</v>
          </cell>
        </row>
        <row r="962">
          <cell r="B962">
            <v>53118</v>
          </cell>
          <cell r="C962" t="str">
            <v xml:space="preserve"> HUCK,DAVID R.</v>
          </cell>
          <cell r="D962">
            <v>23085.45</v>
          </cell>
          <cell r="E962">
            <v>15378.5</v>
          </cell>
          <cell r="F962">
            <v>42572</v>
          </cell>
          <cell r="G962">
            <v>44033</v>
          </cell>
          <cell r="H962" t="str">
            <v xml:space="preserve"> DEBT REFINANCE</v>
          </cell>
          <cell r="I962" t="str">
            <v xml:space="preserve"> SA</v>
          </cell>
          <cell r="J962">
            <v>31</v>
          </cell>
          <cell r="K962" t="str">
            <v xml:space="preserve"> A</v>
          </cell>
          <cell r="L962" t="str">
            <v xml:space="preserve"> N</v>
          </cell>
          <cell r="M962">
            <v>0</v>
          </cell>
          <cell r="N962">
            <v>30692</v>
          </cell>
          <cell r="O962">
            <v>53118</v>
          </cell>
          <cell r="P962">
            <v>0</v>
          </cell>
          <cell r="Q962" t="str">
            <v xml:space="preserve"> LF</v>
          </cell>
          <cell r="R962">
            <v>43152</v>
          </cell>
          <cell r="S962">
            <v>574.6</v>
          </cell>
          <cell r="T962">
            <v>18.96</v>
          </cell>
          <cell r="U962" t="str">
            <v xml:space="preserve"> N</v>
          </cell>
          <cell r="V962">
            <v>1</v>
          </cell>
          <cell r="W962">
            <v>512503055</v>
          </cell>
          <cell r="X962" t="str">
            <v xml:space="preserve"> S</v>
          </cell>
          <cell r="Y962">
            <v>30692</v>
          </cell>
          <cell r="Z962">
            <v>53118</v>
          </cell>
          <cell r="AA962">
            <v>0</v>
          </cell>
          <cell r="AB962">
            <v>4</v>
          </cell>
          <cell r="AC962">
            <v>10</v>
          </cell>
          <cell r="AD962">
            <v>4</v>
          </cell>
          <cell r="AE962">
            <v>0</v>
          </cell>
          <cell r="AF962">
            <v>0</v>
          </cell>
          <cell r="AG962" t="str">
            <v xml:space="preserve"> ST</v>
          </cell>
          <cell r="AH962" t="str">
            <v xml:space="preserve"> UNSECURED</v>
          </cell>
          <cell r="AI962" t="str">
            <v xml:space="preserve"> N</v>
          </cell>
          <cell r="AJ962">
            <v>9</v>
          </cell>
          <cell r="AK962">
            <v>0</v>
          </cell>
          <cell r="AL962">
            <v>30692</v>
          </cell>
          <cell r="AM962">
            <v>53118</v>
          </cell>
          <cell r="AN962" t="str">
            <v xml:space="preserve">  0/00/0000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30692</v>
          </cell>
          <cell r="AZ962">
            <v>53118</v>
          </cell>
          <cell r="BA962" t="str">
            <v xml:space="preserve"> ST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 t="str">
            <v>Pass</v>
          </cell>
          <cell r="BH962" t="str">
            <v>Pass</v>
          </cell>
          <cell r="BI962" t="str">
            <v>***-**-3055</v>
          </cell>
          <cell r="BJ962">
            <v>15378.5</v>
          </cell>
          <cell r="BK962">
            <v>15397.46</v>
          </cell>
          <cell r="BL962">
            <v>15397.46</v>
          </cell>
          <cell r="BM962"/>
          <cell r="BN962"/>
          <cell r="BO962"/>
          <cell r="BP962"/>
          <cell r="BQ962">
            <v>1.9006833360778423E-5</v>
          </cell>
          <cell r="BR962">
            <v>15378.5</v>
          </cell>
          <cell r="BS962">
            <v>18.96</v>
          </cell>
          <cell r="BT962">
            <v>15397.46</v>
          </cell>
          <cell r="BU962">
            <v>0</v>
          </cell>
          <cell r="BV962">
            <v>15397.46</v>
          </cell>
          <cell r="BW962">
            <v>0</v>
          </cell>
          <cell r="BX962">
            <v>0</v>
          </cell>
          <cell r="BY962"/>
          <cell r="BZ962">
            <v>0</v>
          </cell>
          <cell r="CA962" t="e">
            <v>#REF!</v>
          </cell>
          <cell r="CB962" t="str">
            <v>Match</v>
          </cell>
          <cell r="CC962" t="b">
            <v>0</v>
          </cell>
          <cell r="CD962">
            <v>512503055</v>
          </cell>
          <cell r="CE962">
            <v>9</v>
          </cell>
          <cell r="CF962">
            <v>5</v>
          </cell>
          <cell r="CG962">
            <v>50</v>
          </cell>
          <cell r="CH962" t="b">
            <v>0</v>
          </cell>
          <cell r="CI962">
            <v>-28.313159722223645</v>
          </cell>
          <cell r="CJ962"/>
          <cell r="CK962" t="e">
            <v>#REF!</v>
          </cell>
          <cell r="CL962" t="e">
            <v>#REF!</v>
          </cell>
        </row>
        <row r="963">
          <cell r="B963">
            <v>350030</v>
          </cell>
          <cell r="C963" t="str">
            <v xml:space="preserve"> HUCK, DAVID R.</v>
          </cell>
          <cell r="D963">
            <v>48127.5</v>
          </cell>
          <cell r="E963">
            <v>41215.97</v>
          </cell>
          <cell r="F963">
            <v>40459</v>
          </cell>
          <cell r="G963">
            <v>51441</v>
          </cell>
          <cell r="H963" t="str">
            <v xml:space="preserve"> PURCHASE HOME</v>
          </cell>
          <cell r="I963" t="str">
            <v xml:space="preserve"> PA</v>
          </cell>
          <cell r="J963">
            <v>19</v>
          </cell>
          <cell r="K963" t="str">
            <v xml:space="preserve"> A</v>
          </cell>
          <cell r="L963" t="str">
            <v xml:space="preserve"> N</v>
          </cell>
          <cell r="M963">
            <v>0</v>
          </cell>
          <cell r="N963">
            <v>30692</v>
          </cell>
          <cell r="O963">
            <v>350030</v>
          </cell>
          <cell r="P963">
            <v>0</v>
          </cell>
          <cell r="Q963" t="str">
            <v xml:space="preserve"> KM</v>
          </cell>
          <cell r="R963">
            <v>43132</v>
          </cell>
          <cell r="S963">
            <v>236.76</v>
          </cell>
          <cell r="T963">
            <v>100.36</v>
          </cell>
          <cell r="U963" t="str">
            <v xml:space="preserve"> N</v>
          </cell>
          <cell r="V963">
            <v>2</v>
          </cell>
          <cell r="W963">
            <v>512503055</v>
          </cell>
          <cell r="X963" t="str">
            <v xml:space="preserve"> S</v>
          </cell>
          <cell r="Y963">
            <v>30692</v>
          </cell>
          <cell r="Z963">
            <v>350030</v>
          </cell>
          <cell r="AA963">
            <v>0</v>
          </cell>
          <cell r="AB963">
            <v>4</v>
          </cell>
          <cell r="AC963">
            <v>6</v>
          </cell>
          <cell r="AD963">
            <v>3</v>
          </cell>
          <cell r="AE963">
            <v>350030</v>
          </cell>
          <cell r="AF963">
            <v>1</v>
          </cell>
          <cell r="AG963" t="str">
            <v xml:space="preserve"> ST</v>
          </cell>
          <cell r="AH963" t="str">
            <v xml:space="preserve"> 704 JEFFERSON</v>
          </cell>
          <cell r="AI963" t="str">
            <v xml:space="preserve"> N</v>
          </cell>
          <cell r="AJ963">
            <v>3.81</v>
          </cell>
          <cell r="AK963">
            <v>15</v>
          </cell>
          <cell r="AL963">
            <v>30692</v>
          </cell>
          <cell r="AM963">
            <v>350030</v>
          </cell>
          <cell r="AN963" t="str">
            <v xml:space="preserve">  0/00/0000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30692</v>
          </cell>
          <cell r="AZ963">
            <v>350030</v>
          </cell>
          <cell r="BA963" t="str">
            <v xml:space="preserve"> ST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 t="str">
            <v>Pass</v>
          </cell>
          <cell r="BH963" t="str">
            <v>Pass</v>
          </cell>
          <cell r="BI963" t="str">
            <v>***-**-3055</v>
          </cell>
          <cell r="BJ963">
            <v>41215.97</v>
          </cell>
          <cell r="BK963">
            <v>41316.33</v>
          </cell>
          <cell r="BL963">
            <v>41316.33</v>
          </cell>
          <cell r="BM963"/>
          <cell r="BN963"/>
          <cell r="BO963"/>
          <cell r="BP963"/>
          <cell r="BQ963">
            <v>2.156471791706842E-5</v>
          </cell>
          <cell r="BR963">
            <v>41215.97</v>
          </cell>
          <cell r="BS963">
            <v>100.36</v>
          </cell>
          <cell r="BT963">
            <v>41316.33</v>
          </cell>
          <cell r="BU963">
            <v>0</v>
          </cell>
          <cell r="BV963">
            <v>41316.33</v>
          </cell>
          <cell r="BW963">
            <v>0</v>
          </cell>
          <cell r="BX963">
            <v>0</v>
          </cell>
          <cell r="BY963"/>
          <cell r="BZ963">
            <v>0</v>
          </cell>
          <cell r="CA963" t="e">
            <v>#REF!</v>
          </cell>
          <cell r="CB963" t="str">
            <v>Match</v>
          </cell>
          <cell r="CC963" t="b">
            <v>0</v>
          </cell>
          <cell r="CD963">
            <v>512503055</v>
          </cell>
          <cell r="CE963">
            <v>9</v>
          </cell>
          <cell r="CF963">
            <v>5</v>
          </cell>
          <cell r="CG963">
            <v>50</v>
          </cell>
          <cell r="CH963" t="b">
            <v>0</v>
          </cell>
          <cell r="CI963">
            <v>-8.3131597222236451</v>
          </cell>
          <cell r="CJ963"/>
          <cell r="CK963" t="e">
            <v>#REF!</v>
          </cell>
          <cell r="CL963" t="e">
            <v>#REF!</v>
          </cell>
        </row>
        <row r="964">
          <cell r="B964">
            <v>9350030</v>
          </cell>
          <cell r="C964" t="str">
            <v xml:space="preserve"> HUCK ,DAVID R</v>
          </cell>
          <cell r="D964">
            <v>0</v>
          </cell>
          <cell r="E964">
            <v>-41215.97</v>
          </cell>
          <cell r="F964">
            <v>40459</v>
          </cell>
          <cell r="G964">
            <v>51471</v>
          </cell>
          <cell r="H964" t="str">
            <v xml:space="preserve"> FHLB SOLD LOAN</v>
          </cell>
          <cell r="I964" t="str">
            <v xml:space="preserve"> PT</v>
          </cell>
          <cell r="J964">
            <v>20</v>
          </cell>
          <cell r="K964" t="str">
            <v xml:space="preserve"> A</v>
          </cell>
          <cell r="L964" t="str">
            <v xml:space="preserve"> N</v>
          </cell>
          <cell r="M964">
            <v>0</v>
          </cell>
          <cell r="N964">
            <v>30692</v>
          </cell>
          <cell r="O964">
            <v>9350030</v>
          </cell>
          <cell r="P964">
            <v>0</v>
          </cell>
          <cell r="Q964" t="str">
            <v xml:space="preserve"> KM</v>
          </cell>
          <cell r="R964">
            <v>43132</v>
          </cell>
          <cell r="S964">
            <v>236.76</v>
          </cell>
          <cell r="T964">
            <v>-100.36</v>
          </cell>
          <cell r="U964" t="str">
            <v xml:space="preserve"> N</v>
          </cell>
          <cell r="V964">
            <v>2</v>
          </cell>
          <cell r="W964">
            <v>512503055</v>
          </cell>
          <cell r="X964" t="str">
            <v xml:space="preserve"> S</v>
          </cell>
          <cell r="Y964">
            <v>30692</v>
          </cell>
          <cell r="Z964">
            <v>9350030</v>
          </cell>
          <cell r="AA964">
            <v>0</v>
          </cell>
          <cell r="AB964">
            <v>4</v>
          </cell>
          <cell r="AC964">
            <v>6</v>
          </cell>
          <cell r="AD964">
            <v>3</v>
          </cell>
          <cell r="AE964">
            <v>350030</v>
          </cell>
          <cell r="AF964">
            <v>1</v>
          </cell>
          <cell r="AG964" t="str">
            <v xml:space="preserve"> ST</v>
          </cell>
          <cell r="AH964" t="str">
            <v xml:space="preserve"> 704 JEFFERSON</v>
          </cell>
          <cell r="AI964" t="str">
            <v xml:space="preserve"> N</v>
          </cell>
          <cell r="AJ964">
            <v>3.81</v>
          </cell>
          <cell r="AK964">
            <v>49</v>
          </cell>
          <cell r="AL964">
            <v>30692</v>
          </cell>
          <cell r="AM964">
            <v>9350030</v>
          </cell>
          <cell r="AN964" t="str">
            <v xml:space="preserve">  0/00/0000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30692</v>
          </cell>
          <cell r="AZ964">
            <v>9350030</v>
          </cell>
          <cell r="BA964" t="str">
            <v xml:space="preserve"> ST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 t="str">
            <v>Pass</v>
          </cell>
          <cell r="BH964" t="str">
            <v>Pass</v>
          </cell>
          <cell r="BI964" t="str">
            <v>***-**-3055</v>
          </cell>
          <cell r="BJ964">
            <v>-41215.97</v>
          </cell>
          <cell r="BK964">
            <v>-41316.33</v>
          </cell>
          <cell r="BL964">
            <v>-41316.33</v>
          </cell>
          <cell r="BM964"/>
          <cell r="BN964"/>
          <cell r="BO964"/>
          <cell r="BP964"/>
          <cell r="BQ964">
            <v>-2.156471791706842E-5</v>
          </cell>
          <cell r="BR964">
            <v>-41215.97</v>
          </cell>
          <cell r="BS964">
            <v>-100.36</v>
          </cell>
          <cell r="BT964">
            <v>-41316.33</v>
          </cell>
          <cell r="BU964">
            <v>0</v>
          </cell>
          <cell r="BV964">
            <v>-41316.33</v>
          </cell>
          <cell r="BW964">
            <v>0</v>
          </cell>
          <cell r="BX964">
            <v>0</v>
          </cell>
          <cell r="BY964"/>
          <cell r="BZ964">
            <v>0</v>
          </cell>
          <cell r="CA964" t="e">
            <v>#REF!</v>
          </cell>
          <cell r="CB964" t="str">
            <v>Match</v>
          </cell>
          <cell r="CC964" t="b">
            <v>0</v>
          </cell>
          <cell r="CD964">
            <v>512503055</v>
          </cell>
          <cell r="CE964">
            <v>9</v>
          </cell>
          <cell r="CF964">
            <v>5</v>
          </cell>
          <cell r="CG964">
            <v>50</v>
          </cell>
          <cell r="CH964" t="b">
            <v>0</v>
          </cell>
          <cell r="CI964">
            <v>-8.3131597222236451</v>
          </cell>
          <cell r="CJ964"/>
          <cell r="CK964" t="e">
            <v>#REF!</v>
          </cell>
          <cell r="CL964" t="e">
            <v>#REF!</v>
          </cell>
        </row>
        <row r="965">
          <cell r="B965">
            <v>53459</v>
          </cell>
          <cell r="C965" t="str">
            <v xml:space="preserve"> HUCK,JANIS L.</v>
          </cell>
          <cell r="D965">
            <v>46011.17</v>
          </cell>
          <cell r="E965">
            <v>38733.97</v>
          </cell>
          <cell r="F965">
            <v>42710</v>
          </cell>
          <cell r="G965">
            <v>44901</v>
          </cell>
          <cell r="H965" t="str">
            <v xml:space="preserve"> REFINANCE RV</v>
          </cell>
          <cell r="I965" t="str">
            <v xml:space="preserve"> SA</v>
          </cell>
          <cell r="J965">
            <v>31</v>
          </cell>
          <cell r="K965" t="str">
            <v xml:space="preserve"> A</v>
          </cell>
          <cell r="L965" t="str">
            <v xml:space="preserve"> N</v>
          </cell>
          <cell r="M965">
            <v>0</v>
          </cell>
          <cell r="N965">
            <v>30697</v>
          </cell>
          <cell r="O965">
            <v>53459</v>
          </cell>
          <cell r="P965">
            <v>0</v>
          </cell>
          <cell r="Q965" t="str">
            <v xml:space="preserve"> LF</v>
          </cell>
          <cell r="R965">
            <v>43137</v>
          </cell>
          <cell r="S965">
            <v>746.38</v>
          </cell>
          <cell r="T965">
            <v>105.86</v>
          </cell>
          <cell r="U965" t="str">
            <v xml:space="preserve"> N</v>
          </cell>
          <cell r="V965">
            <v>11</v>
          </cell>
          <cell r="W965">
            <v>511562007</v>
          </cell>
          <cell r="X965" t="str">
            <v xml:space="preserve"> S</v>
          </cell>
          <cell r="Y965">
            <v>30697</v>
          </cell>
          <cell r="Z965">
            <v>53459</v>
          </cell>
          <cell r="AA965">
            <v>0</v>
          </cell>
          <cell r="AB965">
            <v>4</v>
          </cell>
          <cell r="AC965">
            <v>10</v>
          </cell>
          <cell r="AD965">
            <v>4</v>
          </cell>
          <cell r="AE965">
            <v>0</v>
          </cell>
          <cell r="AF965">
            <v>0</v>
          </cell>
          <cell r="AG965" t="str">
            <v xml:space="preserve"> ST</v>
          </cell>
          <cell r="AH965" t="str">
            <v xml:space="preserve"> 2013 WINNEBAGO VIEW</v>
          </cell>
          <cell r="AI965" t="str">
            <v xml:space="preserve"> N</v>
          </cell>
          <cell r="AJ965">
            <v>5.25</v>
          </cell>
          <cell r="AK965">
            <v>0</v>
          </cell>
          <cell r="AL965">
            <v>30697</v>
          </cell>
          <cell r="AM965">
            <v>53459</v>
          </cell>
          <cell r="AN965" t="str">
            <v xml:space="preserve">  0/00/0000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30697</v>
          </cell>
          <cell r="AZ965">
            <v>53459</v>
          </cell>
          <cell r="BA965" t="str">
            <v xml:space="preserve"> ST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 t="str">
            <v>Pass</v>
          </cell>
          <cell r="BH965" t="str">
            <v>Pass</v>
          </cell>
          <cell r="BI965" t="str">
            <v>***-**-2007</v>
          </cell>
          <cell r="BJ965">
            <v>38733.97</v>
          </cell>
          <cell r="BK965">
            <v>38839.83</v>
          </cell>
          <cell r="BL965">
            <v>38839.83</v>
          </cell>
          <cell r="BM965"/>
          <cell r="BN965"/>
          <cell r="BO965"/>
          <cell r="BP965"/>
          <cell r="BQ965">
            <v>2.7925733937747146E-5</v>
          </cell>
          <cell r="BR965">
            <v>38733.97</v>
          </cell>
          <cell r="BS965">
            <v>105.86</v>
          </cell>
          <cell r="BT965">
            <v>38839.83</v>
          </cell>
          <cell r="BU965">
            <v>0</v>
          </cell>
          <cell r="BV965">
            <v>38839.83</v>
          </cell>
          <cell r="BW965">
            <v>0</v>
          </cell>
          <cell r="BX965">
            <v>0</v>
          </cell>
          <cell r="BY965"/>
          <cell r="BZ965">
            <v>0</v>
          </cell>
          <cell r="CA965" t="e">
            <v>#REF!</v>
          </cell>
          <cell r="CB965" t="str">
            <v>Match</v>
          </cell>
          <cell r="CC965" t="b">
            <v>0</v>
          </cell>
          <cell r="CD965">
            <v>511562007</v>
          </cell>
          <cell r="CE965">
            <v>9</v>
          </cell>
          <cell r="CF965">
            <v>5</v>
          </cell>
          <cell r="CG965">
            <v>56</v>
          </cell>
          <cell r="CH965" t="b">
            <v>0</v>
          </cell>
          <cell r="CI965">
            <v>-13.313159722223645</v>
          </cell>
          <cell r="CJ965"/>
          <cell r="CK965" t="e">
            <v>#REF!</v>
          </cell>
          <cell r="CL965" t="e">
            <v>#REF!</v>
          </cell>
        </row>
        <row r="966">
          <cell r="B966">
            <v>54408</v>
          </cell>
          <cell r="C966" t="str">
            <v xml:space="preserve"> HUDSON, LLC</v>
          </cell>
          <cell r="D966">
            <v>76095.5</v>
          </cell>
          <cell r="E966">
            <v>76095.5</v>
          </cell>
          <cell r="F966">
            <v>43090</v>
          </cell>
          <cell r="G966">
            <v>45413</v>
          </cell>
          <cell r="H966" t="str">
            <v xml:space="preserve"> REFINANCE BUILDING</v>
          </cell>
          <cell r="I966" t="str">
            <v xml:space="preserve"> SA</v>
          </cell>
          <cell r="J966">
            <v>32</v>
          </cell>
          <cell r="K966" t="str">
            <v xml:space="preserve"> A</v>
          </cell>
          <cell r="L966" t="str">
            <v xml:space="preserve"> N</v>
          </cell>
          <cell r="M966">
            <v>0</v>
          </cell>
          <cell r="N966">
            <v>30711</v>
          </cell>
          <cell r="O966">
            <v>54408</v>
          </cell>
          <cell r="P966">
            <v>0</v>
          </cell>
          <cell r="Q966" t="str">
            <v xml:space="preserve"> LF</v>
          </cell>
          <cell r="R966">
            <v>43132</v>
          </cell>
          <cell r="S966">
            <v>1189.95</v>
          </cell>
          <cell r="T966">
            <v>389.85</v>
          </cell>
          <cell r="U966" t="str">
            <v xml:space="preserve"> N</v>
          </cell>
          <cell r="V966">
            <v>7</v>
          </cell>
          <cell r="W966">
            <v>452525207</v>
          </cell>
          <cell r="X966" t="str">
            <v xml:space="preserve"> F</v>
          </cell>
          <cell r="Y966">
            <v>30711</v>
          </cell>
          <cell r="Z966">
            <v>54408</v>
          </cell>
          <cell r="AA966">
            <v>0</v>
          </cell>
          <cell r="AB966">
            <v>3</v>
          </cell>
          <cell r="AC966">
            <v>6</v>
          </cell>
          <cell r="AD966">
            <v>5</v>
          </cell>
          <cell r="AE966">
            <v>0</v>
          </cell>
          <cell r="AF966">
            <v>0</v>
          </cell>
          <cell r="AG966" t="str">
            <v xml:space="preserve"> ST</v>
          </cell>
          <cell r="AH966" t="str">
            <v xml:space="preserve">  </v>
          </cell>
          <cell r="AI966" t="str">
            <v xml:space="preserve"> N</v>
          </cell>
          <cell r="AJ966">
            <v>5.5</v>
          </cell>
          <cell r="AK966">
            <v>0</v>
          </cell>
          <cell r="AL966">
            <v>30711</v>
          </cell>
          <cell r="AM966">
            <v>54408</v>
          </cell>
          <cell r="AN966" t="str">
            <v xml:space="preserve">  0/00/0000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30711</v>
          </cell>
          <cell r="AZ966">
            <v>54408</v>
          </cell>
          <cell r="BA966" t="str">
            <v xml:space="preserve"> ST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 t="str">
            <v>Pass</v>
          </cell>
          <cell r="BH966" t="str">
            <v>Pass</v>
          </cell>
          <cell r="BI966" t="str">
            <v>**-***5207</v>
          </cell>
          <cell r="BJ966">
            <v>76095.5</v>
          </cell>
          <cell r="BK966">
            <v>76485.350000000006</v>
          </cell>
          <cell r="BL966">
            <v>76485.350000000006</v>
          </cell>
          <cell r="BM966"/>
          <cell r="BN966"/>
          <cell r="BO966"/>
          <cell r="BP966"/>
          <cell r="BQ966">
            <v>5.7474466040454226E-5</v>
          </cell>
          <cell r="BR966">
            <v>76095.5</v>
          </cell>
          <cell r="BS966">
            <v>389.85</v>
          </cell>
          <cell r="BT966">
            <v>76485.350000000006</v>
          </cell>
          <cell r="BU966">
            <v>0</v>
          </cell>
          <cell r="BV966">
            <v>76485.350000000006</v>
          </cell>
          <cell r="BW966">
            <v>0</v>
          </cell>
          <cell r="BX966">
            <v>0</v>
          </cell>
          <cell r="BY966"/>
          <cell r="BZ966">
            <v>0</v>
          </cell>
          <cell r="CA966" t="e">
            <v>#REF!</v>
          </cell>
          <cell r="CB966" t="str">
            <v>Match</v>
          </cell>
          <cell r="CC966" t="b">
            <v>0</v>
          </cell>
          <cell r="CD966">
            <v>452525207</v>
          </cell>
          <cell r="CE966">
            <v>9</v>
          </cell>
          <cell r="CF966">
            <v>4</v>
          </cell>
          <cell r="CG966">
            <v>52</v>
          </cell>
          <cell r="CH966" t="b">
            <v>0</v>
          </cell>
          <cell r="CI966">
            <v>-8.3131597222236451</v>
          </cell>
          <cell r="CJ966"/>
          <cell r="CK966" t="e">
            <v>#REF!</v>
          </cell>
          <cell r="CL966" t="e">
            <v>#REF!</v>
          </cell>
        </row>
        <row r="967">
          <cell r="B967">
            <v>96942</v>
          </cell>
          <cell r="C967" t="str">
            <v xml:space="preserve"> HUGHES,TODD</v>
          </cell>
          <cell r="D967">
            <v>9371.33</v>
          </cell>
          <cell r="E967">
            <v>4802.0600000000004</v>
          </cell>
          <cell r="F967">
            <v>37642</v>
          </cell>
          <cell r="G967">
            <v>39114</v>
          </cell>
          <cell r="H967" t="str">
            <v xml:space="preserve"> REFINANCE TRUCK DEBT</v>
          </cell>
          <cell r="I967" t="str">
            <v xml:space="preserve"> CO</v>
          </cell>
          <cell r="J967">
            <v>32</v>
          </cell>
          <cell r="K967" t="str">
            <v xml:space="preserve"> A</v>
          </cell>
          <cell r="L967" t="str">
            <v xml:space="preserve"> N</v>
          </cell>
          <cell r="M967">
            <v>0</v>
          </cell>
          <cell r="N967">
            <v>30750</v>
          </cell>
          <cell r="O967">
            <v>96942</v>
          </cell>
          <cell r="P967">
            <v>0</v>
          </cell>
          <cell r="Q967" t="str">
            <v xml:space="preserve"> DH</v>
          </cell>
          <cell r="R967">
            <v>38473</v>
          </cell>
          <cell r="S967">
            <v>233.8</v>
          </cell>
          <cell r="T967">
            <v>0</v>
          </cell>
          <cell r="U967" t="str">
            <v xml:space="preserve"> N</v>
          </cell>
          <cell r="V967">
            <v>1</v>
          </cell>
          <cell r="W967">
            <v>514729066</v>
          </cell>
          <cell r="X967" t="str">
            <v xml:space="preserve"> S</v>
          </cell>
          <cell r="Y967">
            <v>30750</v>
          </cell>
          <cell r="Z967">
            <v>96942</v>
          </cell>
          <cell r="AA967">
            <v>0</v>
          </cell>
          <cell r="AB967">
            <v>25</v>
          </cell>
          <cell r="AC967">
            <v>2</v>
          </cell>
          <cell r="AD967">
            <v>5</v>
          </cell>
          <cell r="AE967">
            <v>0</v>
          </cell>
          <cell r="AF967">
            <v>0</v>
          </cell>
          <cell r="AG967" t="str">
            <v xml:space="preserve"> ST</v>
          </cell>
          <cell r="AH967" t="str">
            <v xml:space="preserve"> UNSECURED</v>
          </cell>
          <cell r="AI967" t="str">
            <v xml:space="preserve"> N</v>
          </cell>
          <cell r="AJ967">
            <v>9</v>
          </cell>
          <cell r="AK967">
            <v>48</v>
          </cell>
          <cell r="AL967">
            <v>30750</v>
          </cell>
          <cell r="AM967">
            <v>96942</v>
          </cell>
          <cell r="AN967" t="str">
            <v xml:space="preserve">  0/00/0000</v>
          </cell>
          <cell r="AO967">
            <v>4802.0600000000004</v>
          </cell>
          <cell r="AP967">
            <v>5757.14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10559.2</v>
          </cell>
          <cell r="AV967">
            <v>30</v>
          </cell>
          <cell r="AW967">
            <v>28</v>
          </cell>
          <cell r="AX967">
            <v>28</v>
          </cell>
          <cell r="AY967">
            <v>30750</v>
          </cell>
          <cell r="AZ967">
            <v>96942</v>
          </cell>
          <cell r="BA967" t="str">
            <v xml:space="preserve"> ST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 t="str">
            <v>Substandard</v>
          </cell>
          <cell r="BH967" t="str">
            <v>Pass</v>
          </cell>
          <cell r="BI967" t="str">
            <v>***-**-9066</v>
          </cell>
          <cell r="BJ967">
            <v>4802.0600000000004</v>
          </cell>
          <cell r="BK967">
            <v>0</v>
          </cell>
          <cell r="BL967"/>
          <cell r="BM967"/>
          <cell r="BN967">
            <v>0</v>
          </cell>
          <cell r="BO967"/>
          <cell r="BP967"/>
          <cell r="BQ967">
            <v>5.9350362004395508E-6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4802.0600000000004</v>
          </cell>
          <cell r="BY967" t="str">
            <v>120 +</v>
          </cell>
          <cell r="BZ967">
            <v>10559.2</v>
          </cell>
          <cell r="CA967" t="e">
            <v>#REF!</v>
          </cell>
          <cell r="CB967" t="str">
            <v>Match</v>
          </cell>
          <cell r="CC967" t="b">
            <v>0</v>
          </cell>
          <cell r="CD967">
            <v>514729066</v>
          </cell>
          <cell r="CE967">
            <v>9</v>
          </cell>
          <cell r="CF967">
            <v>5</v>
          </cell>
          <cell r="CG967">
            <v>72</v>
          </cell>
          <cell r="CH967" t="b">
            <v>0</v>
          </cell>
          <cell r="CI967">
            <v>4650.6868402777764</v>
          </cell>
          <cell r="CJ967" t="str">
            <v>31 +</v>
          </cell>
          <cell r="CK967">
            <v>0</v>
          </cell>
          <cell r="CL967">
            <v>0</v>
          </cell>
        </row>
        <row r="968">
          <cell r="B968">
            <v>54212</v>
          </cell>
          <cell r="C968" t="str">
            <v xml:space="preserve"> HUFF,VERLE L.</v>
          </cell>
          <cell r="D968">
            <v>4984.79</v>
          </cell>
          <cell r="E968">
            <v>4648.5600000000004</v>
          </cell>
          <cell r="F968">
            <v>43005</v>
          </cell>
          <cell r="G968">
            <v>44222</v>
          </cell>
          <cell r="H968" t="str">
            <v xml:space="preserve"> VEHICLE REPAIRS</v>
          </cell>
          <cell r="I968" t="str">
            <v xml:space="preserve"> SA</v>
          </cell>
          <cell r="J968">
            <v>31</v>
          </cell>
          <cell r="K968" t="str">
            <v xml:space="preserve"> A</v>
          </cell>
          <cell r="L968" t="str">
            <v xml:space="preserve"> N</v>
          </cell>
          <cell r="M968">
            <v>0</v>
          </cell>
          <cell r="N968">
            <v>30880</v>
          </cell>
          <cell r="O968">
            <v>54212</v>
          </cell>
          <cell r="P968">
            <v>0</v>
          </cell>
          <cell r="Q968" t="str">
            <v xml:space="preserve"> MN</v>
          </cell>
          <cell r="R968">
            <v>43126</v>
          </cell>
          <cell r="S968">
            <v>140.05000000000001</v>
          </cell>
          <cell r="T968">
            <v>25.85</v>
          </cell>
          <cell r="U968" t="str">
            <v xml:space="preserve"> N</v>
          </cell>
          <cell r="V968">
            <v>11</v>
          </cell>
          <cell r="W968">
            <v>510380611</v>
          </cell>
          <cell r="X968" t="str">
            <v xml:space="preserve"> S</v>
          </cell>
          <cell r="Y968">
            <v>30880</v>
          </cell>
          <cell r="Z968">
            <v>54212</v>
          </cell>
          <cell r="AA968">
            <v>0</v>
          </cell>
          <cell r="AB968">
            <v>1</v>
          </cell>
          <cell r="AC968">
            <v>10</v>
          </cell>
          <cell r="AD968">
            <v>4</v>
          </cell>
          <cell r="AE968">
            <v>0</v>
          </cell>
          <cell r="AF968">
            <v>0</v>
          </cell>
          <cell r="AG968" t="str">
            <v xml:space="preserve"> ST</v>
          </cell>
          <cell r="AH968" t="str">
            <v xml:space="preserve"> 1997 FORD  F150 (VIN 1FTDX18WX</v>
          </cell>
          <cell r="AI968" t="str">
            <v xml:space="preserve"> N</v>
          </cell>
          <cell r="AJ968">
            <v>7</v>
          </cell>
          <cell r="AK968">
            <v>0</v>
          </cell>
          <cell r="AL968">
            <v>30880</v>
          </cell>
          <cell r="AM968">
            <v>54212</v>
          </cell>
          <cell r="AN968" t="str">
            <v xml:space="preserve">  0/00/0000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30880</v>
          </cell>
          <cell r="AZ968">
            <v>54212</v>
          </cell>
          <cell r="BA968" t="str">
            <v xml:space="preserve"> ST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 t="str">
            <v>Pass</v>
          </cell>
          <cell r="BH968" t="str">
            <v>Pass</v>
          </cell>
          <cell r="BI968" t="str">
            <v>***-**-0611</v>
          </cell>
          <cell r="BJ968">
            <v>4648.5600000000004</v>
          </cell>
          <cell r="BK968">
            <v>4674.4100000000008</v>
          </cell>
          <cell r="BL968">
            <v>4674.4100000000008</v>
          </cell>
          <cell r="BM968"/>
          <cell r="BN968"/>
          <cell r="BO968"/>
          <cell r="BP968"/>
          <cell r="BQ968">
            <v>4.468582306561188E-6</v>
          </cell>
          <cell r="BR968">
            <v>4648.5600000000004</v>
          </cell>
          <cell r="BS968">
            <v>25.85</v>
          </cell>
          <cell r="BT968">
            <v>4674.4100000000008</v>
          </cell>
          <cell r="BU968">
            <v>0</v>
          </cell>
          <cell r="BV968">
            <v>4674.4100000000008</v>
          </cell>
          <cell r="BW968">
            <v>0</v>
          </cell>
          <cell r="BX968">
            <v>0</v>
          </cell>
          <cell r="BY968"/>
          <cell r="BZ968">
            <v>0</v>
          </cell>
          <cell r="CA968" t="e">
            <v>#REF!</v>
          </cell>
          <cell r="CB968" t="str">
            <v>Match</v>
          </cell>
          <cell r="CC968" t="b">
            <v>0</v>
          </cell>
          <cell r="CD968">
            <v>510380611</v>
          </cell>
          <cell r="CE968">
            <v>9</v>
          </cell>
          <cell r="CF968">
            <v>5</v>
          </cell>
          <cell r="CG968">
            <v>38</v>
          </cell>
          <cell r="CH968" t="b">
            <v>0</v>
          </cell>
          <cell r="CI968">
            <v>-2.3131597222236451</v>
          </cell>
          <cell r="CJ968"/>
          <cell r="CK968" t="e">
            <v>#REF!</v>
          </cell>
          <cell r="CL968" t="e">
            <v>#REF!</v>
          </cell>
        </row>
        <row r="969">
          <cell r="B969">
            <v>10186</v>
          </cell>
          <cell r="C969" t="str">
            <v xml:space="preserve"> IVEY,ANTHONY</v>
          </cell>
          <cell r="D969">
            <v>15000</v>
          </cell>
          <cell r="E969">
            <v>0</v>
          </cell>
          <cell r="F969">
            <v>38558</v>
          </cell>
          <cell r="G969">
            <v>40004</v>
          </cell>
          <cell r="H969" t="str">
            <v xml:space="preserve"> CONTINUOUS FENCING</v>
          </cell>
          <cell r="I969" t="str">
            <v xml:space="preserve"> NA</v>
          </cell>
          <cell r="J969">
            <v>32</v>
          </cell>
          <cell r="K969" t="str">
            <v xml:space="preserve"> A</v>
          </cell>
          <cell r="L969" t="str">
            <v xml:space="preserve"> N</v>
          </cell>
          <cell r="M969">
            <v>0</v>
          </cell>
          <cell r="N969">
            <v>31299</v>
          </cell>
          <cell r="O969">
            <v>10186</v>
          </cell>
          <cell r="P969">
            <v>0</v>
          </cell>
          <cell r="Q969" t="str">
            <v xml:space="preserve"> JB</v>
          </cell>
          <cell r="R969">
            <v>40004</v>
          </cell>
          <cell r="S969">
            <v>0</v>
          </cell>
          <cell r="T969">
            <v>0</v>
          </cell>
          <cell r="U969" t="str">
            <v xml:space="preserve"> N</v>
          </cell>
          <cell r="V969">
            <v>7</v>
          </cell>
          <cell r="W969">
            <v>512641803</v>
          </cell>
          <cell r="X969" t="str">
            <v xml:space="preserve"> S</v>
          </cell>
          <cell r="Y969">
            <v>31299</v>
          </cell>
          <cell r="Z969">
            <v>10186</v>
          </cell>
          <cell r="AA969">
            <v>0</v>
          </cell>
          <cell r="AB969">
            <v>11</v>
          </cell>
          <cell r="AC969">
            <v>8</v>
          </cell>
          <cell r="AD969">
            <v>5</v>
          </cell>
          <cell r="AE969">
            <v>0</v>
          </cell>
          <cell r="AF969">
            <v>0</v>
          </cell>
          <cell r="AG969" t="str">
            <v xml:space="preserve"> ST</v>
          </cell>
          <cell r="AH969" t="str">
            <v xml:space="preserve"> AL INV, ACCTS, EQUIP, &amp; GI</v>
          </cell>
          <cell r="AI969" t="str">
            <v xml:space="preserve">  </v>
          </cell>
          <cell r="AJ969">
            <v>8</v>
          </cell>
          <cell r="AK969">
            <v>19</v>
          </cell>
          <cell r="AL969">
            <v>31299</v>
          </cell>
          <cell r="AM969">
            <v>10186</v>
          </cell>
          <cell r="AN969" t="str">
            <v xml:space="preserve">  0/00/0000</v>
          </cell>
          <cell r="AO969">
            <v>0</v>
          </cell>
          <cell r="AP969">
            <v>72.28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72.28</v>
          </cell>
          <cell r="AV969">
            <v>10</v>
          </cell>
          <cell r="AW969">
            <v>8</v>
          </cell>
          <cell r="AX969">
            <v>7</v>
          </cell>
          <cell r="AY969">
            <v>31299</v>
          </cell>
          <cell r="AZ969">
            <v>10186</v>
          </cell>
          <cell r="BA969" t="str">
            <v xml:space="preserve"> ST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 t="str">
            <v>Substandard</v>
          </cell>
          <cell r="BH969" t="str">
            <v>Pass</v>
          </cell>
          <cell r="BI969" t="str">
            <v>***-**-1803</v>
          </cell>
          <cell r="BJ969">
            <v>0</v>
          </cell>
          <cell r="BK969">
            <v>0</v>
          </cell>
          <cell r="BL969"/>
          <cell r="BM969"/>
          <cell r="BN969">
            <v>0</v>
          </cell>
          <cell r="BO969"/>
          <cell r="BP969"/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 t="str">
            <v>120 +</v>
          </cell>
          <cell r="BZ969">
            <v>72.28</v>
          </cell>
          <cell r="CA969" t="e">
            <v>#REF!</v>
          </cell>
          <cell r="CB969" t="str">
            <v>Match</v>
          </cell>
          <cell r="CC969" t="b">
            <v>0</v>
          </cell>
          <cell r="CD969">
            <v>512641803</v>
          </cell>
          <cell r="CE969">
            <v>9</v>
          </cell>
          <cell r="CF969">
            <v>5</v>
          </cell>
          <cell r="CG969">
            <v>64</v>
          </cell>
          <cell r="CH969" t="b">
            <v>0</v>
          </cell>
          <cell r="CI969">
            <v>3119.6868402777764</v>
          </cell>
          <cell r="CJ969" t="str">
            <v>31 +</v>
          </cell>
          <cell r="CK969" t="e">
            <v>#REF!</v>
          </cell>
          <cell r="CL969" t="e">
            <v>#REF!</v>
          </cell>
        </row>
        <row r="970">
          <cell r="B970">
            <v>42284</v>
          </cell>
          <cell r="C970" t="str">
            <v xml:space="preserve"> IVEY ANTHONY E</v>
          </cell>
          <cell r="D970">
            <v>125330</v>
          </cell>
          <cell r="E970">
            <v>110133.13</v>
          </cell>
          <cell r="F970">
            <v>39444</v>
          </cell>
          <cell r="G970">
            <v>41306</v>
          </cell>
          <cell r="H970" t="str">
            <v xml:space="preserve"> REAL ESTATE REFINANCE</v>
          </cell>
          <cell r="I970" t="str">
            <v xml:space="preserve"> CO</v>
          </cell>
          <cell r="J970">
            <v>12</v>
          </cell>
          <cell r="K970" t="str">
            <v xml:space="preserve"> A</v>
          </cell>
          <cell r="L970" t="str">
            <v xml:space="preserve"> N</v>
          </cell>
          <cell r="M970">
            <v>0</v>
          </cell>
          <cell r="N970">
            <v>31299</v>
          </cell>
          <cell r="O970">
            <v>42284</v>
          </cell>
          <cell r="P970">
            <v>0</v>
          </cell>
          <cell r="Q970" t="str">
            <v xml:space="preserve"> CP</v>
          </cell>
          <cell r="R970">
            <v>40210</v>
          </cell>
          <cell r="S970">
            <v>1213</v>
          </cell>
          <cell r="T970">
            <v>0</v>
          </cell>
          <cell r="U970" t="str">
            <v xml:space="preserve"> N</v>
          </cell>
          <cell r="V970">
            <v>2</v>
          </cell>
          <cell r="W970">
            <v>512641803</v>
          </cell>
          <cell r="X970" t="str">
            <v xml:space="preserve"> S</v>
          </cell>
          <cell r="Y970">
            <v>31299</v>
          </cell>
          <cell r="Z970">
            <v>42284</v>
          </cell>
          <cell r="AA970">
            <v>0</v>
          </cell>
          <cell r="AB970">
            <v>11</v>
          </cell>
          <cell r="AC970">
            <v>6</v>
          </cell>
          <cell r="AD970">
            <v>2</v>
          </cell>
          <cell r="AE970">
            <v>0</v>
          </cell>
          <cell r="AF970">
            <v>0</v>
          </cell>
          <cell r="AG970" t="str">
            <v xml:space="preserve"> ST</v>
          </cell>
          <cell r="AH970" t="str">
            <v xml:space="preserve"> RE MORTGAGE</v>
          </cell>
          <cell r="AI970" t="str">
            <v xml:space="preserve"> N</v>
          </cell>
          <cell r="AJ970">
            <v>8.25</v>
          </cell>
          <cell r="AK970">
            <v>54</v>
          </cell>
          <cell r="AL970">
            <v>31299</v>
          </cell>
          <cell r="AM970">
            <v>42284</v>
          </cell>
          <cell r="AN970" t="str">
            <v xml:space="preserve">  0/00/0000</v>
          </cell>
          <cell r="AO970">
            <v>110133.13</v>
          </cell>
          <cell r="AP970">
            <v>88593.86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198726.99</v>
          </cell>
          <cell r="AV970">
            <v>60</v>
          </cell>
          <cell r="AW970">
            <v>57</v>
          </cell>
          <cell r="AX970">
            <v>54</v>
          </cell>
          <cell r="AY970">
            <v>31299</v>
          </cell>
          <cell r="AZ970">
            <v>42284</v>
          </cell>
          <cell r="BA970" t="str">
            <v xml:space="preserve"> ST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 t="str">
            <v>Substandard</v>
          </cell>
          <cell r="BH970" t="str">
            <v>Pass</v>
          </cell>
          <cell r="BI970" t="str">
            <v>***-**-1803</v>
          </cell>
          <cell r="BJ970">
            <v>110133.13</v>
          </cell>
          <cell r="BK970">
            <v>0</v>
          </cell>
          <cell r="BL970"/>
          <cell r="BM970"/>
          <cell r="BN970">
            <v>0</v>
          </cell>
          <cell r="BO970"/>
          <cell r="BP970"/>
          <cell r="BQ970">
            <v>1.2477431990289697E-4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110133.13</v>
          </cell>
          <cell r="BY970" t="str">
            <v>120 +</v>
          </cell>
          <cell r="BZ970">
            <v>198726.99</v>
          </cell>
          <cell r="CA970" t="e">
            <v>#REF!</v>
          </cell>
          <cell r="CB970" t="str">
            <v>Match</v>
          </cell>
          <cell r="CC970" t="b">
            <v>0</v>
          </cell>
          <cell r="CD970">
            <v>512641803</v>
          </cell>
          <cell r="CE970">
            <v>9</v>
          </cell>
          <cell r="CF970">
            <v>5</v>
          </cell>
          <cell r="CG970">
            <v>64</v>
          </cell>
          <cell r="CH970" t="b">
            <v>0</v>
          </cell>
          <cell r="CI970">
            <v>2913.6868402777764</v>
          </cell>
          <cell r="CJ970" t="str">
            <v>31 +</v>
          </cell>
          <cell r="CK970">
            <v>0</v>
          </cell>
          <cell r="CL970">
            <v>0</v>
          </cell>
        </row>
        <row r="971">
          <cell r="B971">
            <v>43483</v>
          </cell>
          <cell r="C971" t="str">
            <v xml:space="preserve"> IVEY,ANTHONY</v>
          </cell>
          <cell r="D971">
            <v>25000</v>
          </cell>
          <cell r="E971">
            <v>0</v>
          </cell>
          <cell r="F971">
            <v>39787</v>
          </cell>
          <cell r="G971">
            <v>39845</v>
          </cell>
          <cell r="H971" t="str">
            <v xml:space="preserve"> BLDG EXPENSE - FENSTER &amp; AGRID</v>
          </cell>
          <cell r="I971" t="str">
            <v xml:space="preserve"> CO</v>
          </cell>
          <cell r="J971">
            <v>61</v>
          </cell>
          <cell r="K971" t="str">
            <v xml:space="preserve"> A</v>
          </cell>
          <cell r="L971" t="str">
            <v xml:space="preserve"> N</v>
          </cell>
          <cell r="M971">
            <v>0</v>
          </cell>
          <cell r="N971">
            <v>31299</v>
          </cell>
          <cell r="O971">
            <v>43483</v>
          </cell>
          <cell r="P971">
            <v>0</v>
          </cell>
          <cell r="Q971" t="str">
            <v xml:space="preserve"> CP</v>
          </cell>
          <cell r="R971">
            <v>39845</v>
          </cell>
          <cell r="S971">
            <v>0</v>
          </cell>
          <cell r="T971">
            <v>0</v>
          </cell>
          <cell r="U971" t="str">
            <v xml:space="preserve"> N</v>
          </cell>
          <cell r="V971">
            <v>7</v>
          </cell>
          <cell r="W971">
            <v>512641803</v>
          </cell>
          <cell r="X971" t="str">
            <v xml:space="preserve"> S</v>
          </cell>
          <cell r="Y971">
            <v>31299</v>
          </cell>
          <cell r="Z971">
            <v>43483</v>
          </cell>
          <cell r="AA971">
            <v>0</v>
          </cell>
          <cell r="AB971">
            <v>11</v>
          </cell>
          <cell r="AC971">
            <v>4</v>
          </cell>
          <cell r="AD971">
            <v>5</v>
          </cell>
          <cell r="AE971">
            <v>0</v>
          </cell>
          <cell r="AF971">
            <v>0</v>
          </cell>
          <cell r="AG971" t="str">
            <v xml:space="preserve"> ST</v>
          </cell>
          <cell r="AH971" t="str">
            <v xml:space="preserve"> INVENTORY ACCTS EQUIP</v>
          </cell>
          <cell r="AI971" t="str">
            <v xml:space="preserve"> N</v>
          </cell>
          <cell r="AJ971">
            <v>8.25</v>
          </cell>
          <cell r="AK971">
            <v>2</v>
          </cell>
          <cell r="AL971">
            <v>31299</v>
          </cell>
          <cell r="AM971">
            <v>43483</v>
          </cell>
          <cell r="AN971" t="str">
            <v xml:space="preserve">  0/00/0000</v>
          </cell>
          <cell r="AO971">
            <v>0</v>
          </cell>
          <cell r="AP971">
            <v>8685.0499999999993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8685.0499999999993</v>
          </cell>
          <cell r="AV971">
            <v>2</v>
          </cell>
          <cell r="AW971">
            <v>2</v>
          </cell>
          <cell r="AX971">
            <v>2</v>
          </cell>
          <cell r="AY971">
            <v>31299</v>
          </cell>
          <cell r="AZ971">
            <v>43483</v>
          </cell>
          <cell r="BA971" t="str">
            <v xml:space="preserve"> ST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 t="str">
            <v>Substandard</v>
          </cell>
          <cell r="BH971" t="str">
            <v>Pass</v>
          </cell>
          <cell r="BI971" t="str">
            <v>***-**-1803</v>
          </cell>
          <cell r="BJ971">
            <v>0</v>
          </cell>
          <cell r="BK971">
            <v>0</v>
          </cell>
          <cell r="BL971"/>
          <cell r="BM971"/>
          <cell r="BN971">
            <v>0</v>
          </cell>
          <cell r="BO971"/>
          <cell r="BP971"/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 t="str">
            <v>120 +</v>
          </cell>
          <cell r="BZ971">
            <v>8685.0499999999993</v>
          </cell>
          <cell r="CA971" t="e">
            <v>#REF!</v>
          </cell>
          <cell r="CB971" t="str">
            <v>Match</v>
          </cell>
          <cell r="CC971" t="b">
            <v>0</v>
          </cell>
          <cell r="CD971">
            <v>512641803</v>
          </cell>
          <cell r="CE971">
            <v>9</v>
          </cell>
          <cell r="CF971">
            <v>5</v>
          </cell>
          <cell r="CG971">
            <v>64</v>
          </cell>
          <cell r="CH971" t="b">
            <v>0</v>
          </cell>
          <cell r="CI971">
            <v>3278.6868402777764</v>
          </cell>
          <cell r="CJ971" t="str">
            <v>31 +</v>
          </cell>
          <cell r="CK971">
            <v>0</v>
          </cell>
          <cell r="CL971">
            <v>0</v>
          </cell>
        </row>
        <row r="972">
          <cell r="B972">
            <v>43771</v>
          </cell>
          <cell r="C972" t="str">
            <v xml:space="preserve"> IVEY,ANTHONY</v>
          </cell>
          <cell r="D972">
            <v>96472.28</v>
          </cell>
          <cell r="E972">
            <v>0</v>
          </cell>
          <cell r="F972">
            <v>39841</v>
          </cell>
          <cell r="G972">
            <v>40027</v>
          </cell>
          <cell r="H972" t="str">
            <v xml:space="preserve"> OPERATE RENEWAL</v>
          </cell>
          <cell r="I972" t="str">
            <v xml:space="preserve"> CO</v>
          </cell>
          <cell r="J972">
            <v>91</v>
          </cell>
          <cell r="K972" t="str">
            <v xml:space="preserve"> A</v>
          </cell>
          <cell r="L972" t="str">
            <v xml:space="preserve"> N</v>
          </cell>
          <cell r="M972">
            <v>0</v>
          </cell>
          <cell r="N972">
            <v>31299</v>
          </cell>
          <cell r="O972">
            <v>43771</v>
          </cell>
          <cell r="P972">
            <v>0</v>
          </cell>
          <cell r="Q972" t="str">
            <v xml:space="preserve"> CP</v>
          </cell>
          <cell r="R972">
            <v>40027</v>
          </cell>
          <cell r="S972">
            <v>0</v>
          </cell>
          <cell r="T972">
            <v>0</v>
          </cell>
          <cell r="U972" t="str">
            <v xml:space="preserve"> N</v>
          </cell>
          <cell r="V972">
            <v>7</v>
          </cell>
          <cell r="W972">
            <v>512641803</v>
          </cell>
          <cell r="X972" t="str">
            <v xml:space="preserve"> S</v>
          </cell>
          <cell r="Y972">
            <v>31299</v>
          </cell>
          <cell r="Z972">
            <v>43771</v>
          </cell>
          <cell r="AA972">
            <v>0</v>
          </cell>
          <cell r="AB972">
            <v>11</v>
          </cell>
          <cell r="AC972">
            <v>4</v>
          </cell>
          <cell r="AD972">
            <v>11</v>
          </cell>
          <cell r="AE972">
            <v>0</v>
          </cell>
          <cell r="AF972">
            <v>0</v>
          </cell>
          <cell r="AG972" t="str">
            <v xml:space="preserve"> ST</v>
          </cell>
          <cell r="AH972" t="str">
            <v xml:space="preserve"> INVENTORY,ACCTS,EQUIP,LIVESTOC</v>
          </cell>
          <cell r="AI972" t="str">
            <v xml:space="preserve"> N</v>
          </cell>
          <cell r="AJ972">
            <v>7.25</v>
          </cell>
          <cell r="AK972">
            <v>2</v>
          </cell>
          <cell r="AL972">
            <v>31299</v>
          </cell>
          <cell r="AM972">
            <v>43771</v>
          </cell>
          <cell r="AN972" t="str">
            <v xml:space="preserve">  0/00/0000</v>
          </cell>
          <cell r="AO972">
            <v>0</v>
          </cell>
          <cell r="AP972">
            <v>40653.49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40653.49</v>
          </cell>
          <cell r="AV972">
            <v>2</v>
          </cell>
          <cell r="AW972">
            <v>2</v>
          </cell>
          <cell r="AX972">
            <v>2</v>
          </cell>
          <cell r="AY972">
            <v>31299</v>
          </cell>
          <cell r="AZ972">
            <v>43771</v>
          </cell>
          <cell r="BA972" t="str">
            <v xml:space="preserve"> ST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 t="str">
            <v>Substandard</v>
          </cell>
          <cell r="BH972" t="str">
            <v>Pass</v>
          </cell>
          <cell r="BI972" t="str">
            <v>***-**-1803</v>
          </cell>
          <cell r="BJ972">
            <v>0</v>
          </cell>
          <cell r="BK972">
            <v>0</v>
          </cell>
          <cell r="BL972"/>
          <cell r="BM972"/>
          <cell r="BN972">
            <v>0</v>
          </cell>
          <cell r="BO972"/>
          <cell r="BP972"/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 t="str">
            <v>120 +</v>
          </cell>
          <cell r="BZ972">
            <v>40653.49</v>
          </cell>
          <cell r="CA972" t="e">
            <v>#REF!</v>
          </cell>
          <cell r="CB972" t="str">
            <v>Match</v>
          </cell>
          <cell r="CC972" t="b">
            <v>0</v>
          </cell>
          <cell r="CD972">
            <v>512641803</v>
          </cell>
          <cell r="CE972">
            <v>9</v>
          </cell>
          <cell r="CF972">
            <v>5</v>
          </cell>
          <cell r="CG972">
            <v>64</v>
          </cell>
          <cell r="CH972" t="b">
            <v>0</v>
          </cell>
          <cell r="CI972">
            <v>3096.6868402777764</v>
          </cell>
          <cell r="CJ972" t="str">
            <v>31 +</v>
          </cell>
          <cell r="CK972">
            <v>0</v>
          </cell>
          <cell r="CL972">
            <v>0</v>
          </cell>
        </row>
        <row r="973">
          <cell r="B973">
            <v>52332</v>
          </cell>
          <cell r="C973" t="str">
            <v xml:space="preserve"> IVEY,JACK D.</v>
          </cell>
          <cell r="D973">
            <v>19020.38</v>
          </cell>
          <cell r="E973">
            <v>9174.59</v>
          </cell>
          <cell r="F973">
            <v>42333</v>
          </cell>
          <cell r="G973">
            <v>43672</v>
          </cell>
          <cell r="H973" t="str">
            <v xml:space="preserve"> PURCHASE VEHICLE</v>
          </cell>
          <cell r="I973" t="str">
            <v xml:space="preserve"> SA</v>
          </cell>
          <cell r="J973">
            <v>34</v>
          </cell>
          <cell r="K973" t="str">
            <v xml:space="preserve"> A</v>
          </cell>
          <cell r="L973" t="str">
            <v xml:space="preserve"> N</v>
          </cell>
          <cell r="M973">
            <v>0</v>
          </cell>
          <cell r="N973">
            <v>31300</v>
          </cell>
          <cell r="O973">
            <v>52332</v>
          </cell>
          <cell r="P973">
            <v>0</v>
          </cell>
          <cell r="Q973" t="str">
            <v xml:space="preserve"> JD</v>
          </cell>
          <cell r="R973">
            <v>43126</v>
          </cell>
          <cell r="S973">
            <v>251.6</v>
          </cell>
          <cell r="T973">
            <v>36.19</v>
          </cell>
          <cell r="U973" t="str">
            <v xml:space="preserve"> N</v>
          </cell>
          <cell r="V973">
            <v>11</v>
          </cell>
          <cell r="W973">
            <v>512641787</v>
          </cell>
          <cell r="X973" t="str">
            <v xml:space="preserve"> S</v>
          </cell>
          <cell r="Y973">
            <v>31300</v>
          </cell>
          <cell r="Z973">
            <v>52332</v>
          </cell>
          <cell r="AA973">
            <v>0</v>
          </cell>
          <cell r="AB973">
            <v>3</v>
          </cell>
          <cell r="AC973">
            <v>5</v>
          </cell>
          <cell r="AD973">
            <v>12</v>
          </cell>
          <cell r="AE973">
            <v>0</v>
          </cell>
          <cell r="AF973">
            <v>0</v>
          </cell>
          <cell r="AG973" t="str">
            <v xml:space="preserve"> ST</v>
          </cell>
          <cell r="AH973" t="str">
            <v xml:space="preserve"> 2010 CHEVROLET 1500 LS</v>
          </cell>
          <cell r="AI973" t="str">
            <v xml:space="preserve"> N</v>
          </cell>
          <cell r="AJ973">
            <v>12</v>
          </cell>
          <cell r="AK973">
            <v>0</v>
          </cell>
          <cell r="AL973">
            <v>31300</v>
          </cell>
          <cell r="AM973">
            <v>52332</v>
          </cell>
          <cell r="AN973" t="str">
            <v xml:space="preserve">  0/00/0000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31300</v>
          </cell>
          <cell r="AZ973">
            <v>52332</v>
          </cell>
          <cell r="BA973" t="str">
            <v xml:space="preserve"> ST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 t="str">
            <v>Pass</v>
          </cell>
          <cell r="BH973" t="str">
            <v>Pass</v>
          </cell>
          <cell r="BI973" t="str">
            <v>***-**-1787</v>
          </cell>
          <cell r="BJ973">
            <v>9174.59</v>
          </cell>
          <cell r="BK973">
            <v>9210.7800000000007</v>
          </cell>
          <cell r="BL973">
            <v>9210.7800000000007</v>
          </cell>
          <cell r="BM973"/>
          <cell r="BN973"/>
          <cell r="BO973"/>
          <cell r="BP973"/>
          <cell r="BQ973">
            <v>1.5118934727787852E-5</v>
          </cell>
          <cell r="BR973">
            <v>9174.59</v>
          </cell>
          <cell r="BS973">
            <v>36.19</v>
          </cell>
          <cell r="BT973">
            <v>9210.7800000000007</v>
          </cell>
          <cell r="BU973">
            <v>0</v>
          </cell>
          <cell r="BV973">
            <v>9210.7800000000007</v>
          </cell>
          <cell r="BW973">
            <v>0</v>
          </cell>
          <cell r="BX973">
            <v>0</v>
          </cell>
          <cell r="BY973"/>
          <cell r="BZ973">
            <v>0</v>
          </cell>
          <cell r="CA973" t="e">
            <v>#REF!</v>
          </cell>
          <cell r="CB973" t="str">
            <v>Match</v>
          </cell>
          <cell r="CC973" t="b">
            <v>0</v>
          </cell>
          <cell r="CD973">
            <v>512641787</v>
          </cell>
          <cell r="CE973">
            <v>9</v>
          </cell>
          <cell r="CF973">
            <v>5</v>
          </cell>
          <cell r="CG973">
            <v>64</v>
          </cell>
          <cell r="CH973" t="b">
            <v>0</v>
          </cell>
          <cell r="CI973">
            <v>-2.3131597222236451</v>
          </cell>
          <cell r="CJ973"/>
          <cell r="CK973" t="e">
            <v>#REF!</v>
          </cell>
          <cell r="CL973" t="e">
            <v>#REF!</v>
          </cell>
        </row>
        <row r="974">
          <cell r="B974">
            <v>350047</v>
          </cell>
          <cell r="C974" t="str">
            <v xml:space="preserve"> IRWIN,ADRIENN</v>
          </cell>
          <cell r="D974">
            <v>124489.8</v>
          </cell>
          <cell r="E974">
            <v>109581.22</v>
          </cell>
          <cell r="F974">
            <v>40919</v>
          </cell>
          <cell r="G974">
            <v>51898</v>
          </cell>
          <cell r="H974" t="str">
            <v xml:space="preserve"> PURCHASE HOME</v>
          </cell>
          <cell r="I974" t="str">
            <v xml:space="preserve"> PA</v>
          </cell>
          <cell r="J974">
            <v>19</v>
          </cell>
          <cell r="K974" t="str">
            <v xml:space="preserve"> A</v>
          </cell>
          <cell r="L974" t="str">
            <v xml:space="preserve"> N</v>
          </cell>
          <cell r="M974">
            <v>0</v>
          </cell>
          <cell r="N974">
            <v>31302</v>
          </cell>
          <cell r="O974">
            <v>350047</v>
          </cell>
          <cell r="P974">
            <v>0</v>
          </cell>
          <cell r="Q974" t="str">
            <v xml:space="preserve"> KM</v>
          </cell>
          <cell r="R974">
            <v>43160</v>
          </cell>
          <cell r="S974">
            <v>594.33000000000004</v>
          </cell>
          <cell r="T974">
            <v>0</v>
          </cell>
          <cell r="U974" t="str">
            <v xml:space="preserve"> N</v>
          </cell>
          <cell r="V974">
            <v>2</v>
          </cell>
          <cell r="W974">
            <v>512841474</v>
          </cell>
          <cell r="X974" t="str">
            <v xml:space="preserve"> S</v>
          </cell>
          <cell r="Y974">
            <v>31302</v>
          </cell>
          <cell r="Z974">
            <v>350047</v>
          </cell>
          <cell r="AA974">
            <v>0</v>
          </cell>
          <cell r="AB974">
            <v>2</v>
          </cell>
          <cell r="AC974">
            <v>6</v>
          </cell>
          <cell r="AD974">
            <v>3</v>
          </cell>
          <cell r="AE974">
            <v>350047</v>
          </cell>
          <cell r="AF974">
            <v>1</v>
          </cell>
          <cell r="AG974" t="str">
            <v xml:space="preserve"> ST</v>
          </cell>
          <cell r="AH974" t="str">
            <v xml:space="preserve"> 704 ORA, SCOTT CITY,KS</v>
          </cell>
          <cell r="AI974" t="str">
            <v xml:space="preserve"> N</v>
          </cell>
          <cell r="AJ974">
            <v>3.56</v>
          </cell>
          <cell r="AK974">
            <v>8</v>
          </cell>
          <cell r="AL974">
            <v>31302</v>
          </cell>
          <cell r="AM974">
            <v>350047</v>
          </cell>
          <cell r="AN974" t="str">
            <v xml:space="preserve">  0/00/0000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31302</v>
          </cell>
          <cell r="AZ974">
            <v>350047</v>
          </cell>
          <cell r="BA974" t="str">
            <v xml:space="preserve"> ST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 t="str">
            <v>Pass</v>
          </cell>
          <cell r="BH974" t="str">
            <v>Pass</v>
          </cell>
          <cell r="BI974" t="str">
            <v>***-**-1474</v>
          </cell>
          <cell r="BJ974">
            <v>109581.22</v>
          </cell>
          <cell r="BK974">
            <v>109581.22</v>
          </cell>
          <cell r="BL974">
            <v>109581.22</v>
          </cell>
          <cell r="BM974"/>
          <cell r="BN974"/>
          <cell r="BO974"/>
          <cell r="BP974"/>
          <cell r="BQ974">
            <v>5.3572191171068174E-5</v>
          </cell>
          <cell r="BR974">
            <v>109581.22</v>
          </cell>
          <cell r="BS974">
            <v>0</v>
          </cell>
          <cell r="BT974">
            <v>109581.22</v>
          </cell>
          <cell r="BU974">
            <v>0</v>
          </cell>
          <cell r="BV974">
            <v>109581.22</v>
          </cell>
          <cell r="BW974">
            <v>0</v>
          </cell>
          <cell r="BX974">
            <v>0</v>
          </cell>
          <cell r="BY974"/>
          <cell r="BZ974">
            <v>0</v>
          </cell>
          <cell r="CA974" t="e">
            <v>#REF!</v>
          </cell>
          <cell r="CB974" t="str">
            <v>Match</v>
          </cell>
          <cell r="CC974" t="b">
            <v>0</v>
          </cell>
          <cell r="CD974">
            <v>512841474</v>
          </cell>
          <cell r="CE974">
            <v>9</v>
          </cell>
          <cell r="CF974">
            <v>5</v>
          </cell>
          <cell r="CG974">
            <v>84</v>
          </cell>
          <cell r="CH974" t="b">
            <v>0</v>
          </cell>
          <cell r="CI974">
            <v>-36.313159722223645</v>
          </cell>
          <cell r="CJ974"/>
          <cell r="CK974" t="e">
            <v>#REF!</v>
          </cell>
          <cell r="CL974" t="e">
            <v>#REF!</v>
          </cell>
        </row>
        <row r="975">
          <cell r="B975">
            <v>9350047</v>
          </cell>
          <cell r="C975" t="str">
            <v xml:space="preserve"> IRWIN,ADRIENN</v>
          </cell>
          <cell r="D975">
            <v>-124489.8</v>
          </cell>
          <cell r="E975">
            <v>-109581.22</v>
          </cell>
          <cell r="F975">
            <v>40919</v>
          </cell>
          <cell r="G975">
            <v>51898</v>
          </cell>
          <cell r="H975" t="str">
            <v xml:space="preserve"> FHLB SOLD LOAN</v>
          </cell>
          <cell r="I975" t="str">
            <v xml:space="preserve"> PT</v>
          </cell>
          <cell r="J975">
            <v>20</v>
          </cell>
          <cell r="K975" t="str">
            <v xml:space="preserve"> A</v>
          </cell>
          <cell r="L975" t="str">
            <v xml:space="preserve"> N</v>
          </cell>
          <cell r="M975">
            <v>0</v>
          </cell>
          <cell r="N975">
            <v>31302</v>
          </cell>
          <cell r="O975">
            <v>9350047</v>
          </cell>
          <cell r="P975">
            <v>0</v>
          </cell>
          <cell r="Q975" t="str">
            <v xml:space="preserve"> KM</v>
          </cell>
          <cell r="R975">
            <v>43160</v>
          </cell>
          <cell r="S975">
            <v>594.33000000000004</v>
          </cell>
          <cell r="T975">
            <v>0</v>
          </cell>
          <cell r="U975" t="str">
            <v xml:space="preserve"> N</v>
          </cell>
          <cell r="V975">
            <v>2</v>
          </cell>
          <cell r="W975">
            <v>512841474</v>
          </cell>
          <cell r="X975" t="str">
            <v xml:space="preserve"> S</v>
          </cell>
          <cell r="Y975">
            <v>31302</v>
          </cell>
          <cell r="Z975">
            <v>9350047</v>
          </cell>
          <cell r="AA975">
            <v>0</v>
          </cell>
          <cell r="AB975">
            <v>2</v>
          </cell>
          <cell r="AC975">
            <v>6</v>
          </cell>
          <cell r="AD975">
            <v>3</v>
          </cell>
          <cell r="AE975">
            <v>350047</v>
          </cell>
          <cell r="AF975">
            <v>1</v>
          </cell>
          <cell r="AG975" t="str">
            <v xml:space="preserve"> ST</v>
          </cell>
          <cell r="AH975" t="str">
            <v xml:space="preserve"> 704 ORA, SCOTT CITY</v>
          </cell>
          <cell r="AI975" t="str">
            <v xml:space="preserve"> N</v>
          </cell>
          <cell r="AJ975">
            <v>3.56</v>
          </cell>
          <cell r="AK975">
            <v>45</v>
          </cell>
          <cell r="AL975">
            <v>31302</v>
          </cell>
          <cell r="AM975">
            <v>9350047</v>
          </cell>
          <cell r="AN975" t="str">
            <v xml:space="preserve">  0/00/0000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31302</v>
          </cell>
          <cell r="AZ975">
            <v>9350047</v>
          </cell>
          <cell r="BA975" t="str">
            <v xml:space="preserve"> ST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 t="str">
            <v>Pass</v>
          </cell>
          <cell r="BH975" t="str">
            <v>Pass</v>
          </cell>
          <cell r="BI975" t="str">
            <v>***-**-1474</v>
          </cell>
          <cell r="BJ975">
            <v>-109581.22</v>
          </cell>
          <cell r="BK975">
            <v>-109581.22</v>
          </cell>
          <cell r="BL975">
            <v>-109581.22</v>
          </cell>
          <cell r="BM975"/>
          <cell r="BN975"/>
          <cell r="BO975"/>
          <cell r="BP975"/>
          <cell r="BQ975">
            <v>-5.3572191171068174E-5</v>
          </cell>
          <cell r="BR975">
            <v>-109581.22</v>
          </cell>
          <cell r="BS975">
            <v>0</v>
          </cell>
          <cell r="BT975">
            <v>-109581.22</v>
          </cell>
          <cell r="BU975">
            <v>0</v>
          </cell>
          <cell r="BV975">
            <v>-109581.22</v>
          </cell>
          <cell r="BW975">
            <v>0</v>
          </cell>
          <cell r="BX975">
            <v>0</v>
          </cell>
          <cell r="BY975"/>
          <cell r="BZ975">
            <v>0</v>
          </cell>
          <cell r="CA975" t="e">
            <v>#REF!</v>
          </cell>
          <cell r="CB975" t="str">
            <v>Match</v>
          </cell>
          <cell r="CC975" t="b">
            <v>0</v>
          </cell>
          <cell r="CD975">
            <v>512841474</v>
          </cell>
          <cell r="CE975">
            <v>9</v>
          </cell>
          <cell r="CF975">
            <v>5</v>
          </cell>
          <cell r="CG975">
            <v>84</v>
          </cell>
          <cell r="CH975" t="b">
            <v>0</v>
          </cell>
          <cell r="CI975">
            <v>-36.313159722223645</v>
          </cell>
          <cell r="CJ975"/>
          <cell r="CK975" t="e">
            <v>#REF!</v>
          </cell>
          <cell r="CL975" t="e">
            <v>#REF!</v>
          </cell>
        </row>
        <row r="976">
          <cell r="B976">
            <v>46648</v>
          </cell>
          <cell r="C976" t="str">
            <v xml:space="preserve"> IRWIN,CHAD D.</v>
          </cell>
          <cell r="D976">
            <v>80000</v>
          </cell>
          <cell r="E976">
            <v>59131.91</v>
          </cell>
          <cell r="F976">
            <v>40723</v>
          </cell>
          <cell r="G976">
            <v>46433</v>
          </cell>
          <cell r="H976" t="str">
            <v xml:space="preserve"> REFINANCE HOME/DEBT CONSOLIDAT</v>
          </cell>
          <cell r="I976" t="str">
            <v xml:space="preserve"> SA</v>
          </cell>
          <cell r="J976">
            <v>13</v>
          </cell>
          <cell r="K976" t="str">
            <v xml:space="preserve"> A</v>
          </cell>
          <cell r="L976" t="str">
            <v xml:space="preserve"> N</v>
          </cell>
          <cell r="M976">
            <v>0</v>
          </cell>
          <cell r="N976">
            <v>31305</v>
          </cell>
          <cell r="O976">
            <v>46648</v>
          </cell>
          <cell r="P976">
            <v>0</v>
          </cell>
          <cell r="Q976" t="str">
            <v xml:space="preserve"> KM</v>
          </cell>
          <cell r="R976">
            <v>42993</v>
          </cell>
          <cell r="S976">
            <v>654.91</v>
          </cell>
          <cell r="T976">
            <v>570.26</v>
          </cell>
          <cell r="U976" t="str">
            <v xml:space="preserve"> N</v>
          </cell>
          <cell r="V976">
            <v>2</v>
          </cell>
          <cell r="W976">
            <v>512841508</v>
          </cell>
          <cell r="X976" t="str">
            <v xml:space="preserve"> S</v>
          </cell>
          <cell r="Y976">
            <v>31305</v>
          </cell>
          <cell r="Z976">
            <v>46648</v>
          </cell>
          <cell r="AA976">
            <v>0</v>
          </cell>
          <cell r="AB976">
            <v>2</v>
          </cell>
          <cell r="AC976">
            <v>6</v>
          </cell>
          <cell r="AD976">
            <v>1</v>
          </cell>
          <cell r="AE976">
            <v>0</v>
          </cell>
          <cell r="AF976">
            <v>0</v>
          </cell>
          <cell r="AG976" t="str">
            <v xml:space="preserve"> ST</v>
          </cell>
          <cell r="AH976" t="str">
            <v xml:space="preserve"> 1008 SANTA FE</v>
          </cell>
          <cell r="AI976" t="str">
            <v xml:space="preserve"> N</v>
          </cell>
          <cell r="AJ976">
            <v>5.5</v>
          </cell>
          <cell r="AK976">
            <v>67</v>
          </cell>
          <cell r="AL976">
            <v>31305</v>
          </cell>
          <cell r="AM976">
            <v>46648</v>
          </cell>
          <cell r="AN976" t="str">
            <v xml:space="preserve">  0/00/0000</v>
          </cell>
          <cell r="AO976">
            <v>2784.39</v>
          </cell>
          <cell r="AP976">
            <v>490.07</v>
          </cell>
          <cell r="AQ976">
            <v>0</v>
          </cell>
          <cell r="AR976">
            <v>654.91</v>
          </cell>
          <cell r="AS976">
            <v>654.91</v>
          </cell>
          <cell r="AT976">
            <v>654.91</v>
          </cell>
          <cell r="AU976">
            <v>654.82000000000005</v>
          </cell>
          <cell r="AV976">
            <v>52</v>
          </cell>
          <cell r="AW976">
            <v>32</v>
          </cell>
          <cell r="AX976">
            <v>17</v>
          </cell>
          <cell r="AY976">
            <v>31305</v>
          </cell>
          <cell r="AZ976">
            <v>46648</v>
          </cell>
          <cell r="BA976" t="str">
            <v xml:space="preserve"> ST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 t="str">
            <v>Substandard</v>
          </cell>
          <cell r="BH976" t="str">
            <v>Pass</v>
          </cell>
          <cell r="BI976" t="str">
            <v>***-**-1508</v>
          </cell>
          <cell r="BJ976">
            <v>59131.91</v>
          </cell>
          <cell r="BK976">
            <v>59702.170000000006</v>
          </cell>
          <cell r="BL976"/>
          <cell r="BM976"/>
          <cell r="BN976">
            <v>59702.170000000006</v>
          </cell>
          <cell r="BO976"/>
          <cell r="BP976"/>
          <cell r="BQ976">
            <v>4.4661970198003775E-5</v>
          </cell>
          <cell r="BR976">
            <v>59131.91</v>
          </cell>
          <cell r="BS976">
            <v>570.26</v>
          </cell>
          <cell r="BT976">
            <v>59702.170000000006</v>
          </cell>
          <cell r="BU976">
            <v>0</v>
          </cell>
          <cell r="BV976">
            <v>59702.170000000006</v>
          </cell>
          <cell r="BW976">
            <v>0</v>
          </cell>
          <cell r="BX976">
            <v>0</v>
          </cell>
          <cell r="BY976" t="str">
            <v>120 +</v>
          </cell>
          <cell r="BZ976">
            <v>3274.46</v>
          </cell>
          <cell r="CA976" t="e">
            <v>#REF!</v>
          </cell>
          <cell r="CB976" t="str">
            <v>Match</v>
          </cell>
          <cell r="CC976" t="b">
            <v>0</v>
          </cell>
          <cell r="CD976">
            <v>512841508</v>
          </cell>
          <cell r="CE976">
            <v>9</v>
          </cell>
          <cell r="CF976">
            <v>5</v>
          </cell>
          <cell r="CG976">
            <v>84</v>
          </cell>
          <cell r="CH976" t="b">
            <v>0</v>
          </cell>
          <cell r="CI976">
            <v>130.68684027777635</v>
          </cell>
          <cell r="CJ976" t="str">
            <v>31 +</v>
          </cell>
          <cell r="CK976" t="e">
            <v>#REF!</v>
          </cell>
          <cell r="CL976" t="e">
            <v>#REF!</v>
          </cell>
        </row>
        <row r="977">
          <cell r="B977">
            <v>53727</v>
          </cell>
          <cell r="C977" t="str">
            <v xml:space="preserve"> PEREZ, JR.,LUIS F.</v>
          </cell>
          <cell r="D977">
            <v>27756.23</v>
          </cell>
          <cell r="E977">
            <v>27579.54</v>
          </cell>
          <cell r="F977">
            <v>42828</v>
          </cell>
          <cell r="G977">
            <v>44883</v>
          </cell>
          <cell r="H977" t="str">
            <v xml:space="preserve"> REFINANCE DEBT</v>
          </cell>
          <cell r="I977" t="str">
            <v xml:space="preserve"> SA</v>
          </cell>
          <cell r="J977">
            <v>31</v>
          </cell>
          <cell r="K977" t="str">
            <v xml:space="preserve"> A</v>
          </cell>
          <cell r="L977" t="str">
            <v xml:space="preserve"> N</v>
          </cell>
          <cell r="M977">
            <v>0</v>
          </cell>
          <cell r="N977">
            <v>31310</v>
          </cell>
          <cell r="O977">
            <v>53727</v>
          </cell>
          <cell r="P977">
            <v>14202</v>
          </cell>
          <cell r="Q977" t="str">
            <v xml:space="preserve"> LF</v>
          </cell>
          <cell r="R977">
            <v>42937</v>
          </cell>
          <cell r="S977">
            <v>119.73</v>
          </cell>
          <cell r="T977">
            <v>0</v>
          </cell>
          <cell r="U977" t="str">
            <v xml:space="preserve"> N</v>
          </cell>
          <cell r="V977">
            <v>11</v>
          </cell>
          <cell r="W977">
            <v>513681315</v>
          </cell>
          <cell r="X977" t="str">
            <v xml:space="preserve"> S</v>
          </cell>
          <cell r="Y977">
            <v>31310</v>
          </cell>
          <cell r="Z977">
            <v>53727</v>
          </cell>
          <cell r="AA977">
            <v>0</v>
          </cell>
          <cell r="AB977">
            <v>25</v>
          </cell>
          <cell r="AC977">
            <v>10</v>
          </cell>
          <cell r="AD977">
            <v>4</v>
          </cell>
          <cell r="AE977">
            <v>0</v>
          </cell>
          <cell r="AF977">
            <v>0</v>
          </cell>
          <cell r="AG977" t="str">
            <v xml:space="preserve"> NA</v>
          </cell>
          <cell r="AH977" t="str">
            <v xml:space="preserve"> 2011 FORD F-150 (VIN 1FTEX1CM4</v>
          </cell>
          <cell r="AI977" t="str">
            <v xml:space="preserve"> N</v>
          </cell>
          <cell r="AJ977">
            <v>7.5</v>
          </cell>
          <cell r="AK977">
            <v>30</v>
          </cell>
          <cell r="AL977">
            <v>31310</v>
          </cell>
          <cell r="AM977">
            <v>53727</v>
          </cell>
          <cell r="AN977" t="str">
            <v xml:space="preserve">  0/00/0000</v>
          </cell>
          <cell r="AO977">
            <v>2240.98</v>
          </cell>
          <cell r="AP977">
            <v>991.73</v>
          </cell>
          <cell r="AQ977">
            <v>359.19</v>
          </cell>
          <cell r="AR977">
            <v>478.92</v>
          </cell>
          <cell r="AS977">
            <v>598.65</v>
          </cell>
          <cell r="AT977">
            <v>478.92</v>
          </cell>
          <cell r="AU977">
            <v>1197.3</v>
          </cell>
          <cell r="AV977">
            <v>23</v>
          </cell>
          <cell r="AW977">
            <v>19</v>
          </cell>
          <cell r="AX977">
            <v>14</v>
          </cell>
          <cell r="AY977">
            <v>31310</v>
          </cell>
          <cell r="AZ977">
            <v>53727</v>
          </cell>
          <cell r="BA977" t="str">
            <v xml:space="preserve"> NA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 t="str">
            <v>Substandard</v>
          </cell>
          <cell r="BH977" t="str">
            <v>Pass</v>
          </cell>
          <cell r="BI977" t="str">
            <v>***-**-1315</v>
          </cell>
          <cell r="BJ977">
            <v>27579.54</v>
          </cell>
          <cell r="BK977">
            <v>13377.54</v>
          </cell>
          <cell r="BL977"/>
          <cell r="BM977"/>
          <cell r="BN977">
            <v>13377.54</v>
          </cell>
          <cell r="BO977"/>
          <cell r="BP977"/>
          <cell r="BQ977">
            <v>2.8405442714770774E-5</v>
          </cell>
          <cell r="BR977">
            <v>13377.54</v>
          </cell>
          <cell r="BS977">
            <v>0</v>
          </cell>
          <cell r="BT977">
            <v>13377.54</v>
          </cell>
          <cell r="BU977">
            <v>0</v>
          </cell>
          <cell r="BV977">
            <v>13377.54</v>
          </cell>
          <cell r="BW977">
            <v>0</v>
          </cell>
          <cell r="BX977">
            <v>0</v>
          </cell>
          <cell r="BY977" t="str">
            <v>120 +</v>
          </cell>
          <cell r="BZ977">
            <v>3232.71</v>
          </cell>
          <cell r="CA977" t="e">
            <v>#REF!</v>
          </cell>
          <cell r="CB977" t="str">
            <v>Match</v>
          </cell>
          <cell r="CC977" t="b">
            <v>0</v>
          </cell>
          <cell r="CD977">
            <v>513681315</v>
          </cell>
          <cell r="CE977">
            <v>9</v>
          </cell>
          <cell r="CF977">
            <v>5</v>
          </cell>
          <cell r="CG977">
            <v>68</v>
          </cell>
          <cell r="CH977" t="b">
            <v>0</v>
          </cell>
          <cell r="CI977">
            <v>186.68684027777635</v>
          </cell>
          <cell r="CJ977" t="str">
            <v>31 +</v>
          </cell>
          <cell r="CK977" t="e">
            <v>#REF!</v>
          </cell>
          <cell r="CL977" t="e">
            <v>#REF!</v>
          </cell>
        </row>
        <row r="978">
          <cell r="B978">
            <v>53445</v>
          </cell>
          <cell r="C978" t="str">
            <v xml:space="preserve"> J K LIVESTOCK, LLC</v>
          </cell>
          <cell r="D978">
            <v>150000</v>
          </cell>
          <cell r="E978">
            <v>130615.63</v>
          </cell>
          <cell r="F978">
            <v>42703</v>
          </cell>
          <cell r="G978">
            <v>45259</v>
          </cell>
          <cell r="H978" t="str">
            <v xml:space="preserve"> AMORTIZE CATTLE NOTE</v>
          </cell>
          <cell r="I978" t="str">
            <v xml:space="preserve"> SA</v>
          </cell>
          <cell r="J978">
            <v>92</v>
          </cell>
          <cell r="K978" t="str">
            <v xml:space="preserve"> A</v>
          </cell>
          <cell r="L978" t="str">
            <v xml:space="preserve"> N</v>
          </cell>
          <cell r="M978">
            <v>0</v>
          </cell>
          <cell r="N978">
            <v>31570</v>
          </cell>
          <cell r="O978">
            <v>53445</v>
          </cell>
          <cell r="P978">
            <v>0</v>
          </cell>
          <cell r="Q978" t="str">
            <v xml:space="preserve"> JB</v>
          </cell>
          <cell r="R978">
            <v>43433</v>
          </cell>
          <cell r="S978">
            <v>26396.639999999999</v>
          </cell>
          <cell r="T978">
            <v>1417.09</v>
          </cell>
          <cell r="U978" t="str">
            <v xml:space="preserve"> N</v>
          </cell>
          <cell r="V978">
            <v>7</v>
          </cell>
          <cell r="W978">
            <v>464489852</v>
          </cell>
          <cell r="X978" t="str">
            <v xml:space="preserve"> F</v>
          </cell>
          <cell r="Y978">
            <v>31570</v>
          </cell>
          <cell r="Z978">
            <v>53445</v>
          </cell>
          <cell r="AA978">
            <v>0</v>
          </cell>
          <cell r="AB978">
            <v>13</v>
          </cell>
          <cell r="AC978">
            <v>3</v>
          </cell>
          <cell r="AD978">
            <v>11</v>
          </cell>
          <cell r="AE978">
            <v>0</v>
          </cell>
          <cell r="AF978">
            <v>0</v>
          </cell>
          <cell r="AG978" t="str">
            <v xml:space="preserve"> ST</v>
          </cell>
          <cell r="AH978" t="str">
            <v xml:space="preserve"> ALL IN CP AC EQ GI FP LIVESTOC</v>
          </cell>
          <cell r="AI978" t="str">
            <v xml:space="preserve"> N</v>
          </cell>
          <cell r="AJ978">
            <v>5.5</v>
          </cell>
          <cell r="AK978">
            <v>0</v>
          </cell>
          <cell r="AL978">
            <v>31570</v>
          </cell>
          <cell r="AM978">
            <v>53445</v>
          </cell>
          <cell r="AN978" t="str">
            <v xml:space="preserve">  0/00/0000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31570</v>
          </cell>
          <cell r="AZ978">
            <v>53445</v>
          </cell>
          <cell r="BA978" t="str">
            <v xml:space="preserve"> ST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 t="str">
            <v>Pass</v>
          </cell>
          <cell r="BH978" t="str">
            <v>Pass</v>
          </cell>
          <cell r="BI978" t="str">
            <v>**-***9852</v>
          </cell>
          <cell r="BJ978">
            <v>130615.63</v>
          </cell>
          <cell r="BK978">
            <v>132032.72</v>
          </cell>
          <cell r="BL978">
            <v>132032.72</v>
          </cell>
          <cell r="BM978"/>
          <cell r="BN978"/>
          <cell r="BO978"/>
          <cell r="BP978"/>
          <cell r="BQ978">
            <v>9.8653186992496742E-5</v>
          </cell>
          <cell r="BR978">
            <v>130615.63</v>
          </cell>
          <cell r="BS978">
            <v>1417.09</v>
          </cell>
          <cell r="BT978">
            <v>132032.72</v>
          </cell>
          <cell r="BU978">
            <v>0</v>
          </cell>
          <cell r="BV978">
            <v>132032.72</v>
          </cell>
          <cell r="BW978">
            <v>0</v>
          </cell>
          <cell r="BX978">
            <v>0</v>
          </cell>
          <cell r="BY978"/>
          <cell r="BZ978">
            <v>0</v>
          </cell>
          <cell r="CA978" t="e">
            <v>#REF!</v>
          </cell>
          <cell r="CB978" t="str">
            <v>Match</v>
          </cell>
          <cell r="CC978" t="b">
            <v>0</v>
          </cell>
          <cell r="CD978">
            <v>464489852</v>
          </cell>
          <cell r="CE978">
            <v>9</v>
          </cell>
          <cell r="CF978">
            <v>4</v>
          </cell>
          <cell r="CG978">
            <v>48</v>
          </cell>
          <cell r="CH978" t="b">
            <v>0</v>
          </cell>
          <cell r="CI978">
            <v>-309.31315972222365</v>
          </cell>
          <cell r="CJ978"/>
          <cell r="CK978" t="e">
            <v>#REF!</v>
          </cell>
          <cell r="CL978" t="e">
            <v>#REF!</v>
          </cell>
        </row>
        <row r="979">
          <cell r="B979">
            <v>54382</v>
          </cell>
          <cell r="C979" t="str">
            <v xml:space="preserve"> J K LIVESTOCK, LLC</v>
          </cell>
          <cell r="D979">
            <v>65000</v>
          </cell>
          <cell r="E979">
            <v>54000</v>
          </cell>
          <cell r="F979">
            <v>43082</v>
          </cell>
          <cell r="G979">
            <v>43434</v>
          </cell>
          <cell r="H979" t="str">
            <v xml:space="preserve"> OPERATING RENEWAL</v>
          </cell>
          <cell r="I979" t="str">
            <v xml:space="preserve"> SI</v>
          </cell>
          <cell r="J979">
            <v>91</v>
          </cell>
          <cell r="K979" t="str">
            <v xml:space="preserve"> A</v>
          </cell>
          <cell r="L979" t="str">
            <v xml:space="preserve"> O</v>
          </cell>
          <cell r="M979">
            <v>65000</v>
          </cell>
          <cell r="N979">
            <v>31570</v>
          </cell>
          <cell r="O979">
            <v>54382</v>
          </cell>
          <cell r="P979">
            <v>0</v>
          </cell>
          <cell r="Q979" t="str">
            <v xml:space="preserve"> LF</v>
          </cell>
          <cell r="R979">
            <v>43434</v>
          </cell>
          <cell r="S979">
            <v>0</v>
          </cell>
          <cell r="T979">
            <v>337.01</v>
          </cell>
          <cell r="U979" t="str">
            <v xml:space="preserve"> N</v>
          </cell>
          <cell r="V979">
            <v>7</v>
          </cell>
          <cell r="W979">
            <v>464489852</v>
          </cell>
          <cell r="X979" t="str">
            <v xml:space="preserve"> F</v>
          </cell>
          <cell r="Y979">
            <v>31570</v>
          </cell>
          <cell r="Z979">
            <v>54382</v>
          </cell>
          <cell r="AA979">
            <v>0</v>
          </cell>
          <cell r="AB979">
            <v>13</v>
          </cell>
          <cell r="AC979">
            <v>4</v>
          </cell>
          <cell r="AD979">
            <v>11</v>
          </cell>
          <cell r="AE979">
            <v>0</v>
          </cell>
          <cell r="AF979">
            <v>0</v>
          </cell>
          <cell r="AG979" t="str">
            <v xml:space="preserve"> ST</v>
          </cell>
          <cell r="AH979" t="str">
            <v xml:space="preserve"> ALL INVENTORY, CHATTEL PAPER,</v>
          </cell>
          <cell r="AI979" t="str">
            <v xml:space="preserve"> N</v>
          </cell>
          <cell r="AJ979">
            <v>6</v>
          </cell>
          <cell r="AK979">
            <v>0</v>
          </cell>
          <cell r="AL979">
            <v>31570</v>
          </cell>
          <cell r="AM979">
            <v>54382</v>
          </cell>
          <cell r="AN979" t="str">
            <v xml:space="preserve">  0/00/0000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31570</v>
          </cell>
          <cell r="AZ979">
            <v>54382</v>
          </cell>
          <cell r="BA979" t="str">
            <v xml:space="preserve"> ST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 t="str">
            <v>Pass</v>
          </cell>
          <cell r="BH979" t="str">
            <v>Pass</v>
          </cell>
          <cell r="BI979" t="str">
            <v>**-***9852</v>
          </cell>
          <cell r="BJ979">
            <v>65000</v>
          </cell>
          <cell r="BK979">
            <v>54337.01</v>
          </cell>
          <cell r="BL979">
            <v>54337.01</v>
          </cell>
          <cell r="BM979"/>
          <cell r="BN979"/>
          <cell r="BO979"/>
          <cell r="BP979"/>
          <cell r="BQ979">
            <v>4.4493676300550978E-5</v>
          </cell>
          <cell r="BR979">
            <v>54000</v>
          </cell>
          <cell r="BS979">
            <v>337.01</v>
          </cell>
          <cell r="BT979">
            <v>54337.01</v>
          </cell>
          <cell r="BU979">
            <v>11000</v>
          </cell>
          <cell r="BV979">
            <v>65337.01</v>
          </cell>
          <cell r="BW979">
            <v>0</v>
          </cell>
          <cell r="BX979">
            <v>0</v>
          </cell>
          <cell r="BY979"/>
          <cell r="BZ979">
            <v>0</v>
          </cell>
          <cell r="CA979" t="e">
            <v>#REF!</v>
          </cell>
          <cell r="CB979" t="str">
            <v>Match</v>
          </cell>
          <cell r="CC979" t="b">
            <v>0</v>
          </cell>
          <cell r="CD979">
            <v>464489852</v>
          </cell>
          <cell r="CE979">
            <v>9</v>
          </cell>
          <cell r="CF979">
            <v>4</v>
          </cell>
          <cell r="CG979">
            <v>48</v>
          </cell>
          <cell r="CH979" t="b">
            <v>0</v>
          </cell>
          <cell r="CI979">
            <v>-310.31315972222365</v>
          </cell>
          <cell r="CJ979"/>
          <cell r="CK979" t="e">
            <v>#REF!</v>
          </cell>
          <cell r="CL979" t="e">
            <v>#REF!</v>
          </cell>
        </row>
        <row r="980">
          <cell r="B980">
            <v>52974</v>
          </cell>
          <cell r="C980" t="str">
            <v xml:space="preserve"> JACKSON,WILLIAM G.</v>
          </cell>
          <cell r="D980">
            <v>16527.5</v>
          </cell>
          <cell r="E980">
            <v>2289.94</v>
          </cell>
          <cell r="F980">
            <v>42528</v>
          </cell>
          <cell r="G980">
            <v>44000</v>
          </cell>
          <cell r="H980" t="str">
            <v xml:space="preserve"> PURCHASE VEHICLE</v>
          </cell>
          <cell r="I980" t="str">
            <v xml:space="preserve"> SA</v>
          </cell>
          <cell r="J980">
            <v>34</v>
          </cell>
          <cell r="K980" t="str">
            <v xml:space="preserve"> A</v>
          </cell>
          <cell r="L980" t="str">
            <v xml:space="preserve"> N</v>
          </cell>
          <cell r="M980">
            <v>0</v>
          </cell>
          <cell r="N980">
            <v>31600</v>
          </cell>
          <cell r="O980">
            <v>52974</v>
          </cell>
          <cell r="P980">
            <v>0</v>
          </cell>
          <cell r="Q980" t="str">
            <v xml:space="preserve"> LF</v>
          </cell>
          <cell r="R980">
            <v>43756</v>
          </cell>
          <cell r="S980">
            <v>388.87</v>
          </cell>
          <cell r="T980">
            <v>4.9000000000000004</v>
          </cell>
          <cell r="U980" t="str">
            <v xml:space="preserve"> N</v>
          </cell>
          <cell r="V980">
            <v>11</v>
          </cell>
          <cell r="W980">
            <v>521219897</v>
          </cell>
          <cell r="X980" t="str">
            <v xml:space="preserve"> S</v>
          </cell>
          <cell r="Y980">
            <v>31600</v>
          </cell>
          <cell r="Z980">
            <v>52974</v>
          </cell>
          <cell r="AA980">
            <v>0</v>
          </cell>
          <cell r="AB980">
            <v>24</v>
          </cell>
          <cell r="AC980">
            <v>5</v>
          </cell>
          <cell r="AD980">
            <v>12</v>
          </cell>
          <cell r="AE980">
            <v>0</v>
          </cell>
          <cell r="AF980">
            <v>0</v>
          </cell>
          <cell r="AG980" t="str">
            <v xml:space="preserve"> ST</v>
          </cell>
          <cell r="AH980" t="str">
            <v xml:space="preserve"> 2008 CADILLAC ESCALADE LUXURY</v>
          </cell>
          <cell r="AI980" t="str">
            <v xml:space="preserve"> N</v>
          </cell>
          <cell r="AJ980">
            <v>6</v>
          </cell>
          <cell r="AK980">
            <v>0</v>
          </cell>
          <cell r="AL980">
            <v>31600</v>
          </cell>
          <cell r="AM980">
            <v>52974</v>
          </cell>
          <cell r="AN980" t="str">
            <v xml:space="preserve">  0/00/0000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31600</v>
          </cell>
          <cell r="AZ980">
            <v>52974</v>
          </cell>
          <cell r="BA980" t="str">
            <v xml:space="preserve"> ST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 t="str">
            <v>Pass</v>
          </cell>
          <cell r="BH980" t="str">
            <v>Pass</v>
          </cell>
          <cell r="BI980" t="str">
            <v>***-**-9897</v>
          </cell>
          <cell r="BJ980">
            <v>2289.94</v>
          </cell>
          <cell r="BK980">
            <v>2294.84</v>
          </cell>
          <cell r="BL980">
            <v>2294.84</v>
          </cell>
          <cell r="BM980"/>
          <cell r="BN980"/>
          <cell r="BO980"/>
          <cell r="BP980"/>
          <cell r="BQ980">
            <v>1.886812020512661E-6</v>
          </cell>
          <cell r="BR980">
            <v>2289.94</v>
          </cell>
          <cell r="BS980">
            <v>4.9000000000000004</v>
          </cell>
          <cell r="BT980">
            <v>2294.84</v>
          </cell>
          <cell r="BU980">
            <v>0</v>
          </cell>
          <cell r="BV980">
            <v>2294.84</v>
          </cell>
          <cell r="BW980">
            <v>0</v>
          </cell>
          <cell r="BX980">
            <v>0</v>
          </cell>
          <cell r="BY980"/>
          <cell r="BZ980">
            <v>0</v>
          </cell>
          <cell r="CA980" t="e">
            <v>#REF!</v>
          </cell>
          <cell r="CB980" t="str">
            <v>Match</v>
          </cell>
          <cell r="CC980" t="b">
            <v>0</v>
          </cell>
          <cell r="CD980">
            <v>521219897</v>
          </cell>
          <cell r="CE980">
            <v>9</v>
          </cell>
          <cell r="CF980">
            <v>5</v>
          </cell>
          <cell r="CG980">
            <v>21</v>
          </cell>
          <cell r="CH980" t="b">
            <v>0</v>
          </cell>
          <cell r="CI980">
            <v>-632.31315972222365</v>
          </cell>
          <cell r="CJ980"/>
          <cell r="CK980" t="e">
            <v>#REF!</v>
          </cell>
          <cell r="CL980" t="e">
            <v>#REF!</v>
          </cell>
        </row>
        <row r="981">
          <cell r="B981">
            <v>84334</v>
          </cell>
          <cell r="C981" t="str">
            <v xml:space="preserve"> JANSSEN,TROY</v>
          </cell>
          <cell r="D981">
            <v>52600</v>
          </cell>
          <cell r="E981">
            <v>0</v>
          </cell>
          <cell r="F981">
            <v>34407</v>
          </cell>
          <cell r="G981">
            <v>34773</v>
          </cell>
          <cell r="H981" t="str">
            <v xml:space="preserve"> PURCHASE CATTLE/RENEW CATTLE</v>
          </cell>
          <cell r="I981" t="str">
            <v xml:space="preserve"> CO</v>
          </cell>
          <cell r="J981">
            <v>91</v>
          </cell>
          <cell r="K981" t="str">
            <v xml:space="preserve"> A</v>
          </cell>
          <cell r="L981" t="str">
            <v xml:space="preserve"> N</v>
          </cell>
          <cell r="M981">
            <v>0</v>
          </cell>
          <cell r="N981">
            <v>31950</v>
          </cell>
          <cell r="O981">
            <v>84334</v>
          </cell>
          <cell r="P981">
            <v>0</v>
          </cell>
          <cell r="Q981">
            <v>3</v>
          </cell>
          <cell r="R981">
            <v>34773</v>
          </cell>
          <cell r="S981">
            <v>0</v>
          </cell>
          <cell r="T981">
            <v>0</v>
          </cell>
          <cell r="U981" t="str">
            <v xml:space="preserve"> N</v>
          </cell>
          <cell r="V981">
            <v>7</v>
          </cell>
          <cell r="W981">
            <v>515802871</v>
          </cell>
          <cell r="X981" t="str">
            <v xml:space="preserve"> S</v>
          </cell>
          <cell r="Y981">
            <v>31950</v>
          </cell>
          <cell r="Z981">
            <v>84334</v>
          </cell>
          <cell r="AA981">
            <v>0</v>
          </cell>
          <cell r="AB981">
            <v>4</v>
          </cell>
          <cell r="AC981">
            <v>3</v>
          </cell>
          <cell r="AD981">
            <v>11</v>
          </cell>
          <cell r="AE981">
            <v>0</v>
          </cell>
          <cell r="AF981">
            <v>0</v>
          </cell>
          <cell r="AG981" t="str">
            <v xml:space="preserve"> ST</v>
          </cell>
          <cell r="AH981" t="str">
            <v xml:space="preserve"> 84 FORD PICKUP/LIVESTOCK</v>
          </cell>
          <cell r="AI981" t="str">
            <v xml:space="preserve"> N</v>
          </cell>
          <cell r="AJ981">
            <v>9.75</v>
          </cell>
          <cell r="AK981">
            <v>1</v>
          </cell>
          <cell r="AL981">
            <v>31950</v>
          </cell>
          <cell r="AM981">
            <v>84334</v>
          </cell>
          <cell r="AN981" t="str">
            <v xml:space="preserve">  0/00/0000</v>
          </cell>
          <cell r="AO981">
            <v>0</v>
          </cell>
          <cell r="AP981">
            <v>164.45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164.45</v>
          </cell>
          <cell r="AV981">
            <v>1</v>
          </cell>
          <cell r="AW981">
            <v>1</v>
          </cell>
          <cell r="AX981">
            <v>1</v>
          </cell>
          <cell r="AY981">
            <v>31950</v>
          </cell>
          <cell r="AZ981">
            <v>84334</v>
          </cell>
          <cell r="BA981" t="str">
            <v xml:space="preserve"> ST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 t="str">
            <v>Substandard</v>
          </cell>
          <cell r="BH981" t="str">
            <v>Pass</v>
          </cell>
          <cell r="BI981" t="str">
            <v>***-**-2871</v>
          </cell>
          <cell r="BJ981">
            <v>0</v>
          </cell>
          <cell r="BK981">
            <v>0</v>
          </cell>
          <cell r="BL981"/>
          <cell r="BM981"/>
          <cell r="BN981">
            <v>0</v>
          </cell>
          <cell r="BO981"/>
          <cell r="BP981"/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 t="str">
            <v>120 +</v>
          </cell>
          <cell r="BZ981">
            <v>164.45</v>
          </cell>
          <cell r="CA981" t="e">
            <v>#REF!</v>
          </cell>
          <cell r="CB981" t="str">
            <v>Match</v>
          </cell>
          <cell r="CC981" t="b">
            <v>0</v>
          </cell>
          <cell r="CD981">
            <v>515802871</v>
          </cell>
          <cell r="CE981">
            <v>9</v>
          </cell>
          <cell r="CF981">
            <v>5</v>
          </cell>
          <cell r="CG981">
            <v>80</v>
          </cell>
          <cell r="CH981" t="b">
            <v>0</v>
          </cell>
          <cell r="CI981">
            <v>8350.6868402777764</v>
          </cell>
          <cell r="CJ981" t="str">
            <v>31 +</v>
          </cell>
          <cell r="CK981">
            <v>0</v>
          </cell>
          <cell r="CL981">
            <v>0</v>
          </cell>
        </row>
        <row r="982">
          <cell r="B982">
            <v>85038</v>
          </cell>
          <cell r="C982" t="str">
            <v xml:space="preserve"> JANSSEN,TROY</v>
          </cell>
          <cell r="D982">
            <v>1000</v>
          </cell>
          <cell r="E982">
            <v>705.13</v>
          </cell>
          <cell r="F982">
            <v>34551</v>
          </cell>
          <cell r="G982">
            <v>35282</v>
          </cell>
          <cell r="H982" t="str">
            <v xml:space="preserve"> PERSONAL</v>
          </cell>
          <cell r="I982" t="str">
            <v xml:space="preserve"> CO</v>
          </cell>
          <cell r="J982">
            <v>31</v>
          </cell>
          <cell r="K982" t="str">
            <v xml:space="preserve"> A</v>
          </cell>
          <cell r="L982" t="str">
            <v xml:space="preserve"> N</v>
          </cell>
          <cell r="M982">
            <v>0</v>
          </cell>
          <cell r="N982">
            <v>31950</v>
          </cell>
          <cell r="O982">
            <v>85038</v>
          </cell>
          <cell r="P982">
            <v>0</v>
          </cell>
          <cell r="Q982" t="str">
            <v xml:space="preserve"> RW</v>
          </cell>
          <cell r="R982">
            <v>34824</v>
          </cell>
          <cell r="S982">
            <v>48.85</v>
          </cell>
          <cell r="T982">
            <v>0</v>
          </cell>
          <cell r="U982" t="str">
            <v xml:space="preserve"> N</v>
          </cell>
          <cell r="V982">
            <v>11</v>
          </cell>
          <cell r="W982">
            <v>515802871</v>
          </cell>
          <cell r="X982" t="str">
            <v xml:space="preserve"> S</v>
          </cell>
          <cell r="Y982">
            <v>31950</v>
          </cell>
          <cell r="Z982">
            <v>85038</v>
          </cell>
          <cell r="AA982">
            <v>0</v>
          </cell>
          <cell r="AB982">
            <v>4</v>
          </cell>
          <cell r="AC982">
            <v>10</v>
          </cell>
          <cell r="AD982">
            <v>4</v>
          </cell>
          <cell r="AE982">
            <v>0</v>
          </cell>
          <cell r="AF982">
            <v>0</v>
          </cell>
          <cell r="AG982" t="str">
            <v xml:space="preserve"> ST</v>
          </cell>
          <cell r="AH982" t="str">
            <v xml:space="preserve"> 84 FORD PICKUP</v>
          </cell>
          <cell r="AI982" t="str">
            <v xml:space="preserve"> N</v>
          </cell>
          <cell r="AJ982">
            <v>15.75</v>
          </cell>
          <cell r="AK982">
            <v>19</v>
          </cell>
          <cell r="AL982">
            <v>31950</v>
          </cell>
          <cell r="AM982">
            <v>85038</v>
          </cell>
          <cell r="AN982" t="str">
            <v xml:space="preserve">  0/00/0000</v>
          </cell>
          <cell r="AO982">
            <v>705.13</v>
          </cell>
          <cell r="AP982">
            <v>2530.9299999999998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3236.06</v>
          </cell>
          <cell r="AV982">
            <v>16</v>
          </cell>
          <cell r="AW982">
            <v>16</v>
          </cell>
          <cell r="AX982">
            <v>60</v>
          </cell>
          <cell r="AY982">
            <v>31950</v>
          </cell>
          <cell r="AZ982">
            <v>85038</v>
          </cell>
          <cell r="BA982" t="str">
            <v xml:space="preserve"> ST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 t="str">
            <v>Substandard</v>
          </cell>
          <cell r="BH982" t="str">
            <v>Pass</v>
          </cell>
          <cell r="BI982" t="str">
            <v>***-**-2871</v>
          </cell>
          <cell r="BJ982">
            <v>705.13</v>
          </cell>
          <cell r="BK982">
            <v>0</v>
          </cell>
          <cell r="BL982"/>
          <cell r="BM982"/>
          <cell r="BN982">
            <v>0</v>
          </cell>
          <cell r="BO982"/>
          <cell r="BP982"/>
          <cell r="BQ982">
            <v>1.5251165401989762E-6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705.13</v>
          </cell>
          <cell r="BY982" t="str">
            <v>120 +</v>
          </cell>
          <cell r="BZ982">
            <v>3236.06</v>
          </cell>
          <cell r="CA982" t="e">
            <v>#REF!</v>
          </cell>
          <cell r="CB982" t="str">
            <v>Match</v>
          </cell>
          <cell r="CC982" t="b">
            <v>0</v>
          </cell>
          <cell r="CD982">
            <v>515802871</v>
          </cell>
          <cell r="CE982">
            <v>9</v>
          </cell>
          <cell r="CF982">
            <v>5</v>
          </cell>
          <cell r="CG982">
            <v>80</v>
          </cell>
          <cell r="CH982" t="b">
            <v>0</v>
          </cell>
          <cell r="CI982">
            <v>8299.6868402777764</v>
          </cell>
          <cell r="CJ982" t="str">
            <v>31 +</v>
          </cell>
          <cell r="CK982">
            <v>0</v>
          </cell>
          <cell r="CL982">
            <v>0</v>
          </cell>
        </row>
        <row r="983">
          <cell r="B983">
            <v>86137</v>
          </cell>
          <cell r="C983" t="str">
            <v xml:space="preserve"> JANSSEN,TROY</v>
          </cell>
          <cell r="D983">
            <v>7695.89</v>
          </cell>
          <cell r="E983">
            <v>7695.89</v>
          </cell>
          <cell r="F983">
            <v>34796</v>
          </cell>
          <cell r="G983">
            <v>34987</v>
          </cell>
          <cell r="H983" t="str">
            <v xml:space="preserve"> RENEW CATTLE NOTE</v>
          </cell>
          <cell r="I983" t="str">
            <v xml:space="preserve"> CO</v>
          </cell>
          <cell r="J983">
            <v>92</v>
          </cell>
          <cell r="K983" t="str">
            <v xml:space="preserve"> A</v>
          </cell>
          <cell r="L983" t="str">
            <v xml:space="preserve"> N</v>
          </cell>
          <cell r="M983">
            <v>0</v>
          </cell>
          <cell r="N983">
            <v>31950</v>
          </cell>
          <cell r="O983">
            <v>86137</v>
          </cell>
          <cell r="P983">
            <v>0</v>
          </cell>
          <cell r="Q983" t="str">
            <v xml:space="preserve"> RW</v>
          </cell>
          <cell r="R983">
            <v>34834</v>
          </cell>
          <cell r="S983">
            <v>80</v>
          </cell>
          <cell r="T983">
            <v>0</v>
          </cell>
          <cell r="U983" t="str">
            <v xml:space="preserve"> N</v>
          </cell>
          <cell r="V983">
            <v>11</v>
          </cell>
          <cell r="W983">
            <v>515802871</v>
          </cell>
          <cell r="X983" t="str">
            <v xml:space="preserve"> S</v>
          </cell>
          <cell r="Y983">
            <v>31950</v>
          </cell>
          <cell r="Z983">
            <v>86137</v>
          </cell>
          <cell r="AA983">
            <v>0</v>
          </cell>
          <cell r="AB983">
            <v>25</v>
          </cell>
          <cell r="AC983">
            <v>3</v>
          </cell>
          <cell r="AD983">
            <v>11</v>
          </cell>
          <cell r="AE983">
            <v>0</v>
          </cell>
          <cell r="AF983">
            <v>0</v>
          </cell>
          <cell r="AG983" t="str">
            <v xml:space="preserve"> ST</v>
          </cell>
          <cell r="AH983" t="str">
            <v xml:space="preserve"> 84 FORD PICKUP</v>
          </cell>
          <cell r="AI983" t="str">
            <v xml:space="preserve"> N</v>
          </cell>
          <cell r="AJ983">
            <v>11.75</v>
          </cell>
          <cell r="AK983">
            <v>7</v>
          </cell>
          <cell r="AL983">
            <v>31950</v>
          </cell>
          <cell r="AM983">
            <v>86137</v>
          </cell>
          <cell r="AN983" t="str">
            <v xml:space="preserve">  0/00/0000</v>
          </cell>
          <cell r="AO983">
            <v>7695.89</v>
          </cell>
          <cell r="AP983">
            <v>20631.82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28327.71</v>
          </cell>
          <cell r="AV983">
            <v>7</v>
          </cell>
          <cell r="AW983">
            <v>7</v>
          </cell>
          <cell r="AX983">
            <v>51</v>
          </cell>
          <cell r="AY983">
            <v>31950</v>
          </cell>
          <cell r="AZ983">
            <v>86137</v>
          </cell>
          <cell r="BA983" t="str">
            <v xml:space="preserve"> ST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 t="str">
            <v>Substandard</v>
          </cell>
          <cell r="BH983" t="str">
            <v>Pass</v>
          </cell>
          <cell r="BI983" t="str">
            <v>***-**-2871</v>
          </cell>
          <cell r="BJ983">
            <v>7695.89</v>
          </cell>
          <cell r="BK983">
            <v>0</v>
          </cell>
          <cell r="BL983"/>
          <cell r="BM983"/>
          <cell r="BN983">
            <v>0</v>
          </cell>
          <cell r="BO983"/>
          <cell r="BP983"/>
          <cell r="BQ983">
            <v>1.2417952630955572E-5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7695.89</v>
          </cell>
          <cell r="BY983" t="str">
            <v>120 +</v>
          </cell>
          <cell r="BZ983">
            <v>28327.71</v>
          </cell>
          <cell r="CA983" t="e">
            <v>#REF!</v>
          </cell>
          <cell r="CB983" t="str">
            <v>Match</v>
          </cell>
          <cell r="CC983" t="b">
            <v>0</v>
          </cell>
          <cell r="CD983">
            <v>515802871</v>
          </cell>
          <cell r="CE983">
            <v>9</v>
          </cell>
          <cell r="CF983">
            <v>5</v>
          </cell>
          <cell r="CG983">
            <v>80</v>
          </cell>
          <cell r="CH983" t="b">
            <v>0</v>
          </cell>
          <cell r="CI983">
            <v>8289.6868402777764</v>
          </cell>
          <cell r="CJ983" t="str">
            <v>31 +</v>
          </cell>
          <cell r="CK983">
            <v>0</v>
          </cell>
          <cell r="CL983">
            <v>0</v>
          </cell>
        </row>
        <row r="984">
          <cell r="B984">
            <v>310292</v>
          </cell>
          <cell r="C984" t="str">
            <v xml:space="preserve"> JANTZ,MARSHAL</v>
          </cell>
          <cell r="D984">
            <v>76000</v>
          </cell>
          <cell r="E984">
            <v>67726.05</v>
          </cell>
          <cell r="F984">
            <v>41242</v>
          </cell>
          <cell r="G984">
            <v>52201</v>
          </cell>
          <cell r="H984" t="str">
            <v xml:space="preserve"> PURCHASE HOME</v>
          </cell>
          <cell r="I984" t="str">
            <v xml:space="preserve"> PA</v>
          </cell>
          <cell r="J984">
            <v>19</v>
          </cell>
          <cell r="K984" t="str">
            <v xml:space="preserve"> A</v>
          </cell>
          <cell r="L984" t="str">
            <v xml:space="preserve"> N</v>
          </cell>
          <cell r="M984">
            <v>0</v>
          </cell>
          <cell r="N984">
            <v>31975</v>
          </cell>
          <cell r="O984">
            <v>310292</v>
          </cell>
          <cell r="P984">
            <v>0</v>
          </cell>
          <cell r="Q984" t="str">
            <v xml:space="preserve"> KM</v>
          </cell>
          <cell r="R984">
            <v>43132</v>
          </cell>
          <cell r="S984">
            <v>330.76</v>
          </cell>
          <cell r="T984">
            <v>129.82</v>
          </cell>
          <cell r="U984" t="str">
            <v xml:space="preserve"> N</v>
          </cell>
          <cell r="V984">
            <v>2</v>
          </cell>
          <cell r="W984">
            <v>425616907</v>
          </cell>
          <cell r="X984" t="str">
            <v xml:space="preserve"> S</v>
          </cell>
          <cell r="Y984">
            <v>31975</v>
          </cell>
          <cell r="Z984">
            <v>310292</v>
          </cell>
          <cell r="AA984">
            <v>0</v>
          </cell>
          <cell r="AB984">
            <v>13</v>
          </cell>
          <cell r="AC984">
            <v>6</v>
          </cell>
          <cell r="AD984">
            <v>3</v>
          </cell>
          <cell r="AE984">
            <v>310292</v>
          </cell>
          <cell r="AF984">
            <v>1</v>
          </cell>
          <cell r="AG984" t="str">
            <v xml:space="preserve"> ST</v>
          </cell>
          <cell r="AH984" t="str">
            <v xml:space="preserve"> 11260 W ROAD 240, MARIENTHAL</v>
          </cell>
          <cell r="AI984" t="str">
            <v xml:space="preserve"> N</v>
          </cell>
          <cell r="AJ984">
            <v>3</v>
          </cell>
          <cell r="AK984">
            <v>1</v>
          </cell>
          <cell r="AL984">
            <v>31975</v>
          </cell>
          <cell r="AM984">
            <v>310292</v>
          </cell>
          <cell r="AN984" t="str">
            <v xml:space="preserve">  0/00/0000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31975</v>
          </cell>
          <cell r="AZ984">
            <v>310292</v>
          </cell>
          <cell r="BA984" t="str">
            <v xml:space="preserve"> ST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 t="str">
            <v>Pass</v>
          </cell>
          <cell r="BH984" t="str">
            <v>Pass</v>
          </cell>
          <cell r="BI984" t="str">
            <v>***-**-6907</v>
          </cell>
          <cell r="BJ984">
            <v>67726.05</v>
          </cell>
          <cell r="BK984">
            <v>67855.87000000001</v>
          </cell>
          <cell r="BL984">
            <v>67855.87000000001</v>
          </cell>
          <cell r="BM984"/>
          <cell r="BN984"/>
          <cell r="BO984"/>
          <cell r="BP984"/>
          <cell r="BQ984">
            <v>2.790167542421232E-5</v>
          </cell>
          <cell r="BR984">
            <v>67726.05</v>
          </cell>
          <cell r="BS984">
            <v>129.82</v>
          </cell>
          <cell r="BT984">
            <v>67855.87000000001</v>
          </cell>
          <cell r="BU984">
            <v>0</v>
          </cell>
          <cell r="BV984">
            <v>67855.87000000001</v>
          </cell>
          <cell r="BW984">
            <v>0</v>
          </cell>
          <cell r="BX984">
            <v>0</v>
          </cell>
          <cell r="BY984"/>
          <cell r="BZ984">
            <v>0</v>
          </cell>
          <cell r="CA984" t="e">
            <v>#REF!</v>
          </cell>
          <cell r="CB984" t="str">
            <v>Match</v>
          </cell>
          <cell r="CC984" t="b">
            <v>0</v>
          </cell>
          <cell r="CD984">
            <v>425616907</v>
          </cell>
          <cell r="CE984">
            <v>9</v>
          </cell>
          <cell r="CF984">
            <v>4</v>
          </cell>
          <cell r="CG984">
            <v>61</v>
          </cell>
          <cell r="CH984" t="b">
            <v>0</v>
          </cell>
          <cell r="CI984">
            <v>-8.3131597222236451</v>
          </cell>
          <cell r="CJ984"/>
          <cell r="CK984" t="e">
            <v>#REF!</v>
          </cell>
          <cell r="CL984" t="e">
            <v>#REF!</v>
          </cell>
        </row>
        <row r="985">
          <cell r="B985">
            <v>9310292</v>
          </cell>
          <cell r="C985" t="str">
            <v xml:space="preserve"> JANTZ,MARSHAL</v>
          </cell>
          <cell r="D985">
            <v>-76000</v>
          </cell>
          <cell r="E985">
            <v>-67726.05</v>
          </cell>
          <cell r="F985">
            <v>41242</v>
          </cell>
          <cell r="G985">
            <v>52201</v>
          </cell>
          <cell r="H985" t="str">
            <v xml:space="preserve"> FHLB SOLD LOAN</v>
          </cell>
          <cell r="I985" t="str">
            <v xml:space="preserve"> PT</v>
          </cell>
          <cell r="J985">
            <v>20</v>
          </cell>
          <cell r="K985" t="str">
            <v xml:space="preserve"> A</v>
          </cell>
          <cell r="L985" t="str">
            <v xml:space="preserve"> N</v>
          </cell>
          <cell r="M985">
            <v>0</v>
          </cell>
          <cell r="N985">
            <v>31975</v>
          </cell>
          <cell r="O985">
            <v>9310292</v>
          </cell>
          <cell r="P985">
            <v>0</v>
          </cell>
          <cell r="Q985" t="str">
            <v xml:space="preserve"> KM</v>
          </cell>
          <cell r="R985">
            <v>43132</v>
          </cell>
          <cell r="S985">
            <v>330.76</v>
          </cell>
          <cell r="T985">
            <v>-129.82</v>
          </cell>
          <cell r="U985" t="str">
            <v xml:space="preserve"> N</v>
          </cell>
          <cell r="V985">
            <v>2</v>
          </cell>
          <cell r="W985">
            <v>425616907</v>
          </cell>
          <cell r="X985" t="str">
            <v xml:space="preserve"> S</v>
          </cell>
          <cell r="Y985">
            <v>31975</v>
          </cell>
          <cell r="Z985">
            <v>9310292</v>
          </cell>
          <cell r="AA985">
            <v>0</v>
          </cell>
          <cell r="AB985">
            <v>13</v>
          </cell>
          <cell r="AC985">
            <v>6</v>
          </cell>
          <cell r="AD985">
            <v>3</v>
          </cell>
          <cell r="AE985">
            <v>310292</v>
          </cell>
          <cell r="AF985">
            <v>1</v>
          </cell>
          <cell r="AG985" t="str">
            <v xml:space="preserve"> ST</v>
          </cell>
          <cell r="AH985" t="str">
            <v xml:space="preserve"> 11260 W ROAD 240, MARIENTHAL</v>
          </cell>
          <cell r="AI985" t="str">
            <v xml:space="preserve"> N</v>
          </cell>
          <cell r="AJ985">
            <v>3</v>
          </cell>
          <cell r="AK985">
            <v>1</v>
          </cell>
          <cell r="AL985">
            <v>31975</v>
          </cell>
          <cell r="AM985">
            <v>9310292</v>
          </cell>
          <cell r="AN985" t="str">
            <v xml:space="preserve">  0/00/0000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31975</v>
          </cell>
          <cell r="AZ985">
            <v>9310292</v>
          </cell>
          <cell r="BA985" t="str">
            <v xml:space="preserve"> ST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 t="str">
            <v>Pass</v>
          </cell>
          <cell r="BH985" t="str">
            <v>Pass</v>
          </cell>
          <cell r="BI985" t="str">
            <v>***-**-6907</v>
          </cell>
          <cell r="BJ985">
            <v>-67726.05</v>
          </cell>
          <cell r="BK985">
            <v>-67855.87000000001</v>
          </cell>
          <cell r="BL985">
            <v>-67855.87000000001</v>
          </cell>
          <cell r="BM985"/>
          <cell r="BN985"/>
          <cell r="BO985"/>
          <cell r="BP985"/>
          <cell r="BQ985">
            <v>-2.790167542421232E-5</v>
          </cell>
          <cell r="BR985">
            <v>-67726.05</v>
          </cell>
          <cell r="BS985">
            <v>-129.82</v>
          </cell>
          <cell r="BT985">
            <v>-67855.87000000001</v>
          </cell>
          <cell r="BU985">
            <v>0</v>
          </cell>
          <cell r="BV985">
            <v>-67855.87000000001</v>
          </cell>
          <cell r="BW985">
            <v>0</v>
          </cell>
          <cell r="BX985">
            <v>0</v>
          </cell>
          <cell r="BY985"/>
          <cell r="BZ985">
            <v>0</v>
          </cell>
          <cell r="CA985" t="e">
            <v>#REF!</v>
          </cell>
          <cell r="CB985" t="str">
            <v>Match</v>
          </cell>
          <cell r="CC985" t="b">
            <v>0</v>
          </cell>
          <cell r="CD985">
            <v>425616907</v>
          </cell>
          <cell r="CE985">
            <v>9</v>
          </cell>
          <cell r="CF985">
            <v>4</v>
          </cell>
          <cell r="CG985">
            <v>61</v>
          </cell>
          <cell r="CH985" t="b">
            <v>0</v>
          </cell>
          <cell r="CI985">
            <v>-8.3131597222236451</v>
          </cell>
          <cell r="CJ985"/>
          <cell r="CK985" t="e">
            <v>#REF!</v>
          </cell>
          <cell r="CL985" t="e">
            <v>#REF!</v>
          </cell>
        </row>
        <row r="986">
          <cell r="B986">
            <v>53921</v>
          </cell>
          <cell r="C986" t="str">
            <v xml:space="preserve"> JEFFERY,BRADY H.</v>
          </cell>
          <cell r="D986">
            <v>2635.98</v>
          </cell>
          <cell r="E986">
            <v>2081.98</v>
          </cell>
          <cell r="F986">
            <v>42895</v>
          </cell>
          <cell r="G986">
            <v>43816</v>
          </cell>
          <cell r="H986" t="str">
            <v xml:space="preserve"> PERSONAL</v>
          </cell>
          <cell r="I986" t="str">
            <v xml:space="preserve"> SA</v>
          </cell>
          <cell r="J986">
            <v>31</v>
          </cell>
          <cell r="K986" t="str">
            <v xml:space="preserve"> A</v>
          </cell>
          <cell r="L986" t="str">
            <v xml:space="preserve"> N</v>
          </cell>
          <cell r="M986">
            <v>0</v>
          </cell>
          <cell r="N986">
            <v>31980</v>
          </cell>
          <cell r="O986">
            <v>53921</v>
          </cell>
          <cell r="P986">
            <v>0</v>
          </cell>
          <cell r="Q986" t="str">
            <v xml:space="preserve"> MN</v>
          </cell>
          <cell r="R986">
            <v>43148</v>
          </cell>
          <cell r="S986">
            <v>99.86</v>
          </cell>
          <cell r="T986">
            <v>3.98</v>
          </cell>
          <cell r="U986" t="str">
            <v xml:space="preserve"> N</v>
          </cell>
          <cell r="V986">
            <v>1</v>
          </cell>
          <cell r="W986">
            <v>510026453</v>
          </cell>
          <cell r="X986" t="str">
            <v xml:space="preserve"> S</v>
          </cell>
          <cell r="Y986">
            <v>31980</v>
          </cell>
          <cell r="Z986">
            <v>53921</v>
          </cell>
          <cell r="AA986">
            <v>0</v>
          </cell>
          <cell r="AB986">
            <v>2</v>
          </cell>
          <cell r="AC986">
            <v>10</v>
          </cell>
          <cell r="AD986">
            <v>4</v>
          </cell>
          <cell r="AE986">
            <v>0</v>
          </cell>
          <cell r="AF986">
            <v>0</v>
          </cell>
          <cell r="AG986" t="str">
            <v xml:space="preserve"> ST</v>
          </cell>
          <cell r="AH986" t="str">
            <v xml:space="preserve"> UNSECURED</v>
          </cell>
          <cell r="AI986" t="str">
            <v xml:space="preserve"> N</v>
          </cell>
          <cell r="AJ986">
            <v>9.9499999999999993</v>
          </cell>
          <cell r="AK986">
            <v>1</v>
          </cell>
          <cell r="AL986">
            <v>31980</v>
          </cell>
          <cell r="AM986">
            <v>53921</v>
          </cell>
          <cell r="AN986" t="str">
            <v xml:space="preserve">  0/00/0000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31980</v>
          </cell>
          <cell r="AZ986">
            <v>53921</v>
          </cell>
          <cell r="BA986" t="str">
            <v xml:space="preserve"> ST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 t="str">
            <v>Pass</v>
          </cell>
          <cell r="BH986" t="str">
            <v>Pass</v>
          </cell>
          <cell r="BI986" t="str">
            <v>***-**-6453</v>
          </cell>
          <cell r="BJ986">
            <v>2081.98</v>
          </cell>
          <cell r="BK986">
            <v>2085.96</v>
          </cell>
          <cell r="BL986">
            <v>2085.96</v>
          </cell>
          <cell r="BM986"/>
          <cell r="BN986"/>
          <cell r="BO986"/>
          <cell r="BP986"/>
          <cell r="BQ986">
            <v>2.844807699484568E-6</v>
          </cell>
          <cell r="BR986">
            <v>2081.98</v>
          </cell>
          <cell r="BS986">
            <v>3.98</v>
          </cell>
          <cell r="BT986">
            <v>2085.96</v>
          </cell>
          <cell r="BU986">
            <v>0</v>
          </cell>
          <cell r="BV986">
            <v>2085.96</v>
          </cell>
          <cell r="BW986">
            <v>0</v>
          </cell>
          <cell r="BX986">
            <v>0</v>
          </cell>
          <cell r="BY986"/>
          <cell r="BZ986">
            <v>0</v>
          </cell>
          <cell r="CA986" t="e">
            <v>#REF!</v>
          </cell>
          <cell r="CB986" t="str">
            <v>Match</v>
          </cell>
          <cell r="CC986" t="b">
            <v>0</v>
          </cell>
          <cell r="CD986">
            <v>510026453</v>
          </cell>
          <cell r="CE986">
            <v>9</v>
          </cell>
          <cell r="CF986">
            <v>5</v>
          </cell>
          <cell r="CG986">
            <v>2</v>
          </cell>
          <cell r="CH986" t="b">
            <v>0</v>
          </cell>
          <cell r="CI986">
            <v>-24.313159722223645</v>
          </cell>
          <cell r="CJ986"/>
          <cell r="CK986" t="e">
            <v>#REF!</v>
          </cell>
          <cell r="CL986" t="e">
            <v>#REF!</v>
          </cell>
        </row>
        <row r="987">
          <cell r="B987">
            <v>54269</v>
          </cell>
          <cell r="C987" t="str">
            <v xml:space="preserve"> JEFFERY,BRADY HAYES</v>
          </cell>
          <cell r="D987">
            <v>7527.5</v>
          </cell>
          <cell r="E987">
            <v>7081.49</v>
          </cell>
          <cell r="F987">
            <v>43035</v>
          </cell>
          <cell r="G987">
            <v>44515</v>
          </cell>
          <cell r="H987" t="str">
            <v xml:space="preserve"> PURCHASE VEHICLE</v>
          </cell>
          <cell r="I987" t="str">
            <v xml:space="preserve"> SA</v>
          </cell>
          <cell r="J987">
            <v>34</v>
          </cell>
          <cell r="K987" t="str">
            <v xml:space="preserve"> A</v>
          </cell>
          <cell r="L987" t="str">
            <v xml:space="preserve"> N</v>
          </cell>
          <cell r="M987">
            <v>0</v>
          </cell>
          <cell r="N987">
            <v>31980</v>
          </cell>
          <cell r="O987">
            <v>54269</v>
          </cell>
          <cell r="P987">
            <v>0</v>
          </cell>
          <cell r="Q987" t="str">
            <v xml:space="preserve"> J</v>
          </cell>
          <cell r="R987">
            <v>43160</v>
          </cell>
          <cell r="S987">
            <v>182.18</v>
          </cell>
          <cell r="T987">
            <v>17.46</v>
          </cell>
          <cell r="U987" t="str">
            <v xml:space="preserve"> N</v>
          </cell>
          <cell r="V987">
            <v>11</v>
          </cell>
          <cell r="W987">
            <v>510026453</v>
          </cell>
          <cell r="X987" t="str">
            <v xml:space="preserve"> S</v>
          </cell>
          <cell r="Y987">
            <v>31980</v>
          </cell>
          <cell r="Z987">
            <v>54269</v>
          </cell>
          <cell r="AA987">
            <v>0</v>
          </cell>
          <cell r="AB987">
            <v>3</v>
          </cell>
          <cell r="AC987">
            <v>5</v>
          </cell>
          <cell r="AD987">
            <v>12</v>
          </cell>
          <cell r="AE987">
            <v>0</v>
          </cell>
          <cell r="AF987">
            <v>0</v>
          </cell>
          <cell r="AG987" t="str">
            <v xml:space="preserve"> ST</v>
          </cell>
          <cell r="AH987" t="str">
            <v xml:space="preserve"> 2006 CHEVROLET SILVERADO  (VIN</v>
          </cell>
          <cell r="AI987" t="str">
            <v xml:space="preserve"> N</v>
          </cell>
          <cell r="AJ987">
            <v>7.5</v>
          </cell>
          <cell r="AK987">
            <v>1</v>
          </cell>
          <cell r="AL987">
            <v>31980</v>
          </cell>
          <cell r="AM987">
            <v>54269</v>
          </cell>
          <cell r="AN987" t="str">
            <v xml:space="preserve">  0/00/0000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31980</v>
          </cell>
          <cell r="AZ987">
            <v>54269</v>
          </cell>
          <cell r="BA987" t="str">
            <v xml:space="preserve"> ST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 t="str">
            <v>Pass</v>
          </cell>
          <cell r="BH987" t="str">
            <v>Pass</v>
          </cell>
          <cell r="BI987" t="str">
            <v>***-**-6453</v>
          </cell>
          <cell r="BJ987">
            <v>7081.49</v>
          </cell>
          <cell r="BK987">
            <v>7098.95</v>
          </cell>
          <cell r="BL987">
            <v>7098.95</v>
          </cell>
          <cell r="BM987"/>
          <cell r="BN987"/>
          <cell r="BO987"/>
          <cell r="BP987"/>
          <cell r="BQ987">
            <v>7.2935537913330708E-6</v>
          </cell>
          <cell r="BR987">
            <v>7081.49</v>
          </cell>
          <cell r="BS987">
            <v>17.46</v>
          </cell>
          <cell r="BT987">
            <v>7098.95</v>
          </cell>
          <cell r="BU987">
            <v>0</v>
          </cell>
          <cell r="BV987">
            <v>7098.95</v>
          </cell>
          <cell r="BW987">
            <v>0</v>
          </cell>
          <cell r="BX987">
            <v>0</v>
          </cell>
          <cell r="BY987"/>
          <cell r="BZ987">
            <v>0</v>
          </cell>
          <cell r="CA987" t="e">
            <v>#REF!</v>
          </cell>
          <cell r="CB987" t="str">
            <v>Match</v>
          </cell>
          <cell r="CC987" t="b">
            <v>0</v>
          </cell>
          <cell r="CD987">
            <v>510026453</v>
          </cell>
          <cell r="CE987">
            <v>9</v>
          </cell>
          <cell r="CF987">
            <v>5</v>
          </cell>
          <cell r="CG987">
            <v>2</v>
          </cell>
          <cell r="CH987" t="b">
            <v>0</v>
          </cell>
          <cell r="CI987">
            <v>-36.313159722223645</v>
          </cell>
          <cell r="CJ987"/>
          <cell r="CK987" t="e">
            <v>#REF!</v>
          </cell>
          <cell r="CL987" t="e">
            <v>#REF!</v>
          </cell>
        </row>
        <row r="988">
          <cell r="B988">
            <v>310424</v>
          </cell>
          <cell r="C988" t="str">
            <v xml:space="preserve"> JEFFERY,VERONICA SUE</v>
          </cell>
          <cell r="D988">
            <v>118750</v>
          </cell>
          <cell r="E988">
            <v>118223.46</v>
          </cell>
          <cell r="F988">
            <v>42992</v>
          </cell>
          <cell r="G988">
            <v>53966</v>
          </cell>
          <cell r="H988" t="str">
            <v xml:space="preserve"> PURCHASE HOME</v>
          </cell>
          <cell r="I988" t="str">
            <v xml:space="preserve"> PA</v>
          </cell>
          <cell r="J988">
            <v>19</v>
          </cell>
          <cell r="K988" t="str">
            <v xml:space="preserve"> A</v>
          </cell>
          <cell r="L988" t="str">
            <v xml:space="preserve"> N</v>
          </cell>
          <cell r="M988">
            <v>0</v>
          </cell>
          <cell r="N988">
            <v>31980</v>
          </cell>
          <cell r="O988">
            <v>310424</v>
          </cell>
          <cell r="P988">
            <v>0</v>
          </cell>
          <cell r="Q988" t="str">
            <v xml:space="preserve"> BR</v>
          </cell>
          <cell r="R988">
            <v>43132</v>
          </cell>
          <cell r="S988">
            <v>558.41</v>
          </cell>
          <cell r="T988">
            <v>273.82</v>
          </cell>
          <cell r="U988" t="str">
            <v xml:space="preserve"> N</v>
          </cell>
          <cell r="V988">
            <v>2</v>
          </cell>
          <cell r="W988">
            <v>511069795</v>
          </cell>
          <cell r="X988" t="str">
            <v xml:space="preserve"> S</v>
          </cell>
          <cell r="Y988">
            <v>31980</v>
          </cell>
          <cell r="Z988">
            <v>310424</v>
          </cell>
          <cell r="AA988">
            <v>0</v>
          </cell>
          <cell r="AB988">
            <v>2</v>
          </cell>
          <cell r="AC988">
            <v>6</v>
          </cell>
          <cell r="AD988">
            <v>3</v>
          </cell>
          <cell r="AE988">
            <v>310424</v>
          </cell>
          <cell r="AF988">
            <v>1</v>
          </cell>
          <cell r="AG988" t="str">
            <v xml:space="preserve"> ST</v>
          </cell>
          <cell r="AH988" t="str">
            <v xml:space="preserve"> 1311 GLENN ST</v>
          </cell>
          <cell r="AI988" t="str">
            <v xml:space="preserve"> N</v>
          </cell>
          <cell r="AJ988">
            <v>3.625</v>
          </cell>
          <cell r="AK988">
            <v>0</v>
          </cell>
          <cell r="AL988">
            <v>31980</v>
          </cell>
          <cell r="AM988">
            <v>310424</v>
          </cell>
          <cell r="AN988" t="str">
            <v xml:space="preserve">  0/00/0000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31980</v>
          </cell>
          <cell r="AZ988">
            <v>310424</v>
          </cell>
          <cell r="BA988" t="str">
            <v xml:space="preserve"> ST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 t="str">
            <v>Pass</v>
          </cell>
          <cell r="BH988" t="str">
            <v>Pass</v>
          </cell>
          <cell r="BI988" t="str">
            <v>***-**-9795</v>
          </cell>
          <cell r="BJ988">
            <v>118223.46</v>
          </cell>
          <cell r="BK988">
            <v>118497.28000000001</v>
          </cell>
          <cell r="BL988">
            <v>118497.28000000001</v>
          </cell>
          <cell r="BM988"/>
          <cell r="BN988"/>
          <cell r="BO988"/>
          <cell r="BP988"/>
          <cell r="BQ988">
            <v>5.8852505575140019E-5</v>
          </cell>
          <cell r="BR988">
            <v>118223.46</v>
          </cell>
          <cell r="BS988">
            <v>273.82</v>
          </cell>
          <cell r="BT988">
            <v>118497.28000000001</v>
          </cell>
          <cell r="BU988">
            <v>0</v>
          </cell>
          <cell r="BV988">
            <v>118497.28000000001</v>
          </cell>
          <cell r="BW988">
            <v>0</v>
          </cell>
          <cell r="BX988">
            <v>0</v>
          </cell>
          <cell r="BY988"/>
          <cell r="BZ988">
            <v>0</v>
          </cell>
          <cell r="CA988" t="e">
            <v>#REF!</v>
          </cell>
          <cell r="CB988" t="str">
            <v>Match</v>
          </cell>
          <cell r="CC988" t="b">
            <v>0</v>
          </cell>
          <cell r="CD988">
            <v>511069795</v>
          </cell>
          <cell r="CE988">
            <v>9</v>
          </cell>
          <cell r="CF988">
            <v>5</v>
          </cell>
          <cell r="CG988">
            <v>6</v>
          </cell>
          <cell r="CH988" t="b">
            <v>0</v>
          </cell>
          <cell r="CI988">
            <v>-8.3131597222236451</v>
          </cell>
          <cell r="CJ988"/>
          <cell r="CK988" t="e">
            <v>#REF!</v>
          </cell>
          <cell r="CL988" t="e">
            <v>#REF!</v>
          </cell>
        </row>
        <row r="989">
          <cell r="B989">
            <v>9310424</v>
          </cell>
          <cell r="C989" t="str">
            <v xml:space="preserve"> JEFFERY,VERON</v>
          </cell>
          <cell r="D989">
            <v>-118750</v>
          </cell>
          <cell r="E989">
            <v>-118223.46</v>
          </cell>
          <cell r="F989">
            <v>42992</v>
          </cell>
          <cell r="G989">
            <v>53966</v>
          </cell>
          <cell r="H989" t="str">
            <v xml:space="preserve"> MPF LOAN SOLD</v>
          </cell>
          <cell r="I989" t="str">
            <v xml:space="preserve"> PT</v>
          </cell>
          <cell r="J989">
            <v>20</v>
          </cell>
          <cell r="K989" t="str">
            <v xml:space="preserve"> A</v>
          </cell>
          <cell r="L989" t="str">
            <v xml:space="preserve"> N</v>
          </cell>
          <cell r="M989">
            <v>0</v>
          </cell>
          <cell r="N989">
            <v>31980</v>
          </cell>
          <cell r="O989">
            <v>9310424</v>
          </cell>
          <cell r="P989">
            <v>0</v>
          </cell>
          <cell r="Q989" t="str">
            <v xml:space="preserve"> BR</v>
          </cell>
          <cell r="R989">
            <v>43132</v>
          </cell>
          <cell r="S989">
            <v>558.41</v>
          </cell>
          <cell r="T989">
            <v>-273.82</v>
          </cell>
          <cell r="U989" t="str">
            <v xml:space="preserve"> N</v>
          </cell>
          <cell r="V989">
            <v>2</v>
          </cell>
          <cell r="W989">
            <v>511069795</v>
          </cell>
          <cell r="X989" t="str">
            <v xml:space="preserve"> S</v>
          </cell>
          <cell r="Y989">
            <v>31980</v>
          </cell>
          <cell r="Z989">
            <v>9310424</v>
          </cell>
          <cell r="AA989">
            <v>0</v>
          </cell>
          <cell r="AB989">
            <v>2</v>
          </cell>
          <cell r="AC989">
            <v>6</v>
          </cell>
          <cell r="AD989">
            <v>3</v>
          </cell>
          <cell r="AE989">
            <v>310424</v>
          </cell>
          <cell r="AF989">
            <v>1</v>
          </cell>
          <cell r="AG989" t="str">
            <v xml:space="preserve"> ST</v>
          </cell>
          <cell r="AH989" t="str">
            <v xml:space="preserve"> 1311 GLENN ST</v>
          </cell>
          <cell r="AI989" t="str">
            <v xml:space="preserve">  </v>
          </cell>
          <cell r="AJ989">
            <v>3.625</v>
          </cell>
          <cell r="AK989">
            <v>0</v>
          </cell>
          <cell r="AL989">
            <v>31980</v>
          </cell>
          <cell r="AM989">
            <v>9310424</v>
          </cell>
          <cell r="AN989" t="str">
            <v xml:space="preserve">  0/00/0000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31980</v>
          </cell>
          <cell r="AZ989">
            <v>9310424</v>
          </cell>
          <cell r="BA989" t="str">
            <v xml:space="preserve"> ST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 t="str">
            <v>Pass</v>
          </cell>
          <cell r="BH989" t="str">
            <v>Pass</v>
          </cell>
          <cell r="BI989" t="str">
            <v>***-**-9795</v>
          </cell>
          <cell r="BJ989">
            <v>-118223.46</v>
          </cell>
          <cell r="BK989">
            <v>-118497.28000000001</v>
          </cell>
          <cell r="BL989">
            <v>-118497.28000000001</v>
          </cell>
          <cell r="BM989"/>
          <cell r="BN989"/>
          <cell r="BO989"/>
          <cell r="BP989"/>
          <cell r="BQ989">
            <v>-5.8852505575140019E-5</v>
          </cell>
          <cell r="BR989">
            <v>-118223.46</v>
          </cell>
          <cell r="BS989">
            <v>-273.82</v>
          </cell>
          <cell r="BT989">
            <v>-118497.28000000001</v>
          </cell>
          <cell r="BU989">
            <v>0</v>
          </cell>
          <cell r="BV989">
            <v>-118497.28000000001</v>
          </cell>
          <cell r="BW989">
            <v>0</v>
          </cell>
          <cell r="BX989">
            <v>0</v>
          </cell>
          <cell r="BY989"/>
          <cell r="BZ989">
            <v>0</v>
          </cell>
          <cell r="CA989" t="e">
            <v>#REF!</v>
          </cell>
          <cell r="CB989" t="str">
            <v>Match</v>
          </cell>
          <cell r="CC989" t="b">
            <v>0</v>
          </cell>
          <cell r="CD989">
            <v>511069795</v>
          </cell>
          <cell r="CE989">
            <v>9</v>
          </cell>
          <cell r="CF989">
            <v>5</v>
          </cell>
          <cell r="CG989">
            <v>6</v>
          </cell>
          <cell r="CH989" t="b">
            <v>0</v>
          </cell>
          <cell r="CI989">
            <v>-8.3131597222236451</v>
          </cell>
          <cell r="CJ989"/>
          <cell r="CK989" t="e">
            <v>#REF!</v>
          </cell>
          <cell r="CL989" t="e">
            <v>#REF!</v>
          </cell>
        </row>
        <row r="990">
          <cell r="B990">
            <v>53987</v>
          </cell>
          <cell r="C990" t="str">
            <v xml:space="preserve"> MC RAE,JIM J</v>
          </cell>
          <cell r="D990">
            <v>109603</v>
          </cell>
          <cell r="E990">
            <v>0</v>
          </cell>
          <cell r="F990">
            <v>42915</v>
          </cell>
          <cell r="G990">
            <v>43070</v>
          </cell>
          <cell r="H990" t="str">
            <v xml:space="preserve"> DEBT CONSOLIDATION</v>
          </cell>
          <cell r="I990" t="str">
            <v xml:space="preserve"> SI</v>
          </cell>
          <cell r="J990">
            <v>91</v>
          </cell>
          <cell r="K990" t="str">
            <v xml:space="preserve"> A</v>
          </cell>
          <cell r="L990" t="str">
            <v xml:space="preserve"> N</v>
          </cell>
          <cell r="M990">
            <v>0</v>
          </cell>
          <cell r="N990">
            <v>32020</v>
          </cell>
          <cell r="O990">
            <v>53987</v>
          </cell>
          <cell r="P990">
            <v>0</v>
          </cell>
          <cell r="Q990" t="str">
            <v xml:space="preserve"> JB</v>
          </cell>
          <cell r="R990">
            <v>43070</v>
          </cell>
          <cell r="S990">
            <v>0</v>
          </cell>
          <cell r="T990">
            <v>-7.65</v>
          </cell>
          <cell r="U990" t="str">
            <v xml:space="preserve"> N</v>
          </cell>
          <cell r="V990">
            <v>8</v>
          </cell>
          <cell r="W990">
            <v>515445678</v>
          </cell>
          <cell r="X990" t="str">
            <v xml:space="preserve"> S</v>
          </cell>
          <cell r="Y990">
            <v>32020</v>
          </cell>
          <cell r="Z990">
            <v>53987</v>
          </cell>
          <cell r="AA990">
            <v>0</v>
          </cell>
          <cell r="AB990">
            <v>26</v>
          </cell>
          <cell r="AC990">
            <v>4</v>
          </cell>
          <cell r="AD990">
            <v>11</v>
          </cell>
          <cell r="AE990">
            <v>0</v>
          </cell>
          <cell r="AF990">
            <v>0</v>
          </cell>
          <cell r="AG990" t="str">
            <v xml:space="preserve"> ST</v>
          </cell>
          <cell r="AH990" t="str">
            <v xml:space="preserve"> CD ACCOUNT NUMBER 12443 WITH L</v>
          </cell>
          <cell r="AI990" t="str">
            <v xml:space="preserve"> N</v>
          </cell>
          <cell r="AJ990">
            <v>2.5499999999999998</v>
          </cell>
          <cell r="AK990">
            <v>1</v>
          </cell>
          <cell r="AL990">
            <v>32020</v>
          </cell>
          <cell r="AM990">
            <v>53987</v>
          </cell>
          <cell r="AN990" t="str">
            <v xml:space="preserve">  0/00/0000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1</v>
          </cell>
          <cell r="AW990">
            <v>0</v>
          </cell>
          <cell r="AX990">
            <v>0</v>
          </cell>
          <cell r="AY990">
            <v>32020</v>
          </cell>
          <cell r="AZ990">
            <v>53987</v>
          </cell>
          <cell r="BA990" t="str">
            <v xml:space="preserve"> ST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 t="str">
            <v>Pass</v>
          </cell>
          <cell r="BH990" t="str">
            <v>Pass</v>
          </cell>
          <cell r="BI990" t="str">
            <v>***-**-5678</v>
          </cell>
          <cell r="BJ990">
            <v>0</v>
          </cell>
          <cell r="BK990">
            <v>-7.65</v>
          </cell>
          <cell r="BL990">
            <v>-7.65</v>
          </cell>
          <cell r="BM990"/>
          <cell r="BN990"/>
          <cell r="BO990"/>
          <cell r="BP990"/>
          <cell r="BQ990">
            <v>0</v>
          </cell>
          <cell r="BR990">
            <v>0</v>
          </cell>
          <cell r="BS990">
            <v>-7.65</v>
          </cell>
          <cell r="BT990">
            <v>-7.65</v>
          </cell>
          <cell r="BU990">
            <v>0</v>
          </cell>
          <cell r="BV990">
            <v>-7.65</v>
          </cell>
          <cell r="BW990">
            <v>0</v>
          </cell>
          <cell r="BX990">
            <v>0</v>
          </cell>
          <cell r="BY990"/>
          <cell r="BZ990">
            <v>0</v>
          </cell>
          <cell r="CA990" t="e">
            <v>#REF!</v>
          </cell>
          <cell r="CB990" t="str">
            <v>Match</v>
          </cell>
          <cell r="CC990" t="b">
            <v>0</v>
          </cell>
          <cell r="CD990">
            <v>515445678</v>
          </cell>
          <cell r="CE990">
            <v>9</v>
          </cell>
          <cell r="CF990">
            <v>5</v>
          </cell>
          <cell r="CG990">
            <v>44</v>
          </cell>
          <cell r="CH990" t="b">
            <v>0</v>
          </cell>
          <cell r="CI990">
            <v>53.686840277776355</v>
          </cell>
          <cell r="CJ990" t="str">
            <v>31 +</v>
          </cell>
          <cell r="CK990" t="e">
            <v>#REF!</v>
          </cell>
          <cell r="CL990" t="e">
            <v>#REF!</v>
          </cell>
        </row>
        <row r="991">
          <cell r="B991">
            <v>53988</v>
          </cell>
          <cell r="C991" t="str">
            <v xml:space="preserve"> MC RAE,JIM J</v>
          </cell>
          <cell r="D991">
            <v>30000</v>
          </cell>
          <cell r="E991">
            <v>30000</v>
          </cell>
          <cell r="F991">
            <v>42915</v>
          </cell>
          <cell r="G991">
            <v>43176</v>
          </cell>
          <cell r="H991" t="str">
            <v xml:space="preserve"> DEBT CONSOLIDATION</v>
          </cell>
          <cell r="I991" t="str">
            <v xml:space="preserve"> SI</v>
          </cell>
          <cell r="J991">
            <v>91</v>
          </cell>
          <cell r="K991" t="str">
            <v xml:space="preserve"> A</v>
          </cell>
          <cell r="L991" t="str">
            <v xml:space="preserve"> N</v>
          </cell>
          <cell r="M991">
            <v>0</v>
          </cell>
          <cell r="N991">
            <v>32020</v>
          </cell>
          <cell r="O991">
            <v>53988</v>
          </cell>
          <cell r="P991">
            <v>0</v>
          </cell>
          <cell r="Q991" t="str">
            <v xml:space="preserve"> JB</v>
          </cell>
          <cell r="R991">
            <v>43176</v>
          </cell>
          <cell r="S991">
            <v>0</v>
          </cell>
          <cell r="T991">
            <v>472.4</v>
          </cell>
          <cell r="U991" t="str">
            <v xml:space="preserve"> N</v>
          </cell>
          <cell r="V991">
            <v>8</v>
          </cell>
          <cell r="W991">
            <v>515445678</v>
          </cell>
          <cell r="X991" t="str">
            <v xml:space="preserve"> S</v>
          </cell>
          <cell r="Y991">
            <v>32020</v>
          </cell>
          <cell r="Z991">
            <v>53988</v>
          </cell>
          <cell r="AA991">
            <v>0</v>
          </cell>
          <cell r="AB991">
            <v>26</v>
          </cell>
          <cell r="AC991">
            <v>4</v>
          </cell>
          <cell r="AD991">
            <v>11</v>
          </cell>
          <cell r="AE991">
            <v>0</v>
          </cell>
          <cell r="AF991">
            <v>0</v>
          </cell>
          <cell r="AG991" t="str">
            <v xml:space="preserve"> ST</v>
          </cell>
          <cell r="AH991" t="str">
            <v xml:space="preserve"> CD ACCOUNT NUMBER 12410 WITH L</v>
          </cell>
          <cell r="AI991" t="str">
            <v xml:space="preserve"> N</v>
          </cell>
          <cell r="AJ991">
            <v>2.75</v>
          </cell>
          <cell r="AK991">
            <v>0</v>
          </cell>
          <cell r="AL991">
            <v>32020</v>
          </cell>
          <cell r="AM991">
            <v>53988</v>
          </cell>
          <cell r="AN991" t="str">
            <v xml:space="preserve">  0/00/0000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32020</v>
          </cell>
          <cell r="AZ991">
            <v>53988</v>
          </cell>
          <cell r="BA991" t="str">
            <v xml:space="preserve"> ST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 t="str">
            <v>Pass</v>
          </cell>
          <cell r="BH991" t="str">
            <v>Pass</v>
          </cell>
          <cell r="BI991" t="str">
            <v>***-**-5678</v>
          </cell>
          <cell r="BJ991">
            <v>30000</v>
          </cell>
          <cell r="BK991">
            <v>30472.400000000001</v>
          </cell>
          <cell r="BL991">
            <v>30472.400000000001</v>
          </cell>
          <cell r="BM991"/>
          <cell r="BN991"/>
          <cell r="BO991"/>
          <cell r="BP991"/>
          <cell r="BQ991">
            <v>1.1329408317269925E-5</v>
          </cell>
          <cell r="BR991">
            <v>30000</v>
          </cell>
          <cell r="BS991">
            <v>472.4</v>
          </cell>
          <cell r="BT991">
            <v>30472.400000000001</v>
          </cell>
          <cell r="BU991">
            <v>0</v>
          </cell>
          <cell r="BV991">
            <v>30472.400000000001</v>
          </cell>
          <cell r="BW991">
            <v>0</v>
          </cell>
          <cell r="BX991">
            <v>0</v>
          </cell>
          <cell r="BY991"/>
          <cell r="BZ991">
            <v>0</v>
          </cell>
          <cell r="CA991" t="e">
            <v>#REF!</v>
          </cell>
          <cell r="CB991" t="str">
            <v>Match</v>
          </cell>
          <cell r="CC991" t="b">
            <v>0</v>
          </cell>
          <cell r="CD991">
            <v>515445678</v>
          </cell>
          <cell r="CE991">
            <v>9</v>
          </cell>
          <cell r="CF991">
            <v>5</v>
          </cell>
          <cell r="CG991">
            <v>44</v>
          </cell>
          <cell r="CH991" t="b">
            <v>0</v>
          </cell>
          <cell r="CI991">
            <v>-52.313159722223645</v>
          </cell>
          <cell r="CJ991"/>
          <cell r="CK991" t="e">
            <v>#REF!</v>
          </cell>
          <cell r="CL991" t="e">
            <v>#REF!</v>
          </cell>
        </row>
        <row r="992">
          <cell r="B992">
            <v>54441</v>
          </cell>
          <cell r="C992" t="str">
            <v xml:space="preserve"> MC RAE,JIM J</v>
          </cell>
          <cell r="D992">
            <v>109603</v>
          </cell>
          <cell r="E992">
            <v>109603</v>
          </cell>
          <cell r="F992">
            <v>43110</v>
          </cell>
          <cell r="G992">
            <v>43252</v>
          </cell>
          <cell r="H992" t="str">
            <v xml:space="preserve"> RENEW NOTE</v>
          </cell>
          <cell r="I992" t="str">
            <v xml:space="preserve"> SI</v>
          </cell>
          <cell r="J992">
            <v>91</v>
          </cell>
          <cell r="K992" t="str">
            <v xml:space="preserve"> A</v>
          </cell>
          <cell r="L992" t="str">
            <v xml:space="preserve"> N</v>
          </cell>
          <cell r="M992">
            <v>0</v>
          </cell>
          <cell r="N992">
            <v>32020</v>
          </cell>
          <cell r="O992">
            <v>54441</v>
          </cell>
          <cell r="P992">
            <v>0</v>
          </cell>
          <cell r="Q992" t="str">
            <v xml:space="preserve"> MN</v>
          </cell>
          <cell r="R992">
            <v>43252</v>
          </cell>
          <cell r="S992">
            <v>0</v>
          </cell>
          <cell r="T992">
            <v>421.15</v>
          </cell>
          <cell r="U992" t="str">
            <v xml:space="preserve"> N</v>
          </cell>
          <cell r="V992">
            <v>8</v>
          </cell>
          <cell r="W992">
            <v>515445678</v>
          </cell>
          <cell r="X992" t="str">
            <v xml:space="preserve"> S</v>
          </cell>
          <cell r="Y992">
            <v>32020</v>
          </cell>
          <cell r="Z992">
            <v>54441</v>
          </cell>
          <cell r="AA992">
            <v>0</v>
          </cell>
          <cell r="AB992">
            <v>26</v>
          </cell>
          <cell r="AC992">
            <v>4</v>
          </cell>
          <cell r="AD992">
            <v>11</v>
          </cell>
          <cell r="AE992">
            <v>0</v>
          </cell>
          <cell r="AF992">
            <v>0</v>
          </cell>
          <cell r="AG992" t="str">
            <v xml:space="preserve"> ST</v>
          </cell>
          <cell r="AH992" t="str">
            <v xml:space="preserve"> CD ACCOUNT NUMBER 12443 WITH L</v>
          </cell>
          <cell r="AI992" t="str">
            <v xml:space="preserve"> N</v>
          </cell>
          <cell r="AJ992">
            <v>2.5499999999999998</v>
          </cell>
          <cell r="AK992">
            <v>0</v>
          </cell>
          <cell r="AL992">
            <v>32020</v>
          </cell>
          <cell r="AM992">
            <v>54441</v>
          </cell>
          <cell r="AN992" t="str">
            <v xml:space="preserve">  0/00/0000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32020</v>
          </cell>
          <cell r="AZ992">
            <v>54441</v>
          </cell>
          <cell r="BA992" t="str">
            <v xml:space="preserve"> ST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 t="str">
            <v>Pass</v>
          </cell>
          <cell r="BH992" t="str">
            <v>Pass</v>
          </cell>
          <cell r="BI992" t="str">
            <v>***-**-5678</v>
          </cell>
          <cell r="BJ992">
            <v>109603</v>
          </cell>
          <cell r="BK992">
            <v>110024.15</v>
          </cell>
          <cell r="BL992">
            <v>110024.15</v>
          </cell>
          <cell r="BM992"/>
          <cell r="BN992"/>
          <cell r="BO992"/>
          <cell r="BP992"/>
          <cell r="BQ992">
            <v>3.8380966139202734E-5</v>
          </cell>
          <cell r="BR992">
            <v>109603</v>
          </cell>
          <cell r="BS992">
            <v>421.15</v>
          </cell>
          <cell r="BT992">
            <v>110024.15</v>
          </cell>
          <cell r="BU992">
            <v>0</v>
          </cell>
          <cell r="BV992">
            <v>110024.15</v>
          </cell>
          <cell r="BW992">
            <v>0</v>
          </cell>
          <cell r="BX992">
            <v>0</v>
          </cell>
          <cell r="BY992"/>
          <cell r="BZ992">
            <v>0</v>
          </cell>
          <cell r="CA992" t="e">
            <v>#REF!</v>
          </cell>
          <cell r="CB992" t="str">
            <v>Match</v>
          </cell>
          <cell r="CC992" t="b">
            <v>0</v>
          </cell>
          <cell r="CD992">
            <v>515445678</v>
          </cell>
          <cell r="CE992">
            <v>9</v>
          </cell>
          <cell r="CF992">
            <v>5</v>
          </cell>
          <cell r="CG992">
            <v>44</v>
          </cell>
          <cell r="CH992" t="b">
            <v>0</v>
          </cell>
          <cell r="CI992">
            <v>-128.31315972222365</v>
          </cell>
          <cell r="CJ992"/>
          <cell r="CK992" t="e">
            <v>#REF!</v>
          </cell>
          <cell r="CL992" t="e">
            <v>#REF!</v>
          </cell>
        </row>
        <row r="993">
          <cell r="B993">
            <v>53874</v>
          </cell>
          <cell r="C993" t="str">
            <v xml:space="preserve"> JENNINGS,RHONDA L.</v>
          </cell>
          <cell r="D993">
            <v>4844.3500000000004</v>
          </cell>
          <cell r="E993">
            <v>3225</v>
          </cell>
          <cell r="F993">
            <v>42873</v>
          </cell>
          <cell r="G993">
            <v>43534</v>
          </cell>
          <cell r="H993" t="str">
            <v xml:space="preserve"> DEBT CONSOLIDATION</v>
          </cell>
          <cell r="I993" t="str">
            <v xml:space="preserve"> SA</v>
          </cell>
          <cell r="J993">
            <v>31</v>
          </cell>
          <cell r="K993" t="str">
            <v xml:space="preserve"> A</v>
          </cell>
          <cell r="L993" t="str">
            <v xml:space="preserve"> N</v>
          </cell>
          <cell r="M993">
            <v>0</v>
          </cell>
          <cell r="N993">
            <v>32100</v>
          </cell>
          <cell r="O993">
            <v>53874</v>
          </cell>
          <cell r="P993">
            <v>0</v>
          </cell>
          <cell r="Q993" t="str">
            <v xml:space="preserve"> MN</v>
          </cell>
          <cell r="R993">
            <v>43141</v>
          </cell>
          <cell r="S993">
            <v>252.5</v>
          </cell>
          <cell r="T993">
            <v>18.559999999999999</v>
          </cell>
          <cell r="U993" t="str">
            <v xml:space="preserve"> N</v>
          </cell>
          <cell r="V993">
            <v>1</v>
          </cell>
          <cell r="W993">
            <v>512706353</v>
          </cell>
          <cell r="X993" t="str">
            <v xml:space="preserve"> S</v>
          </cell>
          <cell r="Y993">
            <v>32100</v>
          </cell>
          <cell r="Z993">
            <v>53874</v>
          </cell>
          <cell r="AA993">
            <v>0</v>
          </cell>
          <cell r="AB993">
            <v>3</v>
          </cell>
          <cell r="AC993">
            <v>10</v>
          </cell>
          <cell r="AD993">
            <v>4</v>
          </cell>
          <cell r="AE993">
            <v>0</v>
          </cell>
          <cell r="AF993">
            <v>0</v>
          </cell>
          <cell r="AG993" t="str">
            <v xml:space="preserve"> ST</v>
          </cell>
          <cell r="AH993" t="str">
            <v xml:space="preserve"> UNSECURED</v>
          </cell>
          <cell r="AI993" t="str">
            <v xml:space="preserve"> N</v>
          </cell>
          <cell r="AJ993">
            <v>15</v>
          </cell>
          <cell r="AK993">
            <v>0</v>
          </cell>
          <cell r="AL993">
            <v>32100</v>
          </cell>
          <cell r="AM993">
            <v>53874</v>
          </cell>
          <cell r="AN993" t="str">
            <v xml:space="preserve">  0/00/0000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32100</v>
          </cell>
          <cell r="AZ993">
            <v>53874</v>
          </cell>
          <cell r="BA993" t="str">
            <v xml:space="preserve"> ST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 t="str">
            <v>Pass</v>
          </cell>
          <cell r="BH993" t="str">
            <v>Pass</v>
          </cell>
          <cell r="BI993" t="str">
            <v>***-**-6353</v>
          </cell>
          <cell r="BJ993">
            <v>3225</v>
          </cell>
          <cell r="BK993">
            <v>3243.56</v>
          </cell>
          <cell r="BL993">
            <v>3243.56</v>
          </cell>
          <cell r="BM993"/>
          <cell r="BN993"/>
          <cell r="BO993"/>
          <cell r="BP993"/>
          <cell r="BQ993">
            <v>6.6431530587628192E-6</v>
          </cell>
          <cell r="BR993">
            <v>3225</v>
          </cell>
          <cell r="BS993">
            <v>18.559999999999999</v>
          </cell>
          <cell r="BT993">
            <v>3243.56</v>
          </cell>
          <cell r="BU993">
            <v>0</v>
          </cell>
          <cell r="BV993">
            <v>3243.56</v>
          </cell>
          <cell r="BW993">
            <v>0</v>
          </cell>
          <cell r="BX993">
            <v>0</v>
          </cell>
          <cell r="BY993"/>
          <cell r="BZ993">
            <v>0</v>
          </cell>
          <cell r="CA993" t="e">
            <v>#REF!</v>
          </cell>
          <cell r="CB993" t="str">
            <v>Match</v>
          </cell>
          <cell r="CC993" t="b">
            <v>0</v>
          </cell>
          <cell r="CD993">
            <v>512706353</v>
          </cell>
          <cell r="CE993">
            <v>9</v>
          </cell>
          <cell r="CF993">
            <v>5</v>
          </cell>
          <cell r="CG993">
            <v>70</v>
          </cell>
          <cell r="CH993" t="b">
            <v>0</v>
          </cell>
          <cell r="CI993">
            <v>-17.313159722223645</v>
          </cell>
          <cell r="CJ993"/>
          <cell r="CK993" t="e">
            <v>#REF!</v>
          </cell>
          <cell r="CL993" t="e">
            <v>#REF!</v>
          </cell>
        </row>
        <row r="994">
          <cell r="B994">
            <v>53704</v>
          </cell>
          <cell r="C994" t="str">
            <v xml:space="preserve"> JETT,RAY GENE</v>
          </cell>
          <cell r="D994">
            <v>12229.53</v>
          </cell>
          <cell r="E994">
            <v>9117.18</v>
          </cell>
          <cell r="F994">
            <v>42817</v>
          </cell>
          <cell r="G994">
            <v>43922</v>
          </cell>
          <cell r="H994" t="str">
            <v xml:space="preserve"> BUILD ARENA ON LAND</v>
          </cell>
          <cell r="I994" t="str">
            <v xml:space="preserve"> SA</v>
          </cell>
          <cell r="J994">
            <v>92</v>
          </cell>
          <cell r="K994" t="str">
            <v xml:space="preserve"> A</v>
          </cell>
          <cell r="L994" t="str">
            <v xml:space="preserve"> N</v>
          </cell>
          <cell r="M994">
            <v>0</v>
          </cell>
          <cell r="N994">
            <v>32143</v>
          </cell>
          <cell r="O994">
            <v>53704</v>
          </cell>
          <cell r="P994">
            <v>0</v>
          </cell>
          <cell r="Q994" t="str">
            <v xml:space="preserve"> MN</v>
          </cell>
          <cell r="R994">
            <v>43132</v>
          </cell>
          <cell r="S994">
            <v>372.62</v>
          </cell>
          <cell r="T994">
            <v>53.95</v>
          </cell>
          <cell r="U994" t="str">
            <v xml:space="preserve"> N</v>
          </cell>
          <cell r="V994">
            <v>2</v>
          </cell>
          <cell r="W994">
            <v>522980780</v>
          </cell>
          <cell r="X994" t="str">
            <v xml:space="preserve"> S</v>
          </cell>
          <cell r="Y994">
            <v>32143</v>
          </cell>
          <cell r="Z994">
            <v>53704</v>
          </cell>
          <cell r="AA994">
            <v>0</v>
          </cell>
          <cell r="AB994">
            <v>13</v>
          </cell>
          <cell r="AC994">
            <v>4</v>
          </cell>
          <cell r="AD994">
            <v>11</v>
          </cell>
          <cell r="AE994">
            <v>0</v>
          </cell>
          <cell r="AF994">
            <v>0</v>
          </cell>
          <cell r="AG994" t="str">
            <v xml:space="preserve"> ST</v>
          </cell>
          <cell r="AH994" t="str">
            <v xml:space="preserve">  </v>
          </cell>
          <cell r="AI994" t="str">
            <v xml:space="preserve"> N</v>
          </cell>
          <cell r="AJ994">
            <v>6</v>
          </cell>
          <cell r="AK994">
            <v>0</v>
          </cell>
          <cell r="AL994">
            <v>32143</v>
          </cell>
          <cell r="AM994">
            <v>53704</v>
          </cell>
          <cell r="AN994" t="str">
            <v xml:space="preserve">  0/00/0000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32143</v>
          </cell>
          <cell r="AZ994">
            <v>53704</v>
          </cell>
          <cell r="BA994" t="str">
            <v xml:space="preserve"> ST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 t="str">
            <v>Pass</v>
          </cell>
          <cell r="BH994" t="str">
            <v>Pass</v>
          </cell>
          <cell r="BI994" t="str">
            <v>***-**-0780</v>
          </cell>
          <cell r="BJ994">
            <v>9117.18</v>
          </cell>
          <cell r="BK994">
            <v>9171.130000000001</v>
          </cell>
          <cell r="BL994">
            <v>9171.130000000001</v>
          </cell>
          <cell r="BM994"/>
          <cell r="BN994"/>
          <cell r="BO994"/>
          <cell r="BP994"/>
          <cell r="BQ994">
            <v>7.5121639943306913E-6</v>
          </cell>
          <cell r="BR994">
            <v>9117.18</v>
          </cell>
          <cell r="BS994">
            <v>53.95</v>
          </cell>
          <cell r="BT994">
            <v>9171.130000000001</v>
          </cell>
          <cell r="BU994">
            <v>0</v>
          </cell>
          <cell r="BV994">
            <v>9171.130000000001</v>
          </cell>
          <cell r="BW994">
            <v>0</v>
          </cell>
          <cell r="BX994">
            <v>0</v>
          </cell>
          <cell r="BY994"/>
          <cell r="BZ994">
            <v>0</v>
          </cell>
          <cell r="CA994" t="e">
            <v>#REF!</v>
          </cell>
          <cell r="CB994" t="str">
            <v>Match</v>
          </cell>
          <cell r="CC994" t="b">
            <v>0</v>
          </cell>
          <cell r="CD994">
            <v>522980780</v>
          </cell>
          <cell r="CE994">
            <v>9</v>
          </cell>
          <cell r="CF994">
            <v>5</v>
          </cell>
          <cell r="CG994">
            <v>98</v>
          </cell>
          <cell r="CH994" t="b">
            <v>0</v>
          </cell>
          <cell r="CI994">
            <v>-8.3131597222236451</v>
          </cell>
          <cell r="CJ994"/>
          <cell r="CK994" t="e">
            <v>#REF!</v>
          </cell>
          <cell r="CL994" t="e">
            <v>#REF!</v>
          </cell>
        </row>
        <row r="995">
          <cell r="B995">
            <v>53822</v>
          </cell>
          <cell r="C995" t="str">
            <v xml:space="preserve"> JOHN,JOSHUA E.</v>
          </cell>
          <cell r="D995">
            <v>45931.82</v>
          </cell>
          <cell r="E995">
            <v>31255.31</v>
          </cell>
          <cell r="F995">
            <v>42858</v>
          </cell>
          <cell r="G995">
            <v>43668</v>
          </cell>
          <cell r="H995" t="str">
            <v xml:space="preserve"> REFINANCE TRUCK &amp; TRAILER</v>
          </cell>
          <cell r="I995" t="str">
            <v xml:space="preserve"> SA</v>
          </cell>
          <cell r="J995">
            <v>32</v>
          </cell>
          <cell r="K995" t="str">
            <v xml:space="preserve"> A</v>
          </cell>
          <cell r="L995" t="str">
            <v xml:space="preserve"> N</v>
          </cell>
          <cell r="M995">
            <v>0</v>
          </cell>
          <cell r="N995">
            <v>32180</v>
          </cell>
          <cell r="O995">
            <v>53822</v>
          </cell>
          <cell r="P995">
            <v>0</v>
          </cell>
          <cell r="Q995" t="str">
            <v xml:space="preserve"> LF</v>
          </cell>
          <cell r="R995">
            <v>43153</v>
          </cell>
          <cell r="S995">
            <v>1819.37</v>
          </cell>
          <cell r="T995">
            <v>10.28</v>
          </cell>
          <cell r="U995" t="str">
            <v xml:space="preserve"> N</v>
          </cell>
          <cell r="V995">
            <v>3</v>
          </cell>
          <cell r="W995">
            <v>515867974</v>
          </cell>
          <cell r="X995" t="str">
            <v xml:space="preserve"> S</v>
          </cell>
          <cell r="Y995">
            <v>32180</v>
          </cell>
          <cell r="Z995">
            <v>53822</v>
          </cell>
          <cell r="AA995">
            <v>0</v>
          </cell>
          <cell r="AB995">
            <v>4</v>
          </cell>
          <cell r="AC995">
            <v>2</v>
          </cell>
          <cell r="AD995">
            <v>5</v>
          </cell>
          <cell r="AE995">
            <v>0</v>
          </cell>
          <cell r="AF995">
            <v>0</v>
          </cell>
          <cell r="AG995" t="str">
            <v xml:space="preserve"> ST</v>
          </cell>
          <cell r="AH995" t="str">
            <v xml:space="preserve"> 2001 PETERBILT 379</v>
          </cell>
          <cell r="AI995" t="str">
            <v xml:space="preserve"> N</v>
          </cell>
          <cell r="AJ995">
            <v>6</v>
          </cell>
          <cell r="AK995">
            <v>0</v>
          </cell>
          <cell r="AL995">
            <v>32180</v>
          </cell>
          <cell r="AM995">
            <v>53822</v>
          </cell>
          <cell r="AN995" t="str">
            <v xml:space="preserve">  0/00/0000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32180</v>
          </cell>
          <cell r="AZ995">
            <v>53822</v>
          </cell>
          <cell r="BA995" t="str">
            <v xml:space="preserve"> ST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 t="str">
            <v>Pass</v>
          </cell>
          <cell r="BH995" t="str">
            <v>Pass</v>
          </cell>
          <cell r="BI995" t="str">
            <v>***-**-7974</v>
          </cell>
          <cell r="BJ995">
            <v>31255.31</v>
          </cell>
          <cell r="BK995">
            <v>31265.59</v>
          </cell>
          <cell r="BL995">
            <v>31265.59</v>
          </cell>
          <cell r="BM995"/>
          <cell r="BN995"/>
          <cell r="BO995"/>
          <cell r="BP995"/>
          <cell r="BQ995">
            <v>2.5753030478025444E-5</v>
          </cell>
          <cell r="BR995">
            <v>31255.31</v>
          </cell>
          <cell r="BS995">
            <v>10.28</v>
          </cell>
          <cell r="BT995">
            <v>31265.59</v>
          </cell>
          <cell r="BU995">
            <v>0</v>
          </cell>
          <cell r="BV995">
            <v>31265.59</v>
          </cell>
          <cell r="BW995">
            <v>0</v>
          </cell>
          <cell r="BX995">
            <v>0</v>
          </cell>
          <cell r="BY995"/>
          <cell r="BZ995">
            <v>0</v>
          </cell>
          <cell r="CA995" t="e">
            <v>#REF!</v>
          </cell>
          <cell r="CB995" t="str">
            <v>Match</v>
          </cell>
          <cell r="CC995" t="b">
            <v>0</v>
          </cell>
          <cell r="CD995">
            <v>515867974</v>
          </cell>
          <cell r="CE995">
            <v>9</v>
          </cell>
          <cell r="CF995">
            <v>5</v>
          </cell>
          <cell r="CG995">
            <v>86</v>
          </cell>
          <cell r="CH995" t="b">
            <v>0</v>
          </cell>
          <cell r="CI995">
            <v>-29.313159722223645</v>
          </cell>
          <cell r="CJ995"/>
          <cell r="CK995" t="e">
            <v>#REF!</v>
          </cell>
          <cell r="CL995" t="e">
            <v>#REF!</v>
          </cell>
        </row>
        <row r="996">
          <cell r="B996">
            <v>54140</v>
          </cell>
          <cell r="C996" t="str">
            <v xml:space="preserve"> JOHN,JOSHUA E.</v>
          </cell>
          <cell r="D996">
            <v>7722</v>
          </cell>
          <cell r="E996">
            <v>5208.12</v>
          </cell>
          <cell r="F996">
            <v>42978</v>
          </cell>
          <cell r="G996">
            <v>43344</v>
          </cell>
          <cell r="H996" t="str">
            <v xml:space="preserve"> INSURANCE RENEWAL</v>
          </cell>
          <cell r="I996" t="str">
            <v xml:space="preserve"> SA</v>
          </cell>
          <cell r="J996">
            <v>32</v>
          </cell>
          <cell r="K996" t="str">
            <v xml:space="preserve"> A</v>
          </cell>
          <cell r="L996" t="str">
            <v xml:space="preserve"> N</v>
          </cell>
          <cell r="M996">
            <v>0</v>
          </cell>
          <cell r="N996">
            <v>32180</v>
          </cell>
          <cell r="O996">
            <v>54140</v>
          </cell>
          <cell r="P996">
            <v>0</v>
          </cell>
          <cell r="Q996" t="str">
            <v xml:space="preserve"> LF</v>
          </cell>
          <cell r="R996">
            <v>43132</v>
          </cell>
          <cell r="S996">
            <v>666.45</v>
          </cell>
          <cell r="T996">
            <v>20.399999999999999</v>
          </cell>
          <cell r="U996" t="str">
            <v xml:space="preserve"> N</v>
          </cell>
          <cell r="V996">
            <v>7</v>
          </cell>
          <cell r="W996">
            <v>515867974</v>
          </cell>
          <cell r="X996" t="str">
            <v xml:space="preserve"> S</v>
          </cell>
          <cell r="Y996">
            <v>32180</v>
          </cell>
          <cell r="Z996">
            <v>54140</v>
          </cell>
          <cell r="AA996">
            <v>0</v>
          </cell>
          <cell r="AB996">
            <v>4</v>
          </cell>
          <cell r="AC996">
            <v>4</v>
          </cell>
          <cell r="AD996">
            <v>5</v>
          </cell>
          <cell r="AE996">
            <v>0</v>
          </cell>
          <cell r="AF996">
            <v>0</v>
          </cell>
          <cell r="AG996" t="str">
            <v xml:space="preserve"> ST</v>
          </cell>
          <cell r="AH996" t="str">
            <v xml:space="preserve"> ALL ACCOUNTS AND EQUIPMENT</v>
          </cell>
          <cell r="AI996" t="str">
            <v xml:space="preserve"> N</v>
          </cell>
          <cell r="AJ996">
            <v>6.5</v>
          </cell>
          <cell r="AK996">
            <v>0</v>
          </cell>
          <cell r="AL996">
            <v>32180</v>
          </cell>
          <cell r="AM996">
            <v>54140</v>
          </cell>
          <cell r="AN996" t="str">
            <v xml:space="preserve">  0/00/0000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32180</v>
          </cell>
          <cell r="AZ996">
            <v>54140</v>
          </cell>
          <cell r="BA996" t="str">
            <v xml:space="preserve"> ST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 t="str">
            <v>Pass</v>
          </cell>
          <cell r="BH996" t="str">
            <v>Pass</v>
          </cell>
          <cell r="BI996" t="str">
            <v>***-**-7974</v>
          </cell>
          <cell r="BJ996">
            <v>5208.12</v>
          </cell>
          <cell r="BK996">
            <v>5228.5199999999995</v>
          </cell>
          <cell r="BL996">
            <v>5228.5199999999995</v>
          </cell>
          <cell r="BM996"/>
          <cell r="BN996"/>
          <cell r="BO996"/>
          <cell r="BP996"/>
          <cell r="BQ996">
            <v>4.6488723308449567E-6</v>
          </cell>
          <cell r="BR996">
            <v>5208.12</v>
          </cell>
          <cell r="BS996">
            <v>20.399999999999999</v>
          </cell>
          <cell r="BT996">
            <v>5228.5199999999995</v>
          </cell>
          <cell r="BU996">
            <v>0</v>
          </cell>
          <cell r="BV996">
            <v>5228.5199999999995</v>
          </cell>
          <cell r="BW996">
            <v>0</v>
          </cell>
          <cell r="BX996">
            <v>0</v>
          </cell>
          <cell r="BY996"/>
          <cell r="BZ996">
            <v>0</v>
          </cell>
          <cell r="CA996" t="e">
            <v>#REF!</v>
          </cell>
          <cell r="CB996" t="str">
            <v>Match</v>
          </cell>
          <cell r="CC996" t="b">
            <v>0</v>
          </cell>
          <cell r="CD996">
            <v>515867974</v>
          </cell>
          <cell r="CE996">
            <v>9</v>
          </cell>
          <cell r="CF996">
            <v>5</v>
          </cell>
          <cell r="CG996">
            <v>86</v>
          </cell>
          <cell r="CH996" t="b">
            <v>0</v>
          </cell>
          <cell r="CI996">
            <v>-8.3131597222236451</v>
          </cell>
          <cell r="CJ996"/>
          <cell r="CK996" t="e">
            <v>#REF!</v>
          </cell>
          <cell r="CL996" t="e">
            <v>#REF!</v>
          </cell>
        </row>
        <row r="997">
          <cell r="B997">
            <v>53278</v>
          </cell>
          <cell r="C997" t="str">
            <v xml:space="preserve"> JOHN,KANDI REXINE</v>
          </cell>
          <cell r="D997">
            <v>13907.46</v>
          </cell>
          <cell r="E997">
            <v>10666.24</v>
          </cell>
          <cell r="F997">
            <v>42628</v>
          </cell>
          <cell r="G997">
            <v>44454</v>
          </cell>
          <cell r="H997" t="str">
            <v xml:space="preserve"> MEDICAL/SENIOR PICTURES</v>
          </cell>
          <cell r="I997" t="str">
            <v xml:space="preserve"> SA</v>
          </cell>
          <cell r="J997">
            <v>31</v>
          </cell>
          <cell r="K997" t="str">
            <v xml:space="preserve"> A</v>
          </cell>
          <cell r="L997" t="str">
            <v xml:space="preserve"> N</v>
          </cell>
          <cell r="M997">
            <v>0</v>
          </cell>
          <cell r="N997">
            <v>32183</v>
          </cell>
          <cell r="O997">
            <v>53278</v>
          </cell>
          <cell r="P997">
            <v>0</v>
          </cell>
          <cell r="Q997" t="str">
            <v xml:space="preserve"> J</v>
          </cell>
          <cell r="R997">
            <v>43146</v>
          </cell>
          <cell r="S997">
            <v>275.38</v>
          </cell>
          <cell r="T997">
            <v>14.32</v>
          </cell>
          <cell r="U997" t="str">
            <v xml:space="preserve"> N</v>
          </cell>
          <cell r="V997">
            <v>3</v>
          </cell>
          <cell r="W997">
            <v>514866468</v>
          </cell>
          <cell r="X997" t="str">
            <v xml:space="preserve"> S</v>
          </cell>
          <cell r="Y997">
            <v>32183</v>
          </cell>
          <cell r="Z997">
            <v>53278</v>
          </cell>
          <cell r="AA997">
            <v>0</v>
          </cell>
          <cell r="AB997">
            <v>11</v>
          </cell>
          <cell r="AC997">
            <v>11</v>
          </cell>
          <cell r="AD997">
            <v>4</v>
          </cell>
          <cell r="AE997">
            <v>0</v>
          </cell>
          <cell r="AF997">
            <v>0</v>
          </cell>
          <cell r="AG997" t="str">
            <v xml:space="preserve"> ST</v>
          </cell>
          <cell r="AH997" t="str">
            <v xml:space="preserve"> WALKER RIDING MOWER ZTR</v>
          </cell>
          <cell r="AI997" t="str">
            <v xml:space="preserve"> N</v>
          </cell>
          <cell r="AJ997">
            <v>7</v>
          </cell>
          <cell r="AK997">
            <v>1</v>
          </cell>
          <cell r="AL997">
            <v>32183</v>
          </cell>
          <cell r="AM997">
            <v>53278</v>
          </cell>
          <cell r="AN997" t="str">
            <v xml:space="preserve">  0/00/0000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32183</v>
          </cell>
          <cell r="AZ997">
            <v>53278</v>
          </cell>
          <cell r="BA997" t="str">
            <v xml:space="preserve"> ST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 t="str">
            <v>Pass</v>
          </cell>
          <cell r="BH997" t="str">
            <v>Pass</v>
          </cell>
          <cell r="BI997" t="str">
            <v>***-**-6468</v>
          </cell>
          <cell r="BJ997">
            <v>10666.24</v>
          </cell>
          <cell r="BK997">
            <v>10680.56</v>
          </cell>
          <cell r="BL997">
            <v>10680.56</v>
          </cell>
          <cell r="BM997"/>
          <cell r="BN997"/>
          <cell r="BO997"/>
          <cell r="BP997"/>
          <cell r="BQ997">
            <v>1.025327657199976E-5</v>
          </cell>
          <cell r="BR997">
            <v>10666.24</v>
          </cell>
          <cell r="BS997">
            <v>14.32</v>
          </cell>
          <cell r="BT997">
            <v>10680.56</v>
          </cell>
          <cell r="BU997">
            <v>0</v>
          </cell>
          <cell r="BV997">
            <v>10680.56</v>
          </cell>
          <cell r="BW997">
            <v>0</v>
          </cell>
          <cell r="BX997">
            <v>0</v>
          </cell>
          <cell r="BY997"/>
          <cell r="BZ997">
            <v>0</v>
          </cell>
          <cell r="CA997" t="e">
            <v>#REF!</v>
          </cell>
          <cell r="CB997" t="str">
            <v>Match</v>
          </cell>
          <cell r="CC997" t="b">
            <v>0</v>
          </cell>
          <cell r="CD997">
            <v>514866468</v>
          </cell>
          <cell r="CE997">
            <v>9</v>
          </cell>
          <cell r="CF997">
            <v>5</v>
          </cell>
          <cell r="CG997">
            <v>86</v>
          </cell>
          <cell r="CH997" t="b">
            <v>0</v>
          </cell>
          <cell r="CI997">
            <v>-22.313159722223645</v>
          </cell>
          <cell r="CJ997"/>
          <cell r="CK997" t="e">
            <v>#REF!</v>
          </cell>
          <cell r="CL997" t="e">
            <v>#REF!</v>
          </cell>
        </row>
        <row r="998">
          <cell r="B998">
            <v>54389</v>
          </cell>
          <cell r="C998" t="str">
            <v xml:space="preserve"> JOHN,SHANNA</v>
          </cell>
          <cell r="D998">
            <v>16758.189999999999</v>
          </cell>
          <cell r="E998">
            <v>16758.189999999999</v>
          </cell>
          <cell r="F998">
            <v>43084</v>
          </cell>
          <cell r="G998">
            <v>44884</v>
          </cell>
          <cell r="H998" t="str">
            <v xml:space="preserve"> REFINANCE VEHICLE</v>
          </cell>
          <cell r="I998" t="str">
            <v xml:space="preserve"> SA</v>
          </cell>
          <cell r="J998">
            <v>34</v>
          </cell>
          <cell r="K998" t="str">
            <v xml:space="preserve"> A</v>
          </cell>
          <cell r="L998" t="str">
            <v xml:space="preserve"> N</v>
          </cell>
          <cell r="M998">
            <v>0</v>
          </cell>
          <cell r="N998">
            <v>32185</v>
          </cell>
          <cell r="O998">
            <v>54389</v>
          </cell>
          <cell r="P998">
            <v>0</v>
          </cell>
          <cell r="Q998" t="str">
            <v xml:space="preserve"> J</v>
          </cell>
          <cell r="R998">
            <v>43119</v>
          </cell>
          <cell r="S998">
            <v>361.14</v>
          </cell>
          <cell r="T998">
            <v>183.65</v>
          </cell>
          <cell r="U998" t="str">
            <v xml:space="preserve"> N</v>
          </cell>
          <cell r="V998">
            <v>11</v>
          </cell>
          <cell r="W998">
            <v>512848204</v>
          </cell>
          <cell r="X998" t="str">
            <v xml:space="preserve"> S</v>
          </cell>
          <cell r="Y998">
            <v>32185</v>
          </cell>
          <cell r="Z998">
            <v>54389</v>
          </cell>
          <cell r="AA998">
            <v>0</v>
          </cell>
          <cell r="AB998">
            <v>3</v>
          </cell>
          <cell r="AC998">
            <v>5</v>
          </cell>
          <cell r="AD998">
            <v>12</v>
          </cell>
          <cell r="AE998">
            <v>0</v>
          </cell>
          <cell r="AF998">
            <v>0</v>
          </cell>
          <cell r="AG998" t="str">
            <v xml:space="preserve"> ST</v>
          </cell>
          <cell r="AH998" t="str">
            <v xml:space="preserve"> 2006 GMC  ENVOY SLE (VIN 1GKDT</v>
          </cell>
          <cell r="AI998" t="str">
            <v xml:space="preserve"> N</v>
          </cell>
          <cell r="AJ998">
            <v>10</v>
          </cell>
          <cell r="AK998">
            <v>0</v>
          </cell>
          <cell r="AL998">
            <v>32185</v>
          </cell>
          <cell r="AM998">
            <v>54389</v>
          </cell>
          <cell r="AN998" t="str">
            <v xml:space="preserve">  0/00/0000</v>
          </cell>
          <cell r="AO998">
            <v>200.44</v>
          </cell>
          <cell r="AP998">
            <v>160.69999999999999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32185</v>
          </cell>
          <cell r="AZ998">
            <v>54389</v>
          </cell>
          <cell r="BA998" t="str">
            <v xml:space="preserve"> ST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 t="str">
            <v>Pass</v>
          </cell>
          <cell r="BH998" t="str">
            <v>Pass</v>
          </cell>
          <cell r="BI998" t="str">
            <v>***-**-8204</v>
          </cell>
          <cell r="BJ998">
            <v>16758.189999999999</v>
          </cell>
          <cell r="BK998">
            <v>16941.84</v>
          </cell>
          <cell r="BL998">
            <v>16941.84</v>
          </cell>
          <cell r="BM998"/>
          <cell r="BN998"/>
          <cell r="BO998"/>
          <cell r="BP998"/>
          <cell r="BQ998">
            <v>2.30133790507139E-5</v>
          </cell>
          <cell r="BR998">
            <v>16758.189999999999</v>
          </cell>
          <cell r="BS998">
            <v>183.65</v>
          </cell>
          <cell r="BT998">
            <v>16941.84</v>
          </cell>
          <cell r="BU998">
            <v>0</v>
          </cell>
          <cell r="BV998">
            <v>16941.84</v>
          </cell>
          <cell r="BW998">
            <v>0</v>
          </cell>
          <cell r="BX998">
            <v>0</v>
          </cell>
          <cell r="BY998"/>
          <cell r="BZ998">
            <v>361.14</v>
          </cell>
          <cell r="CA998" t="e">
            <v>#REF!</v>
          </cell>
          <cell r="CB998" t="str">
            <v>Match</v>
          </cell>
          <cell r="CC998" t="b">
            <v>0</v>
          </cell>
          <cell r="CD998">
            <v>512848204</v>
          </cell>
          <cell r="CE998">
            <v>9</v>
          </cell>
          <cell r="CF998">
            <v>5</v>
          </cell>
          <cell r="CG998">
            <v>84</v>
          </cell>
          <cell r="CH998" t="b">
            <v>0</v>
          </cell>
          <cell r="CI998">
            <v>4.6868402777763549</v>
          </cell>
          <cell r="CJ998"/>
          <cell r="CK998" t="e">
            <v>#REF!</v>
          </cell>
          <cell r="CL998" t="e">
            <v>#REF!</v>
          </cell>
        </row>
        <row r="999">
          <cell r="B999">
            <v>53776</v>
          </cell>
          <cell r="C999" t="str">
            <v xml:space="preserve"> JOHN,WILLIAM GRANT</v>
          </cell>
          <cell r="D999">
            <v>23208.26</v>
          </cell>
          <cell r="E999">
            <v>21790.22</v>
          </cell>
          <cell r="F999">
            <v>42843</v>
          </cell>
          <cell r="G999">
            <v>44666</v>
          </cell>
          <cell r="H999" t="str">
            <v xml:space="preserve"> REFI VEHICLE</v>
          </cell>
          <cell r="I999" t="str">
            <v xml:space="preserve"> SA</v>
          </cell>
          <cell r="J999">
            <v>34</v>
          </cell>
          <cell r="K999" t="str">
            <v xml:space="preserve"> A</v>
          </cell>
          <cell r="L999" t="str">
            <v xml:space="preserve"> N</v>
          </cell>
          <cell r="M999">
            <v>0</v>
          </cell>
          <cell r="N999">
            <v>32190</v>
          </cell>
          <cell r="O999">
            <v>53776</v>
          </cell>
          <cell r="P999">
            <v>0</v>
          </cell>
          <cell r="Q999" t="str">
            <v xml:space="preserve"> J</v>
          </cell>
          <cell r="R999">
            <v>43146</v>
          </cell>
          <cell r="S999">
            <v>250</v>
          </cell>
          <cell r="T999">
            <v>35.82</v>
          </cell>
          <cell r="U999" t="str">
            <v xml:space="preserve"> N</v>
          </cell>
          <cell r="V999">
            <v>11</v>
          </cell>
          <cell r="W999">
            <v>512620725</v>
          </cell>
          <cell r="X999" t="str">
            <v xml:space="preserve"> S</v>
          </cell>
          <cell r="Y999">
            <v>32190</v>
          </cell>
          <cell r="Z999">
            <v>53776</v>
          </cell>
          <cell r="AA999">
            <v>0</v>
          </cell>
          <cell r="AB999">
            <v>11</v>
          </cell>
          <cell r="AC999">
            <v>5</v>
          </cell>
          <cell r="AD999">
            <v>12</v>
          </cell>
          <cell r="AE999">
            <v>0</v>
          </cell>
          <cell r="AF999">
            <v>0</v>
          </cell>
          <cell r="AG999" t="str">
            <v xml:space="preserve"> ST</v>
          </cell>
          <cell r="AH999" t="str">
            <v xml:space="preserve"> 2010 CHEVROLET CORVETTE GRAND</v>
          </cell>
          <cell r="AI999" t="str">
            <v xml:space="preserve"> N</v>
          </cell>
          <cell r="AJ999">
            <v>5</v>
          </cell>
          <cell r="AK999">
            <v>0</v>
          </cell>
          <cell r="AL999">
            <v>32190</v>
          </cell>
          <cell r="AM999">
            <v>53776</v>
          </cell>
          <cell r="AN999" t="str">
            <v xml:space="preserve">  0/00/0000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32190</v>
          </cell>
          <cell r="AZ999">
            <v>53776</v>
          </cell>
          <cell r="BA999" t="str">
            <v xml:space="preserve"> ST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 t="str">
            <v>Pass</v>
          </cell>
          <cell r="BH999" t="str">
            <v>Pass</v>
          </cell>
          <cell r="BI999" t="str">
            <v>***-**-0725</v>
          </cell>
          <cell r="BJ999">
            <v>21790.22</v>
          </cell>
          <cell r="BK999">
            <v>21826.04</v>
          </cell>
          <cell r="BL999">
            <v>21826.04</v>
          </cell>
          <cell r="BM999"/>
          <cell r="BN999"/>
          <cell r="BO999"/>
          <cell r="BP999"/>
          <cell r="BQ999">
            <v>1.4961836345644938E-5</v>
          </cell>
          <cell r="BR999">
            <v>21790.22</v>
          </cell>
          <cell r="BS999">
            <v>35.82</v>
          </cell>
          <cell r="BT999">
            <v>21826.04</v>
          </cell>
          <cell r="BU999">
            <v>0</v>
          </cell>
          <cell r="BV999">
            <v>21826.04</v>
          </cell>
          <cell r="BW999">
            <v>0</v>
          </cell>
          <cell r="BX999">
            <v>0</v>
          </cell>
          <cell r="BY999"/>
          <cell r="BZ999">
            <v>0</v>
          </cell>
          <cell r="CA999" t="e">
            <v>#REF!</v>
          </cell>
          <cell r="CB999" t="str">
            <v>Match</v>
          </cell>
          <cell r="CC999" t="b">
            <v>0</v>
          </cell>
          <cell r="CD999">
            <v>512620725</v>
          </cell>
          <cell r="CE999">
            <v>9</v>
          </cell>
          <cell r="CF999">
            <v>5</v>
          </cell>
          <cell r="CG999">
            <v>62</v>
          </cell>
          <cell r="CH999" t="b">
            <v>0</v>
          </cell>
          <cell r="CI999">
            <v>-22.313159722223645</v>
          </cell>
          <cell r="CJ999"/>
          <cell r="CK999" t="e">
            <v>#REF!</v>
          </cell>
          <cell r="CL999" t="e">
            <v>#REF!</v>
          </cell>
        </row>
        <row r="1000">
          <cell r="B1000">
            <v>54465</v>
          </cell>
          <cell r="C1000" t="str">
            <v xml:space="preserve"> JOHNSON,BRADLEY N.</v>
          </cell>
          <cell r="D1000">
            <v>505</v>
          </cell>
          <cell r="E1000">
            <v>505</v>
          </cell>
          <cell r="F1000">
            <v>43122</v>
          </cell>
          <cell r="G1000">
            <v>43175</v>
          </cell>
          <cell r="H1000" t="str">
            <v xml:space="preserve"> PERSONAL</v>
          </cell>
          <cell r="I1000" t="str">
            <v xml:space="preserve"> SI</v>
          </cell>
          <cell r="J1000">
            <v>72</v>
          </cell>
          <cell r="K1000" t="str">
            <v xml:space="preserve"> A</v>
          </cell>
          <cell r="L1000" t="str">
            <v xml:space="preserve"> N</v>
          </cell>
          <cell r="M1000">
            <v>0</v>
          </cell>
          <cell r="N1000">
            <v>32190</v>
          </cell>
          <cell r="O1000">
            <v>54465</v>
          </cell>
          <cell r="P1000">
            <v>0</v>
          </cell>
          <cell r="Q1000" t="str">
            <v xml:space="preserve"> MN</v>
          </cell>
          <cell r="R1000">
            <v>43175</v>
          </cell>
          <cell r="S1000">
            <v>0</v>
          </cell>
          <cell r="T1000">
            <v>7.5</v>
          </cell>
          <cell r="U1000" t="str">
            <v xml:space="preserve"> N</v>
          </cell>
          <cell r="V1000">
            <v>1</v>
          </cell>
          <cell r="W1000">
            <v>510061056</v>
          </cell>
          <cell r="X1000" t="str">
            <v xml:space="preserve"> S</v>
          </cell>
          <cell r="Y1000">
            <v>32190</v>
          </cell>
          <cell r="Z1000">
            <v>54465</v>
          </cell>
          <cell r="AA1000">
            <v>0</v>
          </cell>
          <cell r="AB1000">
            <v>1</v>
          </cell>
          <cell r="AC1000">
            <v>10</v>
          </cell>
          <cell r="AD1000">
            <v>8</v>
          </cell>
          <cell r="AE1000">
            <v>0</v>
          </cell>
          <cell r="AF1000">
            <v>0</v>
          </cell>
          <cell r="AG1000" t="str">
            <v xml:space="preserve"> ST</v>
          </cell>
          <cell r="AH1000" t="str">
            <v xml:space="preserve"> UNSECURED</v>
          </cell>
          <cell r="AI1000" t="str">
            <v xml:space="preserve"> N</v>
          </cell>
          <cell r="AJ1000">
            <v>15</v>
          </cell>
          <cell r="AK1000">
            <v>0</v>
          </cell>
          <cell r="AL1000">
            <v>32190</v>
          </cell>
          <cell r="AM1000">
            <v>54465</v>
          </cell>
          <cell r="AN1000" t="str">
            <v xml:space="preserve">  0/00/0000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32190</v>
          </cell>
          <cell r="AZ1000">
            <v>54465</v>
          </cell>
          <cell r="BA1000" t="str">
            <v xml:space="preserve"> ST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 t="str">
            <v>Pass</v>
          </cell>
          <cell r="BH1000" t="str">
            <v>Pass</v>
          </cell>
          <cell r="BI1000" t="str">
            <v>***-**-1056</v>
          </cell>
          <cell r="BJ1000">
            <v>505</v>
          </cell>
          <cell r="BK1000">
            <v>512.5</v>
          </cell>
          <cell r="BL1000">
            <v>512.5</v>
          </cell>
          <cell r="BM1000"/>
          <cell r="BN1000"/>
          <cell r="BO1000"/>
          <cell r="BP1000"/>
          <cell r="BQ1000">
            <v>1.0402456727675113E-6</v>
          </cell>
          <cell r="BR1000">
            <v>505</v>
          </cell>
          <cell r="BS1000">
            <v>7.5</v>
          </cell>
          <cell r="BT1000">
            <v>512.5</v>
          </cell>
          <cell r="BU1000">
            <v>0</v>
          </cell>
          <cell r="BV1000">
            <v>512.5</v>
          </cell>
          <cell r="BW1000">
            <v>0</v>
          </cell>
          <cell r="BX1000">
            <v>0</v>
          </cell>
          <cell r="BY1000"/>
          <cell r="BZ1000">
            <v>0</v>
          </cell>
          <cell r="CA1000" t="e">
            <v>#REF!</v>
          </cell>
          <cell r="CB1000" t="str">
            <v>Match</v>
          </cell>
          <cell r="CC1000" t="b">
            <v>0</v>
          </cell>
          <cell r="CD1000">
            <v>510061056</v>
          </cell>
          <cell r="CE1000">
            <v>9</v>
          </cell>
          <cell r="CF1000">
            <v>5</v>
          </cell>
          <cell r="CG1000">
            <v>6</v>
          </cell>
          <cell r="CH1000" t="b">
            <v>0</v>
          </cell>
          <cell r="CI1000">
            <v>-51.313159722223645</v>
          </cell>
          <cell r="CJ1000"/>
          <cell r="CK1000" t="e">
            <v>#REF!</v>
          </cell>
          <cell r="CL1000" t="e">
            <v>#REF!</v>
          </cell>
        </row>
        <row r="1001">
          <cell r="B1001">
            <v>51971</v>
          </cell>
          <cell r="C1001" t="str">
            <v xml:space="preserve"> JOHNSON,BRADLEY N.</v>
          </cell>
          <cell r="D1001">
            <v>5117</v>
          </cell>
          <cell r="E1001">
            <v>1437.96</v>
          </cell>
          <cell r="F1001">
            <v>42226</v>
          </cell>
          <cell r="G1001">
            <v>43403</v>
          </cell>
          <cell r="H1001" t="str">
            <v xml:space="preserve"> PURCHASE VEHICLE</v>
          </cell>
          <cell r="I1001" t="str">
            <v xml:space="preserve"> SA</v>
          </cell>
          <cell r="J1001">
            <v>34</v>
          </cell>
          <cell r="K1001" t="str">
            <v xml:space="preserve"> A</v>
          </cell>
          <cell r="L1001" t="str">
            <v xml:space="preserve"> N</v>
          </cell>
          <cell r="M1001">
            <v>0</v>
          </cell>
          <cell r="N1001">
            <v>32192</v>
          </cell>
          <cell r="O1001">
            <v>51971</v>
          </cell>
          <cell r="P1001">
            <v>0</v>
          </cell>
          <cell r="Q1001" t="str">
            <v xml:space="preserve"> JD</v>
          </cell>
          <cell r="R1001">
            <v>43130</v>
          </cell>
          <cell r="S1001">
            <v>149.12</v>
          </cell>
          <cell r="T1001">
            <v>8.19</v>
          </cell>
          <cell r="U1001" t="str">
            <v xml:space="preserve"> N</v>
          </cell>
          <cell r="V1001">
            <v>11</v>
          </cell>
          <cell r="W1001">
            <v>510061056</v>
          </cell>
          <cell r="X1001" t="str">
            <v xml:space="preserve"> S</v>
          </cell>
          <cell r="Y1001">
            <v>32192</v>
          </cell>
          <cell r="Z1001">
            <v>51971</v>
          </cell>
          <cell r="AA1001">
            <v>0</v>
          </cell>
          <cell r="AB1001">
            <v>3</v>
          </cell>
          <cell r="AC1001">
            <v>5</v>
          </cell>
          <cell r="AD1001">
            <v>12</v>
          </cell>
          <cell r="AE1001">
            <v>0</v>
          </cell>
          <cell r="AF1001">
            <v>0</v>
          </cell>
          <cell r="AG1001" t="str">
            <v xml:space="preserve"> ST</v>
          </cell>
          <cell r="AH1001" t="str">
            <v xml:space="preserve"> 2002 GMC SIERRA 1500 Z71 4X4</v>
          </cell>
          <cell r="AI1001" t="str">
            <v xml:space="preserve"> N</v>
          </cell>
          <cell r="AJ1001">
            <v>8</v>
          </cell>
          <cell r="AK1001">
            <v>0</v>
          </cell>
          <cell r="AL1001">
            <v>32192</v>
          </cell>
          <cell r="AM1001">
            <v>51971</v>
          </cell>
          <cell r="AN1001" t="str">
            <v xml:space="preserve">  0/00/0000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32192</v>
          </cell>
          <cell r="AZ1001">
            <v>51971</v>
          </cell>
          <cell r="BA1001" t="str">
            <v xml:space="preserve"> ST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 t="str">
            <v>Pass</v>
          </cell>
          <cell r="BH1001" t="str">
            <v>Pass</v>
          </cell>
          <cell r="BI1001" t="str">
            <v>***-**-1056</v>
          </cell>
          <cell r="BJ1001">
            <v>1437.96</v>
          </cell>
          <cell r="BK1001">
            <v>1446.15</v>
          </cell>
          <cell r="BL1001">
            <v>1446.15</v>
          </cell>
          <cell r="BM1001"/>
          <cell r="BN1001"/>
          <cell r="BO1001"/>
          <cell r="BP1001"/>
          <cell r="BQ1001">
            <v>1.5797562166207476E-6</v>
          </cell>
          <cell r="BR1001">
            <v>1437.96</v>
          </cell>
          <cell r="BS1001">
            <v>8.19</v>
          </cell>
          <cell r="BT1001">
            <v>1446.15</v>
          </cell>
          <cell r="BU1001">
            <v>0</v>
          </cell>
          <cell r="BV1001">
            <v>1446.15</v>
          </cell>
          <cell r="BW1001">
            <v>0</v>
          </cell>
          <cell r="BX1001">
            <v>0</v>
          </cell>
          <cell r="BY1001"/>
          <cell r="BZ1001">
            <v>0</v>
          </cell>
          <cell r="CA1001" t="e">
            <v>#REF!</v>
          </cell>
          <cell r="CB1001" t="str">
            <v>Match</v>
          </cell>
          <cell r="CC1001" t="b">
            <v>0</v>
          </cell>
          <cell r="CD1001">
            <v>510061056</v>
          </cell>
          <cell r="CE1001">
            <v>9</v>
          </cell>
          <cell r="CF1001">
            <v>5</v>
          </cell>
          <cell r="CG1001">
            <v>6</v>
          </cell>
          <cell r="CH1001" t="b">
            <v>0</v>
          </cell>
          <cell r="CI1001">
            <v>-6.3131597222236451</v>
          </cell>
          <cell r="CJ1001"/>
          <cell r="CK1001" t="e">
            <v>#REF!</v>
          </cell>
          <cell r="CL1001" t="e">
            <v>#REF!</v>
          </cell>
        </row>
        <row r="1002">
          <cell r="B1002">
            <v>350052</v>
          </cell>
          <cell r="C1002" t="str">
            <v xml:space="preserve"> JOHNSON,BRAND</v>
          </cell>
          <cell r="D1002">
            <v>56964.29</v>
          </cell>
          <cell r="E1002">
            <v>50369.01</v>
          </cell>
          <cell r="F1002">
            <v>41023</v>
          </cell>
          <cell r="G1002">
            <v>51987</v>
          </cell>
          <cell r="H1002" t="str">
            <v xml:space="preserve"> PURCHASE HOME</v>
          </cell>
          <cell r="I1002" t="str">
            <v xml:space="preserve"> PA</v>
          </cell>
          <cell r="J1002">
            <v>19</v>
          </cell>
          <cell r="K1002" t="str">
            <v xml:space="preserve"> A</v>
          </cell>
          <cell r="L1002" t="str">
            <v xml:space="preserve"> N</v>
          </cell>
          <cell r="M1002">
            <v>0</v>
          </cell>
          <cell r="N1002">
            <v>32193</v>
          </cell>
          <cell r="O1002">
            <v>350052</v>
          </cell>
          <cell r="P1002">
            <v>0</v>
          </cell>
          <cell r="Q1002" t="str">
            <v xml:space="preserve"> KM</v>
          </cell>
          <cell r="R1002">
            <v>43160</v>
          </cell>
          <cell r="S1002">
            <v>263.81</v>
          </cell>
          <cell r="T1002">
            <v>0</v>
          </cell>
          <cell r="U1002" t="str">
            <v xml:space="preserve"> N</v>
          </cell>
          <cell r="V1002">
            <v>2</v>
          </cell>
          <cell r="W1002">
            <v>473042710</v>
          </cell>
          <cell r="X1002" t="str">
            <v xml:space="preserve"> S</v>
          </cell>
          <cell r="Y1002">
            <v>32193</v>
          </cell>
          <cell r="Z1002">
            <v>350052</v>
          </cell>
          <cell r="AA1002">
            <v>0</v>
          </cell>
          <cell r="AB1002">
            <v>3</v>
          </cell>
          <cell r="AC1002">
            <v>6</v>
          </cell>
          <cell r="AD1002">
            <v>3</v>
          </cell>
          <cell r="AE1002">
            <v>350052</v>
          </cell>
          <cell r="AF1002">
            <v>1</v>
          </cell>
          <cell r="AG1002" t="str">
            <v xml:space="preserve"> ST</v>
          </cell>
          <cell r="AH1002" t="str">
            <v xml:space="preserve"> 605 CHURCH, SCOTT CITY</v>
          </cell>
          <cell r="AI1002" t="str">
            <v xml:space="preserve"> N</v>
          </cell>
          <cell r="AJ1002">
            <v>3.31</v>
          </cell>
          <cell r="AK1002">
            <v>0</v>
          </cell>
          <cell r="AL1002">
            <v>32193</v>
          </cell>
          <cell r="AM1002">
            <v>350052</v>
          </cell>
          <cell r="AN1002" t="str">
            <v xml:space="preserve">  0/00/0000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32193</v>
          </cell>
          <cell r="AZ1002">
            <v>350052</v>
          </cell>
          <cell r="BA1002" t="str">
            <v xml:space="preserve"> ST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 t="str">
            <v>Pass</v>
          </cell>
          <cell r="BH1002" t="str">
            <v>Pass</v>
          </cell>
          <cell r="BI1002" t="str">
            <v>***-**-2710</v>
          </cell>
          <cell r="BJ1002">
            <v>50369.01</v>
          </cell>
          <cell r="BK1002">
            <v>50369.01</v>
          </cell>
          <cell r="BL1002">
            <v>50369.01</v>
          </cell>
          <cell r="BM1002"/>
          <cell r="BN1002"/>
          <cell r="BO1002"/>
          <cell r="BP1002"/>
          <cell r="BQ1002">
            <v>2.2895213061045068E-5</v>
          </cell>
          <cell r="BR1002">
            <v>50369.01</v>
          </cell>
          <cell r="BS1002">
            <v>0</v>
          </cell>
          <cell r="BT1002">
            <v>50369.01</v>
          </cell>
          <cell r="BU1002">
            <v>0</v>
          </cell>
          <cell r="BV1002">
            <v>50369.01</v>
          </cell>
          <cell r="BW1002">
            <v>0</v>
          </cell>
          <cell r="BX1002">
            <v>0</v>
          </cell>
          <cell r="BY1002"/>
          <cell r="BZ1002">
            <v>0</v>
          </cell>
          <cell r="CA1002" t="e">
            <v>#REF!</v>
          </cell>
          <cell r="CB1002" t="str">
            <v>Match</v>
          </cell>
          <cell r="CC1002" t="b">
            <v>0</v>
          </cell>
          <cell r="CD1002">
            <v>473042710</v>
          </cell>
          <cell r="CE1002">
            <v>9</v>
          </cell>
          <cell r="CF1002">
            <v>4</v>
          </cell>
          <cell r="CG1002">
            <v>4</v>
          </cell>
          <cell r="CH1002" t="b">
            <v>0</v>
          </cell>
          <cell r="CI1002">
            <v>-36.313159722223645</v>
          </cell>
          <cell r="CJ1002"/>
          <cell r="CK1002" t="e">
            <v>#REF!</v>
          </cell>
          <cell r="CL1002" t="e">
            <v>#REF!</v>
          </cell>
        </row>
        <row r="1003">
          <cell r="B1003">
            <v>9350052</v>
          </cell>
          <cell r="C1003" t="str">
            <v xml:space="preserve"> JOHNSON,BRAND</v>
          </cell>
          <cell r="D1003">
            <v>-56964.29</v>
          </cell>
          <cell r="E1003">
            <v>-50369.01</v>
          </cell>
          <cell r="F1003">
            <v>41023</v>
          </cell>
          <cell r="G1003">
            <v>51987</v>
          </cell>
          <cell r="H1003" t="str">
            <v xml:space="preserve"> FHLB SOLD LOAN</v>
          </cell>
          <cell r="I1003" t="str">
            <v xml:space="preserve"> PT</v>
          </cell>
          <cell r="J1003">
            <v>20</v>
          </cell>
          <cell r="K1003" t="str">
            <v xml:space="preserve"> A</v>
          </cell>
          <cell r="L1003" t="str">
            <v xml:space="preserve"> N</v>
          </cell>
          <cell r="M1003">
            <v>0</v>
          </cell>
          <cell r="N1003">
            <v>32193</v>
          </cell>
          <cell r="O1003">
            <v>9350052</v>
          </cell>
          <cell r="P1003">
            <v>0</v>
          </cell>
          <cell r="Q1003" t="str">
            <v xml:space="preserve"> KM</v>
          </cell>
          <cell r="R1003">
            <v>43160</v>
          </cell>
          <cell r="S1003">
            <v>263.81</v>
          </cell>
          <cell r="T1003">
            <v>0</v>
          </cell>
          <cell r="U1003" t="str">
            <v xml:space="preserve"> N</v>
          </cell>
          <cell r="V1003">
            <v>2</v>
          </cell>
          <cell r="W1003">
            <v>473042710</v>
          </cell>
          <cell r="X1003" t="str">
            <v xml:space="preserve"> S</v>
          </cell>
          <cell r="Y1003">
            <v>32193</v>
          </cell>
          <cell r="Z1003">
            <v>9350052</v>
          </cell>
          <cell r="AA1003">
            <v>0</v>
          </cell>
          <cell r="AB1003">
            <v>3</v>
          </cell>
          <cell r="AC1003">
            <v>6</v>
          </cell>
          <cell r="AD1003">
            <v>3</v>
          </cell>
          <cell r="AE1003">
            <v>350052</v>
          </cell>
          <cell r="AF1003">
            <v>1</v>
          </cell>
          <cell r="AG1003" t="str">
            <v xml:space="preserve"> ST</v>
          </cell>
          <cell r="AH1003" t="str">
            <v xml:space="preserve"> 605 CHURCH, SCOTT CITY</v>
          </cell>
          <cell r="AI1003" t="str">
            <v xml:space="preserve"> N</v>
          </cell>
          <cell r="AJ1003">
            <v>3.31</v>
          </cell>
          <cell r="AK1003">
            <v>3</v>
          </cell>
          <cell r="AL1003">
            <v>32193</v>
          </cell>
          <cell r="AM1003">
            <v>9350052</v>
          </cell>
          <cell r="AN1003" t="str">
            <v xml:space="preserve">  0/00/0000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32193</v>
          </cell>
          <cell r="AZ1003">
            <v>9350052</v>
          </cell>
          <cell r="BA1003" t="str">
            <v xml:space="preserve"> ST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 t="str">
            <v>Pass</v>
          </cell>
          <cell r="BH1003" t="str">
            <v>Pass</v>
          </cell>
          <cell r="BI1003" t="str">
            <v>***-**-2710</v>
          </cell>
          <cell r="BJ1003">
            <v>-50369.01</v>
          </cell>
          <cell r="BK1003">
            <v>-50369.01</v>
          </cell>
          <cell r="BL1003">
            <v>-50369.01</v>
          </cell>
          <cell r="BM1003"/>
          <cell r="BN1003"/>
          <cell r="BO1003"/>
          <cell r="BP1003"/>
          <cell r="BQ1003">
            <v>-2.2895213061045068E-5</v>
          </cell>
          <cell r="BR1003">
            <v>-50369.01</v>
          </cell>
          <cell r="BS1003">
            <v>0</v>
          </cell>
          <cell r="BT1003">
            <v>-50369.01</v>
          </cell>
          <cell r="BU1003">
            <v>0</v>
          </cell>
          <cell r="BV1003">
            <v>-50369.01</v>
          </cell>
          <cell r="BW1003">
            <v>0</v>
          </cell>
          <cell r="BX1003">
            <v>0</v>
          </cell>
          <cell r="BY1003"/>
          <cell r="BZ1003">
            <v>0</v>
          </cell>
          <cell r="CA1003" t="e">
            <v>#REF!</v>
          </cell>
          <cell r="CB1003" t="str">
            <v>Match</v>
          </cell>
          <cell r="CC1003" t="b">
            <v>0</v>
          </cell>
          <cell r="CD1003">
            <v>473042710</v>
          </cell>
          <cell r="CE1003">
            <v>9</v>
          </cell>
          <cell r="CF1003">
            <v>4</v>
          </cell>
          <cell r="CG1003">
            <v>4</v>
          </cell>
          <cell r="CH1003" t="b">
            <v>0</v>
          </cell>
          <cell r="CI1003">
            <v>-36.313159722223645</v>
          </cell>
          <cell r="CJ1003"/>
          <cell r="CK1003" t="e">
            <v>#REF!</v>
          </cell>
          <cell r="CL1003" t="e">
            <v>#REF!</v>
          </cell>
        </row>
        <row r="1004">
          <cell r="B1004">
            <v>44636</v>
          </cell>
          <cell r="C1004" t="str">
            <v xml:space="preserve"> JOHNSON,BRIAN K.</v>
          </cell>
          <cell r="D1004">
            <v>30000</v>
          </cell>
          <cell r="E1004">
            <v>0</v>
          </cell>
          <cell r="F1004">
            <v>40149</v>
          </cell>
          <cell r="G1004">
            <v>45627</v>
          </cell>
          <cell r="H1004" t="str">
            <v xml:space="preserve"> PURCHASE HOME</v>
          </cell>
          <cell r="I1004" t="str">
            <v xml:space="preserve"> NA</v>
          </cell>
          <cell r="J1004">
            <v>13</v>
          </cell>
          <cell r="K1004" t="str">
            <v xml:space="preserve"> A</v>
          </cell>
          <cell r="L1004" t="str">
            <v xml:space="preserve"> N</v>
          </cell>
          <cell r="M1004">
            <v>0</v>
          </cell>
          <cell r="N1004">
            <v>32195</v>
          </cell>
          <cell r="O1004">
            <v>44636</v>
          </cell>
          <cell r="P1004">
            <v>0</v>
          </cell>
          <cell r="Q1004" t="str">
            <v xml:space="preserve"> KM</v>
          </cell>
          <cell r="R1004">
            <v>42795</v>
          </cell>
          <cell r="S1004">
            <v>261.35000000000002</v>
          </cell>
          <cell r="T1004">
            <v>0</v>
          </cell>
          <cell r="U1004" t="str">
            <v xml:space="preserve"> N</v>
          </cell>
          <cell r="V1004">
            <v>2</v>
          </cell>
          <cell r="W1004">
            <v>476960053</v>
          </cell>
          <cell r="X1004" t="str">
            <v xml:space="preserve"> S</v>
          </cell>
          <cell r="Y1004">
            <v>32195</v>
          </cell>
          <cell r="Z1004">
            <v>44636</v>
          </cell>
          <cell r="AA1004">
            <v>0</v>
          </cell>
          <cell r="AB1004">
            <v>1</v>
          </cell>
          <cell r="AC1004">
            <v>6</v>
          </cell>
          <cell r="AD1004">
            <v>1</v>
          </cell>
          <cell r="AE1004">
            <v>0</v>
          </cell>
          <cell r="AF1004">
            <v>0</v>
          </cell>
          <cell r="AG1004" t="str">
            <v xml:space="preserve"> ST</v>
          </cell>
          <cell r="AH1004" t="str">
            <v xml:space="preserve"> 413 DOWNING</v>
          </cell>
          <cell r="AI1004" t="str">
            <v xml:space="preserve"> N</v>
          </cell>
          <cell r="AJ1004">
            <v>6.5</v>
          </cell>
          <cell r="AK1004">
            <v>29</v>
          </cell>
          <cell r="AL1004">
            <v>32195</v>
          </cell>
          <cell r="AM1004">
            <v>44636</v>
          </cell>
          <cell r="AN1004" t="str">
            <v xml:space="preserve">  0/00/0000</v>
          </cell>
          <cell r="AO1004">
            <v>0</v>
          </cell>
          <cell r="AP1004">
            <v>494.71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494.71</v>
          </cell>
          <cell r="AV1004">
            <v>33</v>
          </cell>
          <cell r="AW1004">
            <v>28</v>
          </cell>
          <cell r="AX1004">
            <v>19</v>
          </cell>
          <cell r="AY1004">
            <v>32195</v>
          </cell>
          <cell r="AZ1004">
            <v>44636</v>
          </cell>
          <cell r="BA1004" t="str">
            <v xml:space="preserve"> ST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 t="str">
            <v>Substandard</v>
          </cell>
          <cell r="BH1004" t="str">
            <v>Pass</v>
          </cell>
          <cell r="BI1004" t="str">
            <v>***-**-0053</v>
          </cell>
          <cell r="BJ1004">
            <v>0</v>
          </cell>
          <cell r="BK1004">
            <v>0</v>
          </cell>
          <cell r="BL1004"/>
          <cell r="BM1004"/>
          <cell r="BN1004">
            <v>0</v>
          </cell>
          <cell r="BO1004"/>
          <cell r="BP1004"/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 t="str">
            <v>120 +</v>
          </cell>
          <cell r="BZ1004">
            <v>494.71</v>
          </cell>
          <cell r="CA1004" t="e">
            <v>#REF!</v>
          </cell>
          <cell r="CB1004" t="str">
            <v>Match</v>
          </cell>
          <cell r="CC1004" t="b">
            <v>0</v>
          </cell>
          <cell r="CD1004">
            <v>476960053</v>
          </cell>
          <cell r="CE1004">
            <v>9</v>
          </cell>
          <cell r="CF1004">
            <v>4</v>
          </cell>
          <cell r="CG1004">
            <v>96</v>
          </cell>
          <cell r="CH1004" t="b">
            <v>0</v>
          </cell>
          <cell r="CI1004">
            <v>328.68684027777635</v>
          </cell>
          <cell r="CJ1004" t="str">
            <v>31 +</v>
          </cell>
          <cell r="CK1004" t="e">
            <v>#REF!</v>
          </cell>
          <cell r="CL1004" t="e">
            <v>#REF!</v>
          </cell>
        </row>
        <row r="1005">
          <cell r="B1005">
            <v>51744</v>
          </cell>
          <cell r="C1005" t="str">
            <v xml:space="preserve"> JOHNSON,BRYCE E.</v>
          </cell>
          <cell r="D1005">
            <v>1215</v>
          </cell>
          <cell r="E1005">
            <v>1215</v>
          </cell>
          <cell r="F1005">
            <v>42166</v>
          </cell>
          <cell r="G1005">
            <v>42561</v>
          </cell>
          <cell r="H1005" t="str">
            <v xml:space="preserve"> MOVING EXPENSES</v>
          </cell>
          <cell r="I1005" t="str">
            <v xml:space="preserve"> CO</v>
          </cell>
          <cell r="J1005">
            <v>31</v>
          </cell>
          <cell r="K1005" t="str">
            <v xml:space="preserve"> A</v>
          </cell>
          <cell r="L1005" t="str">
            <v xml:space="preserve"> N</v>
          </cell>
          <cell r="M1005">
            <v>0</v>
          </cell>
          <cell r="N1005">
            <v>32197</v>
          </cell>
          <cell r="O1005">
            <v>51744</v>
          </cell>
          <cell r="P1005">
            <v>0</v>
          </cell>
          <cell r="Q1005" t="str">
            <v xml:space="preserve"> JD</v>
          </cell>
          <cell r="R1005">
            <v>42195</v>
          </cell>
          <cell r="S1005">
            <v>98.99</v>
          </cell>
          <cell r="T1005">
            <v>0</v>
          </cell>
          <cell r="U1005" t="str">
            <v xml:space="preserve"> N</v>
          </cell>
          <cell r="V1005">
            <v>1</v>
          </cell>
          <cell r="W1005">
            <v>514133858</v>
          </cell>
          <cell r="X1005" t="str">
            <v xml:space="preserve"> S</v>
          </cell>
          <cell r="Y1005">
            <v>32197</v>
          </cell>
          <cell r="Z1005">
            <v>51744</v>
          </cell>
          <cell r="AA1005">
            <v>0</v>
          </cell>
          <cell r="AB1005">
            <v>1</v>
          </cell>
          <cell r="AC1005">
            <v>10</v>
          </cell>
          <cell r="AD1005">
            <v>4</v>
          </cell>
          <cell r="AE1005">
            <v>0</v>
          </cell>
          <cell r="AF1005">
            <v>0</v>
          </cell>
          <cell r="AG1005" t="str">
            <v xml:space="preserve"> ST</v>
          </cell>
          <cell r="AH1005" t="str">
            <v xml:space="preserve"> UNSECURED</v>
          </cell>
          <cell r="AI1005" t="str">
            <v xml:space="preserve"> N</v>
          </cell>
          <cell r="AJ1005">
            <v>10</v>
          </cell>
          <cell r="AK1005">
            <v>13</v>
          </cell>
          <cell r="AL1005">
            <v>32197</v>
          </cell>
          <cell r="AM1005">
            <v>51744</v>
          </cell>
          <cell r="AN1005" t="str">
            <v xml:space="preserve">  0/00/0000</v>
          </cell>
          <cell r="AO1005">
            <v>1215</v>
          </cell>
          <cell r="AP1005">
            <v>318.91000000000003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1533.91</v>
          </cell>
          <cell r="AV1005">
            <v>13</v>
          </cell>
          <cell r="AW1005">
            <v>13</v>
          </cell>
          <cell r="AX1005">
            <v>13</v>
          </cell>
          <cell r="AY1005">
            <v>32197</v>
          </cell>
          <cell r="AZ1005">
            <v>51744</v>
          </cell>
          <cell r="BA1005" t="str">
            <v xml:space="preserve"> ST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 t="str">
            <v>Substandard</v>
          </cell>
          <cell r="BH1005" t="str">
            <v>Pass</v>
          </cell>
          <cell r="BI1005" t="str">
            <v>***-**-3858</v>
          </cell>
          <cell r="BJ1005">
            <v>1215</v>
          </cell>
          <cell r="BK1005">
            <v>0</v>
          </cell>
          <cell r="BL1005"/>
          <cell r="BM1005"/>
          <cell r="BN1005">
            <v>0</v>
          </cell>
          <cell r="BO1005"/>
          <cell r="BP1005"/>
          <cell r="BQ1005">
            <v>1.6685128612706615E-6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1215</v>
          </cell>
          <cell r="BY1005" t="str">
            <v>120 +</v>
          </cell>
          <cell r="BZ1005">
            <v>1533.91</v>
          </cell>
          <cell r="CA1005" t="e">
            <v>#REF!</v>
          </cell>
          <cell r="CB1005" t="str">
            <v>Match</v>
          </cell>
          <cell r="CC1005" t="b">
            <v>0</v>
          </cell>
          <cell r="CD1005">
            <v>514133858</v>
          </cell>
          <cell r="CE1005">
            <v>9</v>
          </cell>
          <cell r="CF1005">
            <v>5</v>
          </cell>
          <cell r="CG1005">
            <v>13</v>
          </cell>
          <cell r="CH1005" t="b">
            <v>0</v>
          </cell>
          <cell r="CI1005">
            <v>928.68684027777635</v>
          </cell>
          <cell r="CJ1005" t="str">
            <v>31 +</v>
          </cell>
          <cell r="CK1005">
            <v>0</v>
          </cell>
          <cell r="CL1005">
            <v>0</v>
          </cell>
        </row>
        <row r="1006">
          <cell r="B1006">
            <v>51747</v>
          </cell>
          <cell r="C1006" t="str">
            <v xml:space="preserve"> JOHNSON,BRYCE E.</v>
          </cell>
          <cell r="D1006">
            <v>815</v>
          </cell>
          <cell r="E1006">
            <v>815</v>
          </cell>
          <cell r="F1006">
            <v>42167</v>
          </cell>
          <cell r="G1006">
            <v>42350</v>
          </cell>
          <cell r="H1006" t="str">
            <v xml:space="preserve"> PERSONAL</v>
          </cell>
          <cell r="I1006" t="str">
            <v xml:space="preserve"> CO</v>
          </cell>
          <cell r="J1006">
            <v>72</v>
          </cell>
          <cell r="K1006" t="str">
            <v xml:space="preserve"> A</v>
          </cell>
          <cell r="L1006" t="str">
            <v xml:space="preserve"> N</v>
          </cell>
          <cell r="M1006">
            <v>0</v>
          </cell>
          <cell r="N1006">
            <v>32197</v>
          </cell>
          <cell r="O1006">
            <v>51747</v>
          </cell>
          <cell r="P1006">
            <v>0</v>
          </cell>
          <cell r="Q1006" t="str">
            <v xml:space="preserve"> JD</v>
          </cell>
          <cell r="R1006">
            <v>42350</v>
          </cell>
          <cell r="S1006">
            <v>0</v>
          </cell>
          <cell r="T1006">
            <v>0</v>
          </cell>
          <cell r="U1006" t="str">
            <v xml:space="preserve"> N</v>
          </cell>
          <cell r="V1006">
            <v>1</v>
          </cell>
          <cell r="W1006">
            <v>514133858</v>
          </cell>
          <cell r="X1006" t="str">
            <v xml:space="preserve"> S</v>
          </cell>
          <cell r="Y1006">
            <v>32197</v>
          </cell>
          <cell r="Z1006">
            <v>51747</v>
          </cell>
          <cell r="AA1006">
            <v>0</v>
          </cell>
          <cell r="AB1006">
            <v>25</v>
          </cell>
          <cell r="AC1006">
            <v>10</v>
          </cell>
          <cell r="AD1006">
            <v>8</v>
          </cell>
          <cell r="AE1006">
            <v>0</v>
          </cell>
          <cell r="AF1006">
            <v>0</v>
          </cell>
          <cell r="AG1006" t="str">
            <v xml:space="preserve"> ST</v>
          </cell>
          <cell r="AH1006" t="str">
            <v xml:space="preserve"> UNSECURED</v>
          </cell>
          <cell r="AI1006" t="str">
            <v xml:space="preserve"> N</v>
          </cell>
          <cell r="AJ1006">
            <v>10</v>
          </cell>
          <cell r="AK1006">
            <v>1</v>
          </cell>
          <cell r="AL1006">
            <v>32197</v>
          </cell>
          <cell r="AM1006">
            <v>51747</v>
          </cell>
          <cell r="AN1006" t="str">
            <v xml:space="preserve">  0/00/0000</v>
          </cell>
          <cell r="AO1006">
            <v>815</v>
          </cell>
          <cell r="AP1006">
            <v>213.69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1028.69</v>
          </cell>
          <cell r="AV1006">
            <v>1</v>
          </cell>
          <cell r="AW1006">
            <v>1</v>
          </cell>
          <cell r="AX1006">
            <v>1</v>
          </cell>
          <cell r="AY1006">
            <v>32197</v>
          </cell>
          <cell r="AZ1006">
            <v>51747</v>
          </cell>
          <cell r="BA1006" t="str">
            <v xml:space="preserve"> ST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 t="str">
            <v>Substandard</v>
          </cell>
          <cell r="BH1006" t="str">
            <v>Pass</v>
          </cell>
          <cell r="BI1006" t="str">
            <v>***-**-3858</v>
          </cell>
          <cell r="BJ1006">
            <v>815</v>
          </cell>
          <cell r="BK1006">
            <v>0</v>
          </cell>
          <cell r="BL1006"/>
          <cell r="BM1006"/>
          <cell r="BN1006">
            <v>0</v>
          </cell>
          <cell r="BO1006"/>
          <cell r="BP1006"/>
          <cell r="BQ1006">
            <v>1.1192082155848471E-6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815</v>
          </cell>
          <cell r="BY1006" t="str">
            <v>120 +</v>
          </cell>
          <cell r="BZ1006">
            <v>1028.69</v>
          </cell>
          <cell r="CA1006" t="e">
            <v>#REF!</v>
          </cell>
          <cell r="CB1006" t="str">
            <v>Match</v>
          </cell>
          <cell r="CC1006" t="b">
            <v>0</v>
          </cell>
          <cell r="CD1006">
            <v>514133858</v>
          </cell>
          <cell r="CE1006">
            <v>9</v>
          </cell>
          <cell r="CF1006">
            <v>5</v>
          </cell>
          <cell r="CG1006">
            <v>13</v>
          </cell>
          <cell r="CH1006" t="b">
            <v>0</v>
          </cell>
          <cell r="CI1006">
            <v>773.68684027777635</v>
          </cell>
          <cell r="CJ1006" t="str">
            <v>31 +</v>
          </cell>
          <cell r="CK1006">
            <v>0</v>
          </cell>
          <cell r="CL1006">
            <v>0</v>
          </cell>
        </row>
        <row r="1007">
          <cell r="B1007">
            <v>51777</v>
          </cell>
          <cell r="C1007" t="str">
            <v xml:space="preserve"> JOHNSON,BRYCE E.</v>
          </cell>
          <cell r="D1007">
            <v>1015</v>
          </cell>
          <cell r="E1007">
            <v>1015</v>
          </cell>
          <cell r="F1007">
            <v>42172</v>
          </cell>
          <cell r="G1007">
            <v>42350</v>
          </cell>
          <cell r="H1007" t="str">
            <v xml:space="preserve"> PERSONAL</v>
          </cell>
          <cell r="I1007" t="str">
            <v xml:space="preserve"> CO</v>
          </cell>
          <cell r="J1007">
            <v>72</v>
          </cell>
          <cell r="K1007" t="str">
            <v xml:space="preserve"> A</v>
          </cell>
          <cell r="L1007" t="str">
            <v xml:space="preserve"> N</v>
          </cell>
          <cell r="M1007">
            <v>0</v>
          </cell>
          <cell r="N1007">
            <v>32197</v>
          </cell>
          <cell r="O1007">
            <v>51777</v>
          </cell>
          <cell r="P1007">
            <v>0</v>
          </cell>
          <cell r="Q1007" t="str">
            <v xml:space="preserve"> JD</v>
          </cell>
          <cell r="R1007">
            <v>42350</v>
          </cell>
          <cell r="S1007">
            <v>0</v>
          </cell>
          <cell r="T1007">
            <v>0</v>
          </cell>
          <cell r="U1007" t="str">
            <v xml:space="preserve"> N</v>
          </cell>
          <cell r="V1007">
            <v>1</v>
          </cell>
          <cell r="W1007">
            <v>514133858</v>
          </cell>
          <cell r="X1007" t="str">
            <v xml:space="preserve"> S</v>
          </cell>
          <cell r="Y1007">
            <v>32197</v>
          </cell>
          <cell r="Z1007">
            <v>51777</v>
          </cell>
          <cell r="AA1007">
            <v>0</v>
          </cell>
          <cell r="AB1007">
            <v>25</v>
          </cell>
          <cell r="AC1007">
            <v>10</v>
          </cell>
          <cell r="AD1007">
            <v>8</v>
          </cell>
          <cell r="AE1007">
            <v>0</v>
          </cell>
          <cell r="AF1007">
            <v>0</v>
          </cell>
          <cell r="AG1007" t="str">
            <v xml:space="preserve"> ST</v>
          </cell>
          <cell r="AH1007" t="str">
            <v xml:space="preserve"> UNSECURED</v>
          </cell>
          <cell r="AI1007" t="str">
            <v xml:space="preserve"> N</v>
          </cell>
          <cell r="AJ1007">
            <v>10</v>
          </cell>
          <cell r="AK1007">
            <v>1</v>
          </cell>
          <cell r="AL1007">
            <v>32197</v>
          </cell>
          <cell r="AM1007">
            <v>51777</v>
          </cell>
          <cell r="AN1007" t="str">
            <v xml:space="preserve">  0/00/0000</v>
          </cell>
          <cell r="AO1007">
            <v>1015</v>
          </cell>
          <cell r="AP1007">
            <v>264.75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1279.75</v>
          </cell>
          <cell r="AV1007">
            <v>1</v>
          </cell>
          <cell r="AW1007">
            <v>1</v>
          </cell>
          <cell r="AX1007">
            <v>1</v>
          </cell>
          <cell r="AY1007">
            <v>32197</v>
          </cell>
          <cell r="AZ1007">
            <v>51777</v>
          </cell>
          <cell r="BA1007" t="str">
            <v xml:space="preserve"> ST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 t="str">
            <v>Substandard</v>
          </cell>
          <cell r="BH1007" t="str">
            <v>Pass</v>
          </cell>
          <cell r="BI1007" t="str">
            <v>***-**-3858</v>
          </cell>
          <cell r="BJ1007">
            <v>1015</v>
          </cell>
          <cell r="BK1007">
            <v>0</v>
          </cell>
          <cell r="BL1007"/>
          <cell r="BM1007"/>
          <cell r="BN1007">
            <v>0</v>
          </cell>
          <cell r="BO1007"/>
          <cell r="BP1007"/>
          <cell r="BQ1007">
            <v>1.3938605384277543E-6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1015</v>
          </cell>
          <cell r="BY1007" t="str">
            <v>120 +</v>
          </cell>
          <cell r="BZ1007">
            <v>1279.75</v>
          </cell>
          <cell r="CA1007" t="e">
            <v>#REF!</v>
          </cell>
          <cell r="CB1007" t="str">
            <v>Match</v>
          </cell>
          <cell r="CC1007" t="b">
            <v>0</v>
          </cell>
          <cell r="CD1007">
            <v>514133858</v>
          </cell>
          <cell r="CE1007">
            <v>9</v>
          </cell>
          <cell r="CF1007">
            <v>5</v>
          </cell>
          <cell r="CG1007">
            <v>13</v>
          </cell>
          <cell r="CH1007" t="b">
            <v>0</v>
          </cell>
          <cell r="CI1007">
            <v>773.68684027777635</v>
          </cell>
          <cell r="CJ1007" t="str">
            <v>31 +</v>
          </cell>
          <cell r="CK1007">
            <v>0</v>
          </cell>
          <cell r="CL1007">
            <v>0</v>
          </cell>
        </row>
        <row r="1008">
          <cell r="B1008">
            <v>53055</v>
          </cell>
          <cell r="C1008" t="str">
            <v xml:space="preserve"> JOHNSON,RENEE</v>
          </cell>
          <cell r="D1008">
            <v>6796.74</v>
          </cell>
          <cell r="E1008">
            <v>4683.75</v>
          </cell>
          <cell r="F1008">
            <v>42552</v>
          </cell>
          <cell r="G1008">
            <v>44012</v>
          </cell>
          <cell r="H1008" t="str">
            <v xml:space="preserve"> PERSONAL</v>
          </cell>
          <cell r="I1008" t="str">
            <v xml:space="preserve"> SA</v>
          </cell>
          <cell r="J1008">
            <v>34</v>
          </cell>
          <cell r="K1008" t="str">
            <v xml:space="preserve"> A</v>
          </cell>
          <cell r="L1008" t="str">
            <v xml:space="preserve"> N</v>
          </cell>
          <cell r="M1008">
            <v>0</v>
          </cell>
          <cell r="N1008">
            <v>32199</v>
          </cell>
          <cell r="O1008">
            <v>53055</v>
          </cell>
          <cell r="P1008">
            <v>0</v>
          </cell>
          <cell r="Q1008" t="str">
            <v xml:space="preserve"> JD</v>
          </cell>
          <cell r="R1008">
            <v>43100</v>
          </cell>
          <cell r="S1008">
            <v>167.52</v>
          </cell>
          <cell r="T1008">
            <v>31.63</v>
          </cell>
          <cell r="U1008" t="str">
            <v xml:space="preserve"> N</v>
          </cell>
          <cell r="V1008">
            <v>11</v>
          </cell>
          <cell r="W1008">
            <v>523138412</v>
          </cell>
          <cell r="X1008" t="str">
            <v xml:space="preserve"> S</v>
          </cell>
          <cell r="Y1008">
            <v>32199</v>
          </cell>
          <cell r="Z1008">
            <v>53055</v>
          </cell>
          <cell r="AA1008">
            <v>0</v>
          </cell>
          <cell r="AB1008">
            <v>3</v>
          </cell>
          <cell r="AC1008">
            <v>5</v>
          </cell>
          <cell r="AD1008">
            <v>12</v>
          </cell>
          <cell r="AE1008">
            <v>0</v>
          </cell>
          <cell r="AF1008">
            <v>0</v>
          </cell>
          <cell r="AG1008" t="str">
            <v xml:space="preserve"> ST</v>
          </cell>
          <cell r="AH1008" t="str">
            <v xml:space="preserve"> 2005 FORD ESCAPE</v>
          </cell>
          <cell r="AI1008" t="str">
            <v xml:space="preserve"> N</v>
          </cell>
          <cell r="AJ1008">
            <v>8.5</v>
          </cell>
          <cell r="AK1008">
            <v>11</v>
          </cell>
          <cell r="AL1008">
            <v>32199</v>
          </cell>
          <cell r="AM1008">
            <v>53055</v>
          </cell>
          <cell r="AN1008" t="str">
            <v xml:space="preserve">  0/00/0000</v>
          </cell>
          <cell r="AO1008">
            <v>162.06</v>
          </cell>
          <cell r="AP1008">
            <v>5.46</v>
          </cell>
          <cell r="AQ1008">
            <v>167.52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32199</v>
          </cell>
          <cell r="AZ1008">
            <v>53055</v>
          </cell>
          <cell r="BA1008" t="str">
            <v xml:space="preserve"> ST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 t="str">
            <v>Pass</v>
          </cell>
          <cell r="BH1008" t="str">
            <v>Pass</v>
          </cell>
          <cell r="BI1008" t="str">
            <v>***-**-8412</v>
          </cell>
          <cell r="BJ1008">
            <v>4683.75</v>
          </cell>
          <cell r="BK1008">
            <v>4715.38</v>
          </cell>
          <cell r="BL1008">
            <v>4715.38</v>
          </cell>
          <cell r="BM1008"/>
          <cell r="BN1008"/>
          <cell r="BO1008"/>
          <cell r="BP1008"/>
          <cell r="BQ1008">
            <v>5.4672119727407343E-6</v>
          </cell>
          <cell r="BR1008">
            <v>4683.75</v>
          </cell>
          <cell r="BS1008">
            <v>31.63</v>
          </cell>
          <cell r="BT1008">
            <v>4715.38</v>
          </cell>
          <cell r="BU1008">
            <v>0</v>
          </cell>
          <cell r="BV1008">
            <v>4715.38</v>
          </cell>
          <cell r="BW1008">
            <v>0</v>
          </cell>
          <cell r="BX1008">
            <v>0</v>
          </cell>
          <cell r="BY1008" t="str">
            <v>1-29</v>
          </cell>
          <cell r="BZ1008">
            <v>167.52</v>
          </cell>
          <cell r="CA1008" t="e">
            <v>#REF!</v>
          </cell>
          <cell r="CB1008" t="str">
            <v>Match</v>
          </cell>
          <cell r="CC1008" t="b">
            <v>0</v>
          </cell>
          <cell r="CD1008">
            <v>523138412</v>
          </cell>
          <cell r="CE1008">
            <v>9</v>
          </cell>
          <cell r="CF1008">
            <v>5</v>
          </cell>
          <cell r="CG1008">
            <v>13</v>
          </cell>
          <cell r="CH1008" t="b">
            <v>0</v>
          </cell>
          <cell r="CI1008">
            <v>23.686840277776355</v>
          </cell>
          <cell r="CJ1008"/>
          <cell r="CK1008" t="e">
            <v>#REF!</v>
          </cell>
          <cell r="CL1008" t="e">
            <v>#REF!</v>
          </cell>
        </row>
        <row r="1009">
          <cell r="B1009">
            <v>50718</v>
          </cell>
          <cell r="C1009" t="str">
            <v xml:space="preserve"> JOHNSON,SUSANNE LACE</v>
          </cell>
          <cell r="D1009">
            <v>2043.26</v>
          </cell>
          <cell r="E1009">
            <v>1790.49</v>
          </cell>
          <cell r="F1009">
            <v>41890</v>
          </cell>
          <cell r="G1009">
            <v>42431</v>
          </cell>
          <cell r="H1009" t="str">
            <v xml:space="preserve"> PERSONAL</v>
          </cell>
          <cell r="I1009" t="str">
            <v xml:space="preserve"> CO</v>
          </cell>
          <cell r="J1009">
            <v>72</v>
          </cell>
          <cell r="K1009" t="str">
            <v xml:space="preserve"> A</v>
          </cell>
          <cell r="L1009" t="str">
            <v xml:space="preserve"> N</v>
          </cell>
          <cell r="M1009">
            <v>0</v>
          </cell>
          <cell r="N1009">
            <v>32220</v>
          </cell>
          <cell r="O1009">
            <v>50718</v>
          </cell>
          <cell r="P1009">
            <v>1790.49</v>
          </cell>
          <cell r="Q1009" t="str">
            <v xml:space="preserve"> AT</v>
          </cell>
          <cell r="R1009">
            <v>42431</v>
          </cell>
          <cell r="S1009">
            <v>0</v>
          </cell>
          <cell r="T1009">
            <v>0</v>
          </cell>
          <cell r="U1009" t="str">
            <v xml:space="preserve"> N</v>
          </cell>
          <cell r="V1009">
            <v>1</v>
          </cell>
          <cell r="W1009">
            <v>475026452</v>
          </cell>
          <cell r="X1009" t="str">
            <v xml:space="preserve"> S</v>
          </cell>
          <cell r="Y1009">
            <v>32220</v>
          </cell>
          <cell r="Z1009">
            <v>50718</v>
          </cell>
          <cell r="AA1009">
            <v>0</v>
          </cell>
          <cell r="AB1009">
            <v>1</v>
          </cell>
          <cell r="AC1009">
            <v>10</v>
          </cell>
          <cell r="AD1009">
            <v>8</v>
          </cell>
          <cell r="AE1009">
            <v>0</v>
          </cell>
          <cell r="AF1009">
            <v>0</v>
          </cell>
          <cell r="AG1009" t="str">
            <v xml:space="preserve"> CO</v>
          </cell>
          <cell r="AH1009" t="str">
            <v xml:space="preserve"> UNSECURED</v>
          </cell>
          <cell r="AI1009" t="str">
            <v xml:space="preserve"> N</v>
          </cell>
          <cell r="AJ1009">
            <v>9</v>
          </cell>
          <cell r="AK1009">
            <v>3</v>
          </cell>
          <cell r="AL1009">
            <v>32220</v>
          </cell>
          <cell r="AM1009">
            <v>50718</v>
          </cell>
          <cell r="AN1009" t="str">
            <v xml:space="preserve">  0/00/0000</v>
          </cell>
          <cell r="AO1009">
            <v>1790.49</v>
          </cell>
          <cell r="AP1009">
            <v>256.52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2047.01</v>
          </cell>
          <cell r="AV1009">
            <v>2</v>
          </cell>
          <cell r="AW1009">
            <v>2</v>
          </cell>
          <cell r="AX1009">
            <v>1</v>
          </cell>
          <cell r="AY1009">
            <v>32220</v>
          </cell>
          <cell r="AZ1009">
            <v>50718</v>
          </cell>
          <cell r="BA1009" t="str">
            <v xml:space="preserve"> CO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 t="str">
            <v>Substandard</v>
          </cell>
          <cell r="BH1009" t="str">
            <v>Pass</v>
          </cell>
          <cell r="BI1009" t="str">
            <v>***-**-6452</v>
          </cell>
          <cell r="BJ1009">
            <v>1790.49</v>
          </cell>
          <cell r="BK1009">
            <v>0</v>
          </cell>
          <cell r="BL1009"/>
          <cell r="BM1009"/>
          <cell r="BN1009">
            <v>0</v>
          </cell>
          <cell r="BO1009"/>
          <cell r="BP1009"/>
          <cell r="BQ1009">
            <v>2.2129300688714866E-6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3580.98</v>
          </cell>
          <cell r="BY1009" t="str">
            <v>120 +</v>
          </cell>
          <cell r="BZ1009">
            <v>2047.01</v>
          </cell>
          <cell r="CA1009" t="e">
            <v>#REF!</v>
          </cell>
          <cell r="CB1009" t="str">
            <v>Match</v>
          </cell>
          <cell r="CC1009" t="b">
            <v>0</v>
          </cell>
          <cell r="CD1009">
            <v>475026452</v>
          </cell>
          <cell r="CE1009">
            <v>9</v>
          </cell>
          <cell r="CF1009">
            <v>4</v>
          </cell>
          <cell r="CG1009">
            <v>2</v>
          </cell>
          <cell r="CH1009" t="b">
            <v>0</v>
          </cell>
          <cell r="CI1009">
            <v>692.68684027777635</v>
          </cell>
          <cell r="CJ1009" t="str">
            <v>31 +</v>
          </cell>
          <cell r="CK1009">
            <v>0</v>
          </cell>
          <cell r="CL1009">
            <v>0</v>
          </cell>
        </row>
        <row r="1010">
          <cell r="B1010">
            <v>91253</v>
          </cell>
          <cell r="C1010" t="str">
            <v xml:space="preserve"> JONES,ALLEN</v>
          </cell>
          <cell r="D1010">
            <v>500</v>
          </cell>
          <cell r="E1010">
            <v>500</v>
          </cell>
          <cell r="F1010">
            <v>36070</v>
          </cell>
          <cell r="G1010">
            <v>36374</v>
          </cell>
          <cell r="H1010" t="str">
            <v xml:space="preserve"> CAR REPAIR</v>
          </cell>
          <cell r="I1010" t="str">
            <v xml:space="preserve"> CO</v>
          </cell>
          <cell r="J1010">
            <v>31</v>
          </cell>
          <cell r="K1010" t="str">
            <v xml:space="preserve"> A</v>
          </cell>
          <cell r="L1010" t="str">
            <v xml:space="preserve"> N</v>
          </cell>
          <cell r="M1010">
            <v>0</v>
          </cell>
          <cell r="N1010">
            <v>32310</v>
          </cell>
          <cell r="O1010">
            <v>91253</v>
          </cell>
          <cell r="P1010">
            <v>0</v>
          </cell>
          <cell r="Q1010" t="str">
            <v xml:space="preserve"> JB</v>
          </cell>
          <cell r="R1010">
            <v>36101</v>
          </cell>
          <cell r="S1010">
            <v>53.5</v>
          </cell>
          <cell r="T1010">
            <v>0</v>
          </cell>
          <cell r="U1010" t="str">
            <v xml:space="preserve"> N</v>
          </cell>
          <cell r="V1010">
            <v>1</v>
          </cell>
          <cell r="W1010">
            <v>515801167</v>
          </cell>
          <cell r="X1010" t="str">
            <v xml:space="preserve"> S</v>
          </cell>
          <cell r="Y1010">
            <v>32310</v>
          </cell>
          <cell r="Z1010">
            <v>91253</v>
          </cell>
          <cell r="AA1010">
            <v>0</v>
          </cell>
          <cell r="AB1010">
            <v>1</v>
          </cell>
          <cell r="AC1010">
            <v>10</v>
          </cell>
          <cell r="AD1010">
            <v>4</v>
          </cell>
          <cell r="AE1010">
            <v>0</v>
          </cell>
          <cell r="AF1010">
            <v>0</v>
          </cell>
          <cell r="AG1010" t="str">
            <v xml:space="preserve"> ST</v>
          </cell>
          <cell r="AH1010" t="str">
            <v xml:space="preserve"> UNSECURED</v>
          </cell>
          <cell r="AI1010" t="str">
            <v xml:space="preserve"> N</v>
          </cell>
          <cell r="AJ1010">
            <v>15</v>
          </cell>
          <cell r="AK1010">
            <v>10</v>
          </cell>
          <cell r="AL1010">
            <v>32310</v>
          </cell>
          <cell r="AM1010">
            <v>91253</v>
          </cell>
          <cell r="AN1010" t="str">
            <v xml:space="preserve">  0/00/0000</v>
          </cell>
          <cell r="AO1010">
            <v>500</v>
          </cell>
          <cell r="AP1010">
            <v>1449.46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1949.46</v>
          </cell>
          <cell r="AV1010">
            <v>10</v>
          </cell>
          <cell r="AW1010">
            <v>10</v>
          </cell>
          <cell r="AX1010">
            <v>54</v>
          </cell>
          <cell r="AY1010">
            <v>32310</v>
          </cell>
          <cell r="AZ1010">
            <v>91253</v>
          </cell>
          <cell r="BA1010" t="str">
            <v xml:space="preserve"> ST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 t="str">
            <v>Substandard</v>
          </cell>
          <cell r="BH1010" t="str">
            <v>Pass</v>
          </cell>
          <cell r="BI1010" t="str">
            <v>***-**-1167</v>
          </cell>
          <cell r="BJ1010">
            <v>500</v>
          </cell>
          <cell r="BK1010">
            <v>0</v>
          </cell>
          <cell r="BL1010"/>
          <cell r="BM1010"/>
          <cell r="BN1010">
            <v>0</v>
          </cell>
          <cell r="BO1010"/>
          <cell r="BP1010"/>
          <cell r="BQ1010">
            <v>1.0299462106609021E-6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500</v>
          </cell>
          <cell r="BY1010" t="str">
            <v>120 +</v>
          </cell>
          <cell r="BZ1010">
            <v>1949.46</v>
          </cell>
          <cell r="CA1010" t="e">
            <v>#REF!</v>
          </cell>
          <cell r="CB1010" t="str">
            <v>Match</v>
          </cell>
          <cell r="CC1010" t="b">
            <v>0</v>
          </cell>
          <cell r="CD1010">
            <v>515801167</v>
          </cell>
          <cell r="CE1010">
            <v>9</v>
          </cell>
          <cell r="CF1010">
            <v>5</v>
          </cell>
          <cell r="CG1010">
            <v>80</v>
          </cell>
          <cell r="CH1010" t="b">
            <v>0</v>
          </cell>
          <cell r="CI1010">
            <v>7022.6868402777764</v>
          </cell>
          <cell r="CJ1010" t="str">
            <v>31 +</v>
          </cell>
          <cell r="CK1010">
            <v>0</v>
          </cell>
          <cell r="CL1010">
            <v>0</v>
          </cell>
        </row>
        <row r="1011">
          <cell r="B1011">
            <v>310369</v>
          </cell>
          <cell r="C1011" t="str">
            <v xml:space="preserve"> JONES,JOHN JACOB</v>
          </cell>
          <cell r="D1011">
            <v>44418.78</v>
          </cell>
          <cell r="E1011">
            <v>39091.99</v>
          </cell>
          <cell r="F1011">
            <v>42139</v>
          </cell>
          <cell r="G1011">
            <v>49461</v>
          </cell>
          <cell r="H1011" t="str">
            <v xml:space="preserve"> NO CASH OUT REFINANCE</v>
          </cell>
          <cell r="I1011" t="str">
            <v xml:space="preserve"> PA</v>
          </cell>
          <cell r="J1011">
            <v>19</v>
          </cell>
          <cell r="K1011" t="str">
            <v xml:space="preserve"> A</v>
          </cell>
          <cell r="L1011" t="str">
            <v xml:space="preserve"> N</v>
          </cell>
          <cell r="M1011">
            <v>0</v>
          </cell>
          <cell r="N1011">
            <v>32325</v>
          </cell>
          <cell r="O1011">
            <v>310369</v>
          </cell>
          <cell r="P1011">
            <v>0</v>
          </cell>
          <cell r="Q1011" t="str">
            <v xml:space="preserve"> BR</v>
          </cell>
          <cell r="R1011">
            <v>43132</v>
          </cell>
          <cell r="S1011">
            <v>254.77</v>
          </cell>
          <cell r="T1011">
            <v>78.069999999999993</v>
          </cell>
          <cell r="U1011" t="str">
            <v xml:space="preserve"> N</v>
          </cell>
          <cell r="V1011">
            <v>2</v>
          </cell>
          <cell r="W1011">
            <v>489903619</v>
          </cell>
          <cell r="X1011" t="str">
            <v xml:space="preserve"> S</v>
          </cell>
          <cell r="Y1011">
            <v>32325</v>
          </cell>
          <cell r="Z1011">
            <v>310369</v>
          </cell>
          <cell r="AA1011">
            <v>0</v>
          </cell>
          <cell r="AB1011">
            <v>3</v>
          </cell>
          <cell r="AC1011">
            <v>6</v>
          </cell>
          <cell r="AD1011">
            <v>3</v>
          </cell>
          <cell r="AE1011">
            <v>310369</v>
          </cell>
          <cell r="AF1011">
            <v>1</v>
          </cell>
          <cell r="AG1011" t="str">
            <v xml:space="preserve"> ST</v>
          </cell>
          <cell r="AH1011" t="str">
            <v xml:space="preserve"> 602 KINGSLEY</v>
          </cell>
          <cell r="AI1011" t="str">
            <v xml:space="preserve"> N</v>
          </cell>
          <cell r="AJ1011">
            <v>3.125</v>
          </cell>
          <cell r="AK1011">
            <v>0</v>
          </cell>
          <cell r="AL1011">
            <v>32325</v>
          </cell>
          <cell r="AM1011">
            <v>310369</v>
          </cell>
          <cell r="AN1011" t="str">
            <v xml:space="preserve">  0/00/0000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32325</v>
          </cell>
          <cell r="AZ1011">
            <v>310369</v>
          </cell>
          <cell r="BA1011" t="str">
            <v xml:space="preserve"> ST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 t="str">
            <v>Pass</v>
          </cell>
          <cell r="BH1011" t="str">
            <v>Pass</v>
          </cell>
          <cell r="BI1011" t="str">
            <v>***-**-3619</v>
          </cell>
          <cell r="BJ1011">
            <v>39091.99</v>
          </cell>
          <cell r="BK1011">
            <v>39170.06</v>
          </cell>
          <cell r="BL1011">
            <v>39170.06</v>
          </cell>
          <cell r="BM1011"/>
          <cell r="BN1011"/>
          <cell r="BO1011"/>
          <cell r="BP1011"/>
          <cell r="BQ1011">
            <v>1.6776102903205783E-5</v>
          </cell>
          <cell r="BR1011">
            <v>39091.99</v>
          </cell>
          <cell r="BS1011">
            <v>78.069999999999993</v>
          </cell>
          <cell r="BT1011">
            <v>39170.06</v>
          </cell>
          <cell r="BU1011">
            <v>0</v>
          </cell>
          <cell r="BV1011">
            <v>39170.06</v>
          </cell>
          <cell r="BW1011">
            <v>0</v>
          </cell>
          <cell r="BX1011">
            <v>0</v>
          </cell>
          <cell r="BY1011"/>
          <cell r="BZ1011">
            <v>0</v>
          </cell>
          <cell r="CA1011" t="e">
            <v>#REF!</v>
          </cell>
          <cell r="CB1011" t="str">
            <v>Match</v>
          </cell>
          <cell r="CC1011" t="b">
            <v>0</v>
          </cell>
          <cell r="CD1011">
            <v>489903619</v>
          </cell>
          <cell r="CE1011">
            <v>9</v>
          </cell>
          <cell r="CF1011">
            <v>4</v>
          </cell>
          <cell r="CG1011">
            <v>90</v>
          </cell>
          <cell r="CH1011" t="b">
            <v>0</v>
          </cell>
          <cell r="CI1011">
            <v>-8.3131597222236451</v>
          </cell>
          <cell r="CJ1011"/>
          <cell r="CK1011" t="e">
            <v>#REF!</v>
          </cell>
          <cell r="CL1011" t="e">
            <v>#REF!</v>
          </cell>
        </row>
        <row r="1012">
          <cell r="B1012">
            <v>9310369</v>
          </cell>
          <cell r="C1012" t="str">
            <v xml:space="preserve"> JONES,JOHN JA</v>
          </cell>
          <cell r="D1012">
            <v>-44418.78</v>
          </cell>
          <cell r="E1012">
            <v>-39091.99</v>
          </cell>
          <cell r="F1012">
            <v>42139</v>
          </cell>
          <cell r="G1012">
            <v>49461</v>
          </cell>
          <cell r="H1012" t="str">
            <v xml:space="preserve"> FHLB SOLD LOAN</v>
          </cell>
          <cell r="I1012" t="str">
            <v xml:space="preserve"> PT</v>
          </cell>
          <cell r="J1012">
            <v>20</v>
          </cell>
          <cell r="K1012" t="str">
            <v xml:space="preserve"> A</v>
          </cell>
          <cell r="L1012" t="str">
            <v xml:space="preserve"> N</v>
          </cell>
          <cell r="M1012">
            <v>0</v>
          </cell>
          <cell r="N1012">
            <v>32325</v>
          </cell>
          <cell r="O1012">
            <v>9310369</v>
          </cell>
          <cell r="P1012">
            <v>0</v>
          </cell>
          <cell r="Q1012" t="str">
            <v xml:space="preserve"> BR</v>
          </cell>
          <cell r="R1012">
            <v>43132</v>
          </cell>
          <cell r="S1012">
            <v>254.77</v>
          </cell>
          <cell r="T1012">
            <v>-78.069999999999993</v>
          </cell>
          <cell r="U1012" t="str">
            <v xml:space="preserve"> N</v>
          </cell>
          <cell r="V1012">
            <v>2</v>
          </cell>
          <cell r="W1012">
            <v>489903619</v>
          </cell>
          <cell r="X1012" t="str">
            <v xml:space="preserve"> S</v>
          </cell>
          <cell r="Y1012">
            <v>32325</v>
          </cell>
          <cell r="Z1012">
            <v>9310369</v>
          </cell>
          <cell r="AA1012">
            <v>0</v>
          </cell>
          <cell r="AB1012">
            <v>3</v>
          </cell>
          <cell r="AC1012">
            <v>6</v>
          </cell>
          <cell r="AD1012">
            <v>3</v>
          </cell>
          <cell r="AE1012">
            <v>310369</v>
          </cell>
          <cell r="AF1012">
            <v>1</v>
          </cell>
          <cell r="AG1012" t="str">
            <v xml:space="preserve"> ST</v>
          </cell>
          <cell r="AH1012" t="str">
            <v xml:space="preserve"> 602 KINGSLEY</v>
          </cell>
          <cell r="AI1012" t="str">
            <v xml:space="preserve">  </v>
          </cell>
          <cell r="AJ1012">
            <v>3.125</v>
          </cell>
          <cell r="AK1012">
            <v>0</v>
          </cell>
          <cell r="AL1012">
            <v>32325</v>
          </cell>
          <cell r="AM1012">
            <v>9310369</v>
          </cell>
          <cell r="AN1012" t="str">
            <v xml:space="preserve">  0/00/0000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32325</v>
          </cell>
          <cell r="AZ1012">
            <v>9310369</v>
          </cell>
          <cell r="BA1012" t="str">
            <v xml:space="preserve"> ST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 t="str">
            <v>Pass</v>
          </cell>
          <cell r="BH1012" t="str">
            <v>Pass</v>
          </cell>
          <cell r="BI1012" t="str">
            <v>***-**-3619</v>
          </cell>
          <cell r="BJ1012">
            <v>-39091.99</v>
          </cell>
          <cell r="BK1012">
            <v>-39170.06</v>
          </cell>
          <cell r="BL1012">
            <v>-39170.06</v>
          </cell>
          <cell r="BM1012"/>
          <cell r="BN1012"/>
          <cell r="BO1012"/>
          <cell r="BP1012"/>
          <cell r="BQ1012">
            <v>-1.6776102903205783E-5</v>
          </cell>
          <cell r="BR1012">
            <v>-39091.99</v>
          </cell>
          <cell r="BS1012">
            <v>-78.069999999999993</v>
          </cell>
          <cell r="BT1012">
            <v>-39170.06</v>
          </cell>
          <cell r="BU1012">
            <v>0</v>
          </cell>
          <cell r="BV1012">
            <v>-39170.06</v>
          </cell>
          <cell r="BW1012">
            <v>0</v>
          </cell>
          <cell r="BX1012">
            <v>0</v>
          </cell>
          <cell r="BY1012"/>
          <cell r="BZ1012">
            <v>0</v>
          </cell>
          <cell r="CA1012" t="e">
            <v>#REF!</v>
          </cell>
          <cell r="CB1012" t="str">
            <v>Match</v>
          </cell>
          <cell r="CC1012" t="b">
            <v>0</v>
          </cell>
          <cell r="CD1012">
            <v>489903619</v>
          </cell>
          <cell r="CE1012">
            <v>9</v>
          </cell>
          <cell r="CF1012">
            <v>4</v>
          </cell>
          <cell r="CG1012">
            <v>90</v>
          </cell>
          <cell r="CH1012" t="b">
            <v>0</v>
          </cell>
          <cell r="CI1012">
            <v>-8.3131597222236451</v>
          </cell>
          <cell r="CJ1012"/>
          <cell r="CK1012" t="e">
            <v>#REF!</v>
          </cell>
          <cell r="CL1012" t="e">
            <v>#REF!</v>
          </cell>
        </row>
        <row r="1013">
          <cell r="B1013">
            <v>92001</v>
          </cell>
          <cell r="C1013" t="str">
            <v xml:space="preserve"> JUAREZ,MARI</v>
          </cell>
          <cell r="D1013">
            <v>500</v>
          </cell>
          <cell r="E1013">
            <v>371.67</v>
          </cell>
          <cell r="F1013">
            <v>36262</v>
          </cell>
          <cell r="G1013">
            <v>36631</v>
          </cell>
          <cell r="H1013" t="str">
            <v xml:space="preserve"> PERSONAL</v>
          </cell>
          <cell r="I1013" t="str">
            <v xml:space="preserve"> CO</v>
          </cell>
          <cell r="J1013">
            <v>31</v>
          </cell>
          <cell r="K1013" t="str">
            <v xml:space="preserve"> A</v>
          </cell>
          <cell r="L1013" t="str">
            <v xml:space="preserve"> N</v>
          </cell>
          <cell r="M1013">
            <v>0</v>
          </cell>
          <cell r="N1013">
            <v>32472</v>
          </cell>
          <cell r="O1013">
            <v>92001</v>
          </cell>
          <cell r="P1013">
            <v>0</v>
          </cell>
          <cell r="Q1013" t="str">
            <v xml:space="preserve"> CP</v>
          </cell>
          <cell r="R1013">
            <v>36387</v>
          </cell>
          <cell r="S1013">
            <v>44.96</v>
          </cell>
          <cell r="T1013">
            <v>0</v>
          </cell>
          <cell r="U1013" t="str">
            <v xml:space="preserve"> N</v>
          </cell>
          <cell r="V1013">
            <v>11</v>
          </cell>
          <cell r="W1013">
            <v>654673789</v>
          </cell>
          <cell r="X1013" t="str">
            <v xml:space="preserve"> S</v>
          </cell>
          <cell r="Y1013">
            <v>32472</v>
          </cell>
          <cell r="Z1013">
            <v>92001</v>
          </cell>
          <cell r="AA1013">
            <v>0</v>
          </cell>
          <cell r="AB1013">
            <v>4</v>
          </cell>
          <cell r="AC1013">
            <v>10</v>
          </cell>
          <cell r="AD1013">
            <v>4</v>
          </cell>
          <cell r="AE1013">
            <v>0</v>
          </cell>
          <cell r="AF1013">
            <v>0</v>
          </cell>
          <cell r="AG1013" t="str">
            <v xml:space="preserve"> ST</v>
          </cell>
          <cell r="AH1013" t="str">
            <v xml:space="preserve"> SEC AGREE:VEHICLES</v>
          </cell>
          <cell r="AI1013" t="str">
            <v xml:space="preserve"> N</v>
          </cell>
          <cell r="AJ1013">
            <v>14</v>
          </cell>
          <cell r="AK1013">
            <v>9</v>
          </cell>
          <cell r="AL1013">
            <v>32472</v>
          </cell>
          <cell r="AM1013">
            <v>92001</v>
          </cell>
          <cell r="AN1013" t="str">
            <v xml:space="preserve">  0/00/0000</v>
          </cell>
          <cell r="AO1013">
            <v>371.67</v>
          </cell>
          <cell r="AP1013">
            <v>968.4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1340.07</v>
          </cell>
          <cell r="AV1013">
            <v>9</v>
          </cell>
          <cell r="AW1013">
            <v>9</v>
          </cell>
          <cell r="AX1013">
            <v>53</v>
          </cell>
          <cell r="AY1013">
            <v>32472</v>
          </cell>
          <cell r="AZ1013">
            <v>92001</v>
          </cell>
          <cell r="BA1013" t="str">
            <v xml:space="preserve"> ST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 t="str">
            <v>Substandard</v>
          </cell>
          <cell r="BH1013" t="str">
            <v>Pass</v>
          </cell>
          <cell r="BI1013" t="str">
            <v>***-**-3789</v>
          </cell>
          <cell r="BJ1013">
            <v>371.67</v>
          </cell>
          <cell r="BK1013">
            <v>0</v>
          </cell>
          <cell r="BL1013"/>
          <cell r="BM1013"/>
          <cell r="BN1013">
            <v>0</v>
          </cell>
          <cell r="BO1013"/>
          <cell r="BP1013"/>
          <cell r="BQ1013">
            <v>7.1456020181716344E-7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371.67</v>
          </cell>
          <cell r="BY1013" t="str">
            <v>120 +</v>
          </cell>
          <cell r="BZ1013">
            <v>1340.07</v>
          </cell>
          <cell r="CA1013" t="e">
            <v>#REF!</v>
          </cell>
          <cell r="CB1013" t="str">
            <v>Match</v>
          </cell>
          <cell r="CC1013" t="b">
            <v>0</v>
          </cell>
          <cell r="CD1013">
            <v>654673789</v>
          </cell>
          <cell r="CE1013">
            <v>9</v>
          </cell>
          <cell r="CF1013">
            <v>6</v>
          </cell>
          <cell r="CG1013">
            <v>67</v>
          </cell>
          <cell r="CH1013" t="b">
            <v>0</v>
          </cell>
          <cell r="CI1013">
            <v>6736.6868402777764</v>
          </cell>
          <cell r="CJ1013" t="str">
            <v>31 +</v>
          </cell>
          <cell r="CK1013">
            <v>0</v>
          </cell>
          <cell r="CL1013">
            <v>0</v>
          </cell>
        </row>
        <row r="1014">
          <cell r="B1014">
            <v>47636</v>
          </cell>
          <cell r="C1014" t="str">
            <v xml:space="preserve"> JY PROPERTIES, LLC</v>
          </cell>
          <cell r="D1014">
            <v>198043.17</v>
          </cell>
          <cell r="E1014">
            <v>172296.95</v>
          </cell>
          <cell r="F1014">
            <v>41002</v>
          </cell>
          <cell r="G1014">
            <v>51594</v>
          </cell>
          <cell r="H1014" t="str">
            <v xml:space="preserve"> REFINANCE BUILDINGS</v>
          </cell>
          <cell r="I1014" t="str">
            <v xml:space="preserve"> SA</v>
          </cell>
          <cell r="J1014">
            <v>15</v>
          </cell>
          <cell r="K1014" t="str">
            <v xml:space="preserve"> A</v>
          </cell>
          <cell r="L1014" t="str">
            <v xml:space="preserve"> N</v>
          </cell>
          <cell r="M1014">
            <v>0</v>
          </cell>
          <cell r="N1014">
            <v>32655</v>
          </cell>
          <cell r="O1014">
            <v>47636</v>
          </cell>
          <cell r="P1014">
            <v>0</v>
          </cell>
          <cell r="Q1014" t="str">
            <v xml:space="preserve"> JB</v>
          </cell>
          <cell r="R1014">
            <v>43254</v>
          </cell>
          <cell r="S1014">
            <v>1109.68</v>
          </cell>
          <cell r="T1014">
            <v>495.65</v>
          </cell>
          <cell r="U1014" t="str">
            <v xml:space="preserve"> N</v>
          </cell>
          <cell r="V1014">
            <v>2</v>
          </cell>
          <cell r="W1014">
            <v>275013138</v>
          </cell>
          <cell r="X1014" t="str">
            <v xml:space="preserve"> F</v>
          </cell>
          <cell r="Y1014">
            <v>32655</v>
          </cell>
          <cell r="Z1014">
            <v>47636</v>
          </cell>
          <cell r="AA1014">
            <v>0</v>
          </cell>
          <cell r="AB1014">
            <v>11</v>
          </cell>
          <cell r="AC1014">
            <v>6</v>
          </cell>
          <cell r="AD1014">
            <v>2</v>
          </cell>
          <cell r="AE1014">
            <v>0</v>
          </cell>
          <cell r="AF1014">
            <v>0</v>
          </cell>
          <cell r="AG1014" t="str">
            <v xml:space="preserve"> ST</v>
          </cell>
          <cell r="AH1014" t="str">
            <v xml:space="preserve"> REM DATED 3-21-11</v>
          </cell>
          <cell r="AI1014" t="str">
            <v xml:space="preserve"> N</v>
          </cell>
          <cell r="AJ1014">
            <v>5.25</v>
          </cell>
          <cell r="AK1014">
            <v>3</v>
          </cell>
          <cell r="AL1014">
            <v>32655</v>
          </cell>
          <cell r="AM1014">
            <v>47636</v>
          </cell>
          <cell r="AN1014" t="str">
            <v xml:space="preserve">  0/00/0000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32655</v>
          </cell>
          <cell r="AZ1014">
            <v>47636</v>
          </cell>
          <cell r="BA1014" t="str">
            <v xml:space="preserve"> ST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 t="str">
            <v>Pass</v>
          </cell>
          <cell r="BH1014" t="str">
            <v>Pass</v>
          </cell>
          <cell r="BI1014" t="str">
            <v>**-***3138</v>
          </cell>
          <cell r="BJ1014">
            <v>172296.95</v>
          </cell>
          <cell r="BK1014">
            <v>172792.6</v>
          </cell>
          <cell r="BL1014">
            <v>172792.6</v>
          </cell>
          <cell r="BM1014"/>
          <cell r="BN1014"/>
          <cell r="BO1014"/>
          <cell r="BP1014"/>
          <cell r="BQ1014">
            <v>1.2421961353265164E-4</v>
          </cell>
          <cell r="BR1014">
            <v>172296.95</v>
          </cell>
          <cell r="BS1014">
            <v>495.65</v>
          </cell>
          <cell r="BT1014">
            <v>172792.6</v>
          </cell>
          <cell r="BU1014">
            <v>0</v>
          </cell>
          <cell r="BV1014">
            <v>172792.6</v>
          </cell>
          <cell r="BW1014">
            <v>0</v>
          </cell>
          <cell r="BX1014">
            <v>0</v>
          </cell>
          <cell r="BY1014"/>
          <cell r="BZ1014">
            <v>0</v>
          </cell>
          <cell r="CA1014" t="e">
            <v>#REF!</v>
          </cell>
          <cell r="CB1014" t="str">
            <v>Match</v>
          </cell>
          <cell r="CC1014" t="b">
            <v>0</v>
          </cell>
          <cell r="CD1014">
            <v>275013138</v>
          </cell>
          <cell r="CE1014">
            <v>9</v>
          </cell>
          <cell r="CF1014">
            <v>2</v>
          </cell>
          <cell r="CG1014">
            <v>1</v>
          </cell>
          <cell r="CH1014" t="b">
            <v>0</v>
          </cell>
          <cell r="CI1014">
            <v>-130.31315972222365</v>
          </cell>
          <cell r="CJ1014"/>
          <cell r="CK1014" t="e">
            <v>#REF!</v>
          </cell>
          <cell r="CL1014" t="e">
            <v>#REF!</v>
          </cell>
        </row>
        <row r="1015">
          <cell r="B1015">
            <v>54226</v>
          </cell>
          <cell r="C1015" t="str">
            <v xml:space="preserve"> KD ACCOUNTING &amp; TAX</v>
          </cell>
          <cell r="D1015">
            <v>75000</v>
          </cell>
          <cell r="E1015">
            <v>60000</v>
          </cell>
          <cell r="F1015">
            <v>43012</v>
          </cell>
          <cell r="G1015">
            <v>43327</v>
          </cell>
          <cell r="H1015" t="str">
            <v xml:space="preserve"> OPERATING RENEWAL</v>
          </cell>
          <cell r="I1015" t="str">
            <v xml:space="preserve"> SI</v>
          </cell>
          <cell r="J1015">
            <v>61</v>
          </cell>
          <cell r="K1015" t="str">
            <v xml:space="preserve"> A</v>
          </cell>
          <cell r="L1015" t="str">
            <v xml:space="preserve"> O</v>
          </cell>
          <cell r="M1015">
            <v>75000</v>
          </cell>
          <cell r="N1015">
            <v>32700</v>
          </cell>
          <cell r="O1015">
            <v>54226</v>
          </cell>
          <cell r="P1015">
            <v>0</v>
          </cell>
          <cell r="Q1015" t="str">
            <v xml:space="preserve"> LF</v>
          </cell>
          <cell r="R1015">
            <v>43327</v>
          </cell>
          <cell r="S1015">
            <v>0</v>
          </cell>
          <cell r="T1015">
            <v>1234.1099999999999</v>
          </cell>
          <cell r="U1015" t="str">
            <v xml:space="preserve"> N</v>
          </cell>
          <cell r="V1015">
            <v>7</v>
          </cell>
          <cell r="W1015">
            <v>464960237</v>
          </cell>
          <cell r="X1015" t="str">
            <v xml:space="preserve"> F</v>
          </cell>
          <cell r="Y1015">
            <v>32700</v>
          </cell>
          <cell r="Z1015">
            <v>54226</v>
          </cell>
          <cell r="AA1015">
            <v>0</v>
          </cell>
          <cell r="AB1015">
            <v>4</v>
          </cell>
          <cell r="AC1015">
            <v>4</v>
          </cell>
          <cell r="AD1015">
            <v>5</v>
          </cell>
          <cell r="AE1015">
            <v>0</v>
          </cell>
          <cell r="AF1015">
            <v>0</v>
          </cell>
          <cell r="AG1015" t="str">
            <v xml:space="preserve"> ST</v>
          </cell>
          <cell r="AH1015" t="str">
            <v xml:space="preserve"> ALL IN CP AC EQ AND GI AND TER</v>
          </cell>
          <cell r="AI1015" t="str">
            <v xml:space="preserve"> N</v>
          </cell>
          <cell r="AJ1015">
            <v>7</v>
          </cell>
          <cell r="AK1015">
            <v>0</v>
          </cell>
          <cell r="AL1015">
            <v>32700</v>
          </cell>
          <cell r="AM1015">
            <v>54226</v>
          </cell>
          <cell r="AN1015" t="str">
            <v xml:space="preserve">  0/00/0000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32700</v>
          </cell>
          <cell r="AZ1015">
            <v>54226</v>
          </cell>
          <cell r="BA1015" t="str">
            <v xml:space="preserve"> ST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 t="str">
            <v>Pass</v>
          </cell>
          <cell r="BH1015" t="str">
            <v>Pass</v>
          </cell>
          <cell r="BI1015" t="str">
            <v>**-***0237</v>
          </cell>
          <cell r="BJ1015">
            <v>75000</v>
          </cell>
          <cell r="BK1015">
            <v>61234.11</v>
          </cell>
          <cell r="BL1015">
            <v>61234.11</v>
          </cell>
          <cell r="BM1015"/>
          <cell r="BN1015"/>
          <cell r="BO1015"/>
          <cell r="BP1015"/>
          <cell r="BQ1015">
            <v>5.7676987797010523E-5</v>
          </cell>
          <cell r="BR1015">
            <v>60000</v>
          </cell>
          <cell r="BS1015">
            <v>1234.1099999999999</v>
          </cell>
          <cell r="BT1015">
            <v>61234.11</v>
          </cell>
          <cell r="BU1015">
            <v>15000</v>
          </cell>
          <cell r="BV1015">
            <v>76234.11</v>
          </cell>
          <cell r="BW1015">
            <v>0</v>
          </cell>
          <cell r="BX1015">
            <v>0</v>
          </cell>
          <cell r="BY1015"/>
          <cell r="BZ1015">
            <v>0</v>
          </cell>
          <cell r="CA1015" t="e">
            <v>#REF!</v>
          </cell>
          <cell r="CB1015" t="str">
            <v>Match</v>
          </cell>
          <cell r="CC1015" t="b">
            <v>0</v>
          </cell>
          <cell r="CD1015">
            <v>464960237</v>
          </cell>
          <cell r="CE1015">
            <v>9</v>
          </cell>
          <cell r="CF1015">
            <v>4</v>
          </cell>
          <cell r="CG1015">
            <v>96</v>
          </cell>
          <cell r="CH1015" t="b">
            <v>0</v>
          </cell>
          <cell r="CI1015">
            <v>-203.31315972222365</v>
          </cell>
          <cell r="CJ1015"/>
          <cell r="CK1015" t="e">
            <v>#REF!</v>
          </cell>
          <cell r="CL1015" t="e">
            <v>#REF!</v>
          </cell>
        </row>
        <row r="1016">
          <cell r="B1016">
            <v>53658</v>
          </cell>
          <cell r="C1016" t="str">
            <v xml:space="preserve"> K-D FARMS</v>
          </cell>
          <cell r="D1016">
            <v>950000</v>
          </cell>
          <cell r="E1016">
            <v>464500</v>
          </cell>
          <cell r="F1016">
            <v>42800</v>
          </cell>
          <cell r="G1016">
            <v>43160</v>
          </cell>
          <cell r="H1016" t="str">
            <v xml:space="preserve"> OPERATING LOC</v>
          </cell>
          <cell r="I1016" t="str">
            <v xml:space="preserve"> SI</v>
          </cell>
          <cell r="J1016">
            <v>61</v>
          </cell>
          <cell r="K1016" t="str">
            <v xml:space="preserve"> A</v>
          </cell>
          <cell r="L1016" t="str">
            <v xml:space="preserve"> O</v>
          </cell>
          <cell r="M1016">
            <v>950000</v>
          </cell>
          <cell r="N1016">
            <v>32750</v>
          </cell>
          <cell r="O1016">
            <v>53658</v>
          </cell>
          <cell r="P1016">
            <v>0</v>
          </cell>
          <cell r="Q1016" t="str">
            <v xml:space="preserve"> JB</v>
          </cell>
          <cell r="R1016">
            <v>43160</v>
          </cell>
          <cell r="S1016">
            <v>0</v>
          </cell>
          <cell r="T1016">
            <v>33721.300000000003</v>
          </cell>
          <cell r="U1016" t="str">
            <v xml:space="preserve"> N</v>
          </cell>
          <cell r="V1016">
            <v>7</v>
          </cell>
          <cell r="W1016">
            <v>481105970</v>
          </cell>
          <cell r="X1016" t="str">
            <v xml:space="preserve"> F</v>
          </cell>
          <cell r="Y1016">
            <v>32750</v>
          </cell>
          <cell r="Z1016">
            <v>53658</v>
          </cell>
          <cell r="AA1016">
            <v>0</v>
          </cell>
          <cell r="AB1016">
            <v>13</v>
          </cell>
          <cell r="AC1016">
            <v>4</v>
          </cell>
          <cell r="AD1016">
            <v>5</v>
          </cell>
          <cell r="AE1016">
            <v>0</v>
          </cell>
          <cell r="AF1016">
            <v>0</v>
          </cell>
          <cell r="AG1016" t="str">
            <v xml:space="preserve"> ST</v>
          </cell>
          <cell r="AH1016" t="str">
            <v xml:space="preserve"> ALL IN CP AC EQ GI CR FP LIVES</v>
          </cell>
          <cell r="AI1016" t="str">
            <v xml:space="preserve"> N</v>
          </cell>
          <cell r="AJ1016">
            <v>5.75</v>
          </cell>
          <cell r="AK1016">
            <v>0</v>
          </cell>
          <cell r="AL1016">
            <v>32750</v>
          </cell>
          <cell r="AM1016">
            <v>53658</v>
          </cell>
          <cell r="AN1016" t="str">
            <v xml:space="preserve">  0/00/0000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32750</v>
          </cell>
          <cell r="AZ1016">
            <v>53658</v>
          </cell>
          <cell r="BA1016" t="str">
            <v xml:space="preserve"> ST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 t="str">
            <v>Substandard</v>
          </cell>
          <cell r="BH1016" t="str">
            <v>Substandard</v>
          </cell>
          <cell r="BI1016" t="str">
            <v>**-***5970</v>
          </cell>
          <cell r="BJ1016">
            <v>950000</v>
          </cell>
          <cell r="BK1016">
            <v>498221.3</v>
          </cell>
          <cell r="BL1016"/>
          <cell r="BM1016"/>
          <cell r="BN1016">
            <v>498221.3</v>
          </cell>
          <cell r="BO1016"/>
          <cell r="BP1016"/>
          <cell r="BQ1016">
            <v>3.6678101138652497E-4</v>
          </cell>
          <cell r="BR1016">
            <v>464500</v>
          </cell>
          <cell r="BS1016">
            <v>33721.300000000003</v>
          </cell>
          <cell r="BT1016">
            <v>498221.3</v>
          </cell>
          <cell r="BU1016">
            <v>485500</v>
          </cell>
          <cell r="BV1016">
            <v>983721.3</v>
          </cell>
          <cell r="BW1016">
            <v>0</v>
          </cell>
          <cell r="BX1016">
            <v>0</v>
          </cell>
          <cell r="BY1016"/>
          <cell r="BZ1016">
            <v>0</v>
          </cell>
          <cell r="CA1016" t="e">
            <v>#REF!</v>
          </cell>
          <cell r="CB1016" t="str">
            <v>Match</v>
          </cell>
          <cell r="CC1016" t="b">
            <v>0</v>
          </cell>
          <cell r="CD1016">
            <v>481105970</v>
          </cell>
          <cell r="CE1016">
            <v>9</v>
          </cell>
          <cell r="CF1016">
            <v>4</v>
          </cell>
          <cell r="CG1016">
            <v>10</v>
          </cell>
          <cell r="CH1016" t="b">
            <v>0</v>
          </cell>
          <cell r="CI1016">
            <v>-36.313159722223645</v>
          </cell>
          <cell r="CJ1016"/>
          <cell r="CK1016" t="e">
            <v>#REF!</v>
          </cell>
          <cell r="CL1016" t="e">
            <v>#REF!</v>
          </cell>
        </row>
        <row r="1017">
          <cell r="B1017">
            <v>53871</v>
          </cell>
          <cell r="C1017" t="str">
            <v xml:space="preserve"> K-D FARMS</v>
          </cell>
          <cell r="D1017">
            <v>300000</v>
          </cell>
          <cell r="E1017">
            <v>23884.93</v>
          </cell>
          <cell r="F1017">
            <v>42872</v>
          </cell>
          <cell r="G1017">
            <v>43160</v>
          </cell>
          <cell r="H1017" t="str">
            <v xml:space="preserve"> OPERATING LOC</v>
          </cell>
          <cell r="I1017" t="str">
            <v xml:space="preserve"> SI</v>
          </cell>
          <cell r="J1017">
            <v>91</v>
          </cell>
          <cell r="K1017" t="str">
            <v xml:space="preserve"> A</v>
          </cell>
          <cell r="L1017" t="str">
            <v xml:space="preserve"> N</v>
          </cell>
          <cell r="M1017">
            <v>0</v>
          </cell>
          <cell r="N1017">
            <v>32750</v>
          </cell>
          <cell r="O1017">
            <v>53871</v>
          </cell>
          <cell r="P1017">
            <v>0</v>
          </cell>
          <cell r="Q1017" t="str">
            <v xml:space="preserve"> JB</v>
          </cell>
          <cell r="R1017">
            <v>43160</v>
          </cell>
          <cell r="S1017">
            <v>0</v>
          </cell>
          <cell r="T1017">
            <v>240.81</v>
          </cell>
          <cell r="U1017" t="str">
            <v xml:space="preserve"> N</v>
          </cell>
          <cell r="V1017">
            <v>7</v>
          </cell>
          <cell r="W1017">
            <v>481105970</v>
          </cell>
          <cell r="X1017" t="str">
            <v xml:space="preserve"> F</v>
          </cell>
          <cell r="Y1017">
            <v>32750</v>
          </cell>
          <cell r="Z1017">
            <v>53871</v>
          </cell>
          <cell r="AA1017">
            <v>0</v>
          </cell>
          <cell r="AB1017">
            <v>13</v>
          </cell>
          <cell r="AC1017">
            <v>4</v>
          </cell>
          <cell r="AD1017">
            <v>11</v>
          </cell>
          <cell r="AE1017">
            <v>0</v>
          </cell>
          <cell r="AF1017">
            <v>0</v>
          </cell>
          <cell r="AG1017" t="str">
            <v xml:space="preserve"> ST</v>
          </cell>
          <cell r="AH1017" t="str">
            <v xml:space="preserve"> ALL IN VP AC EQ GI CR FP LIVES</v>
          </cell>
          <cell r="AI1017" t="str">
            <v xml:space="preserve"> N</v>
          </cell>
          <cell r="AJ1017">
            <v>5.75</v>
          </cell>
          <cell r="AK1017">
            <v>0</v>
          </cell>
          <cell r="AL1017">
            <v>32750</v>
          </cell>
          <cell r="AM1017">
            <v>53871</v>
          </cell>
          <cell r="AN1017" t="str">
            <v xml:space="preserve">  0/00/0000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32750</v>
          </cell>
          <cell r="AZ1017">
            <v>53871</v>
          </cell>
          <cell r="BA1017" t="str">
            <v xml:space="preserve"> ST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 t="str">
            <v>Substandard</v>
          </cell>
          <cell r="BH1017" t="str">
            <v>Substandard</v>
          </cell>
          <cell r="BI1017" t="str">
            <v>**-***5970</v>
          </cell>
          <cell r="BJ1017">
            <v>23884.93</v>
          </cell>
          <cell r="BK1017">
            <v>24125.74</v>
          </cell>
          <cell r="BL1017"/>
          <cell r="BM1017"/>
          <cell r="BN1017">
            <v>24125.74</v>
          </cell>
          <cell r="BO1017"/>
          <cell r="BP1017"/>
          <cell r="BQ1017">
            <v>1.8860148078140694E-5</v>
          </cell>
          <cell r="BR1017">
            <v>23884.93</v>
          </cell>
          <cell r="BS1017">
            <v>240.81</v>
          </cell>
          <cell r="BT1017">
            <v>24125.74</v>
          </cell>
          <cell r="BU1017">
            <v>0</v>
          </cell>
          <cell r="BV1017">
            <v>24125.74</v>
          </cell>
          <cell r="BW1017">
            <v>0</v>
          </cell>
          <cell r="BX1017">
            <v>0</v>
          </cell>
          <cell r="BY1017"/>
          <cell r="BZ1017">
            <v>0</v>
          </cell>
          <cell r="CA1017" t="e">
            <v>#REF!</v>
          </cell>
          <cell r="CB1017" t="str">
            <v>Match</v>
          </cell>
          <cell r="CC1017" t="b">
            <v>0</v>
          </cell>
          <cell r="CD1017">
            <v>481105970</v>
          </cell>
          <cell r="CE1017">
            <v>9</v>
          </cell>
          <cell r="CF1017">
            <v>4</v>
          </cell>
          <cell r="CG1017">
            <v>10</v>
          </cell>
          <cell r="CH1017" t="b">
            <v>0</v>
          </cell>
          <cell r="CI1017">
            <v>-36.313159722223645</v>
          </cell>
          <cell r="CJ1017"/>
          <cell r="CK1017" t="e">
            <v>#REF!</v>
          </cell>
          <cell r="CL1017" t="e">
            <v>#REF!</v>
          </cell>
        </row>
        <row r="1018">
          <cell r="B1018">
            <v>51737</v>
          </cell>
          <cell r="C1018" t="str">
            <v xml:space="preserve"> KU FARMS LLC</v>
          </cell>
          <cell r="D1018">
            <v>197000</v>
          </cell>
          <cell r="E1018">
            <v>159071.92000000001</v>
          </cell>
          <cell r="F1018">
            <v>42165</v>
          </cell>
          <cell r="G1018">
            <v>44201</v>
          </cell>
          <cell r="H1018" t="str">
            <v xml:space="preserve"> REFINANCE EQUIPMENT</v>
          </cell>
          <cell r="I1018" t="str">
            <v xml:space="preserve"> SA</v>
          </cell>
          <cell r="J1018">
            <v>92</v>
          </cell>
          <cell r="K1018" t="str">
            <v xml:space="preserve"> A</v>
          </cell>
          <cell r="L1018" t="str">
            <v xml:space="preserve"> N</v>
          </cell>
          <cell r="M1018">
            <v>0</v>
          </cell>
          <cell r="N1018">
            <v>32757</v>
          </cell>
          <cell r="O1018">
            <v>51737</v>
          </cell>
          <cell r="P1018">
            <v>0</v>
          </cell>
          <cell r="Q1018" t="str">
            <v xml:space="preserve"> LF</v>
          </cell>
          <cell r="R1018">
            <v>43105</v>
          </cell>
          <cell r="S1018">
            <v>44813.63</v>
          </cell>
          <cell r="T1018">
            <v>16382.22</v>
          </cell>
          <cell r="U1018" t="str">
            <v xml:space="preserve"> N</v>
          </cell>
          <cell r="V1018">
            <v>7</v>
          </cell>
          <cell r="W1018">
            <v>481214128</v>
          </cell>
          <cell r="X1018" t="str">
            <v xml:space="preserve"> F</v>
          </cell>
          <cell r="Y1018">
            <v>32757</v>
          </cell>
          <cell r="Z1018">
            <v>51737</v>
          </cell>
          <cell r="AA1018">
            <v>1</v>
          </cell>
          <cell r="AB1018">
            <v>13</v>
          </cell>
          <cell r="AC1018">
            <v>2</v>
          </cell>
          <cell r="AD1018">
            <v>11</v>
          </cell>
          <cell r="AE1018">
            <v>0</v>
          </cell>
          <cell r="AF1018">
            <v>0</v>
          </cell>
          <cell r="AG1018" t="str">
            <v xml:space="preserve"> ST</v>
          </cell>
          <cell r="AH1018" t="str">
            <v xml:space="preserve"> INV ACCT EQUIP GI CROPS LST FE</v>
          </cell>
          <cell r="AI1018" t="str">
            <v xml:space="preserve"> N</v>
          </cell>
          <cell r="AJ1018">
            <v>5.25</v>
          </cell>
          <cell r="AK1018">
            <v>4</v>
          </cell>
          <cell r="AL1018">
            <v>32757</v>
          </cell>
          <cell r="AM1018">
            <v>51737</v>
          </cell>
          <cell r="AN1018" t="str">
            <v xml:space="preserve">  3/20/2017</v>
          </cell>
          <cell r="AO1018">
            <v>28866.13</v>
          </cell>
          <cell r="AP1018">
            <v>15947.5</v>
          </cell>
          <cell r="AQ1018">
            <v>44813.63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2</v>
          </cell>
          <cell r="AW1018">
            <v>1</v>
          </cell>
          <cell r="AX1018">
            <v>0</v>
          </cell>
          <cell r="AY1018">
            <v>32757</v>
          </cell>
          <cell r="AZ1018">
            <v>51737</v>
          </cell>
          <cell r="BA1018" t="str">
            <v xml:space="preserve"> ST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 t="str">
            <v>Substandard</v>
          </cell>
          <cell r="BH1018" t="str">
            <v>Substandard</v>
          </cell>
          <cell r="BI1018" t="str">
            <v>**-***4128</v>
          </cell>
          <cell r="BJ1018">
            <v>159071.92000000001</v>
          </cell>
          <cell r="BK1018">
            <v>175454.14</v>
          </cell>
          <cell r="BL1018"/>
          <cell r="BM1018"/>
          <cell r="BN1018">
            <v>175454.14</v>
          </cell>
          <cell r="BO1018"/>
          <cell r="BP1018"/>
          <cell r="BQ1018">
            <v>1.1468486485858795E-4</v>
          </cell>
          <cell r="BR1018">
            <v>159071.92000000001</v>
          </cell>
          <cell r="BS1018">
            <v>16382.22</v>
          </cell>
          <cell r="BT1018">
            <v>175454.14</v>
          </cell>
          <cell r="BU1018">
            <v>0</v>
          </cell>
          <cell r="BV1018">
            <v>175454.14</v>
          </cell>
          <cell r="BW1018">
            <v>0</v>
          </cell>
          <cell r="BX1018">
            <v>0</v>
          </cell>
          <cell r="BY1018" t="str">
            <v>1-29</v>
          </cell>
          <cell r="BZ1018">
            <v>44813.630000000005</v>
          </cell>
          <cell r="CA1018" t="e">
            <v>#REF!</v>
          </cell>
          <cell r="CB1018" t="str">
            <v>Match</v>
          </cell>
          <cell r="CC1018" t="b">
            <v>0</v>
          </cell>
          <cell r="CD1018">
            <v>481214128</v>
          </cell>
          <cell r="CE1018">
            <v>9</v>
          </cell>
          <cell r="CF1018">
            <v>4</v>
          </cell>
          <cell r="CG1018">
            <v>21</v>
          </cell>
          <cell r="CH1018" t="b">
            <v>0</v>
          </cell>
          <cell r="CI1018">
            <v>18.686840277776355</v>
          </cell>
          <cell r="CJ1018"/>
          <cell r="CK1018" t="e">
            <v>#REF!</v>
          </cell>
          <cell r="CL1018" t="e">
            <v>#REF!</v>
          </cell>
        </row>
        <row r="1019">
          <cell r="B1019">
            <v>53585</v>
          </cell>
          <cell r="C1019" t="str">
            <v xml:space="preserve"> KU FARMS LLC</v>
          </cell>
          <cell r="D1019">
            <v>310000</v>
          </cell>
          <cell r="E1019">
            <v>245000</v>
          </cell>
          <cell r="F1019">
            <v>42760</v>
          </cell>
          <cell r="G1019">
            <v>43191</v>
          </cell>
          <cell r="H1019" t="str">
            <v xml:space="preserve"> OPERATING RENEWAL</v>
          </cell>
          <cell r="I1019" t="str">
            <v xml:space="preserve"> SI</v>
          </cell>
          <cell r="J1019">
            <v>91</v>
          </cell>
          <cell r="K1019" t="str">
            <v xml:space="preserve"> A</v>
          </cell>
          <cell r="L1019" t="str">
            <v xml:space="preserve"> O</v>
          </cell>
          <cell r="M1019">
            <v>310000</v>
          </cell>
          <cell r="N1019">
            <v>32757</v>
          </cell>
          <cell r="O1019">
            <v>53585</v>
          </cell>
          <cell r="P1019">
            <v>0</v>
          </cell>
          <cell r="Q1019" t="str">
            <v xml:space="preserve"> LF</v>
          </cell>
          <cell r="R1019">
            <v>43191</v>
          </cell>
          <cell r="S1019">
            <v>0</v>
          </cell>
          <cell r="T1019">
            <v>18191.71</v>
          </cell>
          <cell r="U1019" t="str">
            <v xml:space="preserve"> N</v>
          </cell>
          <cell r="V1019">
            <v>7</v>
          </cell>
          <cell r="W1019">
            <v>481214128</v>
          </cell>
          <cell r="X1019" t="str">
            <v xml:space="preserve"> F</v>
          </cell>
          <cell r="Y1019">
            <v>32757</v>
          </cell>
          <cell r="Z1019">
            <v>53585</v>
          </cell>
          <cell r="AA1019">
            <v>1</v>
          </cell>
          <cell r="AB1019">
            <v>13</v>
          </cell>
          <cell r="AC1019">
            <v>4</v>
          </cell>
          <cell r="AD1019">
            <v>11</v>
          </cell>
          <cell r="AE1019">
            <v>0</v>
          </cell>
          <cell r="AF1019">
            <v>0</v>
          </cell>
          <cell r="AG1019" t="str">
            <v xml:space="preserve"> ST</v>
          </cell>
          <cell r="AH1019" t="str">
            <v xml:space="preserve"> ALL IN AC EQ GI CR AND FP</v>
          </cell>
          <cell r="AI1019" t="str">
            <v xml:space="preserve"> N</v>
          </cell>
          <cell r="AJ1019">
            <v>7</v>
          </cell>
          <cell r="AK1019">
            <v>1</v>
          </cell>
          <cell r="AL1019">
            <v>32757</v>
          </cell>
          <cell r="AM1019">
            <v>53585</v>
          </cell>
          <cell r="AN1019" t="str">
            <v xml:space="preserve">  8/16/2017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32757</v>
          </cell>
          <cell r="AZ1019">
            <v>53585</v>
          </cell>
          <cell r="BA1019" t="str">
            <v xml:space="preserve"> ST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 t="str">
            <v>Substandard</v>
          </cell>
          <cell r="BH1019" t="str">
            <v>Substandard</v>
          </cell>
          <cell r="BI1019" t="str">
            <v>**-***4128</v>
          </cell>
          <cell r="BJ1019">
            <v>310000</v>
          </cell>
          <cell r="BK1019">
            <v>263191.71000000002</v>
          </cell>
          <cell r="BL1019"/>
          <cell r="BM1019"/>
          <cell r="BN1019">
            <v>263191.71000000002</v>
          </cell>
          <cell r="BO1019"/>
          <cell r="BP1019"/>
          <cell r="BQ1019">
            <v>2.3551436683779298E-4</v>
          </cell>
          <cell r="BR1019">
            <v>245000</v>
          </cell>
          <cell r="BS1019">
            <v>18191.71</v>
          </cell>
          <cell r="BT1019">
            <v>263191.71000000002</v>
          </cell>
          <cell r="BU1019">
            <v>65000</v>
          </cell>
          <cell r="BV1019">
            <v>328191.71000000002</v>
          </cell>
          <cell r="BW1019">
            <v>0</v>
          </cell>
          <cell r="BX1019">
            <v>0</v>
          </cell>
          <cell r="BY1019"/>
          <cell r="BZ1019">
            <v>0</v>
          </cell>
          <cell r="CA1019" t="e">
            <v>#REF!</v>
          </cell>
          <cell r="CB1019" t="str">
            <v>Match</v>
          </cell>
          <cell r="CC1019" t="b">
            <v>0</v>
          </cell>
          <cell r="CD1019">
            <v>481214128</v>
          </cell>
          <cell r="CE1019">
            <v>9</v>
          </cell>
          <cell r="CF1019">
            <v>4</v>
          </cell>
          <cell r="CG1019">
            <v>21</v>
          </cell>
          <cell r="CH1019" t="b">
            <v>0</v>
          </cell>
          <cell r="CI1019">
            <v>-67.313159722223645</v>
          </cell>
          <cell r="CJ1019"/>
          <cell r="CK1019" t="e">
            <v>#REF!</v>
          </cell>
          <cell r="CL1019" t="e">
            <v>#REF!</v>
          </cell>
        </row>
        <row r="1020">
          <cell r="B1020">
            <v>54099</v>
          </cell>
          <cell r="C1020" t="str">
            <v xml:space="preserve"> KALBACH,GALEN L.</v>
          </cell>
          <cell r="D1020">
            <v>32000</v>
          </cell>
          <cell r="E1020">
            <v>23000</v>
          </cell>
          <cell r="F1020">
            <v>42964</v>
          </cell>
          <cell r="G1020">
            <v>43313</v>
          </cell>
          <cell r="H1020" t="str">
            <v xml:space="preserve"> OPERATING LOC</v>
          </cell>
          <cell r="I1020" t="str">
            <v xml:space="preserve"> SI</v>
          </cell>
          <cell r="J1020">
            <v>61</v>
          </cell>
          <cell r="K1020" t="str">
            <v xml:space="preserve"> A</v>
          </cell>
          <cell r="L1020" t="str">
            <v xml:space="preserve"> O</v>
          </cell>
          <cell r="M1020">
            <v>32000</v>
          </cell>
          <cell r="N1020">
            <v>32780</v>
          </cell>
          <cell r="O1020">
            <v>54099</v>
          </cell>
          <cell r="P1020">
            <v>0</v>
          </cell>
          <cell r="Q1020" t="str">
            <v xml:space="preserve"> JB</v>
          </cell>
          <cell r="R1020">
            <v>43313</v>
          </cell>
          <cell r="S1020">
            <v>0</v>
          </cell>
          <cell r="T1020">
            <v>674.88</v>
          </cell>
          <cell r="U1020" t="str">
            <v xml:space="preserve"> N</v>
          </cell>
          <cell r="V1020">
            <v>7</v>
          </cell>
          <cell r="W1020">
            <v>512448099</v>
          </cell>
          <cell r="X1020" t="str">
            <v xml:space="preserve"> S</v>
          </cell>
          <cell r="Y1020">
            <v>32780</v>
          </cell>
          <cell r="Z1020">
            <v>54099</v>
          </cell>
          <cell r="AA1020">
            <v>0</v>
          </cell>
          <cell r="AB1020">
            <v>21</v>
          </cell>
          <cell r="AC1020">
            <v>4</v>
          </cell>
          <cell r="AD1020">
            <v>5</v>
          </cell>
          <cell r="AE1020">
            <v>0</v>
          </cell>
          <cell r="AF1020">
            <v>0</v>
          </cell>
          <cell r="AG1020" t="str">
            <v xml:space="preserve"> ST</v>
          </cell>
          <cell r="AH1020" t="str">
            <v xml:space="preserve"> ALL IN CP AC EQ GI CR FP &amp; FE</v>
          </cell>
          <cell r="AI1020" t="str">
            <v xml:space="preserve"> N</v>
          </cell>
          <cell r="AJ1020">
            <v>7</v>
          </cell>
          <cell r="AK1020">
            <v>0</v>
          </cell>
          <cell r="AL1020">
            <v>32780</v>
          </cell>
          <cell r="AM1020">
            <v>54099</v>
          </cell>
          <cell r="AN1020" t="str">
            <v xml:space="preserve">  0/00/0000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32780</v>
          </cell>
          <cell r="AZ1020">
            <v>54099</v>
          </cell>
          <cell r="BA1020" t="str">
            <v xml:space="preserve"> ST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 t="str">
            <v>Pass</v>
          </cell>
          <cell r="BH1020" t="str">
            <v>Pass</v>
          </cell>
          <cell r="BI1020" t="str">
            <v>***-**-8099</v>
          </cell>
          <cell r="BJ1020">
            <v>32000</v>
          </cell>
          <cell r="BK1020">
            <v>23674.880000000001</v>
          </cell>
          <cell r="BL1020">
            <v>23674.880000000001</v>
          </cell>
          <cell r="BM1020"/>
          <cell r="BN1020"/>
          <cell r="BO1020"/>
          <cell r="BP1020"/>
          <cell r="BQ1020">
            <v>2.2109511988854038E-5</v>
          </cell>
          <cell r="BR1020">
            <v>23000</v>
          </cell>
          <cell r="BS1020">
            <v>674.88</v>
          </cell>
          <cell r="BT1020">
            <v>23674.880000000001</v>
          </cell>
          <cell r="BU1020">
            <v>9000</v>
          </cell>
          <cell r="BV1020">
            <v>32674.880000000001</v>
          </cell>
          <cell r="BW1020">
            <v>0</v>
          </cell>
          <cell r="BX1020">
            <v>0</v>
          </cell>
          <cell r="BY1020"/>
          <cell r="BZ1020">
            <v>0</v>
          </cell>
          <cell r="CA1020" t="e">
            <v>#REF!</v>
          </cell>
          <cell r="CB1020" t="str">
            <v>Match</v>
          </cell>
          <cell r="CC1020" t="b">
            <v>0</v>
          </cell>
          <cell r="CD1020">
            <v>512448099</v>
          </cell>
          <cell r="CE1020">
            <v>9</v>
          </cell>
          <cell r="CF1020">
            <v>5</v>
          </cell>
          <cell r="CG1020">
            <v>44</v>
          </cell>
          <cell r="CH1020" t="b">
            <v>0</v>
          </cell>
          <cell r="CI1020">
            <v>-189.31315972222365</v>
          </cell>
          <cell r="CJ1020"/>
          <cell r="CK1020" t="e">
            <v>#REF!</v>
          </cell>
          <cell r="CL1020" t="e">
            <v>#REF!</v>
          </cell>
        </row>
        <row r="1021">
          <cell r="B1021">
            <v>52882</v>
          </cell>
          <cell r="C1021" t="str">
            <v xml:space="preserve"> KAIL,GERALD</v>
          </cell>
          <cell r="D1021">
            <v>6000</v>
          </cell>
          <cell r="E1021">
            <v>2000</v>
          </cell>
          <cell r="F1021">
            <v>42503</v>
          </cell>
          <cell r="G1021">
            <v>43311</v>
          </cell>
          <cell r="H1021" t="str">
            <v xml:space="preserve"> PURCHASE EQUIPMENT</v>
          </cell>
          <cell r="I1021" t="str">
            <v xml:space="preserve"> SI</v>
          </cell>
          <cell r="J1021">
            <v>61</v>
          </cell>
          <cell r="K1021" t="str">
            <v xml:space="preserve"> A</v>
          </cell>
          <cell r="L1021" t="str">
            <v xml:space="preserve"> N</v>
          </cell>
          <cell r="M1021">
            <v>0</v>
          </cell>
          <cell r="N1021">
            <v>32790</v>
          </cell>
          <cell r="O1021">
            <v>52882</v>
          </cell>
          <cell r="P1021">
            <v>0</v>
          </cell>
          <cell r="Q1021" t="str">
            <v xml:space="preserve"> CP</v>
          </cell>
          <cell r="R1021">
            <v>43311</v>
          </cell>
          <cell r="S1021">
            <v>0</v>
          </cell>
          <cell r="T1021">
            <v>4.83</v>
          </cell>
          <cell r="U1021" t="str">
            <v xml:space="preserve"> N</v>
          </cell>
          <cell r="V1021">
            <v>8</v>
          </cell>
          <cell r="W1021">
            <v>509567514</v>
          </cell>
          <cell r="X1021" t="str">
            <v xml:space="preserve"> S</v>
          </cell>
          <cell r="Y1021">
            <v>32790</v>
          </cell>
          <cell r="Z1021">
            <v>52882</v>
          </cell>
          <cell r="AA1021">
            <v>1</v>
          </cell>
          <cell r="AB1021">
            <v>25</v>
          </cell>
          <cell r="AC1021">
            <v>2</v>
          </cell>
          <cell r="AD1021">
            <v>5</v>
          </cell>
          <cell r="AE1021">
            <v>0</v>
          </cell>
          <cell r="AF1021">
            <v>0</v>
          </cell>
          <cell r="AG1021" t="str">
            <v xml:space="preserve"> ST</v>
          </cell>
          <cell r="AH1021" t="str">
            <v xml:space="preserve"> CD ACCOUNT NUMBER 13198 WITH L</v>
          </cell>
          <cell r="AI1021" t="str">
            <v xml:space="preserve"> N</v>
          </cell>
          <cell r="AJ1021">
            <v>2.4500000000000002</v>
          </cell>
          <cell r="AK1021">
            <v>0</v>
          </cell>
          <cell r="AL1021">
            <v>32790</v>
          </cell>
          <cell r="AM1021">
            <v>52882</v>
          </cell>
          <cell r="AN1021" t="str">
            <v xml:space="preserve">  6/23/2017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32790</v>
          </cell>
          <cell r="AZ1021">
            <v>52882</v>
          </cell>
          <cell r="BA1021" t="str">
            <v xml:space="preserve"> ST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 t="str">
            <v>Pass</v>
          </cell>
          <cell r="BH1021" t="str">
            <v>Pass</v>
          </cell>
          <cell r="BI1021" t="str">
            <v>***-**-7514</v>
          </cell>
          <cell r="BJ1021">
            <v>2000</v>
          </cell>
          <cell r="BK1021">
            <v>2004.83</v>
          </cell>
          <cell r="BL1021">
            <v>2004.83</v>
          </cell>
          <cell r="BM1021"/>
          <cell r="BN1021"/>
          <cell r="BO1021"/>
          <cell r="BP1021"/>
          <cell r="BQ1021">
            <v>6.7289819096512273E-7</v>
          </cell>
          <cell r="BR1021">
            <v>2000</v>
          </cell>
          <cell r="BS1021">
            <v>4.83</v>
          </cell>
          <cell r="BT1021">
            <v>2004.83</v>
          </cell>
          <cell r="BU1021">
            <v>0</v>
          </cell>
          <cell r="BV1021">
            <v>2004.83</v>
          </cell>
          <cell r="BW1021">
            <v>0</v>
          </cell>
          <cell r="BX1021">
            <v>0</v>
          </cell>
          <cell r="BY1021"/>
          <cell r="BZ1021">
            <v>0</v>
          </cell>
          <cell r="CA1021" t="e">
            <v>#REF!</v>
          </cell>
          <cell r="CB1021" t="str">
            <v>Match</v>
          </cell>
          <cell r="CC1021" t="b">
            <v>0</v>
          </cell>
          <cell r="CD1021">
            <v>509567514</v>
          </cell>
          <cell r="CE1021">
            <v>9</v>
          </cell>
          <cell r="CF1021">
            <v>5</v>
          </cell>
          <cell r="CG1021">
            <v>56</v>
          </cell>
          <cell r="CH1021" t="b">
            <v>0</v>
          </cell>
          <cell r="CI1021">
            <v>-187.31315972222365</v>
          </cell>
          <cell r="CJ1021"/>
          <cell r="CK1021" t="e">
            <v>#REF!</v>
          </cell>
          <cell r="CL1021" t="e">
            <v>#REF!</v>
          </cell>
        </row>
        <row r="1022">
          <cell r="B1022">
            <v>49057</v>
          </cell>
          <cell r="C1022" t="str">
            <v xml:space="preserve"> KASSELMAN,JEVIN P.</v>
          </cell>
          <cell r="D1022">
            <v>15340</v>
          </cell>
          <cell r="E1022">
            <v>5712.07</v>
          </cell>
          <cell r="F1022">
            <v>41403</v>
          </cell>
          <cell r="G1022">
            <v>43960</v>
          </cell>
          <cell r="H1022" t="str">
            <v xml:space="preserve"> PURCHASE RENTAL</v>
          </cell>
          <cell r="I1022" t="str">
            <v xml:space="preserve"> SA</v>
          </cell>
          <cell r="J1022">
            <v>13</v>
          </cell>
          <cell r="K1022" t="str">
            <v xml:space="preserve"> A</v>
          </cell>
          <cell r="L1022" t="str">
            <v xml:space="preserve"> N</v>
          </cell>
          <cell r="M1022">
            <v>0</v>
          </cell>
          <cell r="N1022">
            <v>32908</v>
          </cell>
          <cell r="O1022">
            <v>49057</v>
          </cell>
          <cell r="P1022">
            <v>0</v>
          </cell>
          <cell r="Q1022" t="str">
            <v xml:space="preserve"> JB</v>
          </cell>
          <cell r="R1022">
            <v>43140</v>
          </cell>
          <cell r="S1022">
            <v>220.48</v>
          </cell>
          <cell r="T1022">
            <v>18.07</v>
          </cell>
          <cell r="U1022" t="str">
            <v xml:space="preserve"> N</v>
          </cell>
          <cell r="V1022">
            <v>2</v>
          </cell>
          <cell r="W1022">
            <v>512640046</v>
          </cell>
          <cell r="X1022" t="str">
            <v xml:space="preserve"> S</v>
          </cell>
          <cell r="Y1022">
            <v>32908</v>
          </cell>
          <cell r="Z1022">
            <v>49057</v>
          </cell>
          <cell r="AA1022">
            <v>0</v>
          </cell>
          <cell r="AB1022">
            <v>2</v>
          </cell>
          <cell r="AC1022">
            <v>6</v>
          </cell>
          <cell r="AD1022">
            <v>1</v>
          </cell>
          <cell r="AE1022">
            <v>0</v>
          </cell>
          <cell r="AF1022">
            <v>0</v>
          </cell>
          <cell r="AG1022" t="str">
            <v xml:space="preserve"> ST</v>
          </cell>
          <cell r="AH1022" t="str">
            <v xml:space="preserve"> 308 WASHINGTON</v>
          </cell>
          <cell r="AI1022" t="str">
            <v xml:space="preserve"> N</v>
          </cell>
          <cell r="AJ1022">
            <v>5.5</v>
          </cell>
          <cell r="AK1022">
            <v>0</v>
          </cell>
          <cell r="AL1022">
            <v>32908</v>
          </cell>
          <cell r="AM1022">
            <v>49057</v>
          </cell>
          <cell r="AN1022" t="str">
            <v xml:space="preserve">  0/00/0000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32908</v>
          </cell>
          <cell r="AZ1022">
            <v>49057</v>
          </cell>
          <cell r="BA1022" t="str">
            <v xml:space="preserve"> ST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 t="str">
            <v>Pass</v>
          </cell>
          <cell r="BH1022" t="str">
            <v>Pass</v>
          </cell>
          <cell r="BI1022" t="str">
            <v>***-**-0046</v>
          </cell>
          <cell r="BJ1022">
            <v>5712.07</v>
          </cell>
          <cell r="BK1022">
            <v>5730.1399999999994</v>
          </cell>
          <cell r="BL1022">
            <v>5730.1399999999994</v>
          </cell>
          <cell r="BM1022"/>
          <cell r="BN1022"/>
          <cell r="BO1022"/>
          <cell r="BP1022"/>
          <cell r="BQ1022">
            <v>4.3142915577885336E-6</v>
          </cell>
          <cell r="BR1022">
            <v>5712.07</v>
          </cell>
          <cell r="BS1022">
            <v>18.07</v>
          </cell>
          <cell r="BT1022">
            <v>5730.1399999999994</v>
          </cell>
          <cell r="BU1022">
            <v>0</v>
          </cell>
          <cell r="BV1022">
            <v>5730.1399999999994</v>
          </cell>
          <cell r="BW1022">
            <v>0</v>
          </cell>
          <cell r="BX1022">
            <v>0</v>
          </cell>
          <cell r="BY1022"/>
          <cell r="BZ1022">
            <v>0</v>
          </cell>
          <cell r="CA1022" t="e">
            <v>#REF!</v>
          </cell>
          <cell r="CB1022" t="str">
            <v>Match</v>
          </cell>
          <cell r="CC1022" t="b">
            <v>0</v>
          </cell>
          <cell r="CD1022">
            <v>512640046</v>
          </cell>
          <cell r="CE1022">
            <v>9</v>
          </cell>
          <cell r="CF1022">
            <v>5</v>
          </cell>
          <cell r="CG1022">
            <v>64</v>
          </cell>
          <cell r="CH1022" t="b">
            <v>0</v>
          </cell>
          <cell r="CI1022">
            <v>-16.313159722223645</v>
          </cell>
          <cell r="CJ1022"/>
          <cell r="CK1022" t="e">
            <v>#REF!</v>
          </cell>
          <cell r="CL1022" t="e">
            <v>#REF!</v>
          </cell>
        </row>
        <row r="1023">
          <cell r="B1023">
            <v>52453</v>
          </cell>
          <cell r="C1023" t="str">
            <v xml:space="preserve"> KASSELMAN,JEVIN P.</v>
          </cell>
          <cell r="D1023">
            <v>29000</v>
          </cell>
          <cell r="E1023">
            <v>19946.78</v>
          </cell>
          <cell r="F1023">
            <v>42366</v>
          </cell>
          <cell r="G1023">
            <v>44566</v>
          </cell>
          <cell r="H1023" t="str">
            <v xml:space="preserve"> DEBT CONSOLIDATION</v>
          </cell>
          <cell r="I1023" t="str">
            <v xml:space="preserve"> SA</v>
          </cell>
          <cell r="J1023">
            <v>13</v>
          </cell>
          <cell r="K1023" t="str">
            <v xml:space="preserve"> A</v>
          </cell>
          <cell r="L1023" t="str">
            <v xml:space="preserve"> N</v>
          </cell>
          <cell r="M1023">
            <v>0</v>
          </cell>
          <cell r="N1023">
            <v>32908</v>
          </cell>
          <cell r="O1023">
            <v>52453</v>
          </cell>
          <cell r="P1023">
            <v>0</v>
          </cell>
          <cell r="Q1023" t="str">
            <v xml:space="preserve"> JB</v>
          </cell>
          <cell r="R1023">
            <v>43164</v>
          </cell>
          <cell r="S1023">
            <v>474.4</v>
          </cell>
          <cell r="T1023">
            <v>3.01</v>
          </cell>
          <cell r="U1023" t="str">
            <v xml:space="preserve"> N</v>
          </cell>
          <cell r="V1023">
            <v>2</v>
          </cell>
          <cell r="W1023">
            <v>512640046</v>
          </cell>
          <cell r="X1023" t="str">
            <v xml:space="preserve"> S</v>
          </cell>
          <cell r="Y1023">
            <v>32908</v>
          </cell>
          <cell r="Z1023">
            <v>52453</v>
          </cell>
          <cell r="AA1023">
            <v>0</v>
          </cell>
          <cell r="AB1023">
            <v>3</v>
          </cell>
          <cell r="AC1023">
            <v>6</v>
          </cell>
          <cell r="AD1023">
            <v>1</v>
          </cell>
          <cell r="AE1023">
            <v>0</v>
          </cell>
          <cell r="AF1023">
            <v>0</v>
          </cell>
          <cell r="AG1023" t="str">
            <v xml:space="preserve"> ST</v>
          </cell>
          <cell r="AH1023" t="str">
            <v xml:space="preserve"> 308 WASHINGTON ST</v>
          </cell>
          <cell r="AI1023" t="str">
            <v xml:space="preserve"> N</v>
          </cell>
          <cell r="AJ1023">
            <v>5.5</v>
          </cell>
          <cell r="AK1023">
            <v>0</v>
          </cell>
          <cell r="AL1023">
            <v>32908</v>
          </cell>
          <cell r="AM1023">
            <v>52453</v>
          </cell>
          <cell r="AN1023" t="str">
            <v xml:space="preserve">  0/00/0000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32908</v>
          </cell>
          <cell r="AZ1023">
            <v>52453</v>
          </cell>
          <cell r="BA1023" t="str">
            <v xml:space="preserve"> ST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 t="str">
            <v>Pass</v>
          </cell>
          <cell r="BH1023" t="str">
            <v>Pass</v>
          </cell>
          <cell r="BI1023" t="str">
            <v>***-**-0046</v>
          </cell>
          <cell r="BJ1023">
            <v>19946.78</v>
          </cell>
          <cell r="BK1023">
            <v>19949.789999999997</v>
          </cell>
          <cell r="BL1023">
            <v>19949.789999999997</v>
          </cell>
          <cell r="BM1023"/>
          <cell r="BN1023"/>
          <cell r="BO1023"/>
          <cell r="BP1023"/>
          <cell r="BQ1023">
            <v>1.5065681015650223E-5</v>
          </cell>
          <cell r="BR1023">
            <v>19946.78</v>
          </cell>
          <cell r="BS1023">
            <v>3.01</v>
          </cell>
          <cell r="BT1023">
            <v>19949.789999999997</v>
          </cell>
          <cell r="BU1023">
            <v>0</v>
          </cell>
          <cell r="BV1023">
            <v>19949.789999999997</v>
          </cell>
          <cell r="BW1023">
            <v>0</v>
          </cell>
          <cell r="BX1023">
            <v>0</v>
          </cell>
          <cell r="BY1023"/>
          <cell r="BZ1023">
            <v>0</v>
          </cell>
          <cell r="CA1023" t="e">
            <v>#REF!</v>
          </cell>
          <cell r="CB1023" t="str">
            <v>Match</v>
          </cell>
          <cell r="CC1023" t="b">
            <v>0</v>
          </cell>
          <cell r="CD1023">
            <v>512640046</v>
          </cell>
          <cell r="CE1023">
            <v>9</v>
          </cell>
          <cell r="CF1023">
            <v>5</v>
          </cell>
          <cell r="CG1023">
            <v>64</v>
          </cell>
          <cell r="CH1023" t="b">
            <v>0</v>
          </cell>
          <cell r="CI1023">
            <v>-40.313159722223645</v>
          </cell>
          <cell r="CJ1023"/>
          <cell r="CK1023" t="e">
            <v>#REF!</v>
          </cell>
          <cell r="CL1023" t="e">
            <v>#REF!</v>
          </cell>
        </row>
        <row r="1024">
          <cell r="B1024">
            <v>310299</v>
          </cell>
          <cell r="C1024" t="str">
            <v xml:space="preserve"> KASSELMAN,JEVIN P.</v>
          </cell>
          <cell r="D1024">
            <v>108000</v>
          </cell>
          <cell r="E1024">
            <v>96637.13</v>
          </cell>
          <cell r="F1024">
            <v>41296</v>
          </cell>
          <cell r="G1024">
            <v>52263</v>
          </cell>
          <cell r="H1024" t="str">
            <v xml:space="preserve"> CASH OUT REFINANCE</v>
          </cell>
          <cell r="I1024" t="str">
            <v xml:space="preserve"> PA</v>
          </cell>
          <cell r="J1024">
            <v>19</v>
          </cell>
          <cell r="K1024" t="str">
            <v xml:space="preserve"> A</v>
          </cell>
          <cell r="L1024" t="str">
            <v xml:space="preserve"> N</v>
          </cell>
          <cell r="M1024">
            <v>0</v>
          </cell>
          <cell r="N1024">
            <v>32908</v>
          </cell>
          <cell r="O1024">
            <v>310299</v>
          </cell>
          <cell r="P1024">
            <v>0</v>
          </cell>
          <cell r="Q1024" t="str">
            <v xml:space="preserve"> AT</v>
          </cell>
          <cell r="R1024">
            <v>43132</v>
          </cell>
          <cell r="S1024">
            <v>477.46</v>
          </cell>
          <cell r="T1024">
            <v>192.96</v>
          </cell>
          <cell r="U1024" t="str">
            <v xml:space="preserve"> N</v>
          </cell>
          <cell r="V1024">
            <v>2</v>
          </cell>
          <cell r="W1024">
            <v>512640046</v>
          </cell>
          <cell r="X1024" t="str">
            <v xml:space="preserve"> S</v>
          </cell>
          <cell r="Y1024">
            <v>32908</v>
          </cell>
          <cell r="Z1024">
            <v>310299</v>
          </cell>
          <cell r="AA1024">
            <v>0</v>
          </cell>
          <cell r="AB1024">
            <v>3</v>
          </cell>
          <cell r="AC1024">
            <v>6</v>
          </cell>
          <cell r="AD1024">
            <v>3</v>
          </cell>
          <cell r="AE1024">
            <v>310299</v>
          </cell>
          <cell r="AF1024">
            <v>1</v>
          </cell>
          <cell r="AG1024" t="str">
            <v xml:space="preserve"> ST</v>
          </cell>
          <cell r="AH1024" t="str">
            <v xml:space="preserve"> 1311 ELIZABETH, SCOTT CITY</v>
          </cell>
          <cell r="AI1024" t="str">
            <v xml:space="preserve"> N</v>
          </cell>
          <cell r="AJ1024">
            <v>3.125</v>
          </cell>
          <cell r="AK1024">
            <v>0</v>
          </cell>
          <cell r="AL1024">
            <v>32908</v>
          </cell>
          <cell r="AM1024">
            <v>310299</v>
          </cell>
          <cell r="AN1024" t="str">
            <v xml:space="preserve">  0/00/0000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32908</v>
          </cell>
          <cell r="AZ1024">
            <v>310299</v>
          </cell>
          <cell r="BA1024" t="str">
            <v xml:space="preserve"> ST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 t="str">
            <v>Pass</v>
          </cell>
          <cell r="BH1024" t="str">
            <v>Pass</v>
          </cell>
          <cell r="BI1024" t="str">
            <v>***-**-0046</v>
          </cell>
          <cell r="BJ1024">
            <v>96637.13</v>
          </cell>
          <cell r="BK1024">
            <v>96830.090000000011</v>
          </cell>
          <cell r="BL1024">
            <v>96830.090000000011</v>
          </cell>
          <cell r="BM1024"/>
          <cell r="BN1024"/>
          <cell r="BO1024"/>
          <cell r="BP1024"/>
          <cell r="BQ1024">
            <v>4.1471269105268745E-5</v>
          </cell>
          <cell r="BR1024">
            <v>96637.13</v>
          </cell>
          <cell r="BS1024">
            <v>192.96</v>
          </cell>
          <cell r="BT1024">
            <v>96830.090000000011</v>
          </cell>
          <cell r="BU1024">
            <v>0</v>
          </cell>
          <cell r="BV1024">
            <v>96830.090000000011</v>
          </cell>
          <cell r="BW1024">
            <v>0</v>
          </cell>
          <cell r="BX1024">
            <v>0</v>
          </cell>
          <cell r="BY1024"/>
          <cell r="BZ1024">
            <v>0</v>
          </cell>
          <cell r="CA1024" t="e">
            <v>#REF!</v>
          </cell>
          <cell r="CB1024" t="str">
            <v>Match</v>
          </cell>
          <cell r="CC1024" t="b">
            <v>0</v>
          </cell>
          <cell r="CD1024">
            <v>512640046</v>
          </cell>
          <cell r="CE1024">
            <v>9</v>
          </cell>
          <cell r="CF1024">
            <v>5</v>
          </cell>
          <cell r="CG1024">
            <v>64</v>
          </cell>
          <cell r="CH1024" t="b">
            <v>0</v>
          </cell>
          <cell r="CI1024">
            <v>-8.3131597222236451</v>
          </cell>
          <cell r="CJ1024"/>
          <cell r="CK1024" t="e">
            <v>#REF!</v>
          </cell>
          <cell r="CL1024" t="e">
            <v>#REF!</v>
          </cell>
        </row>
        <row r="1025">
          <cell r="B1025">
            <v>9310299</v>
          </cell>
          <cell r="C1025" t="str">
            <v xml:space="preserve"> KASSELMAN,JEV</v>
          </cell>
          <cell r="D1025">
            <v>-108000</v>
          </cell>
          <cell r="E1025">
            <v>-96637.13</v>
          </cell>
          <cell r="F1025">
            <v>41302</v>
          </cell>
          <cell r="G1025">
            <v>52263</v>
          </cell>
          <cell r="H1025" t="str">
            <v xml:space="preserve"> MPF SOLD LOAN</v>
          </cell>
          <cell r="I1025" t="str">
            <v xml:space="preserve"> PT</v>
          </cell>
          <cell r="J1025">
            <v>20</v>
          </cell>
          <cell r="K1025" t="str">
            <v xml:space="preserve"> A</v>
          </cell>
          <cell r="L1025" t="str">
            <v xml:space="preserve"> N</v>
          </cell>
          <cell r="M1025">
            <v>0</v>
          </cell>
          <cell r="N1025">
            <v>32908</v>
          </cell>
          <cell r="O1025">
            <v>9310299</v>
          </cell>
          <cell r="P1025">
            <v>0</v>
          </cell>
          <cell r="Q1025" t="str">
            <v xml:space="preserve"> AT</v>
          </cell>
          <cell r="R1025">
            <v>43132</v>
          </cell>
          <cell r="S1025">
            <v>477.46</v>
          </cell>
          <cell r="T1025">
            <v>-192.96</v>
          </cell>
          <cell r="U1025" t="str">
            <v xml:space="preserve"> N</v>
          </cell>
          <cell r="V1025">
            <v>2</v>
          </cell>
          <cell r="W1025">
            <v>512640046</v>
          </cell>
          <cell r="X1025" t="str">
            <v xml:space="preserve"> S</v>
          </cell>
          <cell r="Y1025">
            <v>32908</v>
          </cell>
          <cell r="Z1025">
            <v>9310299</v>
          </cell>
          <cell r="AA1025">
            <v>0</v>
          </cell>
          <cell r="AB1025">
            <v>3</v>
          </cell>
          <cell r="AC1025">
            <v>6</v>
          </cell>
          <cell r="AD1025">
            <v>3</v>
          </cell>
          <cell r="AE1025">
            <v>310299</v>
          </cell>
          <cell r="AF1025">
            <v>1</v>
          </cell>
          <cell r="AG1025" t="str">
            <v xml:space="preserve"> ST</v>
          </cell>
          <cell r="AH1025" t="str">
            <v xml:space="preserve"> 1311 ELIZABETH, SCOTT CITY</v>
          </cell>
          <cell r="AI1025" t="str">
            <v xml:space="preserve"> N</v>
          </cell>
          <cell r="AJ1025">
            <v>3.125</v>
          </cell>
          <cell r="AK1025">
            <v>0</v>
          </cell>
          <cell r="AL1025">
            <v>32908</v>
          </cell>
          <cell r="AM1025">
            <v>9310299</v>
          </cell>
          <cell r="AN1025" t="str">
            <v xml:space="preserve">  0/00/0000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32908</v>
          </cell>
          <cell r="AZ1025">
            <v>9310299</v>
          </cell>
          <cell r="BA1025" t="str">
            <v xml:space="preserve"> ST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 t="str">
            <v>Pass</v>
          </cell>
          <cell r="BH1025" t="str">
            <v>Pass</v>
          </cell>
          <cell r="BI1025" t="str">
            <v>***-**-0046</v>
          </cell>
          <cell r="BJ1025">
            <v>-96637.13</v>
          </cell>
          <cell r="BK1025">
            <v>-96830.090000000011</v>
          </cell>
          <cell r="BL1025">
            <v>-96830.090000000011</v>
          </cell>
          <cell r="BM1025"/>
          <cell r="BN1025"/>
          <cell r="BO1025"/>
          <cell r="BP1025"/>
          <cell r="BQ1025">
            <v>-4.1471269105268745E-5</v>
          </cell>
          <cell r="BR1025">
            <v>-96637.13</v>
          </cell>
          <cell r="BS1025">
            <v>-192.96</v>
          </cell>
          <cell r="BT1025">
            <v>-96830.090000000011</v>
          </cell>
          <cell r="BU1025">
            <v>0</v>
          </cell>
          <cell r="BV1025">
            <v>-96830.090000000011</v>
          </cell>
          <cell r="BW1025">
            <v>0</v>
          </cell>
          <cell r="BX1025">
            <v>0</v>
          </cell>
          <cell r="BY1025"/>
          <cell r="BZ1025">
            <v>0</v>
          </cell>
          <cell r="CA1025" t="e">
            <v>#REF!</v>
          </cell>
          <cell r="CB1025" t="str">
            <v>Match</v>
          </cell>
          <cell r="CC1025" t="b">
            <v>0</v>
          </cell>
          <cell r="CD1025">
            <v>512640046</v>
          </cell>
          <cell r="CE1025">
            <v>9</v>
          </cell>
          <cell r="CF1025">
            <v>5</v>
          </cell>
          <cell r="CG1025">
            <v>64</v>
          </cell>
          <cell r="CH1025" t="b">
            <v>0</v>
          </cell>
          <cell r="CI1025">
            <v>-8.3131597222236451</v>
          </cell>
          <cell r="CJ1025"/>
          <cell r="CK1025" t="e">
            <v>#REF!</v>
          </cell>
          <cell r="CL1025" t="e">
            <v>#REF!</v>
          </cell>
        </row>
        <row r="1026">
          <cell r="B1026">
            <v>51487</v>
          </cell>
          <cell r="C1026" t="str">
            <v xml:space="preserve"> KASSELMAN,WILLIAM J</v>
          </cell>
          <cell r="D1026">
            <v>4517.5</v>
          </cell>
          <cell r="E1026">
            <v>1559.12</v>
          </cell>
          <cell r="F1026">
            <v>42100</v>
          </cell>
          <cell r="G1026">
            <v>43558</v>
          </cell>
          <cell r="H1026" t="str">
            <v xml:space="preserve"> PURCHASE VEHICLE</v>
          </cell>
          <cell r="I1026" t="str">
            <v xml:space="preserve"> SA</v>
          </cell>
          <cell r="J1026">
            <v>34</v>
          </cell>
          <cell r="K1026" t="str">
            <v xml:space="preserve"> A</v>
          </cell>
          <cell r="L1026" t="str">
            <v xml:space="preserve"> N</v>
          </cell>
          <cell r="M1026">
            <v>0</v>
          </cell>
          <cell r="N1026">
            <v>32920</v>
          </cell>
          <cell r="O1026">
            <v>51487</v>
          </cell>
          <cell r="P1026">
            <v>0</v>
          </cell>
          <cell r="Q1026" t="str">
            <v xml:space="preserve"> JD</v>
          </cell>
          <cell r="R1026">
            <v>43134</v>
          </cell>
          <cell r="S1026">
            <v>110.24</v>
          </cell>
          <cell r="T1026">
            <v>6.49</v>
          </cell>
          <cell r="U1026" t="str">
            <v xml:space="preserve"> N</v>
          </cell>
          <cell r="V1026">
            <v>11</v>
          </cell>
          <cell r="W1026">
            <v>509118720</v>
          </cell>
          <cell r="X1026" t="str">
            <v xml:space="preserve"> S</v>
          </cell>
          <cell r="Y1026">
            <v>32920</v>
          </cell>
          <cell r="Z1026">
            <v>51487</v>
          </cell>
          <cell r="AA1026">
            <v>0</v>
          </cell>
          <cell r="AB1026">
            <v>25</v>
          </cell>
          <cell r="AC1026">
            <v>5</v>
          </cell>
          <cell r="AD1026">
            <v>12</v>
          </cell>
          <cell r="AE1026">
            <v>0</v>
          </cell>
          <cell r="AF1026">
            <v>0</v>
          </cell>
          <cell r="AG1026" t="str">
            <v xml:space="preserve"> ST</v>
          </cell>
          <cell r="AH1026" t="str">
            <v xml:space="preserve"> 2002 HONDA CIVIC</v>
          </cell>
          <cell r="AI1026" t="str">
            <v xml:space="preserve"> N</v>
          </cell>
          <cell r="AJ1026">
            <v>8</v>
          </cell>
          <cell r="AK1026">
            <v>0</v>
          </cell>
          <cell r="AL1026">
            <v>32920</v>
          </cell>
          <cell r="AM1026">
            <v>51487</v>
          </cell>
          <cell r="AN1026" t="str">
            <v xml:space="preserve">  0/00/0000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32920</v>
          </cell>
          <cell r="AZ1026">
            <v>51487</v>
          </cell>
          <cell r="BA1026" t="str">
            <v xml:space="preserve"> ST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 t="str">
            <v>Pass</v>
          </cell>
          <cell r="BH1026" t="str">
            <v>Pass</v>
          </cell>
          <cell r="BI1026" t="str">
            <v>***-**-8720</v>
          </cell>
          <cell r="BJ1026">
            <v>1559.12</v>
          </cell>
          <cell r="BK1026">
            <v>1565.61</v>
          </cell>
          <cell r="BL1026">
            <v>1565.61</v>
          </cell>
          <cell r="BM1026"/>
          <cell r="BN1026"/>
          <cell r="BO1026"/>
          <cell r="BP1026"/>
          <cell r="BQ1026">
            <v>1.7128637183633342E-6</v>
          </cell>
          <cell r="BR1026">
            <v>1559.12</v>
          </cell>
          <cell r="BS1026">
            <v>6.49</v>
          </cell>
          <cell r="BT1026">
            <v>1565.61</v>
          </cell>
          <cell r="BU1026">
            <v>0</v>
          </cell>
          <cell r="BV1026">
            <v>1565.61</v>
          </cell>
          <cell r="BW1026">
            <v>0</v>
          </cell>
          <cell r="BX1026">
            <v>0</v>
          </cell>
          <cell r="BY1026"/>
          <cell r="BZ1026">
            <v>0</v>
          </cell>
          <cell r="CA1026" t="e">
            <v>#REF!</v>
          </cell>
          <cell r="CB1026" t="str">
            <v>Match</v>
          </cell>
          <cell r="CC1026" t="b">
            <v>0</v>
          </cell>
          <cell r="CD1026">
            <v>509118720</v>
          </cell>
          <cell r="CE1026">
            <v>9</v>
          </cell>
          <cell r="CF1026">
            <v>5</v>
          </cell>
          <cell r="CG1026">
            <v>11</v>
          </cell>
          <cell r="CH1026" t="b">
            <v>0</v>
          </cell>
          <cell r="CI1026">
            <v>-10.313159722223645</v>
          </cell>
          <cell r="CJ1026"/>
          <cell r="CK1026" t="e">
            <v>#REF!</v>
          </cell>
          <cell r="CL1026" t="e">
            <v>#REF!</v>
          </cell>
        </row>
        <row r="1027">
          <cell r="B1027">
            <v>51251</v>
          </cell>
          <cell r="C1027" t="str">
            <v xml:space="preserve"> KATHMAN,RICHARD J.</v>
          </cell>
          <cell r="D1027">
            <v>23321.55</v>
          </cell>
          <cell r="E1027">
            <v>8368.16</v>
          </cell>
          <cell r="F1027">
            <v>42034</v>
          </cell>
          <cell r="G1027">
            <v>43831</v>
          </cell>
          <cell r="H1027" t="str">
            <v xml:space="preserve"> RE-AMORTIZE HOME RENOVATIONS</v>
          </cell>
          <cell r="I1027" t="str">
            <v xml:space="preserve"> SA</v>
          </cell>
          <cell r="J1027">
            <v>31</v>
          </cell>
          <cell r="K1027" t="str">
            <v xml:space="preserve"> A</v>
          </cell>
          <cell r="L1027" t="str">
            <v xml:space="preserve"> N</v>
          </cell>
          <cell r="M1027">
            <v>0</v>
          </cell>
          <cell r="N1027">
            <v>33100</v>
          </cell>
          <cell r="O1027">
            <v>51251</v>
          </cell>
          <cell r="P1027">
            <v>0</v>
          </cell>
          <cell r="Q1027" t="str">
            <v xml:space="preserve"> JD</v>
          </cell>
          <cell r="R1027">
            <v>43221</v>
          </cell>
          <cell r="S1027">
            <v>453.97</v>
          </cell>
          <cell r="T1027">
            <v>34.270000000000003</v>
          </cell>
          <cell r="U1027" t="str">
            <v xml:space="preserve"> N</v>
          </cell>
          <cell r="V1027">
            <v>11</v>
          </cell>
          <cell r="W1027">
            <v>465590689</v>
          </cell>
          <cell r="X1027" t="str">
            <v xml:space="preserve"> S</v>
          </cell>
          <cell r="Y1027">
            <v>33100</v>
          </cell>
          <cell r="Z1027">
            <v>51251</v>
          </cell>
          <cell r="AA1027">
            <v>0</v>
          </cell>
          <cell r="AB1027">
            <v>4</v>
          </cell>
          <cell r="AC1027">
            <v>9</v>
          </cell>
          <cell r="AD1027">
            <v>4</v>
          </cell>
          <cell r="AE1027">
            <v>0</v>
          </cell>
          <cell r="AF1027">
            <v>0</v>
          </cell>
          <cell r="AG1027" t="str">
            <v xml:space="preserve"> ST</v>
          </cell>
          <cell r="AH1027" t="str">
            <v xml:space="preserve"> SA DATED 4/22/14</v>
          </cell>
          <cell r="AI1027" t="str">
            <v xml:space="preserve"> N</v>
          </cell>
          <cell r="AJ1027">
            <v>6.5</v>
          </cell>
          <cell r="AK1027">
            <v>0</v>
          </cell>
          <cell r="AL1027">
            <v>33100</v>
          </cell>
          <cell r="AM1027">
            <v>51251</v>
          </cell>
          <cell r="AN1027" t="str">
            <v xml:space="preserve">  0/00/0000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33100</v>
          </cell>
          <cell r="AZ1027">
            <v>51251</v>
          </cell>
          <cell r="BA1027" t="str">
            <v xml:space="preserve"> ST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 t="str">
            <v>Pass</v>
          </cell>
          <cell r="BH1027" t="str">
            <v>Pass</v>
          </cell>
          <cell r="BI1027" t="str">
            <v>***-**-0689</v>
          </cell>
          <cell r="BJ1027">
            <v>8368.16</v>
          </cell>
          <cell r="BK1027">
            <v>8402.43</v>
          </cell>
          <cell r="BL1027">
            <v>8402.43</v>
          </cell>
          <cell r="BM1027"/>
          <cell r="BN1027"/>
          <cell r="BO1027"/>
          <cell r="BP1027"/>
          <cell r="BQ1027">
            <v>7.4695873912435831E-6</v>
          </cell>
          <cell r="BR1027">
            <v>8368.16</v>
          </cell>
          <cell r="BS1027">
            <v>34.270000000000003</v>
          </cell>
          <cell r="BT1027">
            <v>8402.43</v>
          </cell>
          <cell r="BU1027">
            <v>0</v>
          </cell>
          <cell r="BV1027">
            <v>8402.43</v>
          </cell>
          <cell r="BW1027">
            <v>0</v>
          </cell>
          <cell r="BX1027">
            <v>0</v>
          </cell>
          <cell r="BY1027"/>
          <cell r="BZ1027">
            <v>0</v>
          </cell>
          <cell r="CA1027" t="e">
            <v>#REF!</v>
          </cell>
          <cell r="CB1027" t="str">
            <v>Match</v>
          </cell>
          <cell r="CC1027" t="b">
            <v>0</v>
          </cell>
          <cell r="CD1027">
            <v>465590689</v>
          </cell>
          <cell r="CE1027">
            <v>9</v>
          </cell>
          <cell r="CF1027">
            <v>4</v>
          </cell>
          <cell r="CG1027">
            <v>59</v>
          </cell>
          <cell r="CH1027" t="b">
            <v>0</v>
          </cell>
          <cell r="CI1027">
            <v>-97.313159722223645</v>
          </cell>
          <cell r="CJ1027"/>
          <cell r="CK1027" t="e">
            <v>#REF!</v>
          </cell>
          <cell r="CL1027" t="e">
            <v>#REF!</v>
          </cell>
        </row>
        <row r="1028">
          <cell r="B1028">
            <v>53656</v>
          </cell>
          <cell r="C1028" t="str">
            <v xml:space="preserve"> KELCH,BELINDA</v>
          </cell>
          <cell r="D1028">
            <v>1080.1199999999999</v>
          </cell>
          <cell r="E1028">
            <v>282.25</v>
          </cell>
          <cell r="F1028">
            <v>42797</v>
          </cell>
          <cell r="G1028">
            <v>43174</v>
          </cell>
          <cell r="H1028" t="str">
            <v xml:space="preserve"> DEC-MART</v>
          </cell>
          <cell r="I1028" t="str">
            <v xml:space="preserve"> SA</v>
          </cell>
          <cell r="J1028">
            <v>31</v>
          </cell>
          <cell r="K1028" t="str">
            <v xml:space="preserve"> A</v>
          </cell>
          <cell r="L1028" t="str">
            <v xml:space="preserve"> N</v>
          </cell>
          <cell r="M1028">
            <v>0</v>
          </cell>
          <cell r="N1028">
            <v>33105</v>
          </cell>
          <cell r="O1028">
            <v>53656</v>
          </cell>
          <cell r="P1028">
            <v>0</v>
          </cell>
          <cell r="Q1028" t="str">
            <v xml:space="preserve"> J</v>
          </cell>
          <cell r="R1028">
            <v>43115</v>
          </cell>
          <cell r="S1028">
            <v>95.84</v>
          </cell>
          <cell r="T1028">
            <v>3.4</v>
          </cell>
          <cell r="U1028" t="str">
            <v xml:space="preserve"> N</v>
          </cell>
          <cell r="V1028">
            <v>1</v>
          </cell>
          <cell r="W1028">
            <v>509604884</v>
          </cell>
          <cell r="X1028" t="str">
            <v xml:space="preserve"> S</v>
          </cell>
          <cell r="Y1028">
            <v>33105</v>
          </cell>
          <cell r="Z1028">
            <v>53656</v>
          </cell>
          <cell r="AA1028">
            <v>0</v>
          </cell>
          <cell r="AB1028">
            <v>23</v>
          </cell>
          <cell r="AC1028">
            <v>10</v>
          </cell>
          <cell r="AD1028">
            <v>4</v>
          </cell>
          <cell r="AE1028">
            <v>0</v>
          </cell>
          <cell r="AF1028">
            <v>0</v>
          </cell>
          <cell r="AG1028" t="str">
            <v xml:space="preserve"> ST</v>
          </cell>
          <cell r="AH1028" t="str">
            <v xml:space="preserve"> UNSECURED</v>
          </cell>
          <cell r="AI1028" t="str">
            <v xml:space="preserve"> N</v>
          </cell>
          <cell r="AJ1028">
            <v>11</v>
          </cell>
          <cell r="AK1028">
            <v>0</v>
          </cell>
          <cell r="AL1028">
            <v>33105</v>
          </cell>
          <cell r="AM1028">
            <v>53656</v>
          </cell>
          <cell r="AN1028" t="str">
            <v xml:space="preserve">  0/00/0000</v>
          </cell>
          <cell r="AO1028">
            <v>93.2</v>
          </cell>
          <cell r="AP1028">
            <v>2.64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33105</v>
          </cell>
          <cell r="AZ1028">
            <v>53656</v>
          </cell>
          <cell r="BA1028" t="str">
            <v xml:space="preserve"> ST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 t="str">
            <v>Pass</v>
          </cell>
          <cell r="BH1028" t="str">
            <v>Pass</v>
          </cell>
          <cell r="BI1028" t="str">
            <v>***-**-4884</v>
          </cell>
          <cell r="BJ1028">
            <v>282.25</v>
          </cell>
          <cell r="BK1028">
            <v>285.64999999999998</v>
          </cell>
          <cell r="BL1028">
            <v>285.64999999999998</v>
          </cell>
          <cell r="BM1028"/>
          <cell r="BN1028"/>
          <cell r="BO1028"/>
          <cell r="BP1028"/>
          <cell r="BQ1028">
            <v>4.2636339967325817E-7</v>
          </cell>
          <cell r="BR1028">
            <v>282.25</v>
          </cell>
          <cell r="BS1028">
            <v>3.4</v>
          </cell>
          <cell r="BT1028">
            <v>285.64999999999998</v>
          </cell>
          <cell r="BU1028">
            <v>0</v>
          </cell>
          <cell r="BV1028">
            <v>285.64999999999998</v>
          </cell>
          <cell r="BW1028">
            <v>0</v>
          </cell>
          <cell r="BX1028">
            <v>0</v>
          </cell>
          <cell r="BY1028"/>
          <cell r="BZ1028">
            <v>95.84</v>
          </cell>
          <cell r="CA1028" t="e">
            <v>#REF!</v>
          </cell>
          <cell r="CB1028" t="str">
            <v>Match</v>
          </cell>
          <cell r="CC1028" t="b">
            <v>0</v>
          </cell>
          <cell r="CD1028">
            <v>509604884</v>
          </cell>
          <cell r="CE1028">
            <v>9</v>
          </cell>
          <cell r="CF1028">
            <v>5</v>
          </cell>
          <cell r="CG1028">
            <v>60</v>
          </cell>
          <cell r="CH1028" t="b">
            <v>0</v>
          </cell>
          <cell r="CI1028">
            <v>8.6868402777763549</v>
          </cell>
          <cell r="CJ1028"/>
          <cell r="CK1028" t="e">
            <v>#REF!</v>
          </cell>
          <cell r="CL1028" t="e">
            <v>#REF!</v>
          </cell>
        </row>
        <row r="1029">
          <cell r="B1029">
            <v>51573</v>
          </cell>
          <cell r="C1029" t="str">
            <v xml:space="preserve"> KENNEDY,CODY L.</v>
          </cell>
          <cell r="D1029">
            <v>8017.5</v>
          </cell>
          <cell r="E1029">
            <v>2960.19</v>
          </cell>
          <cell r="F1029">
            <v>42118</v>
          </cell>
          <cell r="G1029">
            <v>43600</v>
          </cell>
          <cell r="H1029" t="str">
            <v xml:space="preserve"> PURCHASE VEHICLE</v>
          </cell>
          <cell r="I1029" t="str">
            <v xml:space="preserve"> SA</v>
          </cell>
          <cell r="J1029">
            <v>34</v>
          </cell>
          <cell r="K1029" t="str">
            <v xml:space="preserve"> A</v>
          </cell>
          <cell r="L1029" t="str">
            <v xml:space="preserve"> N</v>
          </cell>
          <cell r="M1029">
            <v>0</v>
          </cell>
          <cell r="N1029">
            <v>33193</v>
          </cell>
          <cell r="O1029">
            <v>51573</v>
          </cell>
          <cell r="P1029">
            <v>0</v>
          </cell>
          <cell r="Q1029" t="str">
            <v xml:space="preserve"> LF</v>
          </cell>
          <cell r="R1029">
            <v>43146</v>
          </cell>
          <cell r="S1029">
            <v>194.75</v>
          </cell>
          <cell r="T1029">
            <v>3.04</v>
          </cell>
          <cell r="U1029" t="str">
            <v xml:space="preserve"> N</v>
          </cell>
          <cell r="V1029">
            <v>11</v>
          </cell>
          <cell r="W1029">
            <v>512920099</v>
          </cell>
          <cell r="X1029" t="str">
            <v xml:space="preserve"> S</v>
          </cell>
          <cell r="Y1029">
            <v>33193</v>
          </cell>
          <cell r="Z1029">
            <v>51573</v>
          </cell>
          <cell r="AA1029">
            <v>0</v>
          </cell>
          <cell r="AB1029">
            <v>4</v>
          </cell>
          <cell r="AC1029">
            <v>5</v>
          </cell>
          <cell r="AD1029">
            <v>12</v>
          </cell>
          <cell r="AE1029">
            <v>0</v>
          </cell>
          <cell r="AF1029">
            <v>0</v>
          </cell>
          <cell r="AG1029" t="str">
            <v xml:space="preserve"> ST</v>
          </cell>
          <cell r="AH1029" t="str">
            <v xml:space="preserve"> 2002 CHEVROLET SILVERADO 2500</v>
          </cell>
          <cell r="AI1029" t="str">
            <v xml:space="preserve"> N</v>
          </cell>
          <cell r="AJ1029">
            <v>7.5</v>
          </cell>
          <cell r="AK1029">
            <v>0</v>
          </cell>
          <cell r="AL1029">
            <v>33193</v>
          </cell>
          <cell r="AM1029">
            <v>51573</v>
          </cell>
          <cell r="AN1029" t="str">
            <v xml:space="preserve">  0/00/0000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33193</v>
          </cell>
          <cell r="AZ1029">
            <v>51573</v>
          </cell>
          <cell r="BA1029" t="str">
            <v xml:space="preserve"> ST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 t="str">
            <v>Pass</v>
          </cell>
          <cell r="BH1029" t="str">
            <v>Pass</v>
          </cell>
          <cell r="BI1029" t="str">
            <v>***-**-0099</v>
          </cell>
          <cell r="BJ1029">
            <v>2960.19</v>
          </cell>
          <cell r="BK1029">
            <v>2963.23</v>
          </cell>
          <cell r="BL1029">
            <v>2963.23</v>
          </cell>
          <cell r="BM1029"/>
          <cell r="BN1029"/>
          <cell r="BO1029"/>
          <cell r="BP1029"/>
          <cell r="BQ1029">
            <v>3.0488364733362962E-6</v>
          </cell>
          <cell r="BR1029">
            <v>2960.19</v>
          </cell>
          <cell r="BS1029">
            <v>3.04</v>
          </cell>
          <cell r="BT1029">
            <v>2963.23</v>
          </cell>
          <cell r="BU1029">
            <v>0</v>
          </cell>
          <cell r="BV1029">
            <v>2963.23</v>
          </cell>
          <cell r="BW1029">
            <v>0</v>
          </cell>
          <cell r="BX1029">
            <v>0</v>
          </cell>
          <cell r="BY1029"/>
          <cell r="BZ1029">
            <v>0</v>
          </cell>
          <cell r="CA1029" t="e">
            <v>#REF!</v>
          </cell>
          <cell r="CB1029" t="str">
            <v>Match</v>
          </cell>
          <cell r="CC1029" t="b">
            <v>0</v>
          </cell>
          <cell r="CD1029">
            <v>512920099</v>
          </cell>
          <cell r="CE1029">
            <v>9</v>
          </cell>
          <cell r="CF1029">
            <v>5</v>
          </cell>
          <cell r="CG1029">
            <v>92</v>
          </cell>
          <cell r="CH1029" t="b">
            <v>0</v>
          </cell>
          <cell r="CI1029">
            <v>-22.313159722223645</v>
          </cell>
          <cell r="CJ1029"/>
          <cell r="CK1029" t="e">
            <v>#REF!</v>
          </cell>
          <cell r="CL1029" t="e">
            <v>#REF!</v>
          </cell>
        </row>
        <row r="1030">
          <cell r="B1030">
            <v>52813</v>
          </cell>
          <cell r="C1030" t="str">
            <v xml:space="preserve"> KENNEDY,CODY</v>
          </cell>
          <cell r="D1030">
            <v>10026.5</v>
          </cell>
          <cell r="E1030">
            <v>8253.75</v>
          </cell>
          <cell r="F1030">
            <v>42485</v>
          </cell>
          <cell r="G1030">
            <v>44311</v>
          </cell>
          <cell r="H1030" t="str">
            <v xml:space="preserve"> HOME REMODEL</v>
          </cell>
          <cell r="I1030" t="str">
            <v xml:space="preserve"> SA</v>
          </cell>
          <cell r="J1030">
            <v>31</v>
          </cell>
          <cell r="K1030" t="str">
            <v xml:space="preserve"> A</v>
          </cell>
          <cell r="L1030" t="str">
            <v xml:space="preserve"> N</v>
          </cell>
          <cell r="M1030">
            <v>0</v>
          </cell>
          <cell r="N1030">
            <v>33193</v>
          </cell>
          <cell r="O1030">
            <v>52813</v>
          </cell>
          <cell r="P1030">
            <v>0</v>
          </cell>
          <cell r="Q1030" t="str">
            <v xml:space="preserve"> LF</v>
          </cell>
          <cell r="R1030">
            <v>43215</v>
          </cell>
          <cell r="S1030">
            <v>2478.37</v>
          </cell>
          <cell r="T1030">
            <v>485.05</v>
          </cell>
          <cell r="U1030" t="str">
            <v xml:space="preserve"> N</v>
          </cell>
          <cell r="V1030">
            <v>11</v>
          </cell>
          <cell r="W1030">
            <v>512920099</v>
          </cell>
          <cell r="X1030" t="str">
            <v xml:space="preserve"> S</v>
          </cell>
          <cell r="Y1030">
            <v>33193</v>
          </cell>
          <cell r="Z1030">
            <v>52813</v>
          </cell>
          <cell r="AA1030">
            <v>0</v>
          </cell>
          <cell r="AB1030">
            <v>4</v>
          </cell>
          <cell r="AC1030">
            <v>9</v>
          </cell>
          <cell r="AD1030">
            <v>4</v>
          </cell>
          <cell r="AE1030">
            <v>0</v>
          </cell>
          <cell r="AF1030">
            <v>0</v>
          </cell>
          <cell r="AG1030" t="str">
            <v xml:space="preserve"> ST</v>
          </cell>
          <cell r="AH1030" t="str">
            <v xml:space="preserve"> 2001 FORD CROWN VICTORIA</v>
          </cell>
          <cell r="AI1030" t="str">
            <v xml:space="preserve"> N</v>
          </cell>
          <cell r="AJ1030">
            <v>7.5</v>
          </cell>
          <cell r="AK1030">
            <v>0</v>
          </cell>
          <cell r="AL1030">
            <v>33193</v>
          </cell>
          <cell r="AM1030">
            <v>52813</v>
          </cell>
          <cell r="AN1030" t="str">
            <v xml:space="preserve">  0/00/0000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33193</v>
          </cell>
          <cell r="AZ1030">
            <v>52813</v>
          </cell>
          <cell r="BA1030" t="str">
            <v xml:space="preserve"> ST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 t="str">
            <v>Pass</v>
          </cell>
          <cell r="BH1030" t="str">
            <v>Pass</v>
          </cell>
          <cell r="BI1030" t="str">
            <v>***-**-0099</v>
          </cell>
          <cell r="BJ1030">
            <v>8253.75</v>
          </cell>
          <cell r="BK1030">
            <v>8738.7999999999993</v>
          </cell>
          <cell r="BL1030">
            <v>8738.7999999999993</v>
          </cell>
          <cell r="BM1030"/>
          <cell r="BN1030"/>
          <cell r="BO1030"/>
          <cell r="BP1030"/>
          <cell r="BQ1030">
            <v>8.5009185362424214E-6</v>
          </cell>
          <cell r="BR1030">
            <v>8253.75</v>
          </cell>
          <cell r="BS1030">
            <v>485.05</v>
          </cell>
          <cell r="BT1030">
            <v>8738.7999999999993</v>
          </cell>
          <cell r="BU1030">
            <v>0</v>
          </cell>
          <cell r="BV1030">
            <v>8738.7999999999993</v>
          </cell>
          <cell r="BW1030">
            <v>0</v>
          </cell>
          <cell r="BX1030">
            <v>0</v>
          </cell>
          <cell r="BY1030"/>
          <cell r="BZ1030">
            <v>0</v>
          </cell>
          <cell r="CA1030" t="e">
            <v>#REF!</v>
          </cell>
          <cell r="CB1030" t="str">
            <v>Match</v>
          </cell>
          <cell r="CC1030" t="b">
            <v>0</v>
          </cell>
          <cell r="CD1030">
            <v>512920099</v>
          </cell>
          <cell r="CE1030">
            <v>9</v>
          </cell>
          <cell r="CF1030">
            <v>5</v>
          </cell>
          <cell r="CG1030">
            <v>92</v>
          </cell>
          <cell r="CH1030" t="b">
            <v>0</v>
          </cell>
          <cell r="CI1030">
            <v>-91.313159722223645</v>
          </cell>
          <cell r="CJ1030"/>
          <cell r="CK1030" t="e">
            <v>#REF!</v>
          </cell>
          <cell r="CL1030" t="e">
            <v>#REF!</v>
          </cell>
        </row>
        <row r="1031">
          <cell r="B1031">
            <v>53134</v>
          </cell>
          <cell r="C1031" t="str">
            <v xml:space="preserve"> KENNEDY,CODY</v>
          </cell>
          <cell r="D1031">
            <v>9327.7000000000007</v>
          </cell>
          <cell r="E1031">
            <v>5578.5</v>
          </cell>
          <cell r="F1031">
            <v>42576</v>
          </cell>
          <cell r="G1031">
            <v>43682</v>
          </cell>
          <cell r="H1031" t="str">
            <v xml:space="preserve"> DEBT CONSOLIDATION</v>
          </cell>
          <cell r="I1031" t="str">
            <v xml:space="preserve"> SA</v>
          </cell>
          <cell r="J1031">
            <v>31</v>
          </cell>
          <cell r="K1031" t="str">
            <v xml:space="preserve"> A</v>
          </cell>
          <cell r="L1031" t="str">
            <v xml:space="preserve"> N</v>
          </cell>
          <cell r="M1031">
            <v>0</v>
          </cell>
          <cell r="N1031">
            <v>33193</v>
          </cell>
          <cell r="O1031">
            <v>53134</v>
          </cell>
          <cell r="P1031">
            <v>0</v>
          </cell>
          <cell r="Q1031" t="str">
            <v xml:space="preserve"> JD</v>
          </cell>
          <cell r="R1031">
            <v>43105</v>
          </cell>
          <cell r="S1031">
            <v>297.2</v>
          </cell>
          <cell r="T1031">
            <v>20.52</v>
          </cell>
          <cell r="U1031" t="str">
            <v xml:space="preserve"> N</v>
          </cell>
          <cell r="V1031">
            <v>11</v>
          </cell>
          <cell r="W1031">
            <v>512920099</v>
          </cell>
          <cell r="X1031" t="str">
            <v xml:space="preserve"> S</v>
          </cell>
          <cell r="Y1031">
            <v>33193</v>
          </cell>
          <cell r="Z1031">
            <v>53134</v>
          </cell>
          <cell r="AA1031">
            <v>0</v>
          </cell>
          <cell r="AB1031">
            <v>4</v>
          </cell>
          <cell r="AC1031">
            <v>10</v>
          </cell>
          <cell r="AD1031">
            <v>4</v>
          </cell>
          <cell r="AE1031">
            <v>0</v>
          </cell>
          <cell r="AF1031">
            <v>0</v>
          </cell>
          <cell r="AG1031" t="str">
            <v xml:space="preserve"> ST</v>
          </cell>
          <cell r="AH1031" t="str">
            <v xml:space="preserve"> 2002 CHEVROLET 2500 HD 4X4</v>
          </cell>
          <cell r="AI1031" t="str">
            <v xml:space="preserve"> N</v>
          </cell>
          <cell r="AJ1031">
            <v>8.9499999999999993</v>
          </cell>
          <cell r="AK1031">
            <v>14</v>
          </cell>
          <cell r="AL1031">
            <v>33193</v>
          </cell>
          <cell r="AM1031">
            <v>53134</v>
          </cell>
          <cell r="AN1031" t="str">
            <v xml:space="preserve">  0/00/0000</v>
          </cell>
          <cell r="AO1031">
            <v>297.2</v>
          </cell>
          <cell r="AP1031">
            <v>0</v>
          </cell>
          <cell r="AQ1031">
            <v>297.2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6</v>
          </cell>
          <cell r="AW1031">
            <v>0</v>
          </cell>
          <cell r="AX1031">
            <v>0</v>
          </cell>
          <cell r="AY1031">
            <v>33193</v>
          </cell>
          <cell r="AZ1031">
            <v>53134</v>
          </cell>
          <cell r="BA1031" t="str">
            <v xml:space="preserve"> ST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 t="str">
            <v>Pass</v>
          </cell>
          <cell r="BH1031" t="str">
            <v>Pass</v>
          </cell>
          <cell r="BI1031" t="str">
            <v>***-**-0099</v>
          </cell>
          <cell r="BJ1031">
            <v>5578.5</v>
          </cell>
          <cell r="BK1031">
            <v>5599.02</v>
          </cell>
          <cell r="BL1031">
            <v>5599.02</v>
          </cell>
          <cell r="BM1031"/>
          <cell r="BN1031"/>
          <cell r="BO1031"/>
          <cell r="BP1031"/>
          <cell r="BQ1031">
            <v>6.8563622238317321E-6</v>
          </cell>
          <cell r="BR1031">
            <v>5578.5</v>
          </cell>
          <cell r="BS1031">
            <v>20.52</v>
          </cell>
          <cell r="BT1031">
            <v>5599.02</v>
          </cell>
          <cell r="BU1031">
            <v>0</v>
          </cell>
          <cell r="BV1031">
            <v>5599.02</v>
          </cell>
          <cell r="BW1031">
            <v>0</v>
          </cell>
          <cell r="BX1031">
            <v>0</v>
          </cell>
          <cell r="BY1031" t="str">
            <v>1-29</v>
          </cell>
          <cell r="BZ1031">
            <v>297.2</v>
          </cell>
          <cell r="CA1031" t="e">
            <v>#REF!</v>
          </cell>
          <cell r="CB1031" t="str">
            <v>Match</v>
          </cell>
          <cell r="CC1031" t="b">
            <v>0</v>
          </cell>
          <cell r="CD1031">
            <v>512920099</v>
          </cell>
          <cell r="CE1031">
            <v>9</v>
          </cell>
          <cell r="CF1031">
            <v>5</v>
          </cell>
          <cell r="CG1031">
            <v>92</v>
          </cell>
          <cell r="CH1031" t="b">
            <v>0</v>
          </cell>
          <cell r="CI1031">
            <v>18.686840277776355</v>
          </cell>
          <cell r="CJ1031"/>
          <cell r="CK1031" t="e">
            <v>#REF!</v>
          </cell>
          <cell r="CL1031" t="e">
            <v>#REF!</v>
          </cell>
        </row>
        <row r="1032">
          <cell r="B1032">
            <v>53858</v>
          </cell>
          <cell r="C1032" t="str">
            <v xml:space="preserve"> KENNEDY,CODY</v>
          </cell>
          <cell r="D1032">
            <v>15897.06</v>
          </cell>
          <cell r="E1032">
            <v>14557.89</v>
          </cell>
          <cell r="F1032">
            <v>42871</v>
          </cell>
          <cell r="G1032">
            <v>44819</v>
          </cell>
          <cell r="H1032" t="str">
            <v xml:space="preserve"> REFINANCE VEHICLE</v>
          </cell>
          <cell r="I1032" t="str">
            <v xml:space="preserve"> SA</v>
          </cell>
          <cell r="J1032">
            <v>34</v>
          </cell>
          <cell r="K1032" t="str">
            <v xml:space="preserve"> A</v>
          </cell>
          <cell r="L1032" t="str">
            <v xml:space="preserve"> N</v>
          </cell>
          <cell r="M1032">
            <v>0</v>
          </cell>
          <cell r="N1032">
            <v>33193</v>
          </cell>
          <cell r="O1032">
            <v>53858</v>
          </cell>
          <cell r="P1032">
            <v>0</v>
          </cell>
          <cell r="Q1032" t="str">
            <v xml:space="preserve"> LF</v>
          </cell>
          <cell r="R1032">
            <v>43115</v>
          </cell>
          <cell r="S1032">
            <v>300.26</v>
          </cell>
          <cell r="T1032">
            <v>14.46</v>
          </cell>
          <cell r="U1032" t="str">
            <v xml:space="preserve"> N</v>
          </cell>
          <cell r="V1032">
            <v>11</v>
          </cell>
          <cell r="W1032">
            <v>512920099</v>
          </cell>
          <cell r="X1032" t="str">
            <v xml:space="preserve"> S</v>
          </cell>
          <cell r="Y1032">
            <v>33193</v>
          </cell>
          <cell r="Z1032">
            <v>53858</v>
          </cell>
          <cell r="AA1032">
            <v>0</v>
          </cell>
          <cell r="AB1032">
            <v>4</v>
          </cell>
          <cell r="AC1032">
            <v>5</v>
          </cell>
          <cell r="AD1032">
            <v>12</v>
          </cell>
          <cell r="AE1032">
            <v>0</v>
          </cell>
          <cell r="AF1032">
            <v>0</v>
          </cell>
          <cell r="AG1032" t="str">
            <v xml:space="preserve"> ST</v>
          </cell>
          <cell r="AH1032" t="str">
            <v xml:space="preserve"> 2009 CHEVROLET TRAVERSE LT</v>
          </cell>
          <cell r="AI1032" t="str">
            <v xml:space="preserve"> N</v>
          </cell>
          <cell r="AJ1032">
            <v>7.25</v>
          </cell>
          <cell r="AK1032">
            <v>7</v>
          </cell>
          <cell r="AL1032">
            <v>33193</v>
          </cell>
          <cell r="AM1032">
            <v>53858</v>
          </cell>
          <cell r="AN1032" t="str">
            <v xml:space="preserve">  0/00/0000</v>
          </cell>
          <cell r="AO1032">
            <v>300.26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7</v>
          </cell>
          <cell r="AW1032">
            <v>0</v>
          </cell>
          <cell r="AX1032">
            <v>0</v>
          </cell>
          <cell r="AY1032">
            <v>33193</v>
          </cell>
          <cell r="AZ1032">
            <v>53858</v>
          </cell>
          <cell r="BA1032" t="str">
            <v xml:space="preserve"> ST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 t="str">
            <v>Pass</v>
          </cell>
          <cell r="BH1032" t="str">
            <v>Pass</v>
          </cell>
          <cell r="BI1032" t="str">
            <v>***-**-0099</v>
          </cell>
          <cell r="BJ1032">
            <v>14557.89</v>
          </cell>
          <cell r="BK1032">
            <v>14572.349999999999</v>
          </cell>
          <cell r="BL1032">
            <v>14572.349999999999</v>
          </cell>
          <cell r="BM1032"/>
          <cell r="BN1032"/>
          <cell r="BO1032"/>
          <cell r="BP1032"/>
          <cell r="BQ1032">
            <v>1.4494048852694299E-5</v>
          </cell>
          <cell r="BR1032">
            <v>14557.89</v>
          </cell>
          <cell r="BS1032">
            <v>14.46</v>
          </cell>
          <cell r="BT1032">
            <v>14572.349999999999</v>
          </cell>
          <cell r="BU1032">
            <v>0</v>
          </cell>
          <cell r="BV1032">
            <v>14572.349999999999</v>
          </cell>
          <cell r="BW1032">
            <v>0</v>
          </cell>
          <cell r="BX1032">
            <v>0</v>
          </cell>
          <cell r="BY1032"/>
          <cell r="BZ1032">
            <v>300.26</v>
          </cell>
          <cell r="CA1032" t="e">
            <v>#REF!</v>
          </cell>
          <cell r="CB1032" t="str">
            <v>Match</v>
          </cell>
          <cell r="CC1032" t="b">
            <v>0</v>
          </cell>
          <cell r="CD1032">
            <v>512920099</v>
          </cell>
          <cell r="CE1032">
            <v>9</v>
          </cell>
          <cell r="CF1032">
            <v>5</v>
          </cell>
          <cell r="CG1032">
            <v>92</v>
          </cell>
          <cell r="CH1032" t="b">
            <v>0</v>
          </cell>
          <cell r="CI1032">
            <v>8.6868402777763549</v>
          </cell>
          <cell r="CJ1032"/>
          <cell r="CK1032" t="e">
            <v>#REF!</v>
          </cell>
          <cell r="CL1032" t="e">
            <v>#REF!</v>
          </cell>
        </row>
        <row r="1033">
          <cell r="B1033">
            <v>350045</v>
          </cell>
          <cell r="C1033" t="str">
            <v xml:space="preserve"> KENNEDY,CODY L.</v>
          </cell>
          <cell r="D1033">
            <v>80612.240000000005</v>
          </cell>
          <cell r="E1033">
            <v>71325.2</v>
          </cell>
          <cell r="F1033">
            <v>40918</v>
          </cell>
          <cell r="G1033">
            <v>51898</v>
          </cell>
          <cell r="H1033" t="str">
            <v xml:space="preserve"> PURCHASE HOME</v>
          </cell>
          <cell r="I1033" t="str">
            <v xml:space="preserve"> PA</v>
          </cell>
          <cell r="J1033">
            <v>19</v>
          </cell>
          <cell r="K1033" t="str">
            <v xml:space="preserve"> A</v>
          </cell>
          <cell r="L1033" t="str">
            <v xml:space="preserve"> N</v>
          </cell>
          <cell r="M1033">
            <v>0</v>
          </cell>
          <cell r="N1033">
            <v>33193</v>
          </cell>
          <cell r="O1033">
            <v>350045</v>
          </cell>
          <cell r="P1033">
            <v>0</v>
          </cell>
          <cell r="Q1033" t="str">
            <v xml:space="preserve"> KM</v>
          </cell>
          <cell r="R1033">
            <v>43132</v>
          </cell>
          <cell r="S1033">
            <v>384.86</v>
          </cell>
          <cell r="T1033">
            <v>162.24</v>
          </cell>
          <cell r="U1033" t="str">
            <v xml:space="preserve"> N</v>
          </cell>
          <cell r="V1033">
            <v>2</v>
          </cell>
          <cell r="W1033">
            <v>512920099</v>
          </cell>
          <cell r="X1033" t="str">
            <v xml:space="preserve"> S</v>
          </cell>
          <cell r="Y1033">
            <v>33193</v>
          </cell>
          <cell r="Z1033">
            <v>350045</v>
          </cell>
          <cell r="AA1033">
            <v>0</v>
          </cell>
          <cell r="AB1033">
            <v>4</v>
          </cell>
          <cell r="AC1033">
            <v>6</v>
          </cell>
          <cell r="AD1033">
            <v>3</v>
          </cell>
          <cell r="AE1033">
            <v>350045</v>
          </cell>
          <cell r="AF1033">
            <v>1</v>
          </cell>
          <cell r="AG1033" t="str">
            <v xml:space="preserve"> ST</v>
          </cell>
          <cell r="AH1033" t="str">
            <v xml:space="preserve"> 1402 COLLEGE</v>
          </cell>
          <cell r="AI1033" t="str">
            <v xml:space="preserve"> N</v>
          </cell>
          <cell r="AJ1033">
            <v>3.56</v>
          </cell>
          <cell r="AK1033">
            <v>0</v>
          </cell>
          <cell r="AL1033">
            <v>33193</v>
          </cell>
          <cell r="AM1033">
            <v>350045</v>
          </cell>
          <cell r="AN1033" t="str">
            <v xml:space="preserve">  0/00/0000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33193</v>
          </cell>
          <cell r="AZ1033">
            <v>350045</v>
          </cell>
          <cell r="BA1033" t="str">
            <v xml:space="preserve"> ST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 t="str">
            <v>Pass</v>
          </cell>
          <cell r="BH1033" t="str">
            <v>Pass</v>
          </cell>
          <cell r="BI1033" t="str">
            <v>***-**-0099</v>
          </cell>
          <cell r="BJ1033">
            <v>71325.2</v>
          </cell>
          <cell r="BK1033">
            <v>71487.44</v>
          </cell>
          <cell r="BL1033">
            <v>71487.44</v>
          </cell>
          <cell r="BM1033"/>
          <cell r="BN1033"/>
          <cell r="BO1033"/>
          <cell r="BP1033"/>
          <cell r="BQ1033">
            <v>3.4869544705878169E-5</v>
          </cell>
          <cell r="BR1033">
            <v>71325.2</v>
          </cell>
          <cell r="BS1033">
            <v>162.24</v>
          </cell>
          <cell r="BT1033">
            <v>71487.44</v>
          </cell>
          <cell r="BU1033">
            <v>0</v>
          </cell>
          <cell r="BV1033">
            <v>71487.44</v>
          </cell>
          <cell r="BW1033">
            <v>0</v>
          </cell>
          <cell r="BX1033">
            <v>0</v>
          </cell>
          <cell r="BY1033"/>
          <cell r="BZ1033">
            <v>0</v>
          </cell>
          <cell r="CA1033" t="e">
            <v>#REF!</v>
          </cell>
          <cell r="CB1033" t="str">
            <v>Match</v>
          </cell>
          <cell r="CC1033" t="b">
            <v>0</v>
          </cell>
          <cell r="CD1033">
            <v>512920099</v>
          </cell>
          <cell r="CE1033">
            <v>9</v>
          </cell>
          <cell r="CF1033">
            <v>5</v>
          </cell>
          <cell r="CG1033">
            <v>92</v>
          </cell>
          <cell r="CH1033" t="b">
            <v>0</v>
          </cell>
          <cell r="CI1033">
            <v>-8.3131597222236451</v>
          </cell>
          <cell r="CJ1033"/>
          <cell r="CK1033" t="e">
            <v>#REF!</v>
          </cell>
          <cell r="CL1033" t="e">
            <v>#REF!</v>
          </cell>
        </row>
        <row r="1034">
          <cell r="B1034">
            <v>9350045</v>
          </cell>
          <cell r="C1034" t="str">
            <v xml:space="preserve"> KENNEDY,CODY</v>
          </cell>
          <cell r="D1034">
            <v>-80612.240000000005</v>
          </cell>
          <cell r="E1034">
            <v>-71325.2</v>
          </cell>
          <cell r="F1034">
            <v>40918</v>
          </cell>
          <cell r="G1034">
            <v>51898</v>
          </cell>
          <cell r="H1034" t="str">
            <v xml:space="preserve"> FHLB SOLD LOAN</v>
          </cell>
          <cell r="I1034" t="str">
            <v xml:space="preserve"> PT</v>
          </cell>
          <cell r="J1034">
            <v>20</v>
          </cell>
          <cell r="K1034" t="str">
            <v xml:space="preserve"> A</v>
          </cell>
          <cell r="L1034" t="str">
            <v xml:space="preserve"> N</v>
          </cell>
          <cell r="M1034">
            <v>0</v>
          </cell>
          <cell r="N1034">
            <v>33193</v>
          </cell>
          <cell r="O1034">
            <v>9350045</v>
          </cell>
          <cell r="P1034">
            <v>0</v>
          </cell>
          <cell r="Q1034" t="str">
            <v xml:space="preserve"> KM</v>
          </cell>
          <cell r="R1034">
            <v>43132</v>
          </cell>
          <cell r="S1034">
            <v>384.86</v>
          </cell>
          <cell r="T1034">
            <v>-162.24</v>
          </cell>
          <cell r="U1034" t="str">
            <v xml:space="preserve"> N</v>
          </cell>
          <cell r="V1034">
            <v>2</v>
          </cell>
          <cell r="W1034">
            <v>512920099</v>
          </cell>
          <cell r="X1034" t="str">
            <v xml:space="preserve"> S</v>
          </cell>
          <cell r="Y1034">
            <v>33193</v>
          </cell>
          <cell r="Z1034">
            <v>9350045</v>
          </cell>
          <cell r="AA1034">
            <v>0</v>
          </cell>
          <cell r="AB1034">
            <v>4</v>
          </cell>
          <cell r="AC1034">
            <v>6</v>
          </cell>
          <cell r="AD1034">
            <v>3</v>
          </cell>
          <cell r="AE1034">
            <v>350045</v>
          </cell>
          <cell r="AF1034">
            <v>1</v>
          </cell>
          <cell r="AG1034" t="str">
            <v xml:space="preserve"> ST</v>
          </cell>
          <cell r="AH1034" t="str">
            <v xml:space="preserve"> 1402 COLLEGE, SCOTT CITY</v>
          </cell>
          <cell r="AI1034" t="str">
            <v xml:space="preserve"> N</v>
          </cell>
          <cell r="AJ1034">
            <v>3.56</v>
          </cell>
          <cell r="AK1034">
            <v>7</v>
          </cell>
          <cell r="AL1034">
            <v>33193</v>
          </cell>
          <cell r="AM1034">
            <v>9350045</v>
          </cell>
          <cell r="AN1034" t="str">
            <v xml:space="preserve">  0/00/0000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33193</v>
          </cell>
          <cell r="AZ1034">
            <v>9350045</v>
          </cell>
          <cell r="BA1034" t="str">
            <v xml:space="preserve"> ST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 t="str">
            <v>Pass</v>
          </cell>
          <cell r="BH1034" t="str">
            <v>Pass</v>
          </cell>
          <cell r="BI1034" t="str">
            <v>***-**-0099</v>
          </cell>
          <cell r="BJ1034">
            <v>-71325.2</v>
          </cell>
          <cell r="BK1034">
            <v>-71487.44</v>
          </cell>
          <cell r="BL1034">
            <v>-71487.44</v>
          </cell>
          <cell r="BM1034"/>
          <cell r="BN1034"/>
          <cell r="BO1034"/>
          <cell r="BP1034"/>
          <cell r="BQ1034">
            <v>-3.4869544705878169E-5</v>
          </cell>
          <cell r="BR1034">
            <v>-71325.2</v>
          </cell>
          <cell r="BS1034">
            <v>-162.24</v>
          </cell>
          <cell r="BT1034">
            <v>-71487.44</v>
          </cell>
          <cell r="BU1034">
            <v>0</v>
          </cell>
          <cell r="BV1034">
            <v>-71487.44</v>
          </cell>
          <cell r="BW1034">
            <v>0</v>
          </cell>
          <cell r="BX1034">
            <v>0</v>
          </cell>
          <cell r="BY1034"/>
          <cell r="BZ1034">
            <v>0</v>
          </cell>
          <cell r="CA1034" t="e">
            <v>#REF!</v>
          </cell>
          <cell r="CB1034" t="str">
            <v>Match</v>
          </cell>
          <cell r="CC1034" t="b">
            <v>0</v>
          </cell>
          <cell r="CD1034">
            <v>512920099</v>
          </cell>
          <cell r="CE1034">
            <v>9</v>
          </cell>
          <cell r="CF1034">
            <v>5</v>
          </cell>
          <cell r="CG1034">
            <v>92</v>
          </cell>
          <cell r="CH1034" t="b">
            <v>0</v>
          </cell>
          <cell r="CI1034">
            <v>-8.3131597222236451</v>
          </cell>
          <cell r="CJ1034"/>
          <cell r="CK1034" t="e">
            <v>#REF!</v>
          </cell>
          <cell r="CL1034" t="e">
            <v>#REF!</v>
          </cell>
        </row>
        <row r="1035">
          <cell r="B1035">
            <v>51646</v>
          </cell>
          <cell r="C1035" t="str">
            <v xml:space="preserve"> KENNEDY,JAMES L.</v>
          </cell>
          <cell r="D1035">
            <v>11826.42</v>
          </cell>
          <cell r="E1035">
            <v>1399.99</v>
          </cell>
          <cell r="F1035">
            <v>42135</v>
          </cell>
          <cell r="G1035">
            <v>43230</v>
          </cell>
          <cell r="H1035" t="str">
            <v xml:space="preserve"> PURCHASE VEHICLE</v>
          </cell>
          <cell r="I1035" t="str">
            <v xml:space="preserve"> SA</v>
          </cell>
          <cell r="J1035">
            <v>34</v>
          </cell>
          <cell r="K1035" t="str">
            <v xml:space="preserve"> A</v>
          </cell>
          <cell r="L1035" t="str">
            <v xml:space="preserve"> N</v>
          </cell>
          <cell r="M1035">
            <v>0</v>
          </cell>
          <cell r="N1035">
            <v>33196</v>
          </cell>
          <cell r="O1035">
            <v>51646</v>
          </cell>
          <cell r="P1035">
            <v>0</v>
          </cell>
          <cell r="Q1035" t="str">
            <v xml:space="preserve"> LF</v>
          </cell>
          <cell r="R1035">
            <v>43141</v>
          </cell>
          <cell r="S1035">
            <v>358.48</v>
          </cell>
          <cell r="T1035">
            <v>1.76</v>
          </cell>
          <cell r="U1035" t="str">
            <v xml:space="preserve"> N</v>
          </cell>
          <cell r="V1035">
            <v>11</v>
          </cell>
          <cell r="W1035">
            <v>512763264</v>
          </cell>
          <cell r="X1035" t="str">
            <v xml:space="preserve"> S</v>
          </cell>
          <cell r="Y1035">
            <v>33196</v>
          </cell>
          <cell r="Z1035">
            <v>51646</v>
          </cell>
          <cell r="AA1035">
            <v>0</v>
          </cell>
          <cell r="AB1035">
            <v>3</v>
          </cell>
          <cell r="AC1035">
            <v>5</v>
          </cell>
          <cell r="AD1035">
            <v>12</v>
          </cell>
          <cell r="AE1035">
            <v>0</v>
          </cell>
          <cell r="AF1035">
            <v>0</v>
          </cell>
          <cell r="AG1035" t="str">
            <v xml:space="preserve"> ST</v>
          </cell>
          <cell r="AH1035" t="str">
            <v xml:space="preserve"> 2010 GMC ACADIA</v>
          </cell>
          <cell r="AI1035" t="str">
            <v xml:space="preserve"> N</v>
          </cell>
          <cell r="AJ1035">
            <v>5.75</v>
          </cell>
          <cell r="AK1035">
            <v>0</v>
          </cell>
          <cell r="AL1035">
            <v>33196</v>
          </cell>
          <cell r="AM1035">
            <v>51646</v>
          </cell>
          <cell r="AN1035" t="str">
            <v xml:space="preserve">  0/00/0000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33196</v>
          </cell>
          <cell r="AZ1035">
            <v>51646</v>
          </cell>
          <cell r="BA1035" t="str">
            <v xml:space="preserve"> ST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 t="str">
            <v>Pass</v>
          </cell>
          <cell r="BH1035" t="str">
            <v>Pass</v>
          </cell>
          <cell r="BI1035" t="str">
            <v>***-**-3264</v>
          </cell>
          <cell r="BJ1035">
            <v>1399.99</v>
          </cell>
          <cell r="BK1035">
            <v>1401.75</v>
          </cell>
          <cell r="BL1035">
            <v>1401.75</v>
          </cell>
          <cell r="BM1035"/>
          <cell r="BN1035"/>
          <cell r="BO1035"/>
          <cell r="BP1035"/>
          <cell r="BQ1035">
            <v>1.10546770318842E-6</v>
          </cell>
          <cell r="BR1035">
            <v>1399.99</v>
          </cell>
          <cell r="BS1035">
            <v>1.76</v>
          </cell>
          <cell r="BT1035">
            <v>1401.75</v>
          </cell>
          <cell r="BU1035">
            <v>0</v>
          </cell>
          <cell r="BV1035">
            <v>1401.75</v>
          </cell>
          <cell r="BW1035">
            <v>0</v>
          </cell>
          <cell r="BX1035">
            <v>0</v>
          </cell>
          <cell r="BY1035"/>
          <cell r="BZ1035">
            <v>0</v>
          </cell>
          <cell r="CA1035" t="e">
            <v>#REF!</v>
          </cell>
          <cell r="CB1035" t="str">
            <v>Match</v>
          </cell>
          <cell r="CC1035" t="b">
            <v>0</v>
          </cell>
          <cell r="CD1035">
            <v>512763264</v>
          </cell>
          <cell r="CE1035">
            <v>9</v>
          </cell>
          <cell r="CF1035">
            <v>5</v>
          </cell>
          <cell r="CG1035">
            <v>76</v>
          </cell>
          <cell r="CH1035" t="b">
            <v>0</v>
          </cell>
          <cell r="CI1035">
            <v>-17.313159722223645</v>
          </cell>
          <cell r="CJ1035"/>
          <cell r="CK1035" t="e">
            <v>#REF!</v>
          </cell>
          <cell r="CL1035" t="e">
            <v>#REF!</v>
          </cell>
        </row>
        <row r="1036">
          <cell r="B1036">
            <v>52086</v>
          </cell>
          <cell r="C1036" t="str">
            <v xml:space="preserve"> KENNEDY,JAMES L.</v>
          </cell>
          <cell r="D1036">
            <v>36000</v>
          </cell>
          <cell r="E1036">
            <v>22869.3</v>
          </cell>
          <cell r="F1036">
            <v>42258</v>
          </cell>
          <cell r="G1036">
            <v>44196</v>
          </cell>
          <cell r="H1036" t="str">
            <v xml:space="preserve"> EQUIPMENT PURCHASE</v>
          </cell>
          <cell r="I1036" t="str">
            <v xml:space="preserve"> SA</v>
          </cell>
          <cell r="J1036">
            <v>92</v>
          </cell>
          <cell r="K1036" t="str">
            <v xml:space="preserve"> A</v>
          </cell>
          <cell r="L1036" t="str">
            <v xml:space="preserve"> N</v>
          </cell>
          <cell r="M1036">
            <v>0</v>
          </cell>
          <cell r="N1036">
            <v>33196</v>
          </cell>
          <cell r="O1036">
            <v>52086</v>
          </cell>
          <cell r="P1036">
            <v>0</v>
          </cell>
          <cell r="Q1036" t="str">
            <v xml:space="preserve"> LF</v>
          </cell>
          <cell r="R1036">
            <v>43465</v>
          </cell>
          <cell r="S1036">
            <v>8630.08</v>
          </cell>
          <cell r="T1036">
            <v>302.62</v>
          </cell>
          <cell r="U1036" t="str">
            <v xml:space="preserve"> N</v>
          </cell>
          <cell r="V1036">
            <v>2</v>
          </cell>
          <cell r="W1036">
            <v>512763264</v>
          </cell>
          <cell r="X1036" t="str">
            <v xml:space="preserve"> S</v>
          </cell>
          <cell r="Y1036">
            <v>33196</v>
          </cell>
          <cell r="Z1036">
            <v>52086</v>
          </cell>
          <cell r="AA1036">
            <v>0</v>
          </cell>
          <cell r="AB1036">
            <v>3</v>
          </cell>
          <cell r="AC1036">
            <v>2</v>
          </cell>
          <cell r="AD1036">
            <v>11</v>
          </cell>
          <cell r="AE1036">
            <v>0</v>
          </cell>
          <cell r="AF1036">
            <v>0</v>
          </cell>
          <cell r="AG1036" t="str">
            <v xml:space="preserve"> ST</v>
          </cell>
          <cell r="AH1036" t="str">
            <v xml:space="preserve"> INV, ACCT, EQUIP, GI, CROPS,</v>
          </cell>
          <cell r="AI1036" t="str">
            <v xml:space="preserve"> N</v>
          </cell>
          <cell r="AJ1036">
            <v>5.75</v>
          </cell>
          <cell r="AK1036">
            <v>0</v>
          </cell>
          <cell r="AL1036">
            <v>33196</v>
          </cell>
          <cell r="AM1036">
            <v>52086</v>
          </cell>
          <cell r="AN1036" t="str">
            <v xml:space="preserve">  0/00/0000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33196</v>
          </cell>
          <cell r="AZ1036">
            <v>52086</v>
          </cell>
          <cell r="BA1036" t="str">
            <v xml:space="preserve"> ST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 t="str">
            <v>Pass</v>
          </cell>
          <cell r="BH1036" t="str">
            <v>Pass</v>
          </cell>
          <cell r="BI1036" t="str">
            <v>***-**-3264</v>
          </cell>
          <cell r="BJ1036">
            <v>22869.3</v>
          </cell>
          <cell r="BK1036">
            <v>23171.919999999998</v>
          </cell>
          <cell r="BL1036">
            <v>23171.919999999998</v>
          </cell>
          <cell r="BM1036"/>
          <cell r="BN1036"/>
          <cell r="BO1036"/>
          <cell r="BP1036"/>
          <cell r="BQ1036">
            <v>1.8058180804524986E-5</v>
          </cell>
          <cell r="BR1036">
            <v>22869.3</v>
          </cell>
          <cell r="BS1036">
            <v>302.62</v>
          </cell>
          <cell r="BT1036">
            <v>23171.919999999998</v>
          </cell>
          <cell r="BU1036">
            <v>0</v>
          </cell>
          <cell r="BV1036">
            <v>23171.919999999998</v>
          </cell>
          <cell r="BW1036">
            <v>0</v>
          </cell>
          <cell r="BX1036">
            <v>0</v>
          </cell>
          <cell r="BY1036"/>
          <cell r="BZ1036">
            <v>0</v>
          </cell>
          <cell r="CA1036" t="e">
            <v>#REF!</v>
          </cell>
          <cell r="CB1036" t="str">
            <v>Match</v>
          </cell>
          <cell r="CC1036" t="b">
            <v>0</v>
          </cell>
          <cell r="CD1036">
            <v>512763264</v>
          </cell>
          <cell r="CE1036">
            <v>9</v>
          </cell>
          <cell r="CF1036">
            <v>5</v>
          </cell>
          <cell r="CG1036">
            <v>76</v>
          </cell>
          <cell r="CH1036" t="b">
            <v>0</v>
          </cell>
          <cell r="CI1036">
            <v>-341.31315972222365</v>
          </cell>
          <cell r="CJ1036"/>
          <cell r="CK1036" t="e">
            <v>#REF!</v>
          </cell>
          <cell r="CL1036" t="e">
            <v>#REF!</v>
          </cell>
        </row>
        <row r="1037">
          <cell r="B1037">
            <v>52635</v>
          </cell>
          <cell r="C1037" t="str">
            <v xml:space="preserve"> KENNEDY,JAMES L.</v>
          </cell>
          <cell r="D1037">
            <v>8000</v>
          </cell>
          <cell r="E1037">
            <v>4953.42</v>
          </cell>
          <cell r="F1037">
            <v>42430</v>
          </cell>
          <cell r="G1037">
            <v>44196</v>
          </cell>
          <cell r="H1037" t="str">
            <v xml:space="preserve"> PURCHASE PLOW</v>
          </cell>
          <cell r="I1037" t="str">
            <v xml:space="preserve"> SA</v>
          </cell>
          <cell r="J1037">
            <v>92</v>
          </cell>
          <cell r="K1037" t="str">
            <v xml:space="preserve"> A</v>
          </cell>
          <cell r="L1037" t="str">
            <v xml:space="preserve"> N</v>
          </cell>
          <cell r="M1037">
            <v>0</v>
          </cell>
          <cell r="N1037">
            <v>33196</v>
          </cell>
          <cell r="O1037">
            <v>52635</v>
          </cell>
          <cell r="P1037">
            <v>0</v>
          </cell>
          <cell r="Q1037" t="str">
            <v xml:space="preserve"> LF</v>
          </cell>
          <cell r="R1037">
            <v>43465</v>
          </cell>
          <cell r="S1037">
            <v>1869.46</v>
          </cell>
          <cell r="T1037">
            <v>65.540000000000006</v>
          </cell>
          <cell r="U1037" t="str">
            <v xml:space="preserve"> N</v>
          </cell>
          <cell r="V1037">
            <v>7</v>
          </cell>
          <cell r="W1037">
            <v>512763264</v>
          </cell>
          <cell r="X1037" t="str">
            <v xml:space="preserve"> S</v>
          </cell>
          <cell r="Y1037">
            <v>33196</v>
          </cell>
          <cell r="Z1037">
            <v>52635</v>
          </cell>
          <cell r="AA1037">
            <v>0</v>
          </cell>
          <cell r="AB1037">
            <v>3</v>
          </cell>
          <cell r="AC1037">
            <v>2</v>
          </cell>
          <cell r="AD1037">
            <v>11</v>
          </cell>
          <cell r="AE1037">
            <v>0</v>
          </cell>
          <cell r="AF1037">
            <v>0</v>
          </cell>
          <cell r="AG1037" t="str">
            <v xml:space="preserve"> ST</v>
          </cell>
          <cell r="AH1037" t="str">
            <v xml:space="preserve"> IN AC EQ GI CR FP FE</v>
          </cell>
          <cell r="AI1037" t="str">
            <v xml:space="preserve"> N</v>
          </cell>
          <cell r="AJ1037">
            <v>5.75</v>
          </cell>
          <cell r="AK1037">
            <v>0</v>
          </cell>
          <cell r="AL1037">
            <v>33196</v>
          </cell>
          <cell r="AM1037">
            <v>52635</v>
          </cell>
          <cell r="AN1037" t="str">
            <v xml:space="preserve">  0/00/0000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33196</v>
          </cell>
          <cell r="AZ1037">
            <v>52635</v>
          </cell>
          <cell r="BA1037" t="str">
            <v xml:space="preserve"> ST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 t="str">
            <v>Pass</v>
          </cell>
          <cell r="BH1037" t="str">
            <v>Pass</v>
          </cell>
          <cell r="BI1037" t="str">
            <v>***-**-3264</v>
          </cell>
          <cell r="BJ1037">
            <v>4953.42</v>
          </cell>
          <cell r="BK1037">
            <v>5018.96</v>
          </cell>
          <cell r="BL1037">
            <v>5018.96</v>
          </cell>
          <cell r="BM1037"/>
          <cell r="BN1037"/>
          <cell r="BO1037"/>
          <cell r="BP1037"/>
          <cell r="BQ1037">
            <v>3.9113463884224774E-6</v>
          </cell>
          <cell r="BR1037">
            <v>4953.42</v>
          </cell>
          <cell r="BS1037">
            <v>65.540000000000006</v>
          </cell>
          <cell r="BT1037">
            <v>5018.96</v>
          </cell>
          <cell r="BU1037">
            <v>0</v>
          </cell>
          <cell r="BV1037">
            <v>5018.96</v>
          </cell>
          <cell r="BW1037">
            <v>0</v>
          </cell>
          <cell r="BX1037">
            <v>0</v>
          </cell>
          <cell r="BY1037"/>
          <cell r="BZ1037">
            <v>0</v>
          </cell>
          <cell r="CA1037" t="e">
            <v>#REF!</v>
          </cell>
          <cell r="CB1037" t="str">
            <v>Match</v>
          </cell>
          <cell r="CC1037" t="b">
            <v>0</v>
          </cell>
          <cell r="CD1037">
            <v>512763264</v>
          </cell>
          <cell r="CE1037">
            <v>9</v>
          </cell>
          <cell r="CF1037">
            <v>5</v>
          </cell>
          <cell r="CG1037">
            <v>76</v>
          </cell>
          <cell r="CH1037" t="b">
            <v>0</v>
          </cell>
          <cell r="CI1037">
            <v>-341.31315972222365</v>
          </cell>
          <cell r="CJ1037"/>
          <cell r="CK1037" t="e">
            <v>#REF!</v>
          </cell>
          <cell r="CL1037" t="e">
            <v>#REF!</v>
          </cell>
        </row>
        <row r="1038">
          <cell r="B1038">
            <v>53279</v>
          </cell>
          <cell r="C1038" t="str">
            <v xml:space="preserve"> KENNEDY,JAMES L.</v>
          </cell>
          <cell r="D1038">
            <v>25078.87</v>
          </cell>
          <cell r="E1038">
            <v>19048.12</v>
          </cell>
          <cell r="F1038">
            <v>42628</v>
          </cell>
          <cell r="G1038">
            <v>44453</v>
          </cell>
          <cell r="H1038" t="str">
            <v xml:space="preserve"> REFINANCE RV</v>
          </cell>
          <cell r="I1038" t="str">
            <v xml:space="preserve"> SA</v>
          </cell>
          <cell r="J1038">
            <v>31</v>
          </cell>
          <cell r="K1038" t="str">
            <v xml:space="preserve"> A</v>
          </cell>
          <cell r="L1038" t="str">
            <v xml:space="preserve"> N</v>
          </cell>
          <cell r="M1038">
            <v>0</v>
          </cell>
          <cell r="N1038">
            <v>33196</v>
          </cell>
          <cell r="O1038">
            <v>53279</v>
          </cell>
          <cell r="P1038">
            <v>0</v>
          </cell>
          <cell r="Q1038" t="str">
            <v xml:space="preserve"> LF</v>
          </cell>
          <cell r="R1038">
            <v>43145</v>
          </cell>
          <cell r="S1038">
            <v>481.85</v>
          </cell>
          <cell r="T1038">
            <v>6.01</v>
          </cell>
          <cell r="U1038" t="str">
            <v xml:space="preserve"> N</v>
          </cell>
          <cell r="V1038">
            <v>11</v>
          </cell>
          <cell r="W1038">
            <v>512763264</v>
          </cell>
          <cell r="X1038" t="str">
            <v xml:space="preserve"> S</v>
          </cell>
          <cell r="Y1038">
            <v>33196</v>
          </cell>
          <cell r="Z1038">
            <v>53279</v>
          </cell>
          <cell r="AA1038">
            <v>0</v>
          </cell>
          <cell r="AB1038">
            <v>3</v>
          </cell>
          <cell r="AC1038">
            <v>10</v>
          </cell>
          <cell r="AD1038">
            <v>4</v>
          </cell>
          <cell r="AE1038">
            <v>0</v>
          </cell>
          <cell r="AF1038">
            <v>0</v>
          </cell>
          <cell r="AG1038" t="str">
            <v xml:space="preserve"> ST</v>
          </cell>
          <cell r="AH1038" t="str">
            <v xml:space="preserve"> 2008 JAYCO DESIGNER  RV</v>
          </cell>
          <cell r="AI1038" t="str">
            <v xml:space="preserve"> N</v>
          </cell>
          <cell r="AJ1038">
            <v>5.75</v>
          </cell>
          <cell r="AK1038">
            <v>0</v>
          </cell>
          <cell r="AL1038">
            <v>33196</v>
          </cell>
          <cell r="AM1038">
            <v>53279</v>
          </cell>
          <cell r="AN1038" t="str">
            <v xml:space="preserve">  0/00/0000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33196</v>
          </cell>
          <cell r="AZ1038">
            <v>53279</v>
          </cell>
          <cell r="BA1038" t="str">
            <v xml:space="preserve"> ST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 t="str">
            <v>Pass</v>
          </cell>
          <cell r="BH1038" t="str">
            <v>Pass</v>
          </cell>
          <cell r="BI1038" t="str">
            <v>***-**-3264</v>
          </cell>
          <cell r="BJ1038">
            <v>19048.12</v>
          </cell>
          <cell r="BK1038">
            <v>19054.129999999997</v>
          </cell>
          <cell r="BL1038">
            <v>19054.129999999997</v>
          </cell>
          <cell r="BM1038"/>
          <cell r="BN1038"/>
          <cell r="BO1038"/>
          <cell r="BP1038"/>
          <cell r="BQ1038">
            <v>1.5040879910897511E-5</v>
          </cell>
          <cell r="BR1038">
            <v>19048.12</v>
          </cell>
          <cell r="BS1038">
            <v>6.01</v>
          </cell>
          <cell r="BT1038">
            <v>19054.129999999997</v>
          </cell>
          <cell r="BU1038">
            <v>0</v>
          </cell>
          <cell r="BV1038">
            <v>19054.129999999997</v>
          </cell>
          <cell r="BW1038">
            <v>0</v>
          </cell>
          <cell r="BX1038">
            <v>0</v>
          </cell>
          <cell r="BY1038"/>
          <cell r="BZ1038">
            <v>0</v>
          </cell>
          <cell r="CA1038" t="e">
            <v>#REF!</v>
          </cell>
          <cell r="CB1038" t="str">
            <v>Match</v>
          </cell>
          <cell r="CC1038" t="b">
            <v>0</v>
          </cell>
          <cell r="CD1038">
            <v>512763264</v>
          </cell>
          <cell r="CE1038">
            <v>9</v>
          </cell>
          <cell r="CF1038">
            <v>5</v>
          </cell>
          <cell r="CG1038">
            <v>76</v>
          </cell>
          <cell r="CH1038" t="b">
            <v>0</v>
          </cell>
          <cell r="CI1038">
            <v>-21.313159722223645</v>
          </cell>
          <cell r="CJ1038"/>
          <cell r="CK1038" t="e">
            <v>#REF!</v>
          </cell>
          <cell r="CL1038" t="e">
            <v>#REF!</v>
          </cell>
        </row>
        <row r="1039">
          <cell r="B1039">
            <v>54174</v>
          </cell>
          <cell r="C1039" t="str">
            <v xml:space="preserve"> KENNEDY,JAMES L.</v>
          </cell>
          <cell r="D1039">
            <v>78000</v>
          </cell>
          <cell r="E1039">
            <v>78000</v>
          </cell>
          <cell r="F1039">
            <v>42991</v>
          </cell>
          <cell r="G1039">
            <v>44593</v>
          </cell>
          <cell r="H1039" t="str">
            <v xml:space="preserve"> PURCHASE GRAIN CART AND AMORTI</v>
          </cell>
          <cell r="I1039" t="str">
            <v xml:space="preserve"> SA</v>
          </cell>
          <cell r="J1039">
            <v>92</v>
          </cell>
          <cell r="K1039" t="str">
            <v xml:space="preserve"> A</v>
          </cell>
          <cell r="L1039" t="str">
            <v xml:space="preserve"> N</v>
          </cell>
          <cell r="M1039">
            <v>0</v>
          </cell>
          <cell r="N1039">
            <v>33196</v>
          </cell>
          <cell r="O1039">
            <v>54174</v>
          </cell>
          <cell r="P1039">
            <v>0</v>
          </cell>
          <cell r="Q1039" t="str">
            <v xml:space="preserve"> LF</v>
          </cell>
          <cell r="R1039">
            <v>43313</v>
          </cell>
          <cell r="S1039">
            <v>11221.64</v>
          </cell>
          <cell r="T1039">
            <v>1563.2</v>
          </cell>
          <cell r="U1039" t="str">
            <v xml:space="preserve"> N</v>
          </cell>
          <cell r="V1039">
            <v>7</v>
          </cell>
          <cell r="W1039">
            <v>512763264</v>
          </cell>
          <cell r="X1039" t="str">
            <v xml:space="preserve"> S</v>
          </cell>
          <cell r="Y1039">
            <v>33196</v>
          </cell>
          <cell r="Z1039">
            <v>54174</v>
          </cell>
          <cell r="AA1039">
            <v>0</v>
          </cell>
          <cell r="AB1039">
            <v>25</v>
          </cell>
          <cell r="AC1039">
            <v>2</v>
          </cell>
          <cell r="AD1039">
            <v>11</v>
          </cell>
          <cell r="AE1039">
            <v>0</v>
          </cell>
          <cell r="AF1039">
            <v>0</v>
          </cell>
          <cell r="AG1039" t="str">
            <v xml:space="preserve"> ST</v>
          </cell>
          <cell r="AH1039" t="str">
            <v xml:space="preserve"> ALL EQUIPMENT</v>
          </cell>
          <cell r="AI1039" t="str">
            <v xml:space="preserve"> N</v>
          </cell>
          <cell r="AJ1039">
            <v>5.5</v>
          </cell>
          <cell r="AK1039">
            <v>0</v>
          </cell>
          <cell r="AL1039">
            <v>33196</v>
          </cell>
          <cell r="AM1039">
            <v>54174</v>
          </cell>
          <cell r="AN1039" t="str">
            <v xml:space="preserve">  0/00/0000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33196</v>
          </cell>
          <cell r="AZ1039">
            <v>54174</v>
          </cell>
          <cell r="BA1039" t="str">
            <v xml:space="preserve"> ST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 t="str">
            <v>Pass</v>
          </cell>
          <cell r="BH1039" t="str">
            <v>Pass</v>
          </cell>
          <cell r="BI1039" t="str">
            <v>***-**-3264</v>
          </cell>
          <cell r="BJ1039">
            <v>78000</v>
          </cell>
          <cell r="BK1039">
            <v>79563.199999999997</v>
          </cell>
          <cell r="BL1039">
            <v>79563.199999999997</v>
          </cell>
          <cell r="BM1039"/>
          <cell r="BN1039"/>
          <cell r="BO1039"/>
          <cell r="BP1039"/>
          <cell r="BQ1039">
            <v>5.8912923249803609E-5</v>
          </cell>
          <cell r="BR1039">
            <v>78000</v>
          </cell>
          <cell r="BS1039">
            <v>1563.2</v>
          </cell>
          <cell r="BT1039">
            <v>79563.199999999997</v>
          </cell>
          <cell r="BU1039">
            <v>0</v>
          </cell>
          <cell r="BV1039">
            <v>79563.199999999997</v>
          </cell>
          <cell r="BW1039">
            <v>0</v>
          </cell>
          <cell r="BX1039">
            <v>0</v>
          </cell>
          <cell r="BY1039"/>
          <cell r="BZ1039">
            <v>0</v>
          </cell>
          <cell r="CA1039" t="e">
            <v>#REF!</v>
          </cell>
          <cell r="CB1039" t="str">
            <v>Match</v>
          </cell>
          <cell r="CC1039" t="b">
            <v>0</v>
          </cell>
          <cell r="CD1039">
            <v>512763264</v>
          </cell>
          <cell r="CE1039">
            <v>9</v>
          </cell>
          <cell r="CF1039">
            <v>5</v>
          </cell>
          <cell r="CG1039">
            <v>76</v>
          </cell>
          <cell r="CH1039" t="b">
            <v>0</v>
          </cell>
          <cell r="CI1039">
            <v>-189.31315972222365</v>
          </cell>
          <cell r="CJ1039"/>
          <cell r="CK1039" t="e">
            <v>#REF!</v>
          </cell>
          <cell r="CL1039" t="e">
            <v>#REF!</v>
          </cell>
        </row>
        <row r="1040">
          <cell r="B1040">
            <v>310422</v>
          </cell>
          <cell r="C1040" t="str">
            <v xml:space="preserve"> KENNEDY,JAMES L.</v>
          </cell>
          <cell r="D1040">
            <v>178200</v>
          </cell>
          <cell r="E1040">
            <v>177138.9</v>
          </cell>
          <cell r="F1040">
            <v>42961</v>
          </cell>
          <cell r="G1040">
            <v>53936</v>
          </cell>
          <cell r="H1040" t="str">
            <v xml:space="preserve"> PURCHASE HOME</v>
          </cell>
          <cell r="I1040" t="str">
            <v xml:space="preserve"> PA</v>
          </cell>
          <cell r="J1040">
            <v>19</v>
          </cell>
          <cell r="K1040" t="str">
            <v xml:space="preserve"> A</v>
          </cell>
          <cell r="L1040" t="str">
            <v xml:space="preserve"> N</v>
          </cell>
          <cell r="M1040">
            <v>0</v>
          </cell>
          <cell r="N1040">
            <v>33196</v>
          </cell>
          <cell r="O1040">
            <v>310422</v>
          </cell>
          <cell r="P1040">
            <v>0</v>
          </cell>
          <cell r="Q1040" t="str">
            <v xml:space="preserve"> BR</v>
          </cell>
          <cell r="R1040">
            <v>43132</v>
          </cell>
          <cell r="S1040">
            <v>837.96</v>
          </cell>
          <cell r="T1040">
            <v>410.25</v>
          </cell>
          <cell r="U1040" t="str">
            <v xml:space="preserve"> N</v>
          </cell>
          <cell r="V1040">
            <v>2</v>
          </cell>
          <cell r="W1040">
            <v>512763264</v>
          </cell>
          <cell r="X1040" t="str">
            <v xml:space="preserve"> S</v>
          </cell>
          <cell r="Y1040">
            <v>33196</v>
          </cell>
          <cell r="Z1040">
            <v>310422</v>
          </cell>
          <cell r="AA1040">
            <v>0</v>
          </cell>
          <cell r="AB1040">
            <v>3</v>
          </cell>
          <cell r="AC1040">
            <v>6</v>
          </cell>
          <cell r="AD1040">
            <v>3</v>
          </cell>
          <cell r="AE1040">
            <v>310422</v>
          </cell>
          <cell r="AF1040">
            <v>1</v>
          </cell>
          <cell r="AG1040" t="str">
            <v xml:space="preserve"> ST</v>
          </cell>
          <cell r="AH1040" t="str">
            <v xml:space="preserve"> 1313 AGNES DR, HAYS, KS  67601</v>
          </cell>
          <cell r="AI1040" t="str">
            <v xml:space="preserve"> N</v>
          </cell>
          <cell r="AJ1040">
            <v>3.625</v>
          </cell>
          <cell r="AK1040">
            <v>0</v>
          </cell>
          <cell r="AL1040">
            <v>33196</v>
          </cell>
          <cell r="AM1040">
            <v>310422</v>
          </cell>
          <cell r="AN1040" t="str">
            <v xml:space="preserve">  0/00/0000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33196</v>
          </cell>
          <cell r="AZ1040">
            <v>310422</v>
          </cell>
          <cell r="BA1040" t="str">
            <v xml:space="preserve"> ST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 t="str">
            <v>Pass</v>
          </cell>
          <cell r="BH1040" t="str">
            <v>Pass</v>
          </cell>
          <cell r="BI1040" t="str">
            <v>***-**-3264</v>
          </cell>
          <cell r="BJ1040">
            <v>177138.9</v>
          </cell>
          <cell r="BK1040">
            <v>177549.15</v>
          </cell>
          <cell r="BL1040">
            <v>177549.15</v>
          </cell>
          <cell r="BM1040"/>
          <cell r="BN1040"/>
          <cell r="BO1040"/>
          <cell r="BP1040"/>
          <cell r="BQ1040">
            <v>8.8181043760892901E-5</v>
          </cell>
          <cell r="BR1040">
            <v>177138.9</v>
          </cell>
          <cell r="BS1040">
            <v>410.25</v>
          </cell>
          <cell r="BT1040">
            <v>177549.15</v>
          </cell>
          <cell r="BU1040">
            <v>0</v>
          </cell>
          <cell r="BV1040">
            <v>177549.15</v>
          </cell>
          <cell r="BW1040">
            <v>0</v>
          </cell>
          <cell r="BX1040">
            <v>0</v>
          </cell>
          <cell r="BY1040"/>
          <cell r="BZ1040">
            <v>0</v>
          </cell>
          <cell r="CA1040" t="e">
            <v>#REF!</v>
          </cell>
          <cell r="CB1040" t="str">
            <v>Match</v>
          </cell>
          <cell r="CC1040" t="b">
            <v>0</v>
          </cell>
          <cell r="CD1040">
            <v>512763264</v>
          </cell>
          <cell r="CE1040">
            <v>9</v>
          </cell>
          <cell r="CF1040">
            <v>5</v>
          </cell>
          <cell r="CG1040">
            <v>76</v>
          </cell>
          <cell r="CH1040" t="b">
            <v>0</v>
          </cell>
          <cell r="CI1040">
            <v>-8.3131597222236451</v>
          </cell>
          <cell r="CJ1040"/>
          <cell r="CK1040" t="e">
            <v>#REF!</v>
          </cell>
          <cell r="CL1040" t="e">
            <v>#REF!</v>
          </cell>
        </row>
        <row r="1041">
          <cell r="B1041">
            <v>9310422</v>
          </cell>
          <cell r="C1041" t="str">
            <v xml:space="preserve"> KENNEDY,JAMES</v>
          </cell>
          <cell r="D1041">
            <v>-178200</v>
          </cell>
          <cell r="E1041">
            <v>-177138.9</v>
          </cell>
          <cell r="F1041">
            <v>42961</v>
          </cell>
          <cell r="G1041">
            <v>53936</v>
          </cell>
          <cell r="H1041" t="str">
            <v xml:space="preserve"> MPF LOAN SOLD</v>
          </cell>
          <cell r="I1041" t="str">
            <v xml:space="preserve"> PT</v>
          </cell>
          <cell r="J1041">
            <v>20</v>
          </cell>
          <cell r="K1041" t="str">
            <v xml:space="preserve"> A</v>
          </cell>
          <cell r="L1041" t="str">
            <v xml:space="preserve"> N</v>
          </cell>
          <cell r="M1041">
            <v>0</v>
          </cell>
          <cell r="N1041">
            <v>33196</v>
          </cell>
          <cell r="O1041">
            <v>9310422</v>
          </cell>
          <cell r="P1041">
            <v>0</v>
          </cell>
          <cell r="Q1041" t="str">
            <v xml:space="preserve"> BR</v>
          </cell>
          <cell r="R1041">
            <v>43132</v>
          </cell>
          <cell r="S1041">
            <v>837.96</v>
          </cell>
          <cell r="T1041">
            <v>-410.25</v>
          </cell>
          <cell r="U1041" t="str">
            <v xml:space="preserve"> N</v>
          </cell>
          <cell r="V1041">
            <v>2</v>
          </cell>
          <cell r="W1041">
            <v>512763264</v>
          </cell>
          <cell r="X1041" t="str">
            <v xml:space="preserve"> S</v>
          </cell>
          <cell r="Y1041">
            <v>33196</v>
          </cell>
          <cell r="Z1041">
            <v>9310422</v>
          </cell>
          <cell r="AA1041">
            <v>0</v>
          </cell>
          <cell r="AB1041">
            <v>3</v>
          </cell>
          <cell r="AC1041">
            <v>6</v>
          </cell>
          <cell r="AD1041">
            <v>3</v>
          </cell>
          <cell r="AE1041">
            <v>310422</v>
          </cell>
          <cell r="AF1041">
            <v>1</v>
          </cell>
          <cell r="AG1041" t="str">
            <v xml:space="preserve"> ST</v>
          </cell>
          <cell r="AH1041" t="str">
            <v xml:space="preserve"> 1313 AGNES DR, HAYS, KS  67601</v>
          </cell>
          <cell r="AI1041" t="str">
            <v xml:space="preserve">  </v>
          </cell>
          <cell r="AJ1041">
            <v>3.625</v>
          </cell>
          <cell r="AK1041">
            <v>0</v>
          </cell>
          <cell r="AL1041">
            <v>33196</v>
          </cell>
          <cell r="AM1041">
            <v>9310422</v>
          </cell>
          <cell r="AN1041" t="str">
            <v xml:space="preserve">  0/00/0000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33196</v>
          </cell>
          <cell r="AZ1041">
            <v>9310422</v>
          </cell>
          <cell r="BA1041" t="str">
            <v xml:space="preserve"> ST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 t="str">
            <v>Pass</v>
          </cell>
          <cell r="BH1041" t="str">
            <v>Pass</v>
          </cell>
          <cell r="BI1041" t="str">
            <v>***-**-3264</v>
          </cell>
          <cell r="BJ1041">
            <v>-177138.9</v>
          </cell>
          <cell r="BK1041">
            <v>-177549.15</v>
          </cell>
          <cell r="BL1041">
            <v>-177549.15</v>
          </cell>
          <cell r="BM1041"/>
          <cell r="BN1041"/>
          <cell r="BO1041"/>
          <cell r="BP1041"/>
          <cell r="BQ1041">
            <v>-8.8181043760892901E-5</v>
          </cell>
          <cell r="BR1041">
            <v>-177138.9</v>
          </cell>
          <cell r="BS1041">
            <v>-410.25</v>
          </cell>
          <cell r="BT1041">
            <v>-177549.15</v>
          </cell>
          <cell r="BU1041">
            <v>0</v>
          </cell>
          <cell r="BV1041">
            <v>-177549.15</v>
          </cell>
          <cell r="BW1041">
            <v>0</v>
          </cell>
          <cell r="BX1041">
            <v>0</v>
          </cell>
          <cell r="BY1041"/>
          <cell r="BZ1041">
            <v>0</v>
          </cell>
          <cell r="CA1041" t="e">
            <v>#REF!</v>
          </cell>
          <cell r="CB1041" t="str">
            <v>Match</v>
          </cell>
          <cell r="CC1041" t="b">
            <v>0</v>
          </cell>
          <cell r="CD1041">
            <v>512763264</v>
          </cell>
          <cell r="CE1041">
            <v>9</v>
          </cell>
          <cell r="CF1041">
            <v>5</v>
          </cell>
          <cell r="CG1041">
            <v>76</v>
          </cell>
          <cell r="CH1041" t="b">
            <v>0</v>
          </cell>
          <cell r="CI1041">
            <v>-8.3131597222236451</v>
          </cell>
          <cell r="CJ1041"/>
          <cell r="CK1041" t="e">
            <v>#REF!</v>
          </cell>
          <cell r="CL1041" t="e">
            <v>#REF!</v>
          </cell>
        </row>
        <row r="1042">
          <cell r="B1042">
            <v>350061</v>
          </cell>
          <cell r="C1042" t="str">
            <v xml:space="preserve"> KESSLE,ROBERT S.</v>
          </cell>
          <cell r="D1042">
            <v>79400</v>
          </cell>
          <cell r="E1042">
            <v>70892.240000000005</v>
          </cell>
          <cell r="F1042">
            <v>41228</v>
          </cell>
          <cell r="G1042">
            <v>52201</v>
          </cell>
          <cell r="H1042" t="str">
            <v xml:space="preserve"> PURCHASE HOME</v>
          </cell>
          <cell r="I1042" t="str">
            <v xml:space="preserve"> PA</v>
          </cell>
          <cell r="J1042">
            <v>19</v>
          </cell>
          <cell r="K1042" t="str">
            <v xml:space="preserve"> A</v>
          </cell>
          <cell r="L1042" t="str">
            <v xml:space="preserve"> N</v>
          </cell>
          <cell r="M1042">
            <v>0</v>
          </cell>
          <cell r="N1042">
            <v>33300</v>
          </cell>
          <cell r="O1042">
            <v>350061</v>
          </cell>
          <cell r="P1042">
            <v>0</v>
          </cell>
          <cell r="Q1042" t="str">
            <v xml:space="preserve"> KM</v>
          </cell>
          <cell r="R1042">
            <v>43132</v>
          </cell>
          <cell r="S1042">
            <v>356.54</v>
          </cell>
          <cell r="T1042">
            <v>138.54</v>
          </cell>
          <cell r="U1042" t="str">
            <v xml:space="preserve"> N</v>
          </cell>
          <cell r="V1042">
            <v>2</v>
          </cell>
          <cell r="W1042">
            <v>513028734</v>
          </cell>
          <cell r="X1042" t="str">
            <v xml:space="preserve"> S</v>
          </cell>
          <cell r="Y1042">
            <v>33300</v>
          </cell>
          <cell r="Z1042">
            <v>350061</v>
          </cell>
          <cell r="AA1042">
            <v>0</v>
          </cell>
          <cell r="AB1042">
            <v>25</v>
          </cell>
          <cell r="AC1042">
            <v>6</v>
          </cell>
          <cell r="AD1042">
            <v>3</v>
          </cell>
          <cell r="AE1042">
            <v>350061</v>
          </cell>
          <cell r="AF1042">
            <v>1</v>
          </cell>
          <cell r="AG1042" t="str">
            <v xml:space="preserve"> ST</v>
          </cell>
          <cell r="AH1042" t="str">
            <v xml:space="preserve"> 211 N GARFIELD, LAKIN,KS</v>
          </cell>
          <cell r="AI1042" t="str">
            <v xml:space="preserve"> N</v>
          </cell>
          <cell r="AJ1042">
            <v>3.06</v>
          </cell>
          <cell r="AK1042">
            <v>0</v>
          </cell>
          <cell r="AL1042">
            <v>33300</v>
          </cell>
          <cell r="AM1042">
            <v>350061</v>
          </cell>
          <cell r="AN1042" t="str">
            <v xml:space="preserve">  0/00/0000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33300</v>
          </cell>
          <cell r="AZ1042">
            <v>350061</v>
          </cell>
          <cell r="BA1042" t="str">
            <v xml:space="preserve"> ST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 t="str">
            <v>Pass</v>
          </cell>
          <cell r="BH1042" t="str">
            <v>Pass</v>
          </cell>
          <cell r="BI1042" t="str">
            <v>***-**-8734</v>
          </cell>
          <cell r="BJ1042">
            <v>70892.240000000005</v>
          </cell>
          <cell r="BK1042">
            <v>71030.78</v>
          </cell>
          <cell r="BL1042">
            <v>71030.78</v>
          </cell>
          <cell r="BM1042"/>
          <cell r="BN1042"/>
          <cell r="BO1042"/>
          <cell r="BP1042"/>
          <cell r="BQ1042">
            <v>2.9790199132931401E-5</v>
          </cell>
          <cell r="BR1042">
            <v>70892.240000000005</v>
          </cell>
          <cell r="BS1042">
            <v>138.54</v>
          </cell>
          <cell r="BT1042">
            <v>71030.78</v>
          </cell>
          <cell r="BU1042">
            <v>0</v>
          </cell>
          <cell r="BV1042">
            <v>71030.78</v>
          </cell>
          <cell r="BW1042">
            <v>0</v>
          </cell>
          <cell r="BX1042">
            <v>0</v>
          </cell>
          <cell r="BY1042"/>
          <cell r="BZ1042">
            <v>0</v>
          </cell>
          <cell r="CA1042" t="e">
            <v>#REF!</v>
          </cell>
          <cell r="CB1042" t="str">
            <v>Match</v>
          </cell>
          <cell r="CC1042" t="b">
            <v>0</v>
          </cell>
          <cell r="CD1042">
            <v>513028734</v>
          </cell>
          <cell r="CE1042">
            <v>9</v>
          </cell>
          <cell r="CF1042">
            <v>5</v>
          </cell>
          <cell r="CG1042">
            <v>2</v>
          </cell>
          <cell r="CH1042" t="b">
            <v>0</v>
          </cell>
          <cell r="CI1042">
            <v>-8.3131597222236451</v>
          </cell>
          <cell r="CJ1042"/>
          <cell r="CK1042" t="e">
            <v>#REF!</v>
          </cell>
          <cell r="CL1042" t="e">
            <v>#REF!</v>
          </cell>
        </row>
        <row r="1043">
          <cell r="B1043">
            <v>9350061</v>
          </cell>
          <cell r="C1043" t="str">
            <v xml:space="preserve"> KESSLER,ROBERT</v>
          </cell>
          <cell r="D1043">
            <v>-79400</v>
          </cell>
          <cell r="E1043">
            <v>-70892.240000000005</v>
          </cell>
          <cell r="F1043">
            <v>41228</v>
          </cell>
          <cell r="G1043">
            <v>52201</v>
          </cell>
          <cell r="H1043" t="str">
            <v xml:space="preserve"> FHLB SOLD LOAN</v>
          </cell>
          <cell r="I1043" t="str">
            <v xml:space="preserve"> PT</v>
          </cell>
          <cell r="J1043">
            <v>20</v>
          </cell>
          <cell r="K1043" t="str">
            <v xml:space="preserve"> A</v>
          </cell>
          <cell r="L1043" t="str">
            <v xml:space="preserve"> N</v>
          </cell>
          <cell r="M1043">
            <v>0</v>
          </cell>
          <cell r="N1043">
            <v>33300</v>
          </cell>
          <cell r="O1043">
            <v>9350061</v>
          </cell>
          <cell r="P1043">
            <v>0</v>
          </cell>
          <cell r="Q1043" t="str">
            <v xml:space="preserve"> KM</v>
          </cell>
          <cell r="R1043">
            <v>43132</v>
          </cell>
          <cell r="S1043">
            <v>356.54</v>
          </cell>
          <cell r="T1043">
            <v>-138.54</v>
          </cell>
          <cell r="U1043" t="str">
            <v xml:space="preserve"> N</v>
          </cell>
          <cell r="V1043">
            <v>2</v>
          </cell>
          <cell r="W1043">
            <v>513028734</v>
          </cell>
          <cell r="X1043" t="str">
            <v xml:space="preserve"> S</v>
          </cell>
          <cell r="Y1043">
            <v>33300</v>
          </cell>
          <cell r="Z1043">
            <v>9350061</v>
          </cell>
          <cell r="AA1043">
            <v>0</v>
          </cell>
          <cell r="AB1043">
            <v>25</v>
          </cell>
          <cell r="AC1043">
            <v>6</v>
          </cell>
          <cell r="AD1043">
            <v>3</v>
          </cell>
          <cell r="AE1043">
            <v>350061</v>
          </cell>
          <cell r="AF1043">
            <v>1</v>
          </cell>
          <cell r="AG1043" t="str">
            <v xml:space="preserve"> ST</v>
          </cell>
          <cell r="AH1043" t="str">
            <v xml:space="preserve"> 211 N GARFIELD, LAKIN,KS</v>
          </cell>
          <cell r="AI1043" t="str">
            <v xml:space="preserve">  </v>
          </cell>
          <cell r="AJ1043">
            <v>3.06</v>
          </cell>
          <cell r="AK1043">
            <v>0</v>
          </cell>
          <cell r="AL1043">
            <v>33300</v>
          </cell>
          <cell r="AM1043">
            <v>9350061</v>
          </cell>
          <cell r="AN1043" t="str">
            <v xml:space="preserve">  0/00/0000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33300</v>
          </cell>
          <cell r="AZ1043">
            <v>9350061</v>
          </cell>
          <cell r="BA1043" t="str">
            <v xml:space="preserve"> ST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 t="str">
            <v>Pass</v>
          </cell>
          <cell r="BH1043" t="str">
            <v>Pass</v>
          </cell>
          <cell r="BI1043" t="str">
            <v>***-**-8734</v>
          </cell>
          <cell r="BJ1043">
            <v>-70892.240000000005</v>
          </cell>
          <cell r="BK1043">
            <v>-71030.78</v>
          </cell>
          <cell r="BL1043">
            <v>-71030.78</v>
          </cell>
          <cell r="BM1043"/>
          <cell r="BN1043"/>
          <cell r="BO1043"/>
          <cell r="BP1043"/>
          <cell r="BQ1043">
            <v>-2.9790199132931401E-5</v>
          </cell>
          <cell r="BR1043">
            <v>-70892.240000000005</v>
          </cell>
          <cell r="BS1043">
            <v>-138.54</v>
          </cell>
          <cell r="BT1043">
            <v>-71030.78</v>
          </cell>
          <cell r="BU1043">
            <v>0</v>
          </cell>
          <cell r="BV1043">
            <v>-71030.78</v>
          </cell>
          <cell r="BW1043">
            <v>0</v>
          </cell>
          <cell r="BX1043">
            <v>0</v>
          </cell>
          <cell r="BY1043"/>
          <cell r="BZ1043">
            <v>0</v>
          </cell>
          <cell r="CA1043" t="e">
            <v>#REF!</v>
          </cell>
          <cell r="CB1043" t="str">
            <v>Match</v>
          </cell>
          <cell r="CC1043" t="b">
            <v>0</v>
          </cell>
          <cell r="CD1043">
            <v>513028734</v>
          </cell>
          <cell r="CE1043">
            <v>9</v>
          </cell>
          <cell r="CF1043">
            <v>5</v>
          </cell>
          <cell r="CG1043">
            <v>2</v>
          </cell>
          <cell r="CH1043" t="b">
            <v>0</v>
          </cell>
          <cell r="CI1043">
            <v>-8.3131597222236451</v>
          </cell>
          <cell r="CJ1043"/>
          <cell r="CK1043" t="e">
            <v>#REF!</v>
          </cell>
          <cell r="CL1043" t="e">
            <v>#REF!</v>
          </cell>
        </row>
        <row r="1044">
          <cell r="B1044">
            <v>54316</v>
          </cell>
          <cell r="C1044" t="str">
            <v xml:space="preserve"> KEYSE,GREG</v>
          </cell>
          <cell r="D1044">
            <v>1425</v>
          </cell>
          <cell r="E1044">
            <v>1282.5</v>
          </cell>
          <cell r="F1044">
            <v>43059</v>
          </cell>
          <cell r="G1044">
            <v>43421</v>
          </cell>
          <cell r="H1044" t="str">
            <v xml:space="preserve"> PERSONAL</v>
          </cell>
          <cell r="I1044" t="str">
            <v xml:space="preserve"> SA</v>
          </cell>
          <cell r="J1044">
            <v>31</v>
          </cell>
          <cell r="K1044" t="str">
            <v xml:space="preserve"> A</v>
          </cell>
          <cell r="L1044" t="str">
            <v xml:space="preserve"> N</v>
          </cell>
          <cell r="M1044">
            <v>0</v>
          </cell>
          <cell r="N1044">
            <v>33510</v>
          </cell>
          <cell r="O1044">
            <v>54316</v>
          </cell>
          <cell r="P1044">
            <v>0</v>
          </cell>
          <cell r="Q1044" t="str">
            <v xml:space="preserve"> MN</v>
          </cell>
          <cell r="R1044">
            <v>43117</v>
          </cell>
          <cell r="S1044">
            <v>121.61</v>
          </cell>
          <cell r="T1044">
            <v>3.41</v>
          </cell>
          <cell r="U1044" t="str">
            <v xml:space="preserve"> N</v>
          </cell>
          <cell r="V1044">
            <v>11</v>
          </cell>
          <cell r="W1044">
            <v>509841359</v>
          </cell>
          <cell r="X1044" t="str">
            <v xml:space="preserve"> S</v>
          </cell>
          <cell r="Y1044">
            <v>33510</v>
          </cell>
          <cell r="Z1044">
            <v>54316</v>
          </cell>
          <cell r="AA1044">
            <v>0</v>
          </cell>
          <cell r="AB1044">
            <v>26</v>
          </cell>
          <cell r="AC1044">
            <v>10</v>
          </cell>
          <cell r="AD1044">
            <v>4</v>
          </cell>
          <cell r="AE1044">
            <v>0</v>
          </cell>
          <cell r="AF1044">
            <v>0</v>
          </cell>
          <cell r="AG1044" t="str">
            <v xml:space="preserve"> ST</v>
          </cell>
          <cell r="AH1044" t="str">
            <v xml:space="preserve"> 2016 HARLEY DAVIDSON ROAD KING</v>
          </cell>
          <cell r="AI1044" t="str">
            <v xml:space="preserve"> N</v>
          </cell>
          <cell r="AJ1044">
            <v>4.5</v>
          </cell>
          <cell r="AK1044">
            <v>0</v>
          </cell>
          <cell r="AL1044">
            <v>33510</v>
          </cell>
          <cell r="AM1044">
            <v>54316</v>
          </cell>
          <cell r="AN1044" t="str">
            <v xml:space="preserve">  0/00/0000</v>
          </cell>
          <cell r="AO1044">
            <v>90.91</v>
          </cell>
          <cell r="AP1044">
            <v>2.31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33510</v>
          </cell>
          <cell r="AZ1044">
            <v>54316</v>
          </cell>
          <cell r="BA1044" t="str">
            <v xml:space="preserve"> ST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 t="str">
            <v>Pass</v>
          </cell>
          <cell r="BH1044" t="str">
            <v>Pass</v>
          </cell>
          <cell r="BI1044" t="str">
            <v>***-**-1359</v>
          </cell>
          <cell r="BJ1044">
            <v>1282.5</v>
          </cell>
          <cell r="BK1044">
            <v>1285.9100000000001</v>
          </cell>
          <cell r="BL1044">
            <v>1285.9100000000001</v>
          </cell>
          <cell r="BM1044"/>
          <cell r="BN1044"/>
          <cell r="BO1044"/>
          <cell r="BP1044"/>
          <cell r="BQ1044">
            <v>7.9254360910356422E-7</v>
          </cell>
          <cell r="BR1044">
            <v>1282.5</v>
          </cell>
          <cell r="BS1044">
            <v>3.41</v>
          </cell>
          <cell r="BT1044">
            <v>1285.9100000000001</v>
          </cell>
          <cell r="BU1044">
            <v>0</v>
          </cell>
          <cell r="BV1044">
            <v>1285.9100000000001</v>
          </cell>
          <cell r="BW1044">
            <v>0</v>
          </cell>
          <cell r="BX1044">
            <v>0</v>
          </cell>
          <cell r="BY1044"/>
          <cell r="BZ1044">
            <v>93.22</v>
          </cell>
          <cell r="CA1044" t="e">
            <v>#REF!</v>
          </cell>
          <cell r="CB1044" t="str">
            <v>Match</v>
          </cell>
          <cell r="CC1044" t="b">
            <v>0</v>
          </cell>
          <cell r="CD1044">
            <v>509841359</v>
          </cell>
          <cell r="CE1044">
            <v>9</v>
          </cell>
          <cell r="CF1044">
            <v>5</v>
          </cell>
          <cell r="CG1044">
            <v>84</v>
          </cell>
          <cell r="CH1044" t="b">
            <v>0</v>
          </cell>
          <cell r="CI1044">
            <v>6.6868402777763549</v>
          </cell>
          <cell r="CJ1044"/>
          <cell r="CK1044" t="e">
            <v>#REF!</v>
          </cell>
          <cell r="CL1044" t="e">
            <v>#REF!</v>
          </cell>
        </row>
        <row r="1045">
          <cell r="B1045">
            <v>42551</v>
          </cell>
          <cell r="C1045" t="str">
            <v xml:space="preserve"> KIRK,JAMES JR</v>
          </cell>
          <cell r="D1045">
            <v>240430.62</v>
          </cell>
          <cell r="E1045">
            <v>67299.23</v>
          </cell>
          <cell r="F1045">
            <v>39521</v>
          </cell>
          <cell r="G1045">
            <v>44150</v>
          </cell>
          <cell r="H1045" t="str">
            <v xml:space="preserve"> REAL ESTATE &amp; CRP REAMORTIZATI</v>
          </cell>
          <cell r="I1045" t="str">
            <v xml:space="preserve"> SA</v>
          </cell>
          <cell r="J1045">
            <v>12</v>
          </cell>
          <cell r="K1045" t="str">
            <v xml:space="preserve"> A</v>
          </cell>
          <cell r="L1045" t="str">
            <v xml:space="preserve"> N</v>
          </cell>
          <cell r="M1045">
            <v>0</v>
          </cell>
          <cell r="N1045">
            <v>34050</v>
          </cell>
          <cell r="O1045">
            <v>42551</v>
          </cell>
          <cell r="P1045">
            <v>0</v>
          </cell>
          <cell r="Q1045" t="str">
            <v xml:space="preserve"> JB</v>
          </cell>
          <cell r="R1045">
            <v>43419</v>
          </cell>
          <cell r="S1045">
            <v>28158.84</v>
          </cell>
          <cell r="T1045">
            <v>1355.2</v>
          </cell>
          <cell r="U1045" t="str">
            <v xml:space="preserve"> N</v>
          </cell>
          <cell r="V1045">
            <v>2</v>
          </cell>
          <cell r="W1045">
            <v>510400897</v>
          </cell>
          <cell r="X1045" t="str">
            <v xml:space="preserve"> S</v>
          </cell>
          <cell r="Y1045">
            <v>34050</v>
          </cell>
          <cell r="Z1045">
            <v>42551</v>
          </cell>
          <cell r="AA1045">
            <v>0</v>
          </cell>
          <cell r="AB1045">
            <v>25</v>
          </cell>
          <cell r="AC1045">
            <v>6</v>
          </cell>
          <cell r="AD1045">
            <v>2</v>
          </cell>
          <cell r="AE1045">
            <v>0</v>
          </cell>
          <cell r="AF1045">
            <v>0</v>
          </cell>
          <cell r="AG1045" t="str">
            <v xml:space="preserve"> ST</v>
          </cell>
          <cell r="AH1045" t="str">
            <v xml:space="preserve"> REAL ESTATE MORTGAGE</v>
          </cell>
          <cell r="AI1045" t="str">
            <v xml:space="preserve"> N</v>
          </cell>
          <cell r="AJ1045">
            <v>7</v>
          </cell>
          <cell r="AK1045">
            <v>2</v>
          </cell>
          <cell r="AL1045">
            <v>34050</v>
          </cell>
          <cell r="AM1045">
            <v>42551</v>
          </cell>
          <cell r="AN1045" t="str">
            <v xml:space="preserve">  0/00/0000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1</v>
          </cell>
          <cell r="AW1045">
            <v>0</v>
          </cell>
          <cell r="AX1045">
            <v>0</v>
          </cell>
          <cell r="AY1045">
            <v>34050</v>
          </cell>
          <cell r="AZ1045">
            <v>42551</v>
          </cell>
          <cell r="BA1045" t="str">
            <v xml:space="preserve"> ST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 t="str">
            <v>Pass</v>
          </cell>
          <cell r="BH1045" t="str">
            <v>Pass</v>
          </cell>
          <cell r="BI1045" t="str">
            <v>***-**-0897</v>
          </cell>
          <cell r="BJ1045">
            <v>67299.23</v>
          </cell>
          <cell r="BK1045">
            <v>68654.429999999993</v>
          </cell>
          <cell r="BL1045">
            <v>68654.429999999993</v>
          </cell>
          <cell r="BM1045"/>
          <cell r="BN1045"/>
          <cell r="BO1045"/>
          <cell r="BP1045"/>
          <cell r="BQ1045">
            <v>6.4693614457636748E-5</v>
          </cell>
          <cell r="BR1045">
            <v>67299.23</v>
          </cell>
          <cell r="BS1045">
            <v>1355.2</v>
          </cell>
          <cell r="BT1045">
            <v>68654.429999999993</v>
          </cell>
          <cell r="BU1045">
            <v>0</v>
          </cell>
          <cell r="BV1045">
            <v>68654.429999999993</v>
          </cell>
          <cell r="BW1045">
            <v>0</v>
          </cell>
          <cell r="BX1045">
            <v>0</v>
          </cell>
          <cell r="BY1045"/>
          <cell r="BZ1045">
            <v>0</v>
          </cell>
          <cell r="CA1045" t="e">
            <v>#REF!</v>
          </cell>
          <cell r="CB1045" t="str">
            <v>Match</v>
          </cell>
          <cell r="CC1045" t="b">
            <v>0</v>
          </cell>
          <cell r="CD1045">
            <v>510400897</v>
          </cell>
          <cell r="CE1045">
            <v>9</v>
          </cell>
          <cell r="CF1045">
            <v>5</v>
          </cell>
          <cell r="CG1045">
            <v>40</v>
          </cell>
          <cell r="CH1045" t="b">
            <v>0</v>
          </cell>
          <cell r="CI1045">
            <v>-295.31315972222365</v>
          </cell>
          <cell r="CJ1045"/>
          <cell r="CK1045" t="e">
            <v>#REF!</v>
          </cell>
          <cell r="CL1045" t="e">
            <v>#REF!</v>
          </cell>
        </row>
        <row r="1046">
          <cell r="B1046">
            <v>52460</v>
          </cell>
          <cell r="C1046" t="str">
            <v xml:space="preserve"> KIRK, JR.,JAMES H.</v>
          </cell>
          <cell r="D1046">
            <v>40000</v>
          </cell>
          <cell r="E1046">
            <v>40000</v>
          </cell>
          <cell r="F1046">
            <v>42367</v>
          </cell>
          <cell r="G1046">
            <v>43100</v>
          </cell>
          <cell r="H1046" t="str">
            <v xml:space="preserve"> PURCHASE REAL ESTATE</v>
          </cell>
          <cell r="I1046" t="str">
            <v xml:space="preserve"> SI</v>
          </cell>
          <cell r="J1046">
            <v>61</v>
          </cell>
          <cell r="K1046" t="str">
            <v xml:space="preserve"> A</v>
          </cell>
          <cell r="L1046" t="str">
            <v xml:space="preserve"> N</v>
          </cell>
          <cell r="M1046">
            <v>0</v>
          </cell>
          <cell r="N1046">
            <v>34050</v>
          </cell>
          <cell r="O1046">
            <v>52460</v>
          </cell>
          <cell r="P1046">
            <v>0</v>
          </cell>
          <cell r="Q1046" t="str">
            <v xml:space="preserve"> JB</v>
          </cell>
          <cell r="R1046">
            <v>43100</v>
          </cell>
          <cell r="S1046">
            <v>0</v>
          </cell>
          <cell r="T1046">
            <v>2770.96</v>
          </cell>
          <cell r="U1046" t="str">
            <v xml:space="preserve"> N</v>
          </cell>
          <cell r="V1046">
            <v>2</v>
          </cell>
          <cell r="W1046">
            <v>510400897</v>
          </cell>
          <cell r="X1046" t="str">
            <v xml:space="preserve"> S</v>
          </cell>
          <cell r="Y1046">
            <v>34050</v>
          </cell>
          <cell r="Z1046">
            <v>52460</v>
          </cell>
          <cell r="AA1046">
            <v>0</v>
          </cell>
          <cell r="AB1046">
            <v>25</v>
          </cell>
          <cell r="AC1046">
            <v>6</v>
          </cell>
          <cell r="AD1046">
            <v>5</v>
          </cell>
          <cell r="AE1046">
            <v>0</v>
          </cell>
          <cell r="AF1046">
            <v>0</v>
          </cell>
          <cell r="AG1046" t="str">
            <v xml:space="preserve"> ST</v>
          </cell>
          <cell r="AH1046" t="str">
            <v xml:space="preserve"> REM</v>
          </cell>
          <cell r="AI1046" t="str">
            <v xml:space="preserve"> N</v>
          </cell>
          <cell r="AJ1046">
            <v>6.5</v>
          </cell>
          <cell r="AK1046">
            <v>2</v>
          </cell>
          <cell r="AL1046">
            <v>34050</v>
          </cell>
          <cell r="AM1046">
            <v>52460</v>
          </cell>
          <cell r="AN1046" t="str">
            <v xml:space="preserve">  0/00/0000</v>
          </cell>
          <cell r="AO1046">
            <v>40000</v>
          </cell>
          <cell r="AP1046">
            <v>2770.96</v>
          </cell>
          <cell r="AQ1046">
            <v>42770.96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34050</v>
          </cell>
          <cell r="AZ1046">
            <v>52460</v>
          </cell>
          <cell r="BA1046" t="str">
            <v xml:space="preserve"> ST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 t="str">
            <v>Pass</v>
          </cell>
          <cell r="BH1046" t="str">
            <v>Pass</v>
          </cell>
          <cell r="BI1046" t="str">
            <v>***-**-0897</v>
          </cell>
          <cell r="BJ1046">
            <v>40000</v>
          </cell>
          <cell r="BK1046">
            <v>42770.96</v>
          </cell>
          <cell r="BL1046">
            <v>42770.96</v>
          </cell>
          <cell r="BM1046"/>
          <cell r="BN1046"/>
          <cell r="BO1046"/>
          <cell r="BP1046"/>
          <cell r="BQ1046">
            <v>3.570480196957794E-5</v>
          </cell>
          <cell r="BR1046">
            <v>40000</v>
          </cell>
          <cell r="BS1046">
            <v>2770.96</v>
          </cell>
          <cell r="BT1046">
            <v>42770.96</v>
          </cell>
          <cell r="BU1046">
            <v>0</v>
          </cell>
          <cell r="BV1046">
            <v>42770.96</v>
          </cell>
          <cell r="BW1046">
            <v>0</v>
          </cell>
          <cell r="BX1046">
            <v>0</v>
          </cell>
          <cell r="BY1046" t="str">
            <v>1-29</v>
          </cell>
          <cell r="BZ1046">
            <v>42770.96</v>
          </cell>
          <cell r="CA1046" t="e">
            <v>#REF!</v>
          </cell>
          <cell r="CB1046" t="str">
            <v>Match</v>
          </cell>
          <cell r="CC1046" t="b">
            <v>0</v>
          </cell>
          <cell r="CD1046">
            <v>510400897</v>
          </cell>
          <cell r="CE1046">
            <v>9</v>
          </cell>
          <cell r="CF1046">
            <v>5</v>
          </cell>
          <cell r="CG1046">
            <v>40</v>
          </cell>
          <cell r="CH1046" t="b">
            <v>0</v>
          </cell>
          <cell r="CI1046">
            <v>23.686840277776355</v>
          </cell>
          <cell r="CJ1046"/>
          <cell r="CK1046" t="e">
            <v>#REF!</v>
          </cell>
          <cell r="CL1046" t="e">
            <v>#REF!</v>
          </cell>
        </row>
        <row r="1047">
          <cell r="B1047">
            <v>53017</v>
          </cell>
          <cell r="C1047" t="str">
            <v xml:space="preserve"> KIRK, JR.,JAMES H.</v>
          </cell>
          <cell r="D1047">
            <v>6000</v>
          </cell>
          <cell r="E1047">
            <v>3120.52</v>
          </cell>
          <cell r="F1047">
            <v>42684</v>
          </cell>
          <cell r="G1047">
            <v>43419</v>
          </cell>
          <cell r="H1047" t="str">
            <v xml:space="preserve"> FINANCE REAL ESTATE</v>
          </cell>
          <cell r="I1047" t="str">
            <v xml:space="preserve"> SA</v>
          </cell>
          <cell r="J1047">
            <v>12</v>
          </cell>
          <cell r="K1047" t="str">
            <v xml:space="preserve"> A</v>
          </cell>
          <cell r="L1047" t="str">
            <v xml:space="preserve"> N</v>
          </cell>
          <cell r="M1047">
            <v>0</v>
          </cell>
          <cell r="N1047">
            <v>34050</v>
          </cell>
          <cell r="O1047">
            <v>53017</v>
          </cell>
          <cell r="P1047">
            <v>0</v>
          </cell>
          <cell r="Q1047" t="str">
            <v xml:space="preserve"> LF</v>
          </cell>
          <cell r="R1047">
            <v>43419</v>
          </cell>
          <cell r="S1047">
            <v>0</v>
          </cell>
          <cell r="T1047">
            <v>26.67</v>
          </cell>
          <cell r="U1047" t="str">
            <v xml:space="preserve"> N</v>
          </cell>
          <cell r="V1047">
            <v>2</v>
          </cell>
          <cell r="W1047">
            <v>510400897</v>
          </cell>
          <cell r="X1047" t="str">
            <v xml:space="preserve"> S</v>
          </cell>
          <cell r="Y1047">
            <v>34050</v>
          </cell>
          <cell r="Z1047">
            <v>53017</v>
          </cell>
          <cell r="AA1047">
            <v>0</v>
          </cell>
          <cell r="AB1047">
            <v>25</v>
          </cell>
          <cell r="AC1047">
            <v>6</v>
          </cell>
          <cell r="AD1047">
            <v>2</v>
          </cell>
          <cell r="AE1047">
            <v>0</v>
          </cell>
          <cell r="AF1047">
            <v>0</v>
          </cell>
          <cell r="AG1047" t="str">
            <v xml:space="preserve"> ST</v>
          </cell>
          <cell r="AH1047" t="str">
            <v xml:space="preserve"> REAL ESTATE MORTGAGE DATED FEB</v>
          </cell>
          <cell r="AI1047" t="str">
            <v xml:space="preserve"> N</v>
          </cell>
          <cell r="AJ1047">
            <v>6.5</v>
          </cell>
          <cell r="AK1047">
            <v>1</v>
          </cell>
          <cell r="AL1047">
            <v>34050</v>
          </cell>
          <cell r="AM1047">
            <v>53017</v>
          </cell>
          <cell r="AN1047" t="str">
            <v xml:space="preserve">  0/00/0000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34050</v>
          </cell>
          <cell r="AZ1047">
            <v>53017</v>
          </cell>
          <cell r="BA1047" t="str">
            <v xml:space="preserve"> ST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 t="str">
            <v>Pass</v>
          </cell>
          <cell r="BH1047" t="str">
            <v>Pass</v>
          </cell>
          <cell r="BI1047" t="str">
            <v>***-**-0897</v>
          </cell>
          <cell r="BJ1047">
            <v>3120.52</v>
          </cell>
          <cell r="BK1047">
            <v>3147.19</v>
          </cell>
          <cell r="BL1047">
            <v>3147.19</v>
          </cell>
          <cell r="BM1047"/>
          <cell r="BN1047"/>
          <cell r="BO1047"/>
          <cell r="BP1047"/>
          <cell r="BQ1047">
            <v>2.7854387160526841E-6</v>
          </cell>
          <cell r="BR1047">
            <v>3120.52</v>
          </cell>
          <cell r="BS1047">
            <v>26.67</v>
          </cell>
          <cell r="BT1047">
            <v>3147.19</v>
          </cell>
          <cell r="BU1047">
            <v>0</v>
          </cell>
          <cell r="BV1047">
            <v>3147.19</v>
          </cell>
          <cell r="BW1047">
            <v>0</v>
          </cell>
          <cell r="BX1047">
            <v>0</v>
          </cell>
          <cell r="BY1047"/>
          <cell r="BZ1047">
            <v>0</v>
          </cell>
          <cell r="CA1047" t="e">
            <v>#REF!</v>
          </cell>
          <cell r="CB1047" t="str">
            <v>Match</v>
          </cell>
          <cell r="CC1047" t="b">
            <v>0</v>
          </cell>
          <cell r="CD1047">
            <v>510400897</v>
          </cell>
          <cell r="CE1047">
            <v>9</v>
          </cell>
          <cell r="CF1047">
            <v>5</v>
          </cell>
          <cell r="CG1047">
            <v>40</v>
          </cell>
          <cell r="CH1047" t="b">
            <v>0</v>
          </cell>
          <cell r="CI1047">
            <v>-295.31315972222365</v>
          </cell>
          <cell r="CJ1047"/>
          <cell r="CK1047" t="e">
            <v>#REF!</v>
          </cell>
          <cell r="CL1047" t="e">
            <v>#REF!</v>
          </cell>
        </row>
        <row r="1048">
          <cell r="B1048">
            <v>51725</v>
          </cell>
          <cell r="C1048" t="str">
            <v xml:space="preserve"> MARY ELEANOR KIRK TR</v>
          </cell>
          <cell r="D1048">
            <v>2000000</v>
          </cell>
          <cell r="E1048">
            <v>2000000</v>
          </cell>
          <cell r="F1048">
            <v>42163</v>
          </cell>
          <cell r="G1048">
            <v>43132</v>
          </cell>
          <cell r="H1048" t="str">
            <v xml:space="preserve"> OPERATING LINE OF CREDIT</v>
          </cell>
          <cell r="I1048" t="str">
            <v xml:space="preserve"> SI</v>
          </cell>
          <cell r="J1048">
            <v>61</v>
          </cell>
          <cell r="K1048" t="str">
            <v xml:space="preserve"> A</v>
          </cell>
          <cell r="L1048" t="str">
            <v xml:space="preserve"> O</v>
          </cell>
          <cell r="M1048">
            <v>2000000</v>
          </cell>
          <cell r="N1048">
            <v>34065</v>
          </cell>
          <cell r="O1048">
            <v>51725</v>
          </cell>
          <cell r="P1048">
            <v>0</v>
          </cell>
          <cell r="Q1048" t="str">
            <v xml:space="preserve"> JB</v>
          </cell>
          <cell r="R1048">
            <v>43132</v>
          </cell>
          <cell r="S1048">
            <v>0</v>
          </cell>
          <cell r="T1048">
            <v>6259.31</v>
          </cell>
          <cell r="U1048" t="str">
            <v xml:space="preserve"> N</v>
          </cell>
          <cell r="V1048">
            <v>7</v>
          </cell>
          <cell r="W1048">
            <v>206592925</v>
          </cell>
          <cell r="X1048" t="str">
            <v xml:space="preserve"> F</v>
          </cell>
          <cell r="Y1048">
            <v>34065</v>
          </cell>
          <cell r="Z1048">
            <v>51725</v>
          </cell>
          <cell r="AA1048">
            <v>3</v>
          </cell>
          <cell r="AB1048">
            <v>1</v>
          </cell>
          <cell r="AC1048">
            <v>4</v>
          </cell>
          <cell r="AD1048">
            <v>5</v>
          </cell>
          <cell r="AE1048">
            <v>0</v>
          </cell>
          <cell r="AF1048">
            <v>0</v>
          </cell>
          <cell r="AG1048" t="str">
            <v xml:space="preserve"> ST</v>
          </cell>
          <cell r="AH1048" t="str">
            <v xml:space="preserve"> INV CHAT ACCTS EQUIP GI CROPS</v>
          </cell>
          <cell r="AI1048" t="str">
            <v xml:space="preserve"> N</v>
          </cell>
          <cell r="AJ1048">
            <v>5</v>
          </cell>
          <cell r="AK1048">
            <v>2</v>
          </cell>
          <cell r="AL1048">
            <v>34065</v>
          </cell>
          <cell r="AM1048">
            <v>51725</v>
          </cell>
          <cell r="AN1048" t="str">
            <v xml:space="preserve"> 12/04/2017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1</v>
          </cell>
          <cell r="AW1048">
            <v>0</v>
          </cell>
          <cell r="AX1048">
            <v>0</v>
          </cell>
          <cell r="AY1048">
            <v>34065</v>
          </cell>
          <cell r="AZ1048">
            <v>51725</v>
          </cell>
          <cell r="BA1048" t="str">
            <v xml:space="preserve"> ST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 t="str">
            <v>Pass</v>
          </cell>
          <cell r="BH1048" t="str">
            <v>Pass</v>
          </cell>
          <cell r="BI1048" t="str">
            <v>**-***2925</v>
          </cell>
          <cell r="BJ1048">
            <v>2000000</v>
          </cell>
          <cell r="BK1048">
            <v>2006259.31</v>
          </cell>
          <cell r="BL1048">
            <v>2006259.31</v>
          </cell>
          <cell r="BM1048"/>
          <cell r="BN1048"/>
          <cell r="BO1048"/>
          <cell r="BP1048"/>
          <cell r="BQ1048">
            <v>1.3732616142145362E-3</v>
          </cell>
          <cell r="BR1048">
            <v>2000000</v>
          </cell>
          <cell r="BS1048">
            <v>6259.31</v>
          </cell>
          <cell r="BT1048">
            <v>2006259.31</v>
          </cell>
          <cell r="BU1048">
            <v>0</v>
          </cell>
          <cell r="BV1048">
            <v>2006259.31</v>
          </cell>
          <cell r="BW1048">
            <v>0</v>
          </cell>
          <cell r="BX1048">
            <v>0</v>
          </cell>
          <cell r="BY1048"/>
          <cell r="BZ1048">
            <v>0</v>
          </cell>
          <cell r="CA1048" t="e">
            <v>#REF!</v>
          </cell>
          <cell r="CB1048" t="str">
            <v>Match</v>
          </cell>
          <cell r="CC1048" t="b">
            <v>0</v>
          </cell>
          <cell r="CD1048">
            <v>206592925</v>
          </cell>
          <cell r="CE1048">
            <v>9</v>
          </cell>
          <cell r="CF1048">
            <v>2</v>
          </cell>
          <cell r="CG1048">
            <v>59</v>
          </cell>
          <cell r="CH1048" t="b">
            <v>0</v>
          </cell>
          <cell r="CI1048">
            <v>-8.3131597222236451</v>
          </cell>
          <cell r="CJ1048"/>
          <cell r="CK1048" t="e">
            <v>#REF!</v>
          </cell>
          <cell r="CL1048" t="e">
            <v>#REF!</v>
          </cell>
        </row>
        <row r="1049">
          <cell r="B1049">
            <v>53933</v>
          </cell>
          <cell r="C1049" t="str">
            <v xml:space="preserve"> MARY ELEANOR KIRK TR</v>
          </cell>
          <cell r="D1049">
            <v>210000</v>
          </cell>
          <cell r="E1049">
            <v>0</v>
          </cell>
          <cell r="F1049">
            <v>42899</v>
          </cell>
          <cell r="G1049">
            <v>43264</v>
          </cell>
          <cell r="H1049" t="str">
            <v xml:space="preserve"> LETTER OF CREDIT</v>
          </cell>
          <cell r="I1049" t="str">
            <v xml:space="preserve"> SI</v>
          </cell>
          <cell r="J1049">
            <v>50</v>
          </cell>
          <cell r="K1049" t="str">
            <v xml:space="preserve"> A</v>
          </cell>
          <cell r="L1049" t="str">
            <v xml:space="preserve"> O</v>
          </cell>
          <cell r="M1049">
            <v>210000</v>
          </cell>
          <cell r="N1049">
            <v>34065</v>
          </cell>
          <cell r="O1049">
            <v>53933</v>
          </cell>
          <cell r="P1049">
            <v>0</v>
          </cell>
          <cell r="Q1049" t="str">
            <v xml:space="preserve"> LF</v>
          </cell>
          <cell r="R1049">
            <v>43264</v>
          </cell>
          <cell r="S1049">
            <v>0</v>
          </cell>
          <cell r="T1049">
            <v>0</v>
          </cell>
          <cell r="U1049" t="str">
            <v xml:space="preserve"> N</v>
          </cell>
          <cell r="V1049">
            <v>7</v>
          </cell>
          <cell r="W1049">
            <v>206592925</v>
          </cell>
          <cell r="X1049" t="str">
            <v xml:space="preserve"> F</v>
          </cell>
          <cell r="Y1049">
            <v>34065</v>
          </cell>
          <cell r="Z1049">
            <v>53933</v>
          </cell>
          <cell r="AA1049">
            <v>0</v>
          </cell>
          <cell r="AB1049">
            <v>1</v>
          </cell>
          <cell r="AC1049">
            <v>4</v>
          </cell>
          <cell r="AD1049">
            <v>5</v>
          </cell>
          <cell r="AE1049">
            <v>0</v>
          </cell>
          <cell r="AF1049">
            <v>0</v>
          </cell>
          <cell r="AG1049" t="str">
            <v xml:space="preserve"> ST</v>
          </cell>
          <cell r="AH1049" t="str">
            <v xml:space="preserve"> ALL IN CP AC EQ GI CR FP LIVES</v>
          </cell>
          <cell r="AI1049" t="str">
            <v xml:space="preserve"> N</v>
          </cell>
          <cell r="AJ1049">
            <v>6</v>
          </cell>
          <cell r="AK1049">
            <v>0</v>
          </cell>
          <cell r="AL1049">
            <v>34065</v>
          </cell>
          <cell r="AM1049">
            <v>53933</v>
          </cell>
          <cell r="AN1049" t="str">
            <v xml:space="preserve">  0/00/0000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34065</v>
          </cell>
          <cell r="AZ1049">
            <v>53933</v>
          </cell>
          <cell r="BA1049" t="str">
            <v xml:space="preserve"> ST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 t="str">
            <v>Pass</v>
          </cell>
          <cell r="BH1049" t="str">
            <v>Pass</v>
          </cell>
          <cell r="BI1049" t="str">
            <v>**-***2925</v>
          </cell>
          <cell r="BJ1049">
            <v>210000</v>
          </cell>
          <cell r="BK1049">
            <v>0</v>
          </cell>
          <cell r="BL1049">
            <v>0</v>
          </cell>
          <cell r="BM1049"/>
          <cell r="BN1049"/>
          <cell r="BO1049"/>
          <cell r="BP1049"/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210000</v>
          </cell>
          <cell r="BV1049">
            <v>210000</v>
          </cell>
          <cell r="BW1049">
            <v>0</v>
          </cell>
          <cell r="BX1049">
            <v>0</v>
          </cell>
          <cell r="BY1049"/>
          <cell r="BZ1049">
            <v>0</v>
          </cell>
          <cell r="CA1049" t="e">
            <v>#REF!</v>
          </cell>
          <cell r="CB1049" t="str">
            <v>Match</v>
          </cell>
          <cell r="CC1049" t="b">
            <v>0</v>
          </cell>
          <cell r="CD1049">
            <v>206592925</v>
          </cell>
          <cell r="CE1049">
            <v>9</v>
          </cell>
          <cell r="CF1049">
            <v>2</v>
          </cell>
          <cell r="CG1049">
            <v>59</v>
          </cell>
          <cell r="CH1049" t="b">
            <v>0</v>
          </cell>
          <cell r="CI1049">
            <v>-140.31315972222365</v>
          </cell>
          <cell r="CJ1049"/>
          <cell r="CK1049" t="e">
            <v>#REF!</v>
          </cell>
          <cell r="CL1049" t="e">
            <v>#REF!</v>
          </cell>
        </row>
        <row r="1050">
          <cell r="B1050">
            <v>52920</v>
          </cell>
          <cell r="C1050" t="str">
            <v xml:space="preserve"> KISER,MICHAEL E</v>
          </cell>
          <cell r="D1050">
            <v>22200.14</v>
          </cell>
          <cell r="E1050">
            <v>13764.96</v>
          </cell>
          <cell r="F1050">
            <v>42509</v>
          </cell>
          <cell r="G1050">
            <v>43968</v>
          </cell>
          <cell r="H1050" t="str">
            <v xml:space="preserve"> REFINANCE VEHICLE</v>
          </cell>
          <cell r="I1050" t="str">
            <v xml:space="preserve"> SA</v>
          </cell>
          <cell r="J1050">
            <v>34</v>
          </cell>
          <cell r="K1050" t="str">
            <v xml:space="preserve"> A</v>
          </cell>
          <cell r="L1050" t="str">
            <v xml:space="preserve"> N</v>
          </cell>
          <cell r="M1050">
            <v>0</v>
          </cell>
          <cell r="N1050">
            <v>34300</v>
          </cell>
          <cell r="O1050">
            <v>52920</v>
          </cell>
          <cell r="P1050">
            <v>0</v>
          </cell>
          <cell r="Q1050" t="str">
            <v xml:space="preserve"> LF</v>
          </cell>
          <cell r="R1050">
            <v>43148</v>
          </cell>
          <cell r="S1050">
            <v>531.5</v>
          </cell>
          <cell r="T1050">
            <v>15.83</v>
          </cell>
          <cell r="U1050" t="str">
            <v xml:space="preserve"> N</v>
          </cell>
          <cell r="V1050">
            <v>11</v>
          </cell>
          <cell r="W1050">
            <v>515705719</v>
          </cell>
          <cell r="X1050" t="str">
            <v xml:space="preserve"> S</v>
          </cell>
          <cell r="Y1050">
            <v>34300</v>
          </cell>
          <cell r="Z1050">
            <v>52920</v>
          </cell>
          <cell r="AA1050">
            <v>0</v>
          </cell>
          <cell r="AB1050">
            <v>25</v>
          </cell>
          <cell r="AC1050">
            <v>5</v>
          </cell>
          <cell r="AD1050">
            <v>12</v>
          </cell>
          <cell r="AE1050">
            <v>0</v>
          </cell>
          <cell r="AF1050">
            <v>0</v>
          </cell>
          <cell r="AG1050" t="str">
            <v xml:space="preserve"> ST</v>
          </cell>
          <cell r="AH1050" t="str">
            <v xml:space="preserve"> 2011 KIA SPORTAGE EX/SX</v>
          </cell>
          <cell r="AI1050" t="str">
            <v xml:space="preserve"> N</v>
          </cell>
          <cell r="AJ1050">
            <v>7</v>
          </cell>
          <cell r="AK1050">
            <v>13</v>
          </cell>
          <cell r="AL1050">
            <v>34300</v>
          </cell>
          <cell r="AM1050">
            <v>52920</v>
          </cell>
          <cell r="AN1050" t="str">
            <v xml:space="preserve">  0/00/0000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12</v>
          </cell>
          <cell r="AW1050">
            <v>6</v>
          </cell>
          <cell r="AX1050">
            <v>0</v>
          </cell>
          <cell r="AY1050">
            <v>34300</v>
          </cell>
          <cell r="AZ1050">
            <v>52920</v>
          </cell>
          <cell r="BA1050" t="str">
            <v xml:space="preserve"> ST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 t="str">
            <v>Pass</v>
          </cell>
          <cell r="BH1050" t="str">
            <v>Pass</v>
          </cell>
          <cell r="BI1050" t="str">
            <v>***-**-5719</v>
          </cell>
          <cell r="BJ1050">
            <v>13764.96</v>
          </cell>
          <cell r="BK1050">
            <v>13780.789999999999</v>
          </cell>
          <cell r="BL1050">
            <v>13780.789999999999</v>
          </cell>
          <cell r="BM1050"/>
          <cell r="BN1050"/>
          <cell r="BO1050"/>
          <cell r="BP1050"/>
          <cell r="BQ1050">
            <v>1.3232023832438965E-5</v>
          </cell>
          <cell r="BR1050">
            <v>13764.96</v>
          </cell>
          <cell r="BS1050">
            <v>15.83</v>
          </cell>
          <cell r="BT1050">
            <v>13780.789999999999</v>
          </cell>
          <cell r="BU1050">
            <v>0</v>
          </cell>
          <cell r="BV1050">
            <v>13780.789999999999</v>
          </cell>
          <cell r="BW1050">
            <v>0</v>
          </cell>
          <cell r="BX1050">
            <v>0</v>
          </cell>
          <cell r="BY1050"/>
          <cell r="BZ1050">
            <v>0</v>
          </cell>
          <cell r="CA1050" t="e">
            <v>#REF!</v>
          </cell>
          <cell r="CB1050" t="str">
            <v>Match</v>
          </cell>
          <cell r="CC1050" t="b">
            <v>0</v>
          </cell>
          <cell r="CD1050">
            <v>515705719</v>
          </cell>
          <cell r="CE1050">
            <v>9</v>
          </cell>
          <cell r="CF1050">
            <v>5</v>
          </cell>
          <cell r="CG1050">
            <v>70</v>
          </cell>
          <cell r="CH1050" t="b">
            <v>0</v>
          </cell>
          <cell r="CI1050">
            <v>-24.313159722223645</v>
          </cell>
          <cell r="CJ1050"/>
          <cell r="CK1050" t="e">
            <v>#REF!</v>
          </cell>
          <cell r="CL1050" t="e">
            <v>#REF!</v>
          </cell>
        </row>
        <row r="1051">
          <cell r="B1051">
            <v>310257</v>
          </cell>
          <cell r="C1051" t="str">
            <v xml:space="preserve"> KITE,STEVEN C</v>
          </cell>
          <cell r="D1051">
            <v>0</v>
          </cell>
          <cell r="E1051">
            <v>98006.83</v>
          </cell>
          <cell r="F1051">
            <v>40955</v>
          </cell>
          <cell r="G1051">
            <v>46447</v>
          </cell>
          <cell r="H1051" t="str">
            <v xml:space="preserve"> RATE/TERM REFINANCE</v>
          </cell>
          <cell r="I1051" t="str">
            <v xml:space="preserve"> PA</v>
          </cell>
          <cell r="J1051">
            <v>19</v>
          </cell>
          <cell r="K1051" t="str">
            <v xml:space="preserve"> A</v>
          </cell>
          <cell r="L1051" t="str">
            <v xml:space="preserve"> N</v>
          </cell>
          <cell r="M1051">
            <v>0</v>
          </cell>
          <cell r="N1051">
            <v>34370</v>
          </cell>
          <cell r="O1051">
            <v>310257</v>
          </cell>
          <cell r="P1051">
            <v>0</v>
          </cell>
          <cell r="Q1051" t="str">
            <v xml:space="preserve"> AT</v>
          </cell>
          <cell r="R1051">
            <v>43132</v>
          </cell>
          <cell r="S1051">
            <v>1046.31</v>
          </cell>
          <cell r="T1051">
            <v>172.21</v>
          </cell>
          <cell r="U1051" t="str">
            <v xml:space="preserve"> N</v>
          </cell>
          <cell r="V1051">
            <v>2</v>
          </cell>
          <cell r="W1051">
            <v>511703376</v>
          </cell>
          <cell r="X1051" t="str">
            <v xml:space="preserve"> S</v>
          </cell>
          <cell r="Y1051">
            <v>34370</v>
          </cell>
          <cell r="Z1051">
            <v>310257</v>
          </cell>
          <cell r="AA1051">
            <v>0</v>
          </cell>
          <cell r="AB1051">
            <v>21</v>
          </cell>
          <cell r="AC1051">
            <v>6</v>
          </cell>
          <cell r="AD1051">
            <v>3</v>
          </cell>
          <cell r="AE1051">
            <v>310257</v>
          </cell>
          <cell r="AF1051">
            <v>1</v>
          </cell>
          <cell r="AG1051" t="str">
            <v xml:space="preserve"> ST</v>
          </cell>
          <cell r="AH1051" t="str">
            <v xml:space="preserve">  908 CRESCENT, SCOTT CITY, KS</v>
          </cell>
          <cell r="AI1051" t="str">
            <v xml:space="preserve"> N</v>
          </cell>
          <cell r="AJ1051">
            <v>2.75</v>
          </cell>
          <cell r="AK1051">
            <v>0</v>
          </cell>
          <cell r="AL1051">
            <v>34370</v>
          </cell>
          <cell r="AM1051">
            <v>310257</v>
          </cell>
          <cell r="AN1051" t="str">
            <v xml:space="preserve">  0/00/0000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34370</v>
          </cell>
          <cell r="AZ1051">
            <v>310257</v>
          </cell>
          <cell r="BA1051" t="str">
            <v xml:space="preserve"> ST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 t="str">
            <v>Pass</v>
          </cell>
          <cell r="BH1051" t="str">
            <v>Pass</v>
          </cell>
          <cell r="BI1051" t="str">
            <v>***-**-3376</v>
          </cell>
          <cell r="BJ1051">
            <v>98006.83</v>
          </cell>
          <cell r="BK1051">
            <v>98179.040000000008</v>
          </cell>
          <cell r="BL1051">
            <v>98179.040000000008</v>
          </cell>
          <cell r="BM1051"/>
          <cell r="BN1051"/>
          <cell r="BO1051"/>
          <cell r="BP1051"/>
          <cell r="BQ1051">
            <v>3.7011979831708651E-5</v>
          </cell>
          <cell r="BR1051">
            <v>98006.83</v>
          </cell>
          <cell r="BS1051">
            <v>172.21</v>
          </cell>
          <cell r="BT1051">
            <v>98179.040000000008</v>
          </cell>
          <cell r="BU1051">
            <v>0</v>
          </cell>
          <cell r="BV1051">
            <v>98179.040000000008</v>
          </cell>
          <cell r="BW1051">
            <v>0</v>
          </cell>
          <cell r="BX1051">
            <v>0</v>
          </cell>
          <cell r="BY1051"/>
          <cell r="BZ1051">
            <v>0</v>
          </cell>
          <cell r="CA1051" t="e">
            <v>#REF!</v>
          </cell>
          <cell r="CB1051" t="str">
            <v>Match</v>
          </cell>
          <cell r="CC1051" t="b">
            <v>0</v>
          </cell>
          <cell r="CD1051">
            <v>511703376</v>
          </cell>
          <cell r="CE1051">
            <v>9</v>
          </cell>
          <cell r="CF1051">
            <v>5</v>
          </cell>
          <cell r="CG1051">
            <v>70</v>
          </cell>
          <cell r="CH1051" t="b">
            <v>0</v>
          </cell>
          <cell r="CI1051">
            <v>-8.3131597222236451</v>
          </cell>
          <cell r="CJ1051"/>
          <cell r="CK1051" t="e">
            <v>#REF!</v>
          </cell>
          <cell r="CL1051" t="e">
            <v>#REF!</v>
          </cell>
        </row>
        <row r="1052">
          <cell r="B1052">
            <v>9310257</v>
          </cell>
          <cell r="C1052" t="str">
            <v xml:space="preserve"> KITE,STEVEN C</v>
          </cell>
          <cell r="D1052">
            <v>-151511.79</v>
          </cell>
          <cell r="E1052">
            <v>-98006.83</v>
          </cell>
          <cell r="F1052">
            <v>40955</v>
          </cell>
          <cell r="G1052">
            <v>46447</v>
          </cell>
          <cell r="H1052" t="str">
            <v xml:space="preserve"> FHLB SOLD LOAN</v>
          </cell>
          <cell r="I1052" t="str">
            <v xml:space="preserve"> PT</v>
          </cell>
          <cell r="J1052">
            <v>20</v>
          </cell>
          <cell r="K1052" t="str">
            <v xml:space="preserve"> A</v>
          </cell>
          <cell r="L1052" t="str">
            <v xml:space="preserve"> N</v>
          </cell>
          <cell r="M1052">
            <v>0</v>
          </cell>
          <cell r="N1052">
            <v>34370</v>
          </cell>
          <cell r="O1052">
            <v>9310257</v>
          </cell>
          <cell r="P1052">
            <v>0</v>
          </cell>
          <cell r="Q1052" t="str">
            <v xml:space="preserve"> AT</v>
          </cell>
          <cell r="R1052">
            <v>43132</v>
          </cell>
          <cell r="S1052">
            <v>1046.31</v>
          </cell>
          <cell r="T1052">
            <v>-172.21</v>
          </cell>
          <cell r="U1052" t="str">
            <v xml:space="preserve"> N</v>
          </cell>
          <cell r="V1052">
            <v>2</v>
          </cell>
          <cell r="W1052">
            <v>511703376</v>
          </cell>
          <cell r="X1052" t="str">
            <v xml:space="preserve"> S</v>
          </cell>
          <cell r="Y1052">
            <v>34370</v>
          </cell>
          <cell r="Z1052">
            <v>9310257</v>
          </cell>
          <cell r="AA1052">
            <v>0</v>
          </cell>
          <cell r="AB1052">
            <v>21</v>
          </cell>
          <cell r="AC1052">
            <v>6</v>
          </cell>
          <cell r="AD1052">
            <v>3</v>
          </cell>
          <cell r="AE1052">
            <v>310257</v>
          </cell>
          <cell r="AF1052">
            <v>1</v>
          </cell>
          <cell r="AG1052" t="str">
            <v xml:space="preserve"> ST</v>
          </cell>
          <cell r="AH1052" t="str">
            <v xml:space="preserve"> 908 CRESCENT, SCOTT CITY, KS</v>
          </cell>
          <cell r="AI1052" t="str">
            <v xml:space="preserve"> N</v>
          </cell>
          <cell r="AJ1052">
            <v>2.75</v>
          </cell>
          <cell r="AK1052">
            <v>0</v>
          </cell>
          <cell r="AL1052">
            <v>34370</v>
          </cell>
          <cell r="AM1052">
            <v>9310257</v>
          </cell>
          <cell r="AN1052" t="str">
            <v xml:space="preserve">  0/00/0000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34370</v>
          </cell>
          <cell r="AZ1052">
            <v>9310257</v>
          </cell>
          <cell r="BA1052" t="str">
            <v xml:space="preserve"> ST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 t="str">
            <v>Pass</v>
          </cell>
          <cell r="BH1052" t="str">
            <v>Pass</v>
          </cell>
          <cell r="BI1052" t="str">
            <v>***-**-3376</v>
          </cell>
          <cell r="BJ1052">
            <v>-98006.83</v>
          </cell>
          <cell r="BK1052">
            <v>-98179.040000000008</v>
          </cell>
          <cell r="BL1052">
            <v>-98179.040000000008</v>
          </cell>
          <cell r="BM1052"/>
          <cell r="BN1052"/>
          <cell r="BO1052"/>
          <cell r="BP1052"/>
          <cell r="BQ1052">
            <v>-3.7011979831708651E-5</v>
          </cell>
          <cell r="BR1052">
            <v>-98006.83</v>
          </cell>
          <cell r="BS1052">
            <v>-172.21</v>
          </cell>
          <cell r="BT1052">
            <v>-98179.040000000008</v>
          </cell>
          <cell r="BU1052">
            <v>0</v>
          </cell>
          <cell r="BV1052">
            <v>-98179.040000000008</v>
          </cell>
          <cell r="BW1052">
            <v>0</v>
          </cell>
          <cell r="BX1052">
            <v>0</v>
          </cell>
          <cell r="BY1052"/>
          <cell r="BZ1052">
            <v>0</v>
          </cell>
          <cell r="CA1052" t="e">
            <v>#REF!</v>
          </cell>
          <cell r="CB1052" t="str">
            <v>Match</v>
          </cell>
          <cell r="CC1052" t="b">
            <v>0</v>
          </cell>
          <cell r="CD1052">
            <v>511703376</v>
          </cell>
          <cell r="CE1052">
            <v>9</v>
          </cell>
          <cell r="CF1052">
            <v>5</v>
          </cell>
          <cell r="CG1052">
            <v>70</v>
          </cell>
          <cell r="CH1052" t="b">
            <v>0</v>
          </cell>
          <cell r="CI1052">
            <v>-8.3131597222236451</v>
          </cell>
          <cell r="CJ1052"/>
          <cell r="CK1052" t="e">
            <v>#REF!</v>
          </cell>
          <cell r="CL1052" t="e">
            <v>#REF!</v>
          </cell>
        </row>
        <row r="1053">
          <cell r="B1053">
            <v>310356</v>
          </cell>
          <cell r="C1053" t="str">
            <v xml:space="preserve"> KNIGHT,CURTIS D</v>
          </cell>
          <cell r="D1053">
            <v>64000</v>
          </cell>
          <cell r="E1053">
            <v>60124.2</v>
          </cell>
          <cell r="F1053">
            <v>41869</v>
          </cell>
          <cell r="G1053">
            <v>52841</v>
          </cell>
          <cell r="H1053" t="str">
            <v xml:space="preserve"> CASH OUT REFINANCE</v>
          </cell>
          <cell r="I1053" t="str">
            <v xml:space="preserve"> PA</v>
          </cell>
          <cell r="J1053">
            <v>19</v>
          </cell>
          <cell r="K1053" t="str">
            <v xml:space="preserve"> A</v>
          </cell>
          <cell r="L1053" t="str">
            <v xml:space="preserve"> N</v>
          </cell>
          <cell r="M1053">
            <v>0</v>
          </cell>
          <cell r="N1053">
            <v>34380</v>
          </cell>
          <cell r="O1053">
            <v>310356</v>
          </cell>
          <cell r="P1053">
            <v>0</v>
          </cell>
          <cell r="Q1053" t="str">
            <v xml:space="preserve"> AT</v>
          </cell>
          <cell r="R1053">
            <v>43132</v>
          </cell>
          <cell r="S1053">
            <v>310.18</v>
          </cell>
          <cell r="T1053">
            <v>148.82</v>
          </cell>
          <cell r="U1053" t="str">
            <v xml:space="preserve"> N</v>
          </cell>
          <cell r="V1053">
            <v>2</v>
          </cell>
          <cell r="W1053">
            <v>209440496</v>
          </cell>
          <cell r="X1053" t="str">
            <v xml:space="preserve"> S</v>
          </cell>
          <cell r="Y1053">
            <v>34380</v>
          </cell>
          <cell r="Z1053">
            <v>310356</v>
          </cell>
          <cell r="AA1053">
            <v>0</v>
          </cell>
          <cell r="AB1053">
            <v>3</v>
          </cell>
          <cell r="AC1053">
            <v>6</v>
          </cell>
          <cell r="AD1053">
            <v>3</v>
          </cell>
          <cell r="AE1053">
            <v>310356</v>
          </cell>
          <cell r="AF1053">
            <v>1</v>
          </cell>
          <cell r="AG1053" t="str">
            <v xml:space="preserve"> ST</v>
          </cell>
          <cell r="AH1053" t="str">
            <v xml:space="preserve"> 507 WEST 6TH, SCOTT CITY</v>
          </cell>
          <cell r="AI1053" t="str">
            <v xml:space="preserve"> N</v>
          </cell>
          <cell r="AJ1053">
            <v>3.875</v>
          </cell>
          <cell r="AK1053">
            <v>0</v>
          </cell>
          <cell r="AL1053">
            <v>34380</v>
          </cell>
          <cell r="AM1053">
            <v>310356</v>
          </cell>
          <cell r="AN1053" t="str">
            <v xml:space="preserve">  0/00/0000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34380</v>
          </cell>
          <cell r="AZ1053">
            <v>310356</v>
          </cell>
          <cell r="BA1053" t="str">
            <v xml:space="preserve"> ST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 t="str">
            <v>Pass</v>
          </cell>
          <cell r="BH1053" t="str">
            <v>Pass</v>
          </cell>
          <cell r="BI1053" t="str">
            <v>***-**-0496</v>
          </cell>
          <cell r="BJ1053">
            <v>60124.2</v>
          </cell>
          <cell r="BK1053">
            <v>60273.02</v>
          </cell>
          <cell r="BL1053">
            <v>60273.02</v>
          </cell>
          <cell r="BM1053"/>
          <cell r="BN1053"/>
          <cell r="BO1053"/>
          <cell r="BP1053"/>
          <cell r="BQ1053">
            <v>3.1994424178826076E-5</v>
          </cell>
          <cell r="BR1053">
            <v>60124.2</v>
          </cell>
          <cell r="BS1053">
            <v>148.82</v>
          </cell>
          <cell r="BT1053">
            <v>60273.02</v>
          </cell>
          <cell r="BU1053">
            <v>0</v>
          </cell>
          <cell r="BV1053">
            <v>60273.02</v>
          </cell>
          <cell r="BW1053">
            <v>0</v>
          </cell>
          <cell r="BX1053">
            <v>0</v>
          </cell>
          <cell r="BY1053"/>
          <cell r="BZ1053">
            <v>0</v>
          </cell>
          <cell r="CA1053" t="e">
            <v>#REF!</v>
          </cell>
          <cell r="CB1053" t="str">
            <v>Match</v>
          </cell>
          <cell r="CC1053" t="b">
            <v>0</v>
          </cell>
          <cell r="CD1053">
            <v>209440496</v>
          </cell>
          <cell r="CE1053">
            <v>9</v>
          </cell>
          <cell r="CF1053">
            <v>2</v>
          </cell>
          <cell r="CG1053">
            <v>44</v>
          </cell>
          <cell r="CH1053" t="b">
            <v>0</v>
          </cell>
          <cell r="CI1053">
            <v>-8.3131597222236451</v>
          </cell>
          <cell r="CJ1053"/>
          <cell r="CK1053" t="e">
            <v>#REF!</v>
          </cell>
          <cell r="CL1053" t="e">
            <v>#REF!</v>
          </cell>
        </row>
        <row r="1054">
          <cell r="B1054">
            <v>9310356</v>
          </cell>
          <cell r="C1054" t="str">
            <v xml:space="preserve"> KNIGHT,CURTIS</v>
          </cell>
          <cell r="D1054">
            <v>-64000</v>
          </cell>
          <cell r="E1054">
            <v>-60124.2</v>
          </cell>
          <cell r="F1054">
            <v>41869</v>
          </cell>
          <cell r="G1054">
            <v>52841</v>
          </cell>
          <cell r="H1054" t="str">
            <v xml:space="preserve"> FHLB SOLD LOAN</v>
          </cell>
          <cell r="I1054" t="str">
            <v xml:space="preserve"> PT</v>
          </cell>
          <cell r="J1054">
            <v>20</v>
          </cell>
          <cell r="K1054" t="str">
            <v xml:space="preserve"> A</v>
          </cell>
          <cell r="L1054" t="str">
            <v xml:space="preserve"> N</v>
          </cell>
          <cell r="M1054">
            <v>0</v>
          </cell>
          <cell r="N1054">
            <v>34380</v>
          </cell>
          <cell r="O1054">
            <v>9310356</v>
          </cell>
          <cell r="P1054">
            <v>0</v>
          </cell>
          <cell r="Q1054" t="str">
            <v xml:space="preserve"> AT</v>
          </cell>
          <cell r="R1054">
            <v>43132</v>
          </cell>
          <cell r="S1054">
            <v>310.18</v>
          </cell>
          <cell r="T1054">
            <v>-148.82</v>
          </cell>
          <cell r="U1054" t="str">
            <v xml:space="preserve"> N</v>
          </cell>
          <cell r="V1054">
            <v>2</v>
          </cell>
          <cell r="W1054">
            <v>209440496</v>
          </cell>
          <cell r="X1054" t="str">
            <v xml:space="preserve"> S</v>
          </cell>
          <cell r="Y1054">
            <v>34380</v>
          </cell>
          <cell r="Z1054">
            <v>9310356</v>
          </cell>
          <cell r="AA1054">
            <v>0</v>
          </cell>
          <cell r="AB1054">
            <v>3</v>
          </cell>
          <cell r="AC1054">
            <v>6</v>
          </cell>
          <cell r="AD1054">
            <v>3</v>
          </cell>
          <cell r="AE1054">
            <v>310356</v>
          </cell>
          <cell r="AF1054">
            <v>1</v>
          </cell>
          <cell r="AG1054" t="str">
            <v xml:space="preserve"> ST</v>
          </cell>
          <cell r="AH1054" t="str">
            <v xml:space="preserve"> 507 WEST 6TH, SCOTT CITY</v>
          </cell>
          <cell r="AI1054" t="str">
            <v xml:space="preserve"> N</v>
          </cell>
          <cell r="AJ1054">
            <v>3.875</v>
          </cell>
          <cell r="AK1054">
            <v>3</v>
          </cell>
          <cell r="AL1054">
            <v>34380</v>
          </cell>
          <cell r="AM1054">
            <v>9310356</v>
          </cell>
          <cell r="AN1054" t="str">
            <v xml:space="preserve">  0/00/0000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34380</v>
          </cell>
          <cell r="AZ1054">
            <v>9310356</v>
          </cell>
          <cell r="BA1054" t="str">
            <v xml:space="preserve"> ST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 t="str">
            <v>Pass</v>
          </cell>
          <cell r="BH1054" t="str">
            <v>Pass</v>
          </cell>
          <cell r="BI1054" t="str">
            <v>***-**-0496</v>
          </cell>
          <cell r="BJ1054">
            <v>-60124.2</v>
          </cell>
          <cell r="BK1054">
            <v>-60273.02</v>
          </cell>
          <cell r="BL1054">
            <v>-60273.02</v>
          </cell>
          <cell r="BM1054"/>
          <cell r="BN1054"/>
          <cell r="BO1054"/>
          <cell r="BP1054"/>
          <cell r="BQ1054">
            <v>-3.1994424178826076E-5</v>
          </cell>
          <cell r="BR1054">
            <v>-60124.2</v>
          </cell>
          <cell r="BS1054">
            <v>-148.82</v>
          </cell>
          <cell r="BT1054">
            <v>-60273.02</v>
          </cell>
          <cell r="BU1054">
            <v>0</v>
          </cell>
          <cell r="BV1054">
            <v>-60273.02</v>
          </cell>
          <cell r="BW1054">
            <v>0</v>
          </cell>
          <cell r="BX1054">
            <v>0</v>
          </cell>
          <cell r="BY1054"/>
          <cell r="BZ1054">
            <v>0</v>
          </cell>
          <cell r="CA1054" t="e">
            <v>#REF!</v>
          </cell>
          <cell r="CB1054" t="str">
            <v>Match</v>
          </cell>
          <cell r="CC1054" t="b">
            <v>0</v>
          </cell>
          <cell r="CD1054">
            <v>209440496</v>
          </cell>
          <cell r="CE1054">
            <v>9</v>
          </cell>
          <cell r="CF1054">
            <v>2</v>
          </cell>
          <cell r="CG1054">
            <v>44</v>
          </cell>
          <cell r="CH1054" t="b">
            <v>0</v>
          </cell>
          <cell r="CI1054">
            <v>-8.3131597222236451</v>
          </cell>
          <cell r="CJ1054"/>
          <cell r="CK1054" t="e">
            <v>#REF!</v>
          </cell>
          <cell r="CL1054" t="e">
            <v>#REF!</v>
          </cell>
        </row>
        <row r="1055">
          <cell r="B1055">
            <v>310202</v>
          </cell>
          <cell r="C1055" t="str">
            <v xml:space="preserve"> KNOBBE,KEAT D.</v>
          </cell>
          <cell r="D1055">
            <v>80000</v>
          </cell>
          <cell r="E1055">
            <v>12218.49</v>
          </cell>
          <cell r="F1055">
            <v>40637</v>
          </cell>
          <cell r="G1055">
            <v>46143</v>
          </cell>
          <cell r="H1055" t="str">
            <v xml:space="preserve"> RATE/TERM REFINANCE</v>
          </cell>
          <cell r="I1055" t="str">
            <v xml:space="preserve"> PA</v>
          </cell>
          <cell r="J1055">
            <v>19</v>
          </cell>
          <cell r="K1055" t="str">
            <v xml:space="preserve"> A</v>
          </cell>
          <cell r="L1055" t="str">
            <v xml:space="preserve"> N</v>
          </cell>
          <cell r="M1055">
            <v>0</v>
          </cell>
          <cell r="N1055">
            <v>34402</v>
          </cell>
          <cell r="O1055">
            <v>310202</v>
          </cell>
          <cell r="P1055">
            <v>0</v>
          </cell>
          <cell r="Q1055" t="str">
            <v xml:space="preserve"> AF</v>
          </cell>
          <cell r="R1055">
            <v>43101</v>
          </cell>
          <cell r="S1055">
            <v>596.77</v>
          </cell>
          <cell r="T1055">
            <v>69.819999999999993</v>
          </cell>
          <cell r="U1055" t="str">
            <v xml:space="preserve"> N</v>
          </cell>
          <cell r="V1055">
            <v>2</v>
          </cell>
          <cell r="W1055">
            <v>515948393</v>
          </cell>
          <cell r="X1055" t="str">
            <v xml:space="preserve"> S</v>
          </cell>
          <cell r="Y1055">
            <v>34402</v>
          </cell>
          <cell r="Z1055">
            <v>310202</v>
          </cell>
          <cell r="AA1055">
            <v>0</v>
          </cell>
          <cell r="AB1055">
            <v>21</v>
          </cell>
          <cell r="AC1055">
            <v>6</v>
          </cell>
          <cell r="AD1055">
            <v>3</v>
          </cell>
          <cell r="AE1055">
            <v>310202</v>
          </cell>
          <cell r="AF1055">
            <v>1</v>
          </cell>
          <cell r="AG1055" t="str">
            <v xml:space="preserve"> ST</v>
          </cell>
          <cell r="AH1055" t="str">
            <v xml:space="preserve"> 1010 W. BROADWAY PLAZA, LEOTI</v>
          </cell>
          <cell r="AI1055" t="str">
            <v xml:space="preserve"> N</v>
          </cell>
          <cell r="AJ1055">
            <v>3.875</v>
          </cell>
          <cell r="AK1055">
            <v>10</v>
          </cell>
          <cell r="AL1055">
            <v>34402</v>
          </cell>
          <cell r="AM1055">
            <v>310202</v>
          </cell>
          <cell r="AN1055" t="str">
            <v xml:space="preserve">  0/00/0000</v>
          </cell>
          <cell r="AO1055">
            <v>554.77</v>
          </cell>
          <cell r="AP1055">
            <v>39.57</v>
          </cell>
          <cell r="AQ1055">
            <v>596.77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5</v>
          </cell>
          <cell r="AW1055">
            <v>0</v>
          </cell>
          <cell r="AX1055">
            <v>0</v>
          </cell>
          <cell r="AY1055">
            <v>34402</v>
          </cell>
          <cell r="AZ1055">
            <v>310202</v>
          </cell>
          <cell r="BA1055" t="str">
            <v xml:space="preserve"> ST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 t="str">
            <v>Pass</v>
          </cell>
          <cell r="BH1055" t="str">
            <v>Pass</v>
          </cell>
          <cell r="BI1055" t="str">
            <v>***-**-8393</v>
          </cell>
          <cell r="BJ1055">
            <v>12218.49</v>
          </cell>
          <cell r="BK1055">
            <v>12288.31</v>
          </cell>
          <cell r="BL1055">
            <v>12288.31</v>
          </cell>
          <cell r="BM1055"/>
          <cell r="BN1055"/>
          <cell r="BO1055"/>
          <cell r="BP1055"/>
          <cell r="BQ1055">
            <v>6.5019335290073653E-6</v>
          </cell>
          <cell r="BR1055">
            <v>12218.49</v>
          </cell>
          <cell r="BS1055">
            <v>69.819999999999993</v>
          </cell>
          <cell r="BT1055">
            <v>12288.31</v>
          </cell>
          <cell r="BU1055">
            <v>0</v>
          </cell>
          <cell r="BV1055">
            <v>12288.31</v>
          </cell>
          <cell r="BW1055">
            <v>0</v>
          </cell>
          <cell r="BX1055">
            <v>0</v>
          </cell>
          <cell r="BY1055" t="str">
            <v>1-29</v>
          </cell>
          <cell r="BZ1055">
            <v>594.34</v>
          </cell>
          <cell r="CA1055" t="e">
            <v>#REF!</v>
          </cell>
          <cell r="CB1055" t="str">
            <v>Match</v>
          </cell>
          <cell r="CC1055" t="b">
            <v>0</v>
          </cell>
          <cell r="CD1055">
            <v>515948393</v>
          </cell>
          <cell r="CE1055">
            <v>9</v>
          </cell>
          <cell r="CF1055">
            <v>5</v>
          </cell>
          <cell r="CG1055">
            <v>94</v>
          </cell>
          <cell r="CH1055" t="b">
            <v>0</v>
          </cell>
          <cell r="CI1055">
            <v>22.686840277776355</v>
          </cell>
          <cell r="CJ1055"/>
          <cell r="CK1055" t="e">
            <v>#REF!</v>
          </cell>
          <cell r="CL1055" t="e">
            <v>#REF!</v>
          </cell>
        </row>
        <row r="1056">
          <cell r="B1056">
            <v>9310202</v>
          </cell>
          <cell r="C1056" t="str">
            <v xml:space="preserve"> KNOBBE,KEAT D</v>
          </cell>
          <cell r="D1056">
            <v>80000</v>
          </cell>
          <cell r="E1056">
            <v>-12218.49</v>
          </cell>
          <cell r="F1056">
            <v>40637</v>
          </cell>
          <cell r="G1056">
            <v>46143</v>
          </cell>
          <cell r="H1056" t="str">
            <v xml:space="preserve"> FHLB SOLD - REFI</v>
          </cell>
          <cell r="I1056" t="str">
            <v xml:space="preserve"> PT</v>
          </cell>
          <cell r="J1056">
            <v>20</v>
          </cell>
          <cell r="K1056" t="str">
            <v xml:space="preserve"> A</v>
          </cell>
          <cell r="L1056" t="str">
            <v xml:space="preserve"> N</v>
          </cell>
          <cell r="M1056">
            <v>0</v>
          </cell>
          <cell r="N1056">
            <v>34402</v>
          </cell>
          <cell r="O1056">
            <v>9310202</v>
          </cell>
          <cell r="P1056">
            <v>0</v>
          </cell>
          <cell r="Q1056" t="str">
            <v xml:space="preserve"> AF</v>
          </cell>
          <cell r="R1056">
            <v>43101</v>
          </cell>
          <cell r="S1056">
            <v>596.77</v>
          </cell>
          <cell r="T1056">
            <v>-69.819999999999993</v>
          </cell>
          <cell r="U1056" t="str">
            <v xml:space="preserve"> N</v>
          </cell>
          <cell r="V1056">
            <v>2</v>
          </cell>
          <cell r="W1056">
            <v>515948393</v>
          </cell>
          <cell r="X1056" t="str">
            <v xml:space="preserve"> S</v>
          </cell>
          <cell r="Y1056">
            <v>34402</v>
          </cell>
          <cell r="Z1056">
            <v>9310202</v>
          </cell>
          <cell r="AA1056">
            <v>0</v>
          </cell>
          <cell r="AB1056">
            <v>21</v>
          </cell>
          <cell r="AC1056">
            <v>6</v>
          </cell>
          <cell r="AD1056">
            <v>3</v>
          </cell>
          <cell r="AE1056">
            <v>310202</v>
          </cell>
          <cell r="AF1056">
            <v>1</v>
          </cell>
          <cell r="AG1056" t="str">
            <v xml:space="preserve"> ST</v>
          </cell>
          <cell r="AH1056" t="str">
            <v xml:space="preserve"> 1010 W. BROADWAY PLAZA, LEOTI</v>
          </cell>
          <cell r="AI1056" t="str">
            <v xml:space="preserve"> N</v>
          </cell>
          <cell r="AJ1056">
            <v>3.875</v>
          </cell>
          <cell r="AK1056">
            <v>10</v>
          </cell>
          <cell r="AL1056">
            <v>34402</v>
          </cell>
          <cell r="AM1056">
            <v>9310202</v>
          </cell>
          <cell r="AN1056" t="str">
            <v xml:space="preserve">  0/00/0000</v>
          </cell>
          <cell r="AO1056">
            <v>-554.77</v>
          </cell>
          <cell r="AP1056">
            <v>-39.57</v>
          </cell>
          <cell r="AQ1056">
            <v>-596.77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5</v>
          </cell>
          <cell r="AW1056">
            <v>0</v>
          </cell>
          <cell r="AX1056">
            <v>0</v>
          </cell>
          <cell r="AY1056">
            <v>34402</v>
          </cell>
          <cell r="AZ1056">
            <v>9310202</v>
          </cell>
          <cell r="BA1056" t="str">
            <v xml:space="preserve"> ST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 t="str">
            <v>Pass</v>
          </cell>
          <cell r="BH1056" t="str">
            <v>Pass</v>
          </cell>
          <cell r="BI1056" t="str">
            <v>***-**-8393</v>
          </cell>
          <cell r="BJ1056">
            <v>-12218.49</v>
          </cell>
          <cell r="BK1056">
            <v>-12288.31</v>
          </cell>
          <cell r="BL1056">
            <v>-12288.31</v>
          </cell>
          <cell r="BM1056"/>
          <cell r="BN1056"/>
          <cell r="BO1056"/>
          <cell r="BP1056"/>
          <cell r="BQ1056">
            <v>-6.5019335290073653E-6</v>
          </cell>
          <cell r="BR1056">
            <v>-12218.49</v>
          </cell>
          <cell r="BS1056">
            <v>-69.819999999999993</v>
          </cell>
          <cell r="BT1056">
            <v>-12288.31</v>
          </cell>
          <cell r="BU1056">
            <v>0</v>
          </cell>
          <cell r="BV1056">
            <v>-12288.31</v>
          </cell>
          <cell r="BW1056">
            <v>0</v>
          </cell>
          <cell r="BX1056">
            <v>0</v>
          </cell>
          <cell r="BY1056" t="str">
            <v>1-29</v>
          </cell>
          <cell r="BZ1056">
            <v>-594.34</v>
          </cell>
          <cell r="CA1056" t="e">
            <v>#REF!</v>
          </cell>
          <cell r="CB1056" t="str">
            <v>Match</v>
          </cell>
          <cell r="CC1056" t="b">
            <v>0</v>
          </cell>
          <cell r="CD1056">
            <v>515948393</v>
          </cell>
          <cell r="CE1056">
            <v>9</v>
          </cell>
          <cell r="CF1056">
            <v>5</v>
          </cell>
          <cell r="CG1056">
            <v>94</v>
          </cell>
          <cell r="CH1056" t="b">
            <v>0</v>
          </cell>
          <cell r="CI1056">
            <v>22.686840277776355</v>
          </cell>
          <cell r="CJ1056"/>
          <cell r="CK1056" t="e">
            <v>#REF!</v>
          </cell>
          <cell r="CL1056" t="e">
            <v>#REF!</v>
          </cell>
        </row>
        <row r="1057">
          <cell r="B1057">
            <v>46581</v>
          </cell>
          <cell r="C1057" t="str">
            <v xml:space="preserve"> BURK CRYSTAL D.</v>
          </cell>
          <cell r="D1057">
            <v>33829.910000000003</v>
          </cell>
          <cell r="E1057">
            <v>9869.7000000000007</v>
          </cell>
          <cell r="F1057">
            <v>40697</v>
          </cell>
          <cell r="G1057">
            <v>44357</v>
          </cell>
          <cell r="H1057" t="str">
            <v xml:space="preserve"> REFINANCE RENTALS</v>
          </cell>
          <cell r="I1057" t="str">
            <v xml:space="preserve"> CO</v>
          </cell>
          <cell r="J1057">
            <v>13</v>
          </cell>
          <cell r="K1057" t="str">
            <v xml:space="preserve"> A</v>
          </cell>
          <cell r="L1057" t="str">
            <v xml:space="preserve"> N</v>
          </cell>
          <cell r="M1057">
            <v>0</v>
          </cell>
          <cell r="N1057">
            <v>34439</v>
          </cell>
          <cell r="O1057">
            <v>46581</v>
          </cell>
          <cell r="P1057">
            <v>0</v>
          </cell>
          <cell r="Q1057" t="str">
            <v xml:space="preserve"> KM</v>
          </cell>
          <cell r="R1057">
            <v>43248</v>
          </cell>
          <cell r="S1057">
            <v>393.45</v>
          </cell>
          <cell r="T1057">
            <v>0</v>
          </cell>
          <cell r="U1057" t="str">
            <v xml:space="preserve"> N</v>
          </cell>
          <cell r="V1057">
            <v>2</v>
          </cell>
          <cell r="W1057">
            <v>522598971</v>
          </cell>
          <cell r="X1057" t="str">
            <v xml:space="preserve"> S</v>
          </cell>
          <cell r="Y1057">
            <v>34439</v>
          </cell>
          <cell r="Z1057">
            <v>46581</v>
          </cell>
          <cell r="AA1057">
            <v>0</v>
          </cell>
          <cell r="AB1057">
            <v>21</v>
          </cell>
          <cell r="AC1057">
            <v>6</v>
          </cell>
          <cell r="AD1057">
            <v>1</v>
          </cell>
          <cell r="AE1057">
            <v>0</v>
          </cell>
          <cell r="AF1057">
            <v>0</v>
          </cell>
          <cell r="AG1057" t="str">
            <v xml:space="preserve"> ST</v>
          </cell>
          <cell r="AH1057" t="str">
            <v xml:space="preserve"> REAL ESTATE MORTGAGES</v>
          </cell>
          <cell r="AI1057" t="str">
            <v xml:space="preserve"> N</v>
          </cell>
          <cell r="AJ1057">
            <v>7</v>
          </cell>
          <cell r="AK1057">
            <v>36</v>
          </cell>
          <cell r="AL1057">
            <v>34439</v>
          </cell>
          <cell r="AM1057">
            <v>46581</v>
          </cell>
          <cell r="AN1057" t="str">
            <v xml:space="preserve">  0/00/0000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34</v>
          </cell>
          <cell r="AW1057">
            <v>26</v>
          </cell>
          <cell r="AX1057">
            <v>15</v>
          </cell>
          <cell r="AY1057">
            <v>34439</v>
          </cell>
          <cell r="AZ1057">
            <v>46581</v>
          </cell>
          <cell r="BA1057" t="str">
            <v xml:space="preserve"> ST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 t="str">
            <v>Substandard</v>
          </cell>
          <cell r="BH1057" t="str">
            <v>Pass</v>
          </cell>
          <cell r="BI1057" t="str">
            <v>***-**-8971</v>
          </cell>
          <cell r="BJ1057">
            <v>9869.7000000000007</v>
          </cell>
          <cell r="BK1057">
            <v>0</v>
          </cell>
          <cell r="BL1057"/>
          <cell r="BM1057"/>
          <cell r="BN1057">
            <v>0</v>
          </cell>
          <cell r="BO1057"/>
          <cell r="BP1057"/>
          <cell r="BQ1057">
            <v>9.4875761076692478E-6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9869.7000000000007</v>
          </cell>
          <cell r="BY1057"/>
          <cell r="BZ1057">
            <v>0</v>
          </cell>
          <cell r="CA1057" t="e">
            <v>#REF!</v>
          </cell>
          <cell r="CB1057" t="str">
            <v>Match</v>
          </cell>
          <cell r="CC1057" t="b">
            <v>0</v>
          </cell>
          <cell r="CD1057">
            <v>522598971</v>
          </cell>
          <cell r="CE1057">
            <v>9</v>
          </cell>
          <cell r="CF1057">
            <v>5</v>
          </cell>
          <cell r="CG1057">
            <v>59</v>
          </cell>
          <cell r="CH1057" t="b">
            <v>0</v>
          </cell>
          <cell r="CI1057">
            <v>-124.31315972222365</v>
          </cell>
          <cell r="CJ1057"/>
          <cell r="CK1057">
            <v>0</v>
          </cell>
          <cell r="CL1057">
            <v>0</v>
          </cell>
        </row>
        <row r="1058">
          <cell r="B1058">
            <v>48091</v>
          </cell>
          <cell r="C1058" t="str">
            <v xml:space="preserve"> BURK,CRYSTAL D.</v>
          </cell>
          <cell r="D1058">
            <v>6465.9</v>
          </cell>
          <cell r="E1058">
            <v>6464.05</v>
          </cell>
          <cell r="F1058">
            <v>41130</v>
          </cell>
          <cell r="G1058">
            <v>41306</v>
          </cell>
          <cell r="H1058" t="str">
            <v xml:space="preserve"> REFINANCE VEHICLES</v>
          </cell>
          <cell r="I1058" t="str">
            <v xml:space="preserve"> CO</v>
          </cell>
          <cell r="J1058">
            <v>34</v>
          </cell>
          <cell r="K1058" t="str">
            <v xml:space="preserve"> A</v>
          </cell>
          <cell r="L1058" t="str">
            <v xml:space="preserve"> N</v>
          </cell>
          <cell r="M1058">
            <v>0</v>
          </cell>
          <cell r="N1058">
            <v>34439</v>
          </cell>
          <cell r="O1058">
            <v>48091</v>
          </cell>
          <cell r="P1058">
            <v>0</v>
          </cell>
          <cell r="Q1058" t="str">
            <v xml:space="preserve"> KM</v>
          </cell>
          <cell r="R1058">
            <v>41306</v>
          </cell>
          <cell r="S1058">
            <v>0</v>
          </cell>
          <cell r="T1058">
            <v>0</v>
          </cell>
          <cell r="U1058" t="str">
            <v xml:space="preserve"> N</v>
          </cell>
          <cell r="V1058">
            <v>11</v>
          </cell>
          <cell r="W1058">
            <v>522598971</v>
          </cell>
          <cell r="X1058" t="str">
            <v xml:space="preserve"> S</v>
          </cell>
          <cell r="Y1058">
            <v>34439</v>
          </cell>
          <cell r="Z1058">
            <v>48091</v>
          </cell>
          <cell r="AA1058">
            <v>0</v>
          </cell>
          <cell r="AB1058">
            <v>25</v>
          </cell>
          <cell r="AC1058">
            <v>5</v>
          </cell>
          <cell r="AD1058">
            <v>12</v>
          </cell>
          <cell r="AE1058">
            <v>0</v>
          </cell>
          <cell r="AF1058">
            <v>0</v>
          </cell>
          <cell r="AG1058" t="str">
            <v xml:space="preserve"> ST</v>
          </cell>
          <cell r="AH1058" t="str">
            <v xml:space="preserve"> 1999 GMC JIMMY/2006 HARLEY</v>
          </cell>
          <cell r="AI1058" t="str">
            <v xml:space="preserve"> N</v>
          </cell>
          <cell r="AJ1058">
            <v>6.5</v>
          </cell>
          <cell r="AK1058">
            <v>1</v>
          </cell>
          <cell r="AL1058">
            <v>34439</v>
          </cell>
          <cell r="AM1058">
            <v>48091</v>
          </cell>
          <cell r="AN1058" t="str">
            <v xml:space="preserve">  0/00/0000</v>
          </cell>
          <cell r="AO1058">
            <v>6464.05</v>
          </cell>
          <cell r="AP1058">
            <v>2295.42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8759.4699999999993</v>
          </cell>
          <cell r="AV1058">
            <v>1</v>
          </cell>
          <cell r="AW1058">
            <v>1</v>
          </cell>
          <cell r="AX1058">
            <v>1</v>
          </cell>
          <cell r="AY1058">
            <v>34439</v>
          </cell>
          <cell r="AZ1058">
            <v>48091</v>
          </cell>
          <cell r="BA1058" t="str">
            <v xml:space="preserve"> ST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 t="str">
            <v>Substandard</v>
          </cell>
          <cell r="BH1058" t="str">
            <v>Pass</v>
          </cell>
          <cell r="BI1058" t="str">
            <v>***-**-8971</v>
          </cell>
          <cell r="BJ1058">
            <v>6464.05</v>
          </cell>
          <cell r="BK1058">
            <v>0</v>
          </cell>
          <cell r="BL1058"/>
          <cell r="BM1058"/>
          <cell r="BN1058">
            <v>0</v>
          </cell>
          <cell r="BO1058"/>
          <cell r="BP1058"/>
          <cell r="BQ1058">
            <v>5.7699406292862577E-6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6464.05</v>
          </cell>
          <cell r="BY1058" t="str">
            <v>120 +</v>
          </cell>
          <cell r="BZ1058">
            <v>8759.4700000000012</v>
          </cell>
          <cell r="CA1058" t="e">
            <v>#REF!</v>
          </cell>
          <cell r="CB1058" t="str">
            <v>Match</v>
          </cell>
          <cell r="CC1058" t="b">
            <v>0</v>
          </cell>
          <cell r="CD1058">
            <v>522598971</v>
          </cell>
          <cell r="CE1058">
            <v>9</v>
          </cell>
          <cell r="CF1058">
            <v>5</v>
          </cell>
          <cell r="CG1058">
            <v>59</v>
          </cell>
          <cell r="CH1058" t="b">
            <v>0</v>
          </cell>
          <cell r="CI1058">
            <v>1817.6868402777764</v>
          </cell>
          <cell r="CJ1058" t="str">
            <v>31 +</v>
          </cell>
          <cell r="CK1058">
            <v>0</v>
          </cell>
          <cell r="CL1058">
            <v>0</v>
          </cell>
        </row>
        <row r="1059">
          <cell r="B1059">
            <v>48552</v>
          </cell>
          <cell r="C1059" t="str">
            <v xml:space="preserve"> KOEHN,BOBBY D.</v>
          </cell>
          <cell r="D1059">
            <v>25600</v>
          </cell>
          <cell r="E1059">
            <v>10236.290000000001</v>
          </cell>
          <cell r="F1059">
            <v>41270</v>
          </cell>
          <cell r="G1059">
            <v>44936</v>
          </cell>
          <cell r="H1059" t="str">
            <v xml:space="preserve"> PURCHASE RENTAL HOUSE - 1101 C</v>
          </cell>
          <cell r="I1059" t="str">
            <v xml:space="preserve"> SA</v>
          </cell>
          <cell r="J1059">
            <v>13</v>
          </cell>
          <cell r="K1059" t="str">
            <v xml:space="preserve"> A</v>
          </cell>
          <cell r="L1059" t="str">
            <v xml:space="preserve"> N</v>
          </cell>
          <cell r="M1059">
            <v>0</v>
          </cell>
          <cell r="N1059">
            <v>34445</v>
          </cell>
          <cell r="O1059">
            <v>48552</v>
          </cell>
          <cell r="P1059">
            <v>0</v>
          </cell>
          <cell r="Q1059" t="str">
            <v xml:space="preserve"> LF</v>
          </cell>
          <cell r="R1059">
            <v>43534</v>
          </cell>
          <cell r="S1059">
            <v>275.22000000000003</v>
          </cell>
          <cell r="T1059">
            <v>32.39</v>
          </cell>
          <cell r="U1059" t="str">
            <v xml:space="preserve"> N</v>
          </cell>
          <cell r="V1059">
            <v>2</v>
          </cell>
          <cell r="W1059">
            <v>517218915</v>
          </cell>
          <cell r="X1059" t="str">
            <v xml:space="preserve"> S</v>
          </cell>
          <cell r="Y1059">
            <v>34445</v>
          </cell>
          <cell r="Z1059">
            <v>48552</v>
          </cell>
          <cell r="AA1059">
            <v>0</v>
          </cell>
          <cell r="AB1059">
            <v>21</v>
          </cell>
          <cell r="AC1059">
            <v>6</v>
          </cell>
          <cell r="AD1059">
            <v>1</v>
          </cell>
          <cell r="AE1059">
            <v>0</v>
          </cell>
          <cell r="AF1059">
            <v>0</v>
          </cell>
          <cell r="AG1059" t="str">
            <v xml:space="preserve"> ST</v>
          </cell>
          <cell r="AH1059" t="str">
            <v xml:space="preserve"> 1101 CHURCH, SCOTT CITY</v>
          </cell>
          <cell r="AI1059" t="str">
            <v xml:space="preserve"> N</v>
          </cell>
          <cell r="AJ1059">
            <v>5.25</v>
          </cell>
          <cell r="AK1059">
            <v>0</v>
          </cell>
          <cell r="AL1059">
            <v>34445</v>
          </cell>
          <cell r="AM1059">
            <v>48552</v>
          </cell>
          <cell r="AN1059" t="str">
            <v xml:space="preserve">  0/00/0000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34445</v>
          </cell>
          <cell r="AZ1059">
            <v>48552</v>
          </cell>
          <cell r="BA1059" t="str">
            <v xml:space="preserve"> ST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 t="str">
            <v>Pass</v>
          </cell>
          <cell r="BH1059" t="str">
            <v>Pass</v>
          </cell>
          <cell r="BI1059" t="str">
            <v>***-**-8915</v>
          </cell>
          <cell r="BJ1059">
            <v>10236.290000000001</v>
          </cell>
          <cell r="BK1059">
            <v>10268.68</v>
          </cell>
          <cell r="BL1059">
            <v>10268.68</v>
          </cell>
          <cell r="BM1059"/>
          <cell r="BN1059"/>
          <cell r="BO1059"/>
          <cell r="BP1059"/>
          <cell r="BQ1059">
            <v>7.3799796677082598E-6</v>
          </cell>
          <cell r="BR1059">
            <v>10236.290000000001</v>
          </cell>
          <cell r="BS1059">
            <v>32.39</v>
          </cell>
          <cell r="BT1059">
            <v>10268.68</v>
          </cell>
          <cell r="BU1059">
            <v>0</v>
          </cell>
          <cell r="BV1059">
            <v>10268.68</v>
          </cell>
          <cell r="BW1059">
            <v>0</v>
          </cell>
          <cell r="BX1059">
            <v>0</v>
          </cell>
          <cell r="BY1059"/>
          <cell r="BZ1059">
            <v>0</v>
          </cell>
          <cell r="CA1059" t="e">
            <v>#REF!</v>
          </cell>
          <cell r="CB1059" t="str">
            <v>Match</v>
          </cell>
          <cell r="CC1059" t="b">
            <v>0</v>
          </cell>
          <cell r="CD1059">
            <v>517218915</v>
          </cell>
          <cell r="CE1059">
            <v>9</v>
          </cell>
          <cell r="CF1059">
            <v>5</v>
          </cell>
          <cell r="CG1059">
            <v>21</v>
          </cell>
          <cell r="CH1059" t="b">
            <v>0</v>
          </cell>
          <cell r="CI1059">
            <v>-410.31315972222365</v>
          </cell>
          <cell r="CJ1059"/>
          <cell r="CK1059" t="e">
            <v>#REF!</v>
          </cell>
          <cell r="CL1059" t="e">
            <v>#REF!</v>
          </cell>
        </row>
        <row r="1060">
          <cell r="B1060">
            <v>52239</v>
          </cell>
          <cell r="C1060" t="str">
            <v xml:space="preserve"> KOEHN,DANIEL J.</v>
          </cell>
          <cell r="D1060">
            <v>23017.5</v>
          </cell>
          <cell r="E1060">
            <v>6171.68</v>
          </cell>
          <cell r="F1060">
            <v>42303</v>
          </cell>
          <cell r="G1060">
            <v>44161</v>
          </cell>
          <cell r="H1060" t="str">
            <v xml:space="preserve"> PURCHASE VEHCILE</v>
          </cell>
          <cell r="I1060" t="str">
            <v xml:space="preserve"> SA</v>
          </cell>
          <cell r="J1060">
            <v>34</v>
          </cell>
          <cell r="K1060" t="str">
            <v xml:space="preserve"> A</v>
          </cell>
          <cell r="L1060" t="str">
            <v xml:space="preserve"> N</v>
          </cell>
          <cell r="M1060">
            <v>0</v>
          </cell>
          <cell r="N1060">
            <v>34453</v>
          </cell>
          <cell r="O1060">
            <v>52239</v>
          </cell>
          <cell r="P1060">
            <v>0</v>
          </cell>
          <cell r="Q1060" t="str">
            <v xml:space="preserve"> JB</v>
          </cell>
          <cell r="R1060">
            <v>43611</v>
          </cell>
          <cell r="S1060">
            <v>438.98</v>
          </cell>
          <cell r="T1060">
            <v>25.75</v>
          </cell>
          <cell r="U1060" t="str">
            <v xml:space="preserve"> N</v>
          </cell>
          <cell r="V1060">
            <v>11</v>
          </cell>
          <cell r="W1060">
            <v>510944773</v>
          </cell>
          <cell r="X1060" t="str">
            <v xml:space="preserve"> S</v>
          </cell>
          <cell r="Y1060">
            <v>34453</v>
          </cell>
          <cell r="Z1060">
            <v>52239</v>
          </cell>
          <cell r="AA1060">
            <v>0</v>
          </cell>
          <cell r="AB1060">
            <v>13</v>
          </cell>
          <cell r="AC1060">
            <v>5</v>
          </cell>
          <cell r="AD1060">
            <v>12</v>
          </cell>
          <cell r="AE1060">
            <v>0</v>
          </cell>
          <cell r="AF1060">
            <v>0</v>
          </cell>
          <cell r="AG1060" t="str">
            <v xml:space="preserve"> ST</v>
          </cell>
          <cell r="AH1060" t="str">
            <v xml:space="preserve"> 2010 CHEVROLET SUBURBAN</v>
          </cell>
          <cell r="AI1060" t="str">
            <v xml:space="preserve"> N</v>
          </cell>
          <cell r="AJ1060">
            <v>5.25</v>
          </cell>
          <cell r="AK1060">
            <v>0</v>
          </cell>
          <cell r="AL1060">
            <v>34453</v>
          </cell>
          <cell r="AM1060">
            <v>52239</v>
          </cell>
          <cell r="AN1060" t="str">
            <v xml:space="preserve">  0/00/0000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34453</v>
          </cell>
          <cell r="AZ1060">
            <v>52239</v>
          </cell>
          <cell r="BA1060" t="str">
            <v xml:space="preserve"> ST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 t="str">
            <v>Pass</v>
          </cell>
          <cell r="BH1060" t="str">
            <v>Pass</v>
          </cell>
          <cell r="BI1060" t="str">
            <v>***-**-4773</v>
          </cell>
          <cell r="BJ1060">
            <v>6171.68</v>
          </cell>
          <cell r="BK1060">
            <v>6197.43</v>
          </cell>
          <cell r="BL1060">
            <v>6197.43</v>
          </cell>
          <cell r="BM1060"/>
          <cell r="BN1060"/>
          <cell r="BO1060"/>
          <cell r="BP1060"/>
          <cell r="BQ1060">
            <v>4.4495489005881732E-6</v>
          </cell>
          <cell r="BR1060">
            <v>6171.68</v>
          </cell>
          <cell r="BS1060">
            <v>25.75</v>
          </cell>
          <cell r="BT1060">
            <v>6197.43</v>
          </cell>
          <cell r="BU1060">
            <v>0</v>
          </cell>
          <cell r="BV1060">
            <v>6197.43</v>
          </cell>
          <cell r="BW1060">
            <v>0</v>
          </cell>
          <cell r="BX1060">
            <v>0</v>
          </cell>
          <cell r="BY1060"/>
          <cell r="BZ1060">
            <v>0</v>
          </cell>
          <cell r="CA1060" t="e">
            <v>#REF!</v>
          </cell>
          <cell r="CB1060" t="str">
            <v>Match</v>
          </cell>
          <cell r="CC1060" t="b">
            <v>0</v>
          </cell>
          <cell r="CD1060">
            <v>510944773</v>
          </cell>
          <cell r="CE1060">
            <v>9</v>
          </cell>
          <cell r="CF1060">
            <v>5</v>
          </cell>
          <cell r="CG1060">
            <v>94</v>
          </cell>
          <cell r="CH1060" t="b">
            <v>0</v>
          </cell>
          <cell r="CI1060">
            <v>-487.31315972222365</v>
          </cell>
          <cell r="CJ1060"/>
          <cell r="CK1060" t="e">
            <v>#REF!</v>
          </cell>
          <cell r="CL1060" t="e">
            <v>#REF!</v>
          </cell>
        </row>
        <row r="1061">
          <cell r="B1061">
            <v>53640</v>
          </cell>
          <cell r="C1061" t="str">
            <v xml:space="preserve"> KOEHN,DANIEL J.</v>
          </cell>
          <cell r="D1061">
            <v>190000</v>
          </cell>
          <cell r="E1061">
            <v>164827.94</v>
          </cell>
          <cell r="F1061">
            <v>42793</v>
          </cell>
          <cell r="G1061">
            <v>43158</v>
          </cell>
          <cell r="H1061" t="str">
            <v xml:space="preserve"> OPERATING</v>
          </cell>
          <cell r="I1061" t="str">
            <v xml:space="preserve"> SI</v>
          </cell>
          <cell r="J1061">
            <v>91</v>
          </cell>
          <cell r="K1061" t="str">
            <v xml:space="preserve"> A</v>
          </cell>
          <cell r="L1061" t="str">
            <v xml:space="preserve"> O</v>
          </cell>
          <cell r="M1061">
            <v>190000</v>
          </cell>
          <cell r="N1061">
            <v>34453</v>
          </cell>
          <cell r="O1061">
            <v>53640</v>
          </cell>
          <cell r="P1061">
            <v>0</v>
          </cell>
          <cell r="Q1061" t="str">
            <v xml:space="preserve"> JB</v>
          </cell>
          <cell r="R1061">
            <v>43158</v>
          </cell>
          <cell r="S1061">
            <v>0</v>
          </cell>
          <cell r="T1061">
            <v>6936.73</v>
          </cell>
          <cell r="U1061" t="str">
            <v xml:space="preserve"> N</v>
          </cell>
          <cell r="V1061">
            <v>7</v>
          </cell>
          <cell r="W1061">
            <v>510944773</v>
          </cell>
          <cell r="X1061" t="str">
            <v xml:space="preserve"> S</v>
          </cell>
          <cell r="Y1061">
            <v>34453</v>
          </cell>
          <cell r="Z1061">
            <v>53640</v>
          </cell>
          <cell r="AA1061">
            <v>0</v>
          </cell>
          <cell r="AB1061">
            <v>13</v>
          </cell>
          <cell r="AC1061">
            <v>4</v>
          </cell>
          <cell r="AD1061">
            <v>11</v>
          </cell>
          <cell r="AE1061">
            <v>0</v>
          </cell>
          <cell r="AF1061">
            <v>0</v>
          </cell>
          <cell r="AG1061" t="str">
            <v xml:space="preserve"> ST</v>
          </cell>
          <cell r="AH1061" t="str">
            <v xml:space="preserve"> ALL IN CP AC EQ GI CR AND FP</v>
          </cell>
          <cell r="AI1061" t="str">
            <v xml:space="preserve"> N</v>
          </cell>
          <cell r="AJ1061">
            <v>5.5</v>
          </cell>
          <cell r="AK1061">
            <v>0</v>
          </cell>
          <cell r="AL1061">
            <v>34453</v>
          </cell>
          <cell r="AM1061">
            <v>53640</v>
          </cell>
          <cell r="AN1061" t="str">
            <v xml:space="preserve">  0/00/0000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34453</v>
          </cell>
          <cell r="AZ1061">
            <v>53640</v>
          </cell>
          <cell r="BA1061" t="str">
            <v xml:space="preserve"> ST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 t="str">
            <v>Pass</v>
          </cell>
          <cell r="BH1061" t="str">
            <v>Pass</v>
          </cell>
          <cell r="BI1061" t="str">
            <v>***-**-4773</v>
          </cell>
          <cell r="BJ1061">
            <v>190000</v>
          </cell>
          <cell r="BK1061">
            <v>171764.67</v>
          </cell>
          <cell r="BL1061">
            <v>171764.67</v>
          </cell>
          <cell r="BM1061"/>
          <cell r="BN1061"/>
          <cell r="BO1061"/>
          <cell r="BP1061"/>
          <cell r="BQ1061">
            <v>1.2449353562363121E-4</v>
          </cell>
          <cell r="BR1061">
            <v>164827.94</v>
          </cell>
          <cell r="BS1061">
            <v>6936.73</v>
          </cell>
          <cell r="BT1061">
            <v>171764.67</v>
          </cell>
          <cell r="BU1061">
            <v>25172.059999999998</v>
          </cell>
          <cell r="BV1061">
            <v>196936.73</v>
          </cell>
          <cell r="BW1061">
            <v>0</v>
          </cell>
          <cell r="BX1061">
            <v>0</v>
          </cell>
          <cell r="BY1061"/>
          <cell r="BZ1061">
            <v>0</v>
          </cell>
          <cell r="CA1061" t="e">
            <v>#REF!</v>
          </cell>
          <cell r="CB1061" t="str">
            <v>Match</v>
          </cell>
          <cell r="CC1061" t="b">
            <v>0</v>
          </cell>
          <cell r="CD1061">
            <v>510944773</v>
          </cell>
          <cell r="CE1061">
            <v>9</v>
          </cell>
          <cell r="CF1061">
            <v>5</v>
          </cell>
          <cell r="CG1061">
            <v>94</v>
          </cell>
          <cell r="CH1061" t="b">
            <v>0</v>
          </cell>
          <cell r="CI1061">
            <v>-34.313159722223645</v>
          </cell>
          <cell r="CJ1061"/>
          <cell r="CK1061" t="e">
            <v>#REF!</v>
          </cell>
          <cell r="CL1061" t="e">
            <v>#REF!</v>
          </cell>
        </row>
        <row r="1062">
          <cell r="B1062">
            <v>310419</v>
          </cell>
          <cell r="C1062" t="str">
            <v xml:space="preserve"> KOEHN,DANIEL J.</v>
          </cell>
          <cell r="D1062">
            <v>223250</v>
          </cell>
          <cell r="E1062">
            <v>222259.15</v>
          </cell>
          <cell r="F1062">
            <v>42978</v>
          </cell>
          <cell r="G1062">
            <v>53966</v>
          </cell>
          <cell r="H1062" t="str">
            <v xml:space="preserve"> REFINANCE HOME CONSTRUCTION</v>
          </cell>
          <cell r="I1062" t="str">
            <v xml:space="preserve"> PA</v>
          </cell>
          <cell r="J1062">
            <v>19</v>
          </cell>
          <cell r="K1062" t="str">
            <v xml:space="preserve"> A</v>
          </cell>
          <cell r="L1062" t="str">
            <v xml:space="preserve"> N</v>
          </cell>
          <cell r="M1062">
            <v>0</v>
          </cell>
          <cell r="N1062">
            <v>34453</v>
          </cell>
          <cell r="O1062">
            <v>310419</v>
          </cell>
          <cell r="P1062">
            <v>0</v>
          </cell>
          <cell r="Q1062" t="str">
            <v xml:space="preserve"> BR</v>
          </cell>
          <cell r="R1062">
            <v>43132</v>
          </cell>
          <cell r="S1062">
            <v>1050.1300000000001</v>
          </cell>
          <cell r="T1062">
            <v>514.79</v>
          </cell>
          <cell r="U1062" t="str">
            <v xml:space="preserve"> N</v>
          </cell>
          <cell r="V1062">
            <v>2</v>
          </cell>
          <cell r="W1062">
            <v>510944773</v>
          </cell>
          <cell r="X1062" t="str">
            <v xml:space="preserve"> S</v>
          </cell>
          <cell r="Y1062">
            <v>34453</v>
          </cell>
          <cell r="Z1062">
            <v>310419</v>
          </cell>
          <cell r="AA1062">
            <v>0</v>
          </cell>
          <cell r="AB1062">
            <v>13</v>
          </cell>
          <cell r="AC1062">
            <v>6</v>
          </cell>
          <cell r="AD1062">
            <v>3</v>
          </cell>
          <cell r="AE1062">
            <v>310419</v>
          </cell>
          <cell r="AF1062">
            <v>1</v>
          </cell>
          <cell r="AG1062" t="str">
            <v xml:space="preserve"> ST</v>
          </cell>
          <cell r="AH1062" t="str">
            <v xml:space="preserve"> 13020 N EAGLE RD</v>
          </cell>
          <cell r="AI1062" t="str">
            <v xml:space="preserve"> N</v>
          </cell>
          <cell r="AJ1062">
            <v>3.625</v>
          </cell>
          <cell r="AK1062">
            <v>0</v>
          </cell>
          <cell r="AL1062">
            <v>34453</v>
          </cell>
          <cell r="AM1062">
            <v>310419</v>
          </cell>
          <cell r="AN1062" t="str">
            <v xml:space="preserve">  0/00/0000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34453</v>
          </cell>
          <cell r="AZ1062">
            <v>310419</v>
          </cell>
          <cell r="BA1062" t="str">
            <v xml:space="preserve"> ST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 t="str">
            <v>Pass</v>
          </cell>
          <cell r="BH1062" t="str">
            <v>Pass</v>
          </cell>
          <cell r="BI1062" t="str">
            <v>***-**-4773</v>
          </cell>
          <cell r="BJ1062">
            <v>222259.15</v>
          </cell>
          <cell r="BK1062">
            <v>222773.94</v>
          </cell>
          <cell r="BL1062">
            <v>222773.94</v>
          </cell>
          <cell r="BM1062"/>
          <cell r="BN1062"/>
          <cell r="BO1062"/>
          <cell r="BP1062"/>
          <cell r="BQ1062">
            <v>1.1064223517481963E-4</v>
          </cell>
          <cell r="BR1062">
            <v>222259.15</v>
          </cell>
          <cell r="BS1062">
            <v>514.79</v>
          </cell>
          <cell r="BT1062">
            <v>222773.94</v>
          </cell>
          <cell r="BU1062">
            <v>0</v>
          </cell>
          <cell r="BV1062">
            <v>222773.94</v>
          </cell>
          <cell r="BW1062">
            <v>0</v>
          </cell>
          <cell r="BX1062">
            <v>0</v>
          </cell>
          <cell r="BY1062"/>
          <cell r="BZ1062">
            <v>0</v>
          </cell>
          <cell r="CA1062" t="e">
            <v>#REF!</v>
          </cell>
          <cell r="CB1062" t="str">
            <v>Match</v>
          </cell>
          <cell r="CC1062" t="b">
            <v>0</v>
          </cell>
          <cell r="CD1062">
            <v>510944773</v>
          </cell>
          <cell r="CE1062">
            <v>9</v>
          </cell>
          <cell r="CF1062">
            <v>5</v>
          </cell>
          <cell r="CG1062">
            <v>94</v>
          </cell>
          <cell r="CH1062" t="b">
            <v>0</v>
          </cell>
          <cell r="CI1062">
            <v>-8.3131597222236451</v>
          </cell>
          <cell r="CJ1062"/>
          <cell r="CK1062" t="e">
            <v>#REF!</v>
          </cell>
          <cell r="CL1062" t="e">
            <v>#REF!</v>
          </cell>
        </row>
        <row r="1063">
          <cell r="B1063">
            <v>9310419</v>
          </cell>
          <cell r="C1063" t="str">
            <v xml:space="preserve"> KOEHN,DANIEL</v>
          </cell>
          <cell r="D1063">
            <v>-223250</v>
          </cell>
          <cell r="E1063">
            <v>-222259.15</v>
          </cell>
          <cell r="F1063">
            <v>42978</v>
          </cell>
          <cell r="G1063">
            <v>53966</v>
          </cell>
          <cell r="H1063" t="str">
            <v xml:space="preserve"> MPF LOAN SOLD</v>
          </cell>
          <cell r="I1063" t="str">
            <v xml:space="preserve"> PT</v>
          </cell>
          <cell r="J1063">
            <v>20</v>
          </cell>
          <cell r="K1063" t="str">
            <v xml:space="preserve"> A</v>
          </cell>
          <cell r="L1063" t="str">
            <v xml:space="preserve"> N</v>
          </cell>
          <cell r="M1063">
            <v>0</v>
          </cell>
          <cell r="N1063">
            <v>34453</v>
          </cell>
          <cell r="O1063">
            <v>9310419</v>
          </cell>
          <cell r="P1063">
            <v>0</v>
          </cell>
          <cell r="Q1063" t="str">
            <v xml:space="preserve"> BR</v>
          </cell>
          <cell r="R1063">
            <v>43132</v>
          </cell>
          <cell r="S1063">
            <v>1050.1300000000001</v>
          </cell>
          <cell r="T1063">
            <v>-514.79</v>
          </cell>
          <cell r="U1063" t="str">
            <v xml:space="preserve"> N</v>
          </cell>
          <cell r="V1063">
            <v>2</v>
          </cell>
          <cell r="W1063">
            <v>510944773</v>
          </cell>
          <cell r="X1063" t="str">
            <v xml:space="preserve"> S</v>
          </cell>
          <cell r="Y1063">
            <v>34453</v>
          </cell>
          <cell r="Z1063">
            <v>9310419</v>
          </cell>
          <cell r="AA1063">
            <v>0</v>
          </cell>
          <cell r="AB1063">
            <v>13</v>
          </cell>
          <cell r="AC1063">
            <v>6</v>
          </cell>
          <cell r="AD1063">
            <v>3</v>
          </cell>
          <cell r="AE1063">
            <v>310419</v>
          </cell>
          <cell r="AF1063">
            <v>1</v>
          </cell>
          <cell r="AG1063" t="str">
            <v xml:space="preserve"> ST</v>
          </cell>
          <cell r="AH1063" t="str">
            <v xml:space="preserve"> 13020 N EAGLE RD</v>
          </cell>
          <cell r="AI1063" t="str">
            <v xml:space="preserve">  </v>
          </cell>
          <cell r="AJ1063">
            <v>3.625</v>
          </cell>
          <cell r="AK1063">
            <v>0</v>
          </cell>
          <cell r="AL1063">
            <v>34453</v>
          </cell>
          <cell r="AM1063">
            <v>9310419</v>
          </cell>
          <cell r="AN1063" t="str">
            <v xml:space="preserve">  0/00/0000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34453</v>
          </cell>
          <cell r="AZ1063">
            <v>9310419</v>
          </cell>
          <cell r="BA1063" t="str">
            <v xml:space="preserve"> ST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 t="str">
            <v>Pass</v>
          </cell>
          <cell r="BH1063" t="str">
            <v>Pass</v>
          </cell>
          <cell r="BI1063" t="str">
            <v>***-**-4773</v>
          </cell>
          <cell r="BJ1063">
            <v>-222259.15</v>
          </cell>
          <cell r="BK1063">
            <v>-222773.94</v>
          </cell>
          <cell r="BL1063">
            <v>-222773.94</v>
          </cell>
          <cell r="BM1063"/>
          <cell r="BN1063"/>
          <cell r="BO1063"/>
          <cell r="BP1063"/>
          <cell r="BQ1063">
            <v>-1.1064223517481963E-4</v>
          </cell>
          <cell r="BR1063">
            <v>-222259.15</v>
          </cell>
          <cell r="BS1063">
            <v>-514.79</v>
          </cell>
          <cell r="BT1063">
            <v>-222773.94</v>
          </cell>
          <cell r="BU1063">
            <v>0</v>
          </cell>
          <cell r="BV1063">
            <v>-222773.94</v>
          </cell>
          <cell r="BW1063">
            <v>0</v>
          </cell>
          <cell r="BX1063">
            <v>0</v>
          </cell>
          <cell r="BY1063"/>
          <cell r="BZ1063">
            <v>0</v>
          </cell>
          <cell r="CA1063" t="e">
            <v>#REF!</v>
          </cell>
          <cell r="CB1063" t="str">
            <v>Match</v>
          </cell>
          <cell r="CC1063" t="b">
            <v>0</v>
          </cell>
          <cell r="CD1063">
            <v>510944773</v>
          </cell>
          <cell r="CE1063">
            <v>9</v>
          </cell>
          <cell r="CF1063">
            <v>5</v>
          </cell>
          <cell r="CG1063">
            <v>94</v>
          </cell>
          <cell r="CH1063" t="b">
            <v>0</v>
          </cell>
          <cell r="CI1063">
            <v>-8.3131597222236451</v>
          </cell>
          <cell r="CJ1063"/>
          <cell r="CK1063" t="e">
            <v>#REF!</v>
          </cell>
          <cell r="CL1063" t="e">
            <v>#REF!</v>
          </cell>
        </row>
        <row r="1064">
          <cell r="B1064">
            <v>50610</v>
          </cell>
          <cell r="C1064" t="str">
            <v xml:space="preserve"> KOEHN,DWIGHT J.</v>
          </cell>
          <cell r="D1064">
            <v>30907.01</v>
          </cell>
          <cell r="E1064">
            <v>12809.63</v>
          </cell>
          <cell r="F1064">
            <v>41858</v>
          </cell>
          <cell r="G1064">
            <v>43470</v>
          </cell>
          <cell r="H1064" t="str">
            <v xml:space="preserve"> PURCHASE VEHICLE</v>
          </cell>
          <cell r="I1064" t="str">
            <v xml:space="preserve"> SA</v>
          </cell>
          <cell r="J1064">
            <v>92</v>
          </cell>
          <cell r="K1064" t="str">
            <v xml:space="preserve"> A</v>
          </cell>
          <cell r="L1064" t="str">
            <v xml:space="preserve"> N</v>
          </cell>
          <cell r="M1064">
            <v>0</v>
          </cell>
          <cell r="N1064">
            <v>34455</v>
          </cell>
          <cell r="O1064">
            <v>50610</v>
          </cell>
          <cell r="P1064">
            <v>0</v>
          </cell>
          <cell r="Q1064" t="str">
            <v xml:space="preserve"> LF</v>
          </cell>
          <cell r="R1064">
            <v>43105</v>
          </cell>
          <cell r="S1064">
            <v>6709.97</v>
          </cell>
          <cell r="T1064">
            <v>448.33</v>
          </cell>
          <cell r="U1064" t="str">
            <v xml:space="preserve"> N</v>
          </cell>
          <cell r="V1064">
            <v>3</v>
          </cell>
          <cell r="W1064">
            <v>514944738</v>
          </cell>
          <cell r="X1064" t="str">
            <v xml:space="preserve"> S</v>
          </cell>
          <cell r="Y1064">
            <v>34455</v>
          </cell>
          <cell r="Z1064">
            <v>50610</v>
          </cell>
          <cell r="AA1064">
            <v>0</v>
          </cell>
          <cell r="AB1064">
            <v>13</v>
          </cell>
          <cell r="AC1064">
            <v>2</v>
          </cell>
          <cell r="AD1064">
            <v>11</v>
          </cell>
          <cell r="AE1064">
            <v>0</v>
          </cell>
          <cell r="AF1064">
            <v>0</v>
          </cell>
          <cell r="AG1064" t="str">
            <v xml:space="preserve"> ST</v>
          </cell>
          <cell r="AH1064" t="str">
            <v xml:space="preserve"> 2015 CHEVROLET SILVERADO 2500</v>
          </cell>
          <cell r="AI1064" t="str">
            <v xml:space="preserve"> N</v>
          </cell>
          <cell r="AJ1064">
            <v>3.5</v>
          </cell>
          <cell r="AK1064">
            <v>4</v>
          </cell>
          <cell r="AL1064">
            <v>34455</v>
          </cell>
          <cell r="AM1064">
            <v>50610</v>
          </cell>
          <cell r="AN1064" t="str">
            <v xml:space="preserve">  0/00/0000</v>
          </cell>
          <cell r="AO1064">
            <v>6284.97</v>
          </cell>
          <cell r="AP1064">
            <v>425</v>
          </cell>
          <cell r="AQ1064">
            <v>6709.97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34455</v>
          </cell>
          <cell r="AZ1064">
            <v>50610</v>
          </cell>
          <cell r="BA1064" t="str">
            <v xml:space="preserve"> ST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 t="str">
            <v>Pass</v>
          </cell>
          <cell r="BH1064" t="str">
            <v>Pass</v>
          </cell>
          <cell r="BI1064" t="str">
            <v>***-**-4738</v>
          </cell>
          <cell r="BJ1064">
            <v>12809.63</v>
          </cell>
          <cell r="BK1064">
            <v>13257.96</v>
          </cell>
          <cell r="BL1064">
            <v>13257.96</v>
          </cell>
          <cell r="BM1064"/>
          <cell r="BN1064"/>
          <cell r="BO1064"/>
          <cell r="BP1064"/>
          <cell r="BQ1064">
            <v>6.1568406099518333E-6</v>
          </cell>
          <cell r="BR1064">
            <v>12809.63</v>
          </cell>
          <cell r="BS1064">
            <v>448.33</v>
          </cell>
          <cell r="BT1064">
            <v>13257.96</v>
          </cell>
          <cell r="BU1064">
            <v>0</v>
          </cell>
          <cell r="BV1064">
            <v>13257.96</v>
          </cell>
          <cell r="BW1064">
            <v>0</v>
          </cell>
          <cell r="BX1064">
            <v>0</v>
          </cell>
          <cell r="BY1064" t="str">
            <v>1-29</v>
          </cell>
          <cell r="BZ1064">
            <v>6709.97</v>
          </cell>
          <cell r="CA1064" t="e">
            <v>#REF!</v>
          </cell>
          <cell r="CB1064" t="str">
            <v>Match</v>
          </cell>
          <cell r="CC1064" t="b">
            <v>0</v>
          </cell>
          <cell r="CD1064">
            <v>514944738</v>
          </cell>
          <cell r="CE1064">
            <v>9</v>
          </cell>
          <cell r="CF1064">
            <v>5</v>
          </cell>
          <cell r="CG1064">
            <v>94</v>
          </cell>
          <cell r="CH1064" t="b">
            <v>0</v>
          </cell>
          <cell r="CI1064">
            <v>18.686840277776355</v>
          </cell>
          <cell r="CJ1064"/>
          <cell r="CK1064" t="e">
            <v>#REF!</v>
          </cell>
          <cell r="CL1064" t="e">
            <v>#REF!</v>
          </cell>
        </row>
        <row r="1065">
          <cell r="B1065">
            <v>53126</v>
          </cell>
          <cell r="C1065" t="str">
            <v xml:space="preserve"> KOEHN,DWIGHT J.</v>
          </cell>
          <cell r="D1065">
            <v>140000</v>
          </cell>
          <cell r="E1065">
            <v>138100</v>
          </cell>
          <cell r="F1065">
            <v>42577</v>
          </cell>
          <cell r="G1065">
            <v>43220</v>
          </cell>
          <cell r="H1065" t="str">
            <v xml:space="preserve"> OPERATE RENEWAL</v>
          </cell>
          <cell r="I1065" t="str">
            <v xml:space="preserve"> SI</v>
          </cell>
          <cell r="J1065">
            <v>91</v>
          </cell>
          <cell r="K1065" t="str">
            <v xml:space="preserve"> A</v>
          </cell>
          <cell r="L1065" t="str">
            <v xml:space="preserve"> O</v>
          </cell>
          <cell r="M1065">
            <v>140000</v>
          </cell>
          <cell r="N1065">
            <v>34455</v>
          </cell>
          <cell r="O1065">
            <v>53126</v>
          </cell>
          <cell r="P1065">
            <v>0</v>
          </cell>
          <cell r="Q1065" t="str">
            <v xml:space="preserve"> JD</v>
          </cell>
          <cell r="R1065">
            <v>43220</v>
          </cell>
          <cell r="S1065">
            <v>0</v>
          </cell>
          <cell r="T1065">
            <v>10286.98</v>
          </cell>
          <cell r="U1065" t="str">
            <v xml:space="preserve"> N</v>
          </cell>
          <cell r="V1065">
            <v>7</v>
          </cell>
          <cell r="W1065">
            <v>514944738</v>
          </cell>
          <cell r="X1065" t="str">
            <v xml:space="preserve"> S</v>
          </cell>
          <cell r="Y1065">
            <v>34455</v>
          </cell>
          <cell r="Z1065">
            <v>53126</v>
          </cell>
          <cell r="AA1065">
            <v>1</v>
          </cell>
          <cell r="AB1065">
            <v>14</v>
          </cell>
          <cell r="AC1065">
            <v>4</v>
          </cell>
          <cell r="AD1065">
            <v>11</v>
          </cell>
          <cell r="AE1065">
            <v>0</v>
          </cell>
          <cell r="AF1065">
            <v>0</v>
          </cell>
          <cell r="AG1065" t="str">
            <v xml:space="preserve"> ST</v>
          </cell>
          <cell r="AH1065" t="str">
            <v xml:space="preserve"> ALL IN CP AC EQ GI CR FP &amp; FE</v>
          </cell>
          <cell r="AI1065" t="str">
            <v xml:space="preserve"> N</v>
          </cell>
          <cell r="AJ1065">
            <v>5.5</v>
          </cell>
          <cell r="AK1065">
            <v>1</v>
          </cell>
          <cell r="AL1065">
            <v>34455</v>
          </cell>
          <cell r="AM1065">
            <v>53126</v>
          </cell>
          <cell r="AN1065" t="str">
            <v xml:space="preserve">  8/14/2017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34455</v>
          </cell>
          <cell r="AZ1065">
            <v>53126</v>
          </cell>
          <cell r="BA1065" t="str">
            <v xml:space="preserve"> ST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 t="str">
            <v>Pass</v>
          </cell>
          <cell r="BH1065" t="str">
            <v>Pass</v>
          </cell>
          <cell r="BI1065" t="str">
            <v>***-**-4738</v>
          </cell>
          <cell r="BJ1065">
            <v>140000</v>
          </cell>
          <cell r="BK1065">
            <v>148386.98000000001</v>
          </cell>
          <cell r="BL1065">
            <v>148386.98000000001</v>
          </cell>
          <cell r="BM1065"/>
          <cell r="BN1065"/>
          <cell r="BO1065"/>
          <cell r="BP1065"/>
          <cell r="BQ1065">
            <v>1.043060859076651E-4</v>
          </cell>
          <cell r="BR1065">
            <v>138100</v>
          </cell>
          <cell r="BS1065">
            <v>10286.98</v>
          </cell>
          <cell r="BT1065">
            <v>148386.98000000001</v>
          </cell>
          <cell r="BU1065">
            <v>1900</v>
          </cell>
          <cell r="BV1065">
            <v>150286.98000000001</v>
          </cell>
          <cell r="BW1065">
            <v>0</v>
          </cell>
          <cell r="BX1065">
            <v>0</v>
          </cell>
          <cell r="BY1065"/>
          <cell r="BZ1065">
            <v>0</v>
          </cell>
          <cell r="CA1065" t="e">
            <v>#REF!</v>
          </cell>
          <cell r="CB1065" t="str">
            <v>Match</v>
          </cell>
          <cell r="CC1065" t="b">
            <v>0</v>
          </cell>
          <cell r="CD1065">
            <v>514944738</v>
          </cell>
          <cell r="CE1065">
            <v>9</v>
          </cell>
          <cell r="CF1065">
            <v>5</v>
          </cell>
          <cell r="CG1065">
            <v>94</v>
          </cell>
          <cell r="CH1065" t="b">
            <v>0</v>
          </cell>
          <cell r="CI1065">
            <v>-96.313159722223645</v>
          </cell>
          <cell r="CJ1065"/>
          <cell r="CK1065" t="e">
            <v>#REF!</v>
          </cell>
          <cell r="CL1065" t="e">
            <v>#REF!</v>
          </cell>
        </row>
        <row r="1066">
          <cell r="B1066">
            <v>53599</v>
          </cell>
          <cell r="C1066" t="str">
            <v xml:space="preserve"> KOEHN,DWIGHT J.</v>
          </cell>
          <cell r="D1066">
            <v>20000</v>
          </cell>
          <cell r="E1066">
            <v>20000</v>
          </cell>
          <cell r="F1066">
            <v>42768</v>
          </cell>
          <cell r="G1066">
            <v>43133</v>
          </cell>
          <cell r="H1066" t="str">
            <v xml:space="preserve"> CONSTRUCTION LOAN</v>
          </cell>
          <cell r="I1066" t="str">
            <v xml:space="preserve"> SI</v>
          </cell>
          <cell r="J1066">
            <v>61</v>
          </cell>
          <cell r="K1066" t="str">
            <v xml:space="preserve"> A</v>
          </cell>
          <cell r="L1066" t="str">
            <v xml:space="preserve"> O</v>
          </cell>
          <cell r="M1066">
            <v>20000</v>
          </cell>
          <cell r="N1066">
            <v>34455</v>
          </cell>
          <cell r="O1066">
            <v>53599</v>
          </cell>
          <cell r="P1066">
            <v>0</v>
          </cell>
          <cell r="Q1066" t="str">
            <v xml:space="preserve"> JD</v>
          </cell>
          <cell r="R1066">
            <v>43133</v>
          </cell>
          <cell r="S1066">
            <v>0</v>
          </cell>
          <cell r="T1066">
            <v>847.6</v>
          </cell>
          <cell r="U1066" t="str">
            <v xml:space="preserve"> N</v>
          </cell>
          <cell r="V1066">
            <v>7</v>
          </cell>
          <cell r="W1066">
            <v>514944738</v>
          </cell>
          <cell r="X1066" t="str">
            <v xml:space="preserve"> S</v>
          </cell>
          <cell r="Y1066">
            <v>34455</v>
          </cell>
          <cell r="Z1066">
            <v>53599</v>
          </cell>
          <cell r="AA1066">
            <v>0</v>
          </cell>
          <cell r="AB1066">
            <v>13</v>
          </cell>
          <cell r="AC1066">
            <v>4</v>
          </cell>
          <cell r="AD1066">
            <v>5</v>
          </cell>
          <cell r="AE1066">
            <v>0</v>
          </cell>
          <cell r="AF1066">
            <v>0</v>
          </cell>
          <cell r="AG1066" t="str">
            <v xml:space="preserve"> ST</v>
          </cell>
          <cell r="AH1066" t="str">
            <v xml:space="preserve"> ALL IN AC EQ GI CR FP AND FE</v>
          </cell>
          <cell r="AI1066" t="str">
            <v xml:space="preserve"> N</v>
          </cell>
          <cell r="AJ1066">
            <v>5.5</v>
          </cell>
          <cell r="AK1066">
            <v>0</v>
          </cell>
          <cell r="AL1066">
            <v>34455</v>
          </cell>
          <cell r="AM1066">
            <v>53599</v>
          </cell>
          <cell r="AN1066" t="str">
            <v xml:space="preserve">  0/00/0000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34455</v>
          </cell>
          <cell r="AZ1066">
            <v>53599</v>
          </cell>
          <cell r="BA1066" t="str">
            <v xml:space="preserve"> ST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 t="str">
            <v>Pass</v>
          </cell>
          <cell r="BH1066" t="str">
            <v>Pass</v>
          </cell>
          <cell r="BI1066" t="str">
            <v>***-**-4738</v>
          </cell>
          <cell r="BJ1066">
            <v>20000</v>
          </cell>
          <cell r="BK1066">
            <v>20847.599999999999</v>
          </cell>
          <cell r="BL1066">
            <v>20847.599999999999</v>
          </cell>
          <cell r="BM1066"/>
          <cell r="BN1066"/>
          <cell r="BO1066"/>
          <cell r="BP1066"/>
          <cell r="BQ1066">
            <v>1.5105877756359899E-5</v>
          </cell>
          <cell r="BR1066">
            <v>20000</v>
          </cell>
          <cell r="BS1066">
            <v>847.6</v>
          </cell>
          <cell r="BT1066">
            <v>20847.599999999999</v>
          </cell>
          <cell r="BU1066">
            <v>0</v>
          </cell>
          <cell r="BV1066">
            <v>20847.599999999999</v>
          </cell>
          <cell r="BW1066">
            <v>0</v>
          </cell>
          <cell r="BX1066">
            <v>0</v>
          </cell>
          <cell r="BY1066"/>
          <cell r="BZ1066">
            <v>0</v>
          </cell>
          <cell r="CA1066" t="e">
            <v>#REF!</v>
          </cell>
          <cell r="CB1066" t="str">
            <v>Match</v>
          </cell>
          <cell r="CC1066" t="b">
            <v>0</v>
          </cell>
          <cell r="CD1066">
            <v>514944738</v>
          </cell>
          <cell r="CE1066">
            <v>9</v>
          </cell>
          <cell r="CF1066">
            <v>5</v>
          </cell>
          <cell r="CG1066">
            <v>94</v>
          </cell>
          <cell r="CH1066" t="b">
            <v>0</v>
          </cell>
          <cell r="CI1066">
            <v>-9.3131597222236451</v>
          </cell>
          <cell r="CJ1066"/>
          <cell r="CK1066" t="e">
            <v>#REF!</v>
          </cell>
          <cell r="CL1066" t="e">
            <v>#REF!</v>
          </cell>
        </row>
        <row r="1067">
          <cell r="B1067">
            <v>53932</v>
          </cell>
          <cell r="C1067" t="str">
            <v xml:space="preserve"> KOEHN,DWIGHT J.</v>
          </cell>
          <cell r="D1067">
            <v>30000</v>
          </cell>
          <cell r="E1067">
            <v>30000</v>
          </cell>
          <cell r="F1067">
            <v>42899</v>
          </cell>
          <cell r="G1067">
            <v>43220</v>
          </cell>
          <cell r="H1067" t="str">
            <v xml:space="preserve"> ADDITIONAL OPERATING</v>
          </cell>
          <cell r="I1067" t="str">
            <v xml:space="preserve"> SI</v>
          </cell>
          <cell r="J1067">
            <v>91</v>
          </cell>
          <cell r="K1067" t="str">
            <v xml:space="preserve"> A</v>
          </cell>
          <cell r="L1067" t="str">
            <v xml:space="preserve"> N</v>
          </cell>
          <cell r="M1067">
            <v>0</v>
          </cell>
          <cell r="N1067">
            <v>34455</v>
          </cell>
          <cell r="O1067">
            <v>53932</v>
          </cell>
          <cell r="P1067">
            <v>0</v>
          </cell>
          <cell r="Q1067" t="str">
            <v xml:space="preserve"> JD</v>
          </cell>
          <cell r="R1067">
            <v>43220</v>
          </cell>
          <cell r="S1067">
            <v>0</v>
          </cell>
          <cell r="T1067">
            <v>1064.3699999999999</v>
          </cell>
          <cell r="U1067" t="str">
            <v xml:space="preserve"> N</v>
          </cell>
          <cell r="V1067">
            <v>7</v>
          </cell>
          <cell r="W1067">
            <v>514944738</v>
          </cell>
          <cell r="X1067" t="str">
            <v xml:space="preserve"> S</v>
          </cell>
          <cell r="Y1067">
            <v>34455</v>
          </cell>
          <cell r="Z1067">
            <v>53932</v>
          </cell>
          <cell r="AA1067">
            <v>1</v>
          </cell>
          <cell r="AB1067">
            <v>14</v>
          </cell>
          <cell r="AC1067">
            <v>4</v>
          </cell>
          <cell r="AD1067">
            <v>11</v>
          </cell>
          <cell r="AE1067">
            <v>0</v>
          </cell>
          <cell r="AF1067">
            <v>0</v>
          </cell>
          <cell r="AG1067" t="str">
            <v xml:space="preserve"> ST</v>
          </cell>
          <cell r="AH1067" t="str">
            <v xml:space="preserve"> ALL IN VP AC EQ GI CR FP &amp; FE</v>
          </cell>
          <cell r="AI1067" t="str">
            <v xml:space="preserve"> N</v>
          </cell>
          <cell r="AJ1067">
            <v>6</v>
          </cell>
          <cell r="AK1067">
            <v>1</v>
          </cell>
          <cell r="AL1067">
            <v>34455</v>
          </cell>
          <cell r="AM1067">
            <v>53932</v>
          </cell>
          <cell r="AN1067" t="str">
            <v xml:space="preserve">  8/14/2017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34455</v>
          </cell>
          <cell r="AZ1067">
            <v>53932</v>
          </cell>
          <cell r="BA1067" t="str">
            <v xml:space="preserve"> ST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 t="str">
            <v>Pass</v>
          </cell>
          <cell r="BH1067" t="str">
            <v>Pass</v>
          </cell>
          <cell r="BI1067" t="str">
            <v>***-**-4738</v>
          </cell>
          <cell r="BJ1067">
            <v>30000</v>
          </cell>
          <cell r="BK1067">
            <v>31064.37</v>
          </cell>
          <cell r="BL1067">
            <v>31064.37</v>
          </cell>
          <cell r="BM1067"/>
          <cell r="BN1067"/>
          <cell r="BO1067"/>
          <cell r="BP1067"/>
          <cell r="BQ1067">
            <v>2.4718709055861652E-5</v>
          </cell>
          <cell r="BR1067">
            <v>30000</v>
          </cell>
          <cell r="BS1067">
            <v>1064.3699999999999</v>
          </cell>
          <cell r="BT1067">
            <v>31064.37</v>
          </cell>
          <cell r="BU1067">
            <v>0</v>
          </cell>
          <cell r="BV1067">
            <v>31064.37</v>
          </cell>
          <cell r="BW1067">
            <v>0</v>
          </cell>
          <cell r="BX1067">
            <v>0</v>
          </cell>
          <cell r="BY1067"/>
          <cell r="BZ1067">
            <v>0</v>
          </cell>
          <cell r="CA1067" t="e">
            <v>#REF!</v>
          </cell>
          <cell r="CB1067" t="str">
            <v>Match</v>
          </cell>
          <cell r="CC1067" t="b">
            <v>0</v>
          </cell>
          <cell r="CD1067">
            <v>514944738</v>
          </cell>
          <cell r="CE1067">
            <v>9</v>
          </cell>
          <cell r="CF1067">
            <v>5</v>
          </cell>
          <cell r="CG1067">
            <v>94</v>
          </cell>
          <cell r="CH1067" t="b">
            <v>0</v>
          </cell>
          <cell r="CI1067">
            <v>-96.313159722223645</v>
          </cell>
          <cell r="CJ1067"/>
          <cell r="CK1067" t="e">
            <v>#REF!</v>
          </cell>
          <cell r="CL1067" t="e">
            <v>#REF!</v>
          </cell>
        </row>
        <row r="1068">
          <cell r="B1068">
            <v>45258</v>
          </cell>
          <cell r="C1068" t="str">
            <v xml:space="preserve"> KOEHN,ERVIN</v>
          </cell>
          <cell r="D1068">
            <v>95000</v>
          </cell>
          <cell r="E1068">
            <v>59653.43</v>
          </cell>
          <cell r="F1068">
            <v>40308</v>
          </cell>
          <cell r="G1068">
            <v>45717</v>
          </cell>
          <cell r="H1068" t="str">
            <v xml:space="preserve"> PURCHASE FARMSTEAD</v>
          </cell>
          <cell r="I1068" t="str">
            <v xml:space="preserve"> SA</v>
          </cell>
          <cell r="J1068">
            <v>12</v>
          </cell>
          <cell r="K1068" t="str">
            <v xml:space="preserve"> A</v>
          </cell>
          <cell r="L1068" t="str">
            <v xml:space="preserve"> N</v>
          </cell>
          <cell r="M1068">
            <v>0</v>
          </cell>
          <cell r="N1068">
            <v>34460</v>
          </cell>
          <cell r="O1068">
            <v>45258</v>
          </cell>
          <cell r="P1068">
            <v>0</v>
          </cell>
          <cell r="Q1068" t="str">
            <v xml:space="preserve"> LF</v>
          </cell>
          <cell r="R1068">
            <v>43160</v>
          </cell>
          <cell r="S1068">
            <v>9372.32</v>
          </cell>
          <cell r="T1068">
            <v>2750.61</v>
          </cell>
          <cell r="U1068" t="str">
            <v xml:space="preserve"> N</v>
          </cell>
          <cell r="V1068">
            <v>2</v>
          </cell>
          <cell r="W1068">
            <v>511562029</v>
          </cell>
          <cell r="X1068" t="str">
            <v xml:space="preserve"> S</v>
          </cell>
          <cell r="Y1068">
            <v>34460</v>
          </cell>
          <cell r="Z1068">
            <v>45258</v>
          </cell>
          <cell r="AA1068">
            <v>0</v>
          </cell>
          <cell r="AB1068">
            <v>13</v>
          </cell>
          <cell r="AC1068">
            <v>6</v>
          </cell>
          <cell r="AD1068">
            <v>2</v>
          </cell>
          <cell r="AE1068">
            <v>0</v>
          </cell>
          <cell r="AF1068">
            <v>0</v>
          </cell>
          <cell r="AG1068" t="str">
            <v xml:space="preserve"> ST</v>
          </cell>
          <cell r="AH1068" t="str">
            <v xml:space="preserve"> REAL ESTATE MORTGAGE</v>
          </cell>
          <cell r="AI1068" t="str">
            <v xml:space="preserve"> N</v>
          </cell>
          <cell r="AJ1068">
            <v>5.5</v>
          </cell>
          <cell r="AK1068">
            <v>4</v>
          </cell>
          <cell r="AL1068">
            <v>34460</v>
          </cell>
          <cell r="AM1068">
            <v>45258</v>
          </cell>
          <cell r="AN1068" t="str">
            <v xml:space="preserve">  0/00/0000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2</v>
          </cell>
          <cell r="AW1068">
            <v>0</v>
          </cell>
          <cell r="AX1068">
            <v>0</v>
          </cell>
          <cell r="AY1068">
            <v>34460</v>
          </cell>
          <cell r="AZ1068">
            <v>45258</v>
          </cell>
          <cell r="BA1068" t="str">
            <v xml:space="preserve"> ST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 t="str">
            <v>Pass</v>
          </cell>
          <cell r="BH1068" t="str">
            <v>Pass</v>
          </cell>
          <cell r="BI1068" t="str">
            <v>***-**-2029</v>
          </cell>
          <cell r="BJ1068">
            <v>59653.43</v>
          </cell>
          <cell r="BK1068">
            <v>62404.04</v>
          </cell>
          <cell r="BL1068">
            <v>62404.04</v>
          </cell>
          <cell r="BM1068"/>
          <cell r="BN1068"/>
          <cell r="BO1068"/>
          <cell r="BP1068"/>
          <cell r="BQ1068">
            <v>4.5055871066378615E-5</v>
          </cell>
          <cell r="BR1068">
            <v>59653.43</v>
          </cell>
          <cell r="BS1068">
            <v>2750.61</v>
          </cell>
          <cell r="BT1068">
            <v>62404.04</v>
          </cell>
          <cell r="BU1068">
            <v>0</v>
          </cell>
          <cell r="BV1068">
            <v>62404.04</v>
          </cell>
          <cell r="BW1068">
            <v>0</v>
          </cell>
          <cell r="BX1068">
            <v>0</v>
          </cell>
          <cell r="BY1068"/>
          <cell r="BZ1068">
            <v>0</v>
          </cell>
          <cell r="CA1068" t="e">
            <v>#REF!</v>
          </cell>
          <cell r="CB1068" t="str">
            <v>Match</v>
          </cell>
          <cell r="CC1068" t="b">
            <v>0</v>
          </cell>
          <cell r="CD1068">
            <v>511562029</v>
          </cell>
          <cell r="CE1068">
            <v>9</v>
          </cell>
          <cell r="CF1068">
            <v>5</v>
          </cell>
          <cell r="CG1068">
            <v>56</v>
          </cell>
          <cell r="CH1068" t="b">
            <v>0</v>
          </cell>
          <cell r="CI1068">
            <v>-36.313159722223645</v>
          </cell>
          <cell r="CJ1068"/>
          <cell r="CK1068" t="e">
            <v>#REF!</v>
          </cell>
          <cell r="CL1068" t="e">
            <v>#REF!</v>
          </cell>
        </row>
        <row r="1069">
          <cell r="B1069">
            <v>53639</v>
          </cell>
          <cell r="C1069" t="str">
            <v xml:space="preserve"> KOEHN,FRANKLI</v>
          </cell>
          <cell r="D1069">
            <v>256561.44</v>
          </cell>
          <cell r="E1069">
            <v>198899.51</v>
          </cell>
          <cell r="F1069">
            <v>42793</v>
          </cell>
          <cell r="G1069">
            <v>45349</v>
          </cell>
          <cell r="H1069" t="str">
            <v xml:space="preserve"> OPERATING</v>
          </cell>
          <cell r="I1069" t="str">
            <v xml:space="preserve"> SA</v>
          </cell>
          <cell r="J1069">
            <v>92</v>
          </cell>
          <cell r="K1069" t="str">
            <v xml:space="preserve"> A</v>
          </cell>
          <cell r="L1069" t="str">
            <v xml:space="preserve"> N</v>
          </cell>
          <cell r="M1069">
            <v>0</v>
          </cell>
          <cell r="N1069">
            <v>34570</v>
          </cell>
          <cell r="O1069">
            <v>53639</v>
          </cell>
          <cell r="P1069">
            <v>0</v>
          </cell>
          <cell r="Q1069" t="str">
            <v xml:space="preserve"> JB</v>
          </cell>
          <cell r="R1069">
            <v>43523</v>
          </cell>
          <cell r="S1069">
            <v>45149.07</v>
          </cell>
          <cell r="T1069">
            <v>239.77</v>
          </cell>
          <cell r="U1069" t="str">
            <v xml:space="preserve"> N</v>
          </cell>
          <cell r="V1069">
            <v>7</v>
          </cell>
          <cell r="W1069">
            <v>442523586</v>
          </cell>
          <cell r="X1069" t="str">
            <v xml:space="preserve"> S</v>
          </cell>
          <cell r="Y1069">
            <v>34570</v>
          </cell>
          <cell r="Z1069">
            <v>53639</v>
          </cell>
          <cell r="AA1069">
            <v>0</v>
          </cell>
          <cell r="AB1069">
            <v>13</v>
          </cell>
          <cell r="AC1069">
            <v>4</v>
          </cell>
          <cell r="AD1069">
            <v>11</v>
          </cell>
          <cell r="AE1069">
            <v>0</v>
          </cell>
          <cell r="AF1069">
            <v>0</v>
          </cell>
          <cell r="AG1069" t="str">
            <v xml:space="preserve"> ST</v>
          </cell>
          <cell r="AH1069" t="str">
            <v xml:space="preserve"> ALL IN CP AC EQ GI CR FP &amp; FE</v>
          </cell>
          <cell r="AI1069" t="str">
            <v xml:space="preserve"> N</v>
          </cell>
          <cell r="AJ1069">
            <v>5.5</v>
          </cell>
          <cell r="AK1069">
            <v>0</v>
          </cell>
          <cell r="AL1069">
            <v>34570</v>
          </cell>
          <cell r="AM1069">
            <v>53639</v>
          </cell>
          <cell r="AN1069" t="str">
            <v xml:space="preserve">  0/00/0000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34570</v>
          </cell>
          <cell r="AZ1069">
            <v>53639</v>
          </cell>
          <cell r="BA1069" t="str">
            <v xml:space="preserve"> ST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 t="str">
            <v>Pass</v>
          </cell>
          <cell r="BH1069" t="str">
            <v>Pass</v>
          </cell>
          <cell r="BI1069" t="str">
            <v>***-**-3586</v>
          </cell>
          <cell r="BJ1069">
            <v>198899.51</v>
          </cell>
          <cell r="BK1069">
            <v>199139.28</v>
          </cell>
          <cell r="BL1069">
            <v>199139.28</v>
          </cell>
          <cell r="BM1069"/>
          <cell r="BN1069"/>
          <cell r="BO1069"/>
          <cell r="BP1069"/>
          <cell r="BQ1069">
            <v>1.5022758419299417E-4</v>
          </cell>
          <cell r="BR1069">
            <v>198899.51</v>
          </cell>
          <cell r="BS1069">
            <v>239.77</v>
          </cell>
          <cell r="BT1069">
            <v>199139.28</v>
          </cell>
          <cell r="BU1069">
            <v>0</v>
          </cell>
          <cell r="BV1069">
            <v>199139.28</v>
          </cell>
          <cell r="BW1069">
            <v>0</v>
          </cell>
          <cell r="BX1069">
            <v>0</v>
          </cell>
          <cell r="BY1069"/>
          <cell r="BZ1069">
            <v>0</v>
          </cell>
          <cell r="CA1069" t="e">
            <v>#REF!</v>
          </cell>
          <cell r="CB1069" t="str">
            <v>Match</v>
          </cell>
          <cell r="CC1069" t="b">
            <v>0</v>
          </cell>
          <cell r="CD1069">
            <v>442523586</v>
          </cell>
          <cell r="CE1069">
            <v>9</v>
          </cell>
          <cell r="CF1069">
            <v>4</v>
          </cell>
          <cell r="CG1069">
            <v>52</v>
          </cell>
          <cell r="CH1069" t="b">
            <v>0</v>
          </cell>
          <cell r="CI1069">
            <v>-399.31315972222365</v>
          </cell>
          <cell r="CJ1069"/>
          <cell r="CK1069" t="e">
            <v>#REF!</v>
          </cell>
          <cell r="CL1069" t="e">
            <v>#REF!</v>
          </cell>
        </row>
        <row r="1070">
          <cell r="B1070">
            <v>52233</v>
          </cell>
          <cell r="C1070" t="str">
            <v xml:space="preserve"> KOEHN,MARCI L.</v>
          </cell>
          <cell r="D1070">
            <v>5572.87</v>
          </cell>
          <cell r="E1070">
            <v>2165.64</v>
          </cell>
          <cell r="F1070">
            <v>42300</v>
          </cell>
          <cell r="G1070">
            <v>43580</v>
          </cell>
          <cell r="H1070" t="str">
            <v xml:space="preserve"> DEBT CONSOLIDATION</v>
          </cell>
          <cell r="I1070" t="str">
            <v xml:space="preserve"> SA</v>
          </cell>
          <cell r="J1070">
            <v>31</v>
          </cell>
          <cell r="K1070" t="str">
            <v xml:space="preserve"> A</v>
          </cell>
          <cell r="L1070" t="str">
            <v xml:space="preserve"> N</v>
          </cell>
          <cell r="M1070">
            <v>0</v>
          </cell>
          <cell r="N1070">
            <v>34799</v>
          </cell>
          <cell r="O1070">
            <v>52233</v>
          </cell>
          <cell r="P1070">
            <v>0</v>
          </cell>
          <cell r="Q1070" t="str">
            <v xml:space="preserve"> JD</v>
          </cell>
          <cell r="R1070">
            <v>43156</v>
          </cell>
          <cell r="S1070">
            <v>155.28</v>
          </cell>
          <cell r="T1070">
            <v>15.49</v>
          </cell>
          <cell r="U1070" t="str">
            <v xml:space="preserve"> N</v>
          </cell>
          <cell r="V1070">
            <v>1</v>
          </cell>
          <cell r="W1070">
            <v>517217697</v>
          </cell>
          <cell r="X1070" t="str">
            <v xml:space="preserve"> S</v>
          </cell>
          <cell r="Y1070">
            <v>34799</v>
          </cell>
          <cell r="Z1070">
            <v>52233</v>
          </cell>
          <cell r="AA1070">
            <v>0</v>
          </cell>
          <cell r="AB1070">
            <v>3</v>
          </cell>
          <cell r="AC1070">
            <v>10</v>
          </cell>
          <cell r="AD1070">
            <v>4</v>
          </cell>
          <cell r="AE1070">
            <v>0</v>
          </cell>
          <cell r="AF1070">
            <v>0</v>
          </cell>
          <cell r="AG1070" t="str">
            <v xml:space="preserve"> ST</v>
          </cell>
          <cell r="AH1070" t="str">
            <v xml:space="preserve"> UNSECURED</v>
          </cell>
          <cell r="AI1070" t="str">
            <v xml:space="preserve"> N</v>
          </cell>
          <cell r="AJ1070">
            <v>9</v>
          </cell>
          <cell r="AK1070">
            <v>0</v>
          </cell>
          <cell r="AL1070">
            <v>34799</v>
          </cell>
          <cell r="AM1070">
            <v>52233</v>
          </cell>
          <cell r="AN1070" t="str">
            <v xml:space="preserve">  0/00/0000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34799</v>
          </cell>
          <cell r="AZ1070">
            <v>52233</v>
          </cell>
          <cell r="BA1070" t="str">
            <v xml:space="preserve"> ST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 t="str">
            <v>Pass</v>
          </cell>
          <cell r="BH1070" t="str">
            <v>Pass</v>
          </cell>
          <cell r="BI1070" t="str">
            <v>***-**-7697</v>
          </cell>
          <cell r="BJ1070">
            <v>2165.64</v>
          </cell>
          <cell r="BK1070">
            <v>2181.1299999999997</v>
          </cell>
          <cell r="BL1070">
            <v>2181.1299999999997</v>
          </cell>
          <cell r="BM1070"/>
          <cell r="BN1070"/>
          <cell r="BO1070"/>
          <cell r="BP1070"/>
          <cell r="BQ1070">
            <v>2.676591253986811E-6</v>
          </cell>
          <cell r="BR1070">
            <v>2165.64</v>
          </cell>
          <cell r="BS1070">
            <v>15.49</v>
          </cell>
          <cell r="BT1070">
            <v>2181.1299999999997</v>
          </cell>
          <cell r="BU1070">
            <v>0</v>
          </cell>
          <cell r="BV1070">
            <v>2181.1299999999997</v>
          </cell>
          <cell r="BW1070">
            <v>0</v>
          </cell>
          <cell r="BX1070">
            <v>0</v>
          </cell>
          <cell r="BY1070"/>
          <cell r="BZ1070">
            <v>0</v>
          </cell>
          <cell r="CA1070" t="e">
            <v>#REF!</v>
          </cell>
          <cell r="CB1070" t="str">
            <v>Match</v>
          </cell>
          <cell r="CC1070" t="b">
            <v>0</v>
          </cell>
          <cell r="CD1070">
            <v>517217697</v>
          </cell>
          <cell r="CE1070">
            <v>9</v>
          </cell>
          <cell r="CF1070">
            <v>5</v>
          </cell>
          <cell r="CG1070">
            <v>21</v>
          </cell>
          <cell r="CH1070" t="b">
            <v>0</v>
          </cell>
          <cell r="CI1070">
            <v>-32.313159722223645</v>
          </cell>
          <cell r="CJ1070"/>
          <cell r="CK1070" t="e">
            <v>#REF!</v>
          </cell>
          <cell r="CL1070" t="e">
            <v>#REF!</v>
          </cell>
        </row>
        <row r="1071">
          <cell r="B1071">
            <v>53685</v>
          </cell>
          <cell r="C1071" t="str">
            <v xml:space="preserve"> KOEHN,RYAN</v>
          </cell>
          <cell r="D1071">
            <v>10000</v>
          </cell>
          <cell r="E1071">
            <v>10000</v>
          </cell>
          <cell r="F1071">
            <v>42809</v>
          </cell>
          <cell r="G1071">
            <v>43174</v>
          </cell>
          <cell r="H1071" t="str">
            <v xml:space="preserve"> OPERATE</v>
          </cell>
          <cell r="I1071" t="str">
            <v xml:space="preserve"> SI</v>
          </cell>
          <cell r="J1071">
            <v>91</v>
          </cell>
          <cell r="K1071" t="str">
            <v xml:space="preserve"> A</v>
          </cell>
          <cell r="L1071" t="str">
            <v xml:space="preserve"> N</v>
          </cell>
          <cell r="M1071">
            <v>0</v>
          </cell>
          <cell r="N1071">
            <v>34922</v>
          </cell>
          <cell r="O1071">
            <v>53685</v>
          </cell>
          <cell r="P1071">
            <v>0</v>
          </cell>
          <cell r="Q1071" t="str">
            <v xml:space="preserve"> LF</v>
          </cell>
          <cell r="R1071">
            <v>43174</v>
          </cell>
          <cell r="S1071">
            <v>0</v>
          </cell>
          <cell r="T1071">
            <v>496.21</v>
          </cell>
          <cell r="U1071" t="str">
            <v xml:space="preserve"> N</v>
          </cell>
          <cell r="V1071">
            <v>7</v>
          </cell>
          <cell r="W1071">
            <v>514944901</v>
          </cell>
          <cell r="X1071" t="str">
            <v xml:space="preserve"> S</v>
          </cell>
          <cell r="Y1071">
            <v>34922</v>
          </cell>
          <cell r="Z1071">
            <v>53685</v>
          </cell>
          <cell r="AA1071">
            <v>0</v>
          </cell>
          <cell r="AB1071">
            <v>13</v>
          </cell>
          <cell r="AC1071">
            <v>4</v>
          </cell>
          <cell r="AD1071">
            <v>11</v>
          </cell>
          <cell r="AE1071">
            <v>0</v>
          </cell>
          <cell r="AF1071">
            <v>0</v>
          </cell>
          <cell r="AG1071" t="str">
            <v xml:space="preserve"> ST</v>
          </cell>
          <cell r="AH1071" t="str">
            <v xml:space="preserve"> ALL IN AC EQ AND GI</v>
          </cell>
          <cell r="AI1071" t="str">
            <v xml:space="preserve"> N</v>
          </cell>
          <cell r="AJ1071">
            <v>5.75</v>
          </cell>
          <cell r="AK1071">
            <v>0</v>
          </cell>
          <cell r="AL1071">
            <v>34922</v>
          </cell>
          <cell r="AM1071">
            <v>53685</v>
          </cell>
          <cell r="AN1071" t="str">
            <v xml:space="preserve">  0/00/0000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34922</v>
          </cell>
          <cell r="AZ1071">
            <v>53685</v>
          </cell>
          <cell r="BA1071" t="str">
            <v xml:space="preserve"> ST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 t="str">
            <v>Pass</v>
          </cell>
          <cell r="BH1071" t="str">
            <v>Pass</v>
          </cell>
          <cell r="BI1071" t="str">
            <v>***-**-4901</v>
          </cell>
          <cell r="BJ1071">
            <v>10000</v>
          </cell>
          <cell r="BK1071">
            <v>10496.21</v>
          </cell>
          <cell r="BL1071">
            <v>10496.21</v>
          </cell>
          <cell r="BM1071"/>
          <cell r="BN1071"/>
          <cell r="BO1071"/>
          <cell r="BP1071"/>
          <cell r="BQ1071">
            <v>7.8962542817335836E-6</v>
          </cell>
          <cell r="BR1071">
            <v>10000</v>
          </cell>
          <cell r="BS1071">
            <v>496.21</v>
          </cell>
          <cell r="BT1071">
            <v>10496.21</v>
          </cell>
          <cell r="BU1071">
            <v>0</v>
          </cell>
          <cell r="BV1071">
            <v>10496.21</v>
          </cell>
          <cell r="BW1071">
            <v>0</v>
          </cell>
          <cell r="BX1071">
            <v>0</v>
          </cell>
          <cell r="BY1071"/>
          <cell r="BZ1071">
            <v>0</v>
          </cell>
          <cell r="CA1071" t="e">
            <v>#REF!</v>
          </cell>
          <cell r="CB1071" t="str">
            <v>Match</v>
          </cell>
          <cell r="CC1071" t="b">
            <v>0</v>
          </cell>
          <cell r="CD1071">
            <v>514944901</v>
          </cell>
          <cell r="CE1071">
            <v>9</v>
          </cell>
          <cell r="CF1071">
            <v>5</v>
          </cell>
          <cell r="CG1071">
            <v>94</v>
          </cell>
          <cell r="CH1071" t="b">
            <v>0</v>
          </cell>
          <cell r="CI1071">
            <v>-50.313159722223645</v>
          </cell>
          <cell r="CJ1071"/>
          <cell r="CK1071" t="e">
            <v>#REF!</v>
          </cell>
          <cell r="CL1071" t="e">
            <v>#REF!</v>
          </cell>
        </row>
        <row r="1072">
          <cell r="B1072">
            <v>53686</v>
          </cell>
          <cell r="C1072" t="str">
            <v xml:space="preserve"> KOEHN,RYAN</v>
          </cell>
          <cell r="D1072">
            <v>69095.56</v>
          </cell>
          <cell r="E1072">
            <v>52797.120000000003</v>
          </cell>
          <cell r="F1072">
            <v>42809</v>
          </cell>
          <cell r="G1072">
            <v>44211</v>
          </cell>
          <cell r="H1072" t="str">
            <v xml:space="preserve"> REFINANCE EQUIPMENT</v>
          </cell>
          <cell r="I1072" t="str">
            <v xml:space="preserve"> SA</v>
          </cell>
          <cell r="J1072">
            <v>92</v>
          </cell>
          <cell r="K1072" t="str">
            <v xml:space="preserve"> A</v>
          </cell>
          <cell r="L1072" t="str">
            <v xml:space="preserve"> N</v>
          </cell>
          <cell r="M1072">
            <v>0</v>
          </cell>
          <cell r="N1072">
            <v>34922</v>
          </cell>
          <cell r="O1072">
            <v>53686</v>
          </cell>
          <cell r="P1072">
            <v>0</v>
          </cell>
          <cell r="Q1072" t="str">
            <v xml:space="preserve"> LF</v>
          </cell>
          <cell r="R1072">
            <v>43296</v>
          </cell>
          <cell r="S1072">
            <v>9701.99</v>
          </cell>
          <cell r="T1072">
            <v>58.22</v>
          </cell>
          <cell r="U1072" t="str">
            <v xml:space="preserve"> N</v>
          </cell>
          <cell r="V1072">
            <v>7</v>
          </cell>
          <cell r="W1072">
            <v>514944901</v>
          </cell>
          <cell r="X1072" t="str">
            <v xml:space="preserve"> S</v>
          </cell>
          <cell r="Y1072">
            <v>34922</v>
          </cell>
          <cell r="Z1072">
            <v>53686</v>
          </cell>
          <cell r="AA1072">
            <v>0</v>
          </cell>
          <cell r="AB1072">
            <v>13</v>
          </cell>
          <cell r="AC1072">
            <v>4</v>
          </cell>
          <cell r="AD1072">
            <v>11</v>
          </cell>
          <cell r="AE1072">
            <v>0</v>
          </cell>
          <cell r="AF1072">
            <v>0</v>
          </cell>
          <cell r="AG1072" t="str">
            <v xml:space="preserve"> ST</v>
          </cell>
          <cell r="AH1072" t="str">
            <v xml:space="preserve"> ALL IN AC EQ AND GI</v>
          </cell>
          <cell r="AI1072" t="str">
            <v xml:space="preserve"> N</v>
          </cell>
          <cell r="AJ1072">
            <v>5.75</v>
          </cell>
          <cell r="AK1072">
            <v>0</v>
          </cell>
          <cell r="AL1072">
            <v>34922</v>
          </cell>
          <cell r="AM1072">
            <v>53686</v>
          </cell>
          <cell r="AN1072" t="str">
            <v xml:space="preserve">  0/00/0000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34922</v>
          </cell>
          <cell r="AZ1072">
            <v>53686</v>
          </cell>
          <cell r="BA1072" t="str">
            <v xml:space="preserve"> ST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 t="str">
            <v>Pass</v>
          </cell>
          <cell r="BH1072" t="str">
            <v>Pass</v>
          </cell>
          <cell r="BI1072" t="str">
            <v>***-**-4901</v>
          </cell>
          <cell r="BJ1072">
            <v>52797.120000000003</v>
          </cell>
          <cell r="BK1072">
            <v>52855.340000000004</v>
          </cell>
          <cell r="BL1072">
            <v>52855.340000000004</v>
          </cell>
          <cell r="BM1072"/>
          <cell r="BN1072"/>
          <cell r="BO1072"/>
          <cell r="BP1072"/>
          <cell r="BQ1072">
            <v>4.1689948486320186E-5</v>
          </cell>
          <cell r="BR1072">
            <v>52797.120000000003</v>
          </cell>
          <cell r="BS1072">
            <v>58.22</v>
          </cell>
          <cell r="BT1072">
            <v>52855.340000000004</v>
          </cell>
          <cell r="BU1072">
            <v>0</v>
          </cell>
          <cell r="BV1072">
            <v>52855.340000000004</v>
          </cell>
          <cell r="BW1072">
            <v>0</v>
          </cell>
          <cell r="BX1072">
            <v>0</v>
          </cell>
          <cell r="BY1072"/>
          <cell r="BZ1072">
            <v>0</v>
          </cell>
          <cell r="CA1072" t="e">
            <v>#REF!</v>
          </cell>
          <cell r="CB1072" t="str">
            <v>Match</v>
          </cell>
          <cell r="CC1072" t="b">
            <v>0</v>
          </cell>
          <cell r="CD1072">
            <v>514944901</v>
          </cell>
          <cell r="CE1072">
            <v>9</v>
          </cell>
          <cell r="CF1072">
            <v>5</v>
          </cell>
          <cell r="CG1072">
            <v>94</v>
          </cell>
          <cell r="CH1072" t="b">
            <v>0</v>
          </cell>
          <cell r="CI1072">
            <v>-172.31315972222365</v>
          </cell>
          <cell r="CJ1072"/>
          <cell r="CK1072" t="e">
            <v>#REF!</v>
          </cell>
          <cell r="CL1072" t="e">
            <v>#REF!</v>
          </cell>
        </row>
        <row r="1073">
          <cell r="B1073">
            <v>53478</v>
          </cell>
          <cell r="C1073" t="str">
            <v xml:space="preserve"> KOEHN,WILSON</v>
          </cell>
          <cell r="D1073">
            <v>20293.07</v>
          </cell>
          <cell r="E1073">
            <v>15426.97</v>
          </cell>
          <cell r="F1073">
            <v>42716</v>
          </cell>
          <cell r="G1073">
            <v>44239</v>
          </cell>
          <cell r="H1073" t="str">
            <v xml:space="preserve"> PURCHASE VEHICLE</v>
          </cell>
          <cell r="I1073" t="str">
            <v xml:space="preserve"> SA</v>
          </cell>
          <cell r="J1073">
            <v>34</v>
          </cell>
          <cell r="K1073" t="str">
            <v xml:space="preserve"> A</v>
          </cell>
          <cell r="L1073" t="str">
            <v xml:space="preserve"> N</v>
          </cell>
          <cell r="M1073">
            <v>0</v>
          </cell>
          <cell r="N1073">
            <v>34940</v>
          </cell>
          <cell r="O1073">
            <v>53478</v>
          </cell>
          <cell r="P1073">
            <v>0</v>
          </cell>
          <cell r="Q1073" t="str">
            <v xml:space="preserve"> MN</v>
          </cell>
          <cell r="R1073">
            <v>43143</v>
          </cell>
          <cell r="S1073">
            <v>450.45</v>
          </cell>
          <cell r="T1073">
            <v>14.8</v>
          </cell>
          <cell r="U1073" t="str">
            <v xml:space="preserve"> N</v>
          </cell>
          <cell r="V1073">
            <v>11</v>
          </cell>
          <cell r="W1073">
            <v>509171351</v>
          </cell>
          <cell r="X1073" t="str">
            <v xml:space="preserve"> S</v>
          </cell>
          <cell r="Y1073">
            <v>34940</v>
          </cell>
          <cell r="Z1073">
            <v>53478</v>
          </cell>
          <cell r="AA1073">
            <v>0</v>
          </cell>
          <cell r="AB1073">
            <v>21</v>
          </cell>
          <cell r="AC1073">
            <v>5</v>
          </cell>
          <cell r="AD1073">
            <v>12</v>
          </cell>
          <cell r="AE1073">
            <v>0</v>
          </cell>
          <cell r="AF1073">
            <v>0</v>
          </cell>
          <cell r="AG1073" t="str">
            <v xml:space="preserve"> ST</v>
          </cell>
          <cell r="AH1073" t="str">
            <v xml:space="preserve"> 2013 DODGE RAM 1500</v>
          </cell>
          <cell r="AI1073" t="str">
            <v xml:space="preserve"> N</v>
          </cell>
          <cell r="AJ1073">
            <v>5</v>
          </cell>
          <cell r="AK1073">
            <v>0</v>
          </cell>
          <cell r="AL1073">
            <v>34940</v>
          </cell>
          <cell r="AM1073">
            <v>53478</v>
          </cell>
          <cell r="AN1073" t="str">
            <v xml:space="preserve">  0/00/0000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34940</v>
          </cell>
          <cell r="AZ1073">
            <v>53478</v>
          </cell>
          <cell r="BA1073" t="str">
            <v xml:space="preserve"> ST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 t="str">
            <v>Pass</v>
          </cell>
          <cell r="BH1073" t="str">
            <v>Pass</v>
          </cell>
          <cell r="BI1073" t="str">
            <v>***-**-1351</v>
          </cell>
          <cell r="BJ1073">
            <v>15426.97</v>
          </cell>
          <cell r="BK1073">
            <v>15441.769999999999</v>
          </cell>
          <cell r="BL1073">
            <v>15441.769999999999</v>
          </cell>
          <cell r="BM1073"/>
          <cell r="BN1073"/>
          <cell r="BO1073"/>
          <cell r="BP1073"/>
          <cell r="BQ1073">
            <v>1.0592632862319613E-5</v>
          </cell>
          <cell r="BR1073">
            <v>15426.97</v>
          </cell>
          <cell r="BS1073">
            <v>14.8</v>
          </cell>
          <cell r="BT1073">
            <v>15441.769999999999</v>
          </cell>
          <cell r="BU1073">
            <v>0</v>
          </cell>
          <cell r="BV1073">
            <v>15441.769999999999</v>
          </cell>
          <cell r="BW1073">
            <v>0</v>
          </cell>
          <cell r="BX1073">
            <v>0</v>
          </cell>
          <cell r="BY1073"/>
          <cell r="BZ1073">
            <v>0</v>
          </cell>
          <cell r="CA1073" t="e">
            <v>#REF!</v>
          </cell>
          <cell r="CB1073" t="str">
            <v>Match</v>
          </cell>
          <cell r="CC1073" t="b">
            <v>0</v>
          </cell>
          <cell r="CD1073">
            <v>509171351</v>
          </cell>
          <cell r="CE1073">
            <v>9</v>
          </cell>
          <cell r="CF1073">
            <v>5</v>
          </cell>
          <cell r="CG1073">
            <v>17</v>
          </cell>
          <cell r="CH1073" t="b">
            <v>0</v>
          </cell>
          <cell r="CI1073">
            <v>-19.313159722223645</v>
          </cell>
          <cell r="CJ1073"/>
          <cell r="CK1073" t="e">
            <v>#REF!</v>
          </cell>
          <cell r="CL1073" t="e">
            <v>#REF!</v>
          </cell>
        </row>
        <row r="1074">
          <cell r="B1074">
            <v>48593</v>
          </cell>
          <cell r="C1074" t="str">
            <v xml:space="preserve"> KOUGH,BRYAN C.</v>
          </cell>
          <cell r="D1074">
            <v>166097.70000000001</v>
          </cell>
          <cell r="E1074">
            <v>95562.58</v>
          </cell>
          <cell r="F1074">
            <v>41264</v>
          </cell>
          <cell r="G1074">
            <v>45636</v>
          </cell>
          <cell r="H1074" t="str">
            <v xml:space="preserve"> REFINANCE REAL ESTATE</v>
          </cell>
          <cell r="I1074" t="str">
            <v xml:space="preserve"> SA</v>
          </cell>
          <cell r="J1074">
            <v>15</v>
          </cell>
          <cell r="K1074" t="str">
            <v xml:space="preserve"> A</v>
          </cell>
          <cell r="L1074" t="str">
            <v xml:space="preserve"> N</v>
          </cell>
          <cell r="M1074">
            <v>0</v>
          </cell>
          <cell r="N1074">
            <v>35400</v>
          </cell>
          <cell r="O1074">
            <v>48593</v>
          </cell>
          <cell r="P1074">
            <v>0</v>
          </cell>
          <cell r="Q1074" t="str">
            <v xml:space="preserve"> LF</v>
          </cell>
          <cell r="R1074">
            <v>43322</v>
          </cell>
          <cell r="S1074">
            <v>1472.75</v>
          </cell>
          <cell r="T1074">
            <v>66.77</v>
          </cell>
          <cell r="U1074" t="str">
            <v xml:space="preserve"> N</v>
          </cell>
          <cell r="V1074">
            <v>2</v>
          </cell>
          <cell r="W1074">
            <v>514866364</v>
          </cell>
          <cell r="X1074" t="str">
            <v xml:space="preserve"> S</v>
          </cell>
          <cell r="Y1074">
            <v>35400</v>
          </cell>
          <cell r="Z1074">
            <v>48593</v>
          </cell>
          <cell r="AA1074">
            <v>0</v>
          </cell>
          <cell r="AB1074">
            <v>3</v>
          </cell>
          <cell r="AC1074">
            <v>6</v>
          </cell>
          <cell r="AD1074">
            <v>2</v>
          </cell>
          <cell r="AE1074">
            <v>0</v>
          </cell>
          <cell r="AF1074">
            <v>0</v>
          </cell>
          <cell r="AG1074" t="str">
            <v xml:space="preserve"> ST</v>
          </cell>
          <cell r="AH1074" t="str">
            <v xml:space="preserve"> REM DATED NOVEMBER 20, 2007</v>
          </cell>
          <cell r="AI1074" t="str">
            <v xml:space="preserve"> N</v>
          </cell>
          <cell r="AJ1074">
            <v>4.25</v>
          </cell>
          <cell r="AK1074">
            <v>1</v>
          </cell>
          <cell r="AL1074">
            <v>35400</v>
          </cell>
          <cell r="AM1074">
            <v>48593</v>
          </cell>
          <cell r="AN1074" t="str">
            <v xml:space="preserve">  0/00/0000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35400</v>
          </cell>
          <cell r="AZ1074">
            <v>48593</v>
          </cell>
          <cell r="BA1074" t="str">
            <v xml:space="preserve"> ST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 t="str">
            <v>Pass</v>
          </cell>
          <cell r="BH1074" t="str">
            <v>Pass</v>
          </cell>
          <cell r="BI1074" t="str">
            <v>***-**-6364</v>
          </cell>
          <cell r="BJ1074">
            <v>95562.58</v>
          </cell>
          <cell r="BK1074">
            <v>95629.35</v>
          </cell>
          <cell r="BL1074">
            <v>95629.35</v>
          </cell>
          <cell r="BM1074"/>
          <cell r="BN1074"/>
          <cell r="BO1074"/>
          <cell r="BP1074"/>
          <cell r="BQ1074">
            <v>5.5773779719454953E-5</v>
          </cell>
          <cell r="BR1074">
            <v>95562.58</v>
          </cell>
          <cell r="BS1074">
            <v>66.77</v>
          </cell>
          <cell r="BT1074">
            <v>95629.35</v>
          </cell>
          <cell r="BU1074">
            <v>0</v>
          </cell>
          <cell r="BV1074">
            <v>95629.35</v>
          </cell>
          <cell r="BW1074">
            <v>0</v>
          </cell>
          <cell r="BX1074">
            <v>0</v>
          </cell>
          <cell r="BY1074"/>
          <cell r="BZ1074">
            <v>0</v>
          </cell>
          <cell r="CA1074" t="e">
            <v>#REF!</v>
          </cell>
          <cell r="CB1074" t="str">
            <v>Match</v>
          </cell>
          <cell r="CC1074" t="b">
            <v>0</v>
          </cell>
          <cell r="CD1074">
            <v>514866364</v>
          </cell>
          <cell r="CE1074">
            <v>9</v>
          </cell>
          <cell r="CF1074">
            <v>5</v>
          </cell>
          <cell r="CG1074">
            <v>86</v>
          </cell>
          <cell r="CH1074" t="b">
            <v>0</v>
          </cell>
          <cell r="CI1074">
            <v>-198.31315972222365</v>
          </cell>
          <cell r="CJ1074"/>
          <cell r="CK1074" t="e">
            <v>#REF!</v>
          </cell>
          <cell r="CL1074" t="e">
            <v>#REF!</v>
          </cell>
        </row>
        <row r="1075">
          <cell r="B1075">
            <v>52474</v>
          </cell>
          <cell r="C1075" t="str">
            <v xml:space="preserve"> KOUGH,BRYAN C.</v>
          </cell>
          <cell r="D1075">
            <v>42925.11</v>
          </cell>
          <cell r="E1075">
            <v>20311.8</v>
          </cell>
          <cell r="F1075">
            <v>42374</v>
          </cell>
          <cell r="G1075">
            <v>43444</v>
          </cell>
          <cell r="H1075" t="str">
            <v xml:space="preserve"> RENTAL RENEWAL</v>
          </cell>
          <cell r="I1075" t="str">
            <v xml:space="preserve"> SI</v>
          </cell>
          <cell r="J1075">
            <v>61</v>
          </cell>
          <cell r="K1075" t="str">
            <v xml:space="preserve"> A</v>
          </cell>
          <cell r="L1075" t="str">
            <v xml:space="preserve"> N</v>
          </cell>
          <cell r="M1075">
            <v>0</v>
          </cell>
          <cell r="N1075">
            <v>35400</v>
          </cell>
          <cell r="O1075">
            <v>52474</v>
          </cell>
          <cell r="P1075">
            <v>0</v>
          </cell>
          <cell r="Q1075" t="str">
            <v xml:space="preserve"> LF</v>
          </cell>
          <cell r="R1075">
            <v>43444</v>
          </cell>
          <cell r="S1075">
            <v>0</v>
          </cell>
          <cell r="T1075">
            <v>160.27000000000001</v>
          </cell>
          <cell r="U1075" t="str">
            <v xml:space="preserve"> N</v>
          </cell>
          <cell r="V1075">
            <v>1</v>
          </cell>
          <cell r="W1075">
            <v>514866364</v>
          </cell>
          <cell r="X1075" t="str">
            <v xml:space="preserve"> S</v>
          </cell>
          <cell r="Y1075">
            <v>35400</v>
          </cell>
          <cell r="Z1075">
            <v>52474</v>
          </cell>
          <cell r="AA1075">
            <v>1</v>
          </cell>
          <cell r="AB1075">
            <v>3</v>
          </cell>
          <cell r="AC1075">
            <v>4</v>
          </cell>
          <cell r="AD1075">
            <v>5</v>
          </cell>
          <cell r="AE1075">
            <v>0</v>
          </cell>
          <cell r="AF1075">
            <v>0</v>
          </cell>
          <cell r="AG1075" t="str">
            <v xml:space="preserve"> ST</v>
          </cell>
          <cell r="AH1075" t="str">
            <v xml:space="preserve"> 1413 Court St</v>
          </cell>
          <cell r="AI1075" t="str">
            <v xml:space="preserve"> N</v>
          </cell>
          <cell r="AJ1075">
            <v>6</v>
          </cell>
          <cell r="AK1075">
            <v>2</v>
          </cell>
          <cell r="AL1075">
            <v>35400</v>
          </cell>
          <cell r="AM1075">
            <v>52474</v>
          </cell>
          <cell r="AN1075" t="str">
            <v xml:space="preserve"> 12/07/2017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1</v>
          </cell>
          <cell r="AW1075">
            <v>0</v>
          </cell>
          <cell r="AX1075">
            <v>0</v>
          </cell>
          <cell r="AY1075">
            <v>35400</v>
          </cell>
          <cell r="AZ1075">
            <v>52474</v>
          </cell>
          <cell r="BA1075" t="str">
            <v xml:space="preserve"> ST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 t="str">
            <v>Pass</v>
          </cell>
          <cell r="BH1075" t="str">
            <v>Pass</v>
          </cell>
          <cell r="BI1075" t="str">
            <v>***-**-6364</v>
          </cell>
          <cell r="BJ1075">
            <v>20311.8</v>
          </cell>
          <cell r="BK1075">
            <v>20472.07</v>
          </cell>
          <cell r="BL1075">
            <v>20472.07</v>
          </cell>
          <cell r="BM1075"/>
          <cell r="BN1075"/>
          <cell r="BO1075"/>
          <cell r="BP1075"/>
          <cell r="BQ1075">
            <v>1.6736049153361689E-5</v>
          </cell>
          <cell r="BR1075">
            <v>20311.8</v>
          </cell>
          <cell r="BS1075">
            <v>160.27000000000001</v>
          </cell>
          <cell r="BT1075">
            <v>20472.07</v>
          </cell>
          <cell r="BU1075">
            <v>0</v>
          </cell>
          <cell r="BV1075">
            <v>20472.07</v>
          </cell>
          <cell r="BW1075">
            <v>0</v>
          </cell>
          <cell r="BX1075">
            <v>0</v>
          </cell>
          <cell r="BY1075"/>
          <cell r="BZ1075">
            <v>0</v>
          </cell>
          <cell r="CA1075" t="e">
            <v>#REF!</v>
          </cell>
          <cell r="CB1075" t="str">
            <v>Match</v>
          </cell>
          <cell r="CC1075" t="b">
            <v>0</v>
          </cell>
          <cell r="CD1075">
            <v>514866364</v>
          </cell>
          <cell r="CE1075">
            <v>9</v>
          </cell>
          <cell r="CF1075">
            <v>5</v>
          </cell>
          <cell r="CG1075">
            <v>86</v>
          </cell>
          <cell r="CH1075" t="b">
            <v>0</v>
          </cell>
          <cell r="CI1075">
            <v>-320.31315972222365</v>
          </cell>
          <cell r="CJ1075"/>
          <cell r="CK1075" t="e">
            <v>#REF!</v>
          </cell>
          <cell r="CL1075" t="e">
            <v>#REF!</v>
          </cell>
        </row>
        <row r="1076">
          <cell r="B1076">
            <v>53525</v>
          </cell>
          <cell r="C1076" t="str">
            <v xml:space="preserve"> KOUGH,BRYAN C.</v>
          </cell>
          <cell r="D1076">
            <v>80715.070000000007</v>
          </cell>
          <cell r="E1076">
            <v>75773.19</v>
          </cell>
          <cell r="F1076">
            <v>42732</v>
          </cell>
          <cell r="G1076">
            <v>50050</v>
          </cell>
          <cell r="H1076" t="str">
            <v xml:space="preserve"> PURCHASE RENTAL</v>
          </cell>
          <cell r="I1076" t="str">
            <v xml:space="preserve"> SA</v>
          </cell>
          <cell r="J1076">
            <v>15</v>
          </cell>
          <cell r="K1076" t="str">
            <v xml:space="preserve"> A</v>
          </cell>
          <cell r="L1076" t="str">
            <v xml:space="preserve"> N</v>
          </cell>
          <cell r="M1076">
            <v>0</v>
          </cell>
          <cell r="N1076">
            <v>35400</v>
          </cell>
          <cell r="O1076">
            <v>53525</v>
          </cell>
          <cell r="P1076">
            <v>0</v>
          </cell>
          <cell r="Q1076" t="str">
            <v xml:space="preserve"> LF</v>
          </cell>
          <cell r="R1076">
            <v>43261</v>
          </cell>
          <cell r="S1076">
            <v>555.64</v>
          </cell>
          <cell r="T1076">
            <v>548.05999999999995</v>
          </cell>
          <cell r="U1076" t="str">
            <v xml:space="preserve"> N</v>
          </cell>
          <cell r="V1076">
            <v>2</v>
          </cell>
          <cell r="W1076">
            <v>514866364</v>
          </cell>
          <cell r="X1076" t="str">
            <v xml:space="preserve"> S</v>
          </cell>
          <cell r="Y1076">
            <v>35400</v>
          </cell>
          <cell r="Z1076">
            <v>53525</v>
          </cell>
          <cell r="AA1076">
            <v>0</v>
          </cell>
          <cell r="AB1076">
            <v>3</v>
          </cell>
          <cell r="AC1076">
            <v>6</v>
          </cell>
          <cell r="AD1076">
            <v>2</v>
          </cell>
          <cell r="AE1076">
            <v>0</v>
          </cell>
          <cell r="AF1076">
            <v>0</v>
          </cell>
          <cell r="AG1076" t="str">
            <v xml:space="preserve"> ST</v>
          </cell>
          <cell r="AH1076" t="str">
            <v xml:space="preserve"> REAL PROPERTY LOCATED AT 208 S</v>
          </cell>
          <cell r="AI1076" t="str">
            <v xml:space="preserve"> N</v>
          </cell>
          <cell r="AJ1076">
            <v>5.5</v>
          </cell>
          <cell r="AK1076">
            <v>1</v>
          </cell>
          <cell r="AL1076">
            <v>35400</v>
          </cell>
          <cell r="AM1076">
            <v>53525</v>
          </cell>
          <cell r="AN1076" t="str">
            <v xml:space="preserve">  0/00/0000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1</v>
          </cell>
          <cell r="AW1076">
            <v>0</v>
          </cell>
          <cell r="AX1076">
            <v>0</v>
          </cell>
          <cell r="AY1076">
            <v>35400</v>
          </cell>
          <cell r="AZ1076">
            <v>53525</v>
          </cell>
          <cell r="BA1076" t="str">
            <v xml:space="preserve"> ST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 t="str">
            <v>Pass</v>
          </cell>
          <cell r="BH1076" t="str">
            <v>Pass</v>
          </cell>
          <cell r="BI1076" t="str">
            <v>***-**-6364</v>
          </cell>
          <cell r="BJ1076">
            <v>75773.19</v>
          </cell>
          <cell r="BK1076">
            <v>76321.25</v>
          </cell>
          <cell r="BL1076">
            <v>76321.25</v>
          </cell>
          <cell r="BM1076"/>
          <cell r="BN1076"/>
          <cell r="BO1076"/>
          <cell r="BP1076"/>
          <cell r="BQ1076">
            <v>5.7231027267471621E-5</v>
          </cell>
          <cell r="BR1076">
            <v>75773.19</v>
          </cell>
          <cell r="BS1076">
            <v>548.05999999999995</v>
          </cell>
          <cell r="BT1076">
            <v>76321.25</v>
          </cell>
          <cell r="BU1076">
            <v>0</v>
          </cell>
          <cell r="BV1076">
            <v>76321.25</v>
          </cell>
          <cell r="BW1076">
            <v>0</v>
          </cell>
          <cell r="BX1076">
            <v>0</v>
          </cell>
          <cell r="BY1076"/>
          <cell r="BZ1076">
            <v>0</v>
          </cell>
          <cell r="CA1076" t="e">
            <v>#REF!</v>
          </cell>
          <cell r="CB1076" t="str">
            <v>Match</v>
          </cell>
          <cell r="CC1076" t="b">
            <v>0</v>
          </cell>
          <cell r="CD1076">
            <v>514866364</v>
          </cell>
          <cell r="CE1076">
            <v>9</v>
          </cell>
          <cell r="CF1076">
            <v>5</v>
          </cell>
          <cell r="CG1076">
            <v>86</v>
          </cell>
          <cell r="CH1076" t="b">
            <v>0</v>
          </cell>
          <cell r="CI1076">
            <v>-137.31315972222365</v>
          </cell>
          <cell r="CJ1076"/>
          <cell r="CK1076" t="e">
            <v>#REF!</v>
          </cell>
          <cell r="CL1076" t="e">
            <v>#REF!</v>
          </cell>
        </row>
        <row r="1077">
          <cell r="B1077">
            <v>53996</v>
          </cell>
          <cell r="C1077" t="str">
            <v xml:space="preserve"> KOUGH,BRYAN C.</v>
          </cell>
          <cell r="D1077">
            <v>76191.19</v>
          </cell>
          <cell r="E1077">
            <v>74355.490000000005</v>
          </cell>
          <cell r="F1077">
            <v>42921</v>
          </cell>
          <cell r="G1077">
            <v>48405</v>
          </cell>
          <cell r="H1077" t="str">
            <v xml:space="preserve"> PURCHASE RENTAL</v>
          </cell>
          <cell r="I1077" t="str">
            <v xml:space="preserve"> SA</v>
          </cell>
          <cell r="J1077">
            <v>13</v>
          </cell>
          <cell r="K1077" t="str">
            <v xml:space="preserve"> A</v>
          </cell>
          <cell r="L1077" t="str">
            <v xml:space="preserve"> N</v>
          </cell>
          <cell r="M1077">
            <v>0</v>
          </cell>
          <cell r="N1077">
            <v>35400</v>
          </cell>
          <cell r="O1077">
            <v>53996</v>
          </cell>
          <cell r="P1077">
            <v>0</v>
          </cell>
          <cell r="Q1077" t="str">
            <v xml:space="preserve"> MN</v>
          </cell>
          <cell r="R1077">
            <v>43110</v>
          </cell>
          <cell r="S1077">
            <v>623.12</v>
          </cell>
          <cell r="T1077">
            <v>537.79999999999995</v>
          </cell>
          <cell r="U1077" t="str">
            <v xml:space="preserve"> N</v>
          </cell>
          <cell r="V1077">
            <v>2</v>
          </cell>
          <cell r="W1077">
            <v>514866364</v>
          </cell>
          <cell r="X1077" t="str">
            <v xml:space="preserve"> S</v>
          </cell>
          <cell r="Y1077">
            <v>35400</v>
          </cell>
          <cell r="Z1077">
            <v>53996</v>
          </cell>
          <cell r="AA1077">
            <v>0</v>
          </cell>
          <cell r="AB1077">
            <v>3</v>
          </cell>
          <cell r="AC1077">
            <v>6</v>
          </cell>
          <cell r="AD1077">
            <v>1</v>
          </cell>
          <cell r="AE1077">
            <v>0</v>
          </cell>
          <cell r="AF1077">
            <v>0</v>
          </cell>
          <cell r="AG1077" t="str">
            <v xml:space="preserve"> ST</v>
          </cell>
          <cell r="AH1077" t="str">
            <v xml:space="preserve"> REAL PROPERTY LOCATED AT 210 A</v>
          </cell>
          <cell r="AI1077" t="str">
            <v xml:space="preserve"> N</v>
          </cell>
          <cell r="AJ1077">
            <v>5.5</v>
          </cell>
          <cell r="AK1077">
            <v>1</v>
          </cell>
          <cell r="AL1077">
            <v>35400</v>
          </cell>
          <cell r="AM1077">
            <v>53996</v>
          </cell>
          <cell r="AN1077" t="str">
            <v xml:space="preserve">  0/00/0000</v>
          </cell>
          <cell r="AO1077">
            <v>0</v>
          </cell>
          <cell r="AP1077">
            <v>138.72</v>
          </cell>
          <cell r="AQ1077">
            <v>138.72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35400</v>
          </cell>
          <cell r="AZ1077">
            <v>53996</v>
          </cell>
          <cell r="BA1077" t="str">
            <v xml:space="preserve"> ST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 t="str">
            <v>Pass</v>
          </cell>
          <cell r="BH1077" t="str">
            <v>Pass</v>
          </cell>
          <cell r="BI1077" t="str">
            <v>***-**-6364</v>
          </cell>
          <cell r="BJ1077">
            <v>74355.490000000005</v>
          </cell>
          <cell r="BK1077">
            <v>74893.290000000008</v>
          </cell>
          <cell r="BL1077">
            <v>74893.290000000008</v>
          </cell>
          <cell r="BM1077"/>
          <cell r="BN1077"/>
          <cell r="BO1077"/>
          <cell r="BP1077"/>
          <cell r="BQ1077">
            <v>5.6160247122712048E-5</v>
          </cell>
          <cell r="BR1077">
            <v>74355.490000000005</v>
          </cell>
          <cell r="BS1077">
            <v>537.79999999999995</v>
          </cell>
          <cell r="BT1077">
            <v>74893.290000000008</v>
          </cell>
          <cell r="BU1077">
            <v>0</v>
          </cell>
          <cell r="BV1077">
            <v>74893.290000000008</v>
          </cell>
          <cell r="BW1077">
            <v>0</v>
          </cell>
          <cell r="BX1077">
            <v>0</v>
          </cell>
          <cell r="BY1077" t="str">
            <v>1-29</v>
          </cell>
          <cell r="BZ1077">
            <v>138.72</v>
          </cell>
          <cell r="CA1077" t="e">
            <v>#REF!</v>
          </cell>
          <cell r="CB1077" t="str">
            <v>Match</v>
          </cell>
          <cell r="CC1077" t="b">
            <v>0</v>
          </cell>
          <cell r="CD1077">
            <v>514866364</v>
          </cell>
          <cell r="CE1077">
            <v>9</v>
          </cell>
          <cell r="CF1077">
            <v>5</v>
          </cell>
          <cell r="CG1077">
            <v>86</v>
          </cell>
          <cell r="CH1077" t="b">
            <v>0</v>
          </cell>
          <cell r="CI1077">
            <v>13.686840277776355</v>
          </cell>
          <cell r="CJ1077"/>
          <cell r="CK1077" t="e">
            <v>#REF!</v>
          </cell>
          <cell r="CL1077" t="e">
            <v>#REF!</v>
          </cell>
        </row>
        <row r="1078">
          <cell r="B1078">
            <v>54405</v>
          </cell>
          <cell r="C1078" t="str">
            <v xml:space="preserve"> KOUGH,BRYAN C.</v>
          </cell>
          <cell r="D1078">
            <v>58025</v>
          </cell>
          <cell r="E1078">
            <v>58025</v>
          </cell>
          <cell r="F1078">
            <v>43090</v>
          </cell>
          <cell r="G1078">
            <v>43189</v>
          </cell>
          <cell r="H1078" t="str">
            <v xml:space="preserve"> PURCHASE RENTAL</v>
          </cell>
          <cell r="I1078" t="str">
            <v xml:space="preserve"> SI</v>
          </cell>
          <cell r="J1078">
            <v>72</v>
          </cell>
          <cell r="K1078" t="str">
            <v xml:space="preserve"> A</v>
          </cell>
          <cell r="L1078" t="str">
            <v xml:space="preserve"> N</v>
          </cell>
          <cell r="M1078">
            <v>0</v>
          </cell>
          <cell r="N1078">
            <v>35400</v>
          </cell>
          <cell r="O1078">
            <v>54405</v>
          </cell>
          <cell r="P1078">
            <v>0</v>
          </cell>
          <cell r="Q1078" t="str">
            <v xml:space="preserve"> MN</v>
          </cell>
          <cell r="R1078">
            <v>43189</v>
          </cell>
          <cell r="S1078">
            <v>0</v>
          </cell>
          <cell r="T1078">
            <v>297.27</v>
          </cell>
          <cell r="U1078" t="str">
            <v xml:space="preserve"> N</v>
          </cell>
          <cell r="V1078">
            <v>1</v>
          </cell>
          <cell r="W1078">
            <v>514866364</v>
          </cell>
          <cell r="X1078" t="str">
            <v xml:space="preserve"> S</v>
          </cell>
          <cell r="Y1078">
            <v>35400</v>
          </cell>
          <cell r="Z1078">
            <v>54405</v>
          </cell>
          <cell r="AA1078">
            <v>0</v>
          </cell>
          <cell r="AB1078">
            <v>3</v>
          </cell>
          <cell r="AC1078">
            <v>10</v>
          </cell>
          <cell r="AD1078">
            <v>8</v>
          </cell>
          <cell r="AE1078">
            <v>0</v>
          </cell>
          <cell r="AF1078">
            <v>0</v>
          </cell>
          <cell r="AG1078" t="str">
            <v xml:space="preserve"> ST</v>
          </cell>
          <cell r="AH1078" t="str">
            <v xml:space="preserve">  </v>
          </cell>
          <cell r="AI1078" t="str">
            <v xml:space="preserve"> N</v>
          </cell>
          <cell r="AJ1078">
            <v>5.5</v>
          </cell>
          <cell r="AK1078">
            <v>0</v>
          </cell>
          <cell r="AL1078">
            <v>35400</v>
          </cell>
          <cell r="AM1078">
            <v>54405</v>
          </cell>
          <cell r="AN1078" t="str">
            <v xml:space="preserve">  0/00/0000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35400</v>
          </cell>
          <cell r="AZ1078">
            <v>54405</v>
          </cell>
          <cell r="BA1078" t="str">
            <v xml:space="preserve"> ST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 t="str">
            <v>Pass</v>
          </cell>
          <cell r="BH1078" t="str">
            <v>Pass</v>
          </cell>
          <cell r="BI1078" t="str">
            <v>***-**-6364</v>
          </cell>
          <cell r="BJ1078">
            <v>58025</v>
          </cell>
          <cell r="BK1078">
            <v>58322.27</v>
          </cell>
          <cell r="BL1078">
            <v>58322.27</v>
          </cell>
          <cell r="BM1078"/>
          <cell r="BN1078"/>
          <cell r="BO1078"/>
          <cell r="BP1078"/>
          <cell r="BQ1078">
            <v>4.3825927840639153E-5</v>
          </cell>
          <cell r="BR1078">
            <v>58025</v>
          </cell>
          <cell r="BS1078">
            <v>297.27</v>
          </cell>
          <cell r="BT1078">
            <v>58322.27</v>
          </cell>
          <cell r="BU1078">
            <v>0</v>
          </cell>
          <cell r="BV1078">
            <v>58322.27</v>
          </cell>
          <cell r="BW1078">
            <v>0</v>
          </cell>
          <cell r="BX1078">
            <v>0</v>
          </cell>
          <cell r="BY1078"/>
          <cell r="BZ1078">
            <v>0</v>
          </cell>
          <cell r="CA1078" t="e">
            <v>#REF!</v>
          </cell>
          <cell r="CB1078" t="str">
            <v>Match</v>
          </cell>
          <cell r="CC1078" t="b">
            <v>0</v>
          </cell>
          <cell r="CD1078">
            <v>514866364</v>
          </cell>
          <cell r="CE1078">
            <v>9</v>
          </cell>
          <cell r="CF1078">
            <v>5</v>
          </cell>
          <cell r="CG1078">
            <v>86</v>
          </cell>
          <cell r="CH1078" t="b">
            <v>0</v>
          </cell>
          <cell r="CI1078">
            <v>-65.313159722223645</v>
          </cell>
          <cell r="CJ1078"/>
          <cell r="CK1078" t="e">
            <v>#REF!</v>
          </cell>
          <cell r="CL1078" t="e">
            <v>#REF!</v>
          </cell>
        </row>
        <row r="1079">
          <cell r="B1079">
            <v>54460</v>
          </cell>
          <cell r="C1079" t="str">
            <v xml:space="preserve"> KOUGH,KEITH C.</v>
          </cell>
          <cell r="D1079">
            <v>15027.5</v>
          </cell>
          <cell r="E1079">
            <v>15027.5</v>
          </cell>
          <cell r="F1079">
            <v>43119</v>
          </cell>
          <cell r="G1079">
            <v>44958</v>
          </cell>
          <cell r="H1079" t="str">
            <v xml:space="preserve"> PURCHASE VEHICLE</v>
          </cell>
          <cell r="I1079" t="str">
            <v xml:space="preserve"> SA</v>
          </cell>
          <cell r="J1079">
            <v>34</v>
          </cell>
          <cell r="K1079" t="str">
            <v xml:space="preserve"> A</v>
          </cell>
          <cell r="L1079" t="str">
            <v xml:space="preserve"> N</v>
          </cell>
          <cell r="M1079">
            <v>0</v>
          </cell>
          <cell r="N1079">
            <v>35425</v>
          </cell>
          <cell r="O1079">
            <v>54460</v>
          </cell>
          <cell r="P1079">
            <v>0</v>
          </cell>
          <cell r="Q1079" t="str">
            <v xml:space="preserve"> BR</v>
          </cell>
          <cell r="R1079">
            <v>43160</v>
          </cell>
          <cell r="S1079">
            <v>298.25</v>
          </cell>
          <cell r="T1079">
            <v>14.41</v>
          </cell>
          <cell r="U1079" t="str">
            <v xml:space="preserve"> N</v>
          </cell>
          <cell r="V1079">
            <v>11</v>
          </cell>
          <cell r="W1079">
            <v>513048897</v>
          </cell>
          <cell r="X1079" t="str">
            <v xml:space="preserve"> S</v>
          </cell>
          <cell r="Y1079">
            <v>35425</v>
          </cell>
          <cell r="Z1079">
            <v>54460</v>
          </cell>
          <cell r="AA1079">
            <v>0</v>
          </cell>
          <cell r="AB1079">
            <v>14</v>
          </cell>
          <cell r="AC1079">
            <v>5</v>
          </cell>
          <cell r="AD1079">
            <v>12</v>
          </cell>
          <cell r="AE1079">
            <v>0</v>
          </cell>
          <cell r="AF1079">
            <v>0</v>
          </cell>
          <cell r="AG1079" t="str">
            <v xml:space="preserve"> ST</v>
          </cell>
          <cell r="AH1079" t="str">
            <v xml:space="preserve"> 2001 FORD EXPLORER SPORT TRAC</v>
          </cell>
          <cell r="AI1079" t="str">
            <v xml:space="preserve"> N</v>
          </cell>
          <cell r="AJ1079">
            <v>7</v>
          </cell>
          <cell r="AK1079">
            <v>0</v>
          </cell>
          <cell r="AL1079">
            <v>35425</v>
          </cell>
          <cell r="AM1079">
            <v>54460</v>
          </cell>
          <cell r="AN1079" t="str">
            <v xml:space="preserve">  0/00/0000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35425</v>
          </cell>
          <cell r="AZ1079">
            <v>54460</v>
          </cell>
          <cell r="BA1079" t="str">
            <v xml:space="preserve"> ST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 t="str">
            <v>Pass</v>
          </cell>
          <cell r="BH1079" t="str">
            <v>Pass</v>
          </cell>
          <cell r="BI1079" t="str">
            <v>***-**-8897</v>
          </cell>
          <cell r="BJ1079">
            <v>15027.5</v>
          </cell>
          <cell r="BK1079">
            <v>15041.91</v>
          </cell>
          <cell r="BL1079">
            <v>15041.91</v>
          </cell>
          <cell r="BM1079"/>
          <cell r="BN1079"/>
          <cell r="BO1079"/>
          <cell r="BP1079"/>
          <cell r="BQ1079">
            <v>1.4445682235326263E-5</v>
          </cell>
          <cell r="BR1079">
            <v>15027.5</v>
          </cell>
          <cell r="BS1079">
            <v>14.41</v>
          </cell>
          <cell r="BT1079">
            <v>15041.91</v>
          </cell>
          <cell r="BU1079">
            <v>0</v>
          </cell>
          <cell r="BV1079">
            <v>15041.91</v>
          </cell>
          <cell r="BW1079">
            <v>0</v>
          </cell>
          <cell r="BX1079">
            <v>0</v>
          </cell>
          <cell r="BY1079"/>
          <cell r="BZ1079">
            <v>0</v>
          </cell>
          <cell r="CA1079" t="e">
            <v>#REF!</v>
          </cell>
          <cell r="CB1079" t="str">
            <v>Match</v>
          </cell>
          <cell r="CC1079" t="b">
            <v>0</v>
          </cell>
          <cell r="CD1079">
            <v>513048897</v>
          </cell>
          <cell r="CE1079">
            <v>9</v>
          </cell>
          <cell r="CF1079">
            <v>5</v>
          </cell>
          <cell r="CG1079">
            <v>4</v>
          </cell>
          <cell r="CH1079" t="b">
            <v>0</v>
          </cell>
          <cell r="CI1079">
            <v>-36.313159722223645</v>
          </cell>
          <cell r="CJ1079"/>
          <cell r="CK1079" t="e">
            <v>#REF!</v>
          </cell>
          <cell r="CL1079" t="e">
            <v>#REF!</v>
          </cell>
        </row>
        <row r="1080">
          <cell r="B1080">
            <v>51772</v>
          </cell>
          <cell r="C1080" t="str">
            <v xml:space="preserve"> KOUGH,TYLER JAMES</v>
          </cell>
          <cell r="D1080">
            <v>29600.73</v>
          </cell>
          <cell r="E1080">
            <v>15919.5</v>
          </cell>
          <cell r="F1080">
            <v>42172</v>
          </cell>
          <cell r="G1080">
            <v>43997</v>
          </cell>
          <cell r="H1080" t="str">
            <v xml:space="preserve"> PURCHASE VEHICLE</v>
          </cell>
          <cell r="I1080" t="str">
            <v xml:space="preserve"> SA</v>
          </cell>
          <cell r="J1080">
            <v>34</v>
          </cell>
          <cell r="K1080" t="str">
            <v xml:space="preserve"> A</v>
          </cell>
          <cell r="L1080" t="str">
            <v xml:space="preserve"> N</v>
          </cell>
          <cell r="M1080">
            <v>0</v>
          </cell>
          <cell r="N1080">
            <v>35515</v>
          </cell>
          <cell r="O1080">
            <v>51772</v>
          </cell>
          <cell r="P1080">
            <v>0</v>
          </cell>
          <cell r="Q1080" t="str">
            <v xml:space="preserve"> LF</v>
          </cell>
          <cell r="R1080">
            <v>43115</v>
          </cell>
          <cell r="S1080">
            <v>568.85</v>
          </cell>
          <cell r="T1080">
            <v>47.65</v>
          </cell>
          <cell r="U1080" t="str">
            <v xml:space="preserve"> N</v>
          </cell>
          <cell r="V1080">
            <v>11</v>
          </cell>
          <cell r="W1080">
            <v>513966703</v>
          </cell>
          <cell r="X1080" t="str">
            <v xml:space="preserve"> S</v>
          </cell>
          <cell r="Y1080">
            <v>35515</v>
          </cell>
          <cell r="Z1080">
            <v>51772</v>
          </cell>
          <cell r="AA1080">
            <v>0</v>
          </cell>
          <cell r="AB1080">
            <v>4</v>
          </cell>
          <cell r="AC1080">
            <v>5</v>
          </cell>
          <cell r="AD1080">
            <v>12</v>
          </cell>
          <cell r="AE1080">
            <v>0</v>
          </cell>
          <cell r="AF1080">
            <v>0</v>
          </cell>
          <cell r="AG1080" t="str">
            <v xml:space="preserve"> ST</v>
          </cell>
          <cell r="AH1080" t="str">
            <v xml:space="preserve"> 2012 CHEVROLET SILVERADO CREW</v>
          </cell>
          <cell r="AI1080" t="str">
            <v xml:space="preserve"> N</v>
          </cell>
          <cell r="AJ1080">
            <v>5.75</v>
          </cell>
          <cell r="AK1080">
            <v>7</v>
          </cell>
          <cell r="AL1080">
            <v>35515</v>
          </cell>
          <cell r="AM1080">
            <v>51772</v>
          </cell>
          <cell r="AN1080" t="str">
            <v xml:space="preserve">  0/00/0000</v>
          </cell>
          <cell r="AO1080">
            <v>543.77</v>
          </cell>
          <cell r="AP1080">
            <v>25.08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35515</v>
          </cell>
          <cell r="AZ1080">
            <v>51772</v>
          </cell>
          <cell r="BA1080" t="str">
            <v xml:space="preserve"> ST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 t="str">
            <v>Pass</v>
          </cell>
          <cell r="BH1080" t="str">
            <v>Pass</v>
          </cell>
          <cell r="BI1080" t="str">
            <v>***-**-6703</v>
          </cell>
          <cell r="BJ1080">
            <v>15919.5</v>
          </cell>
          <cell r="BK1080">
            <v>15967.15</v>
          </cell>
          <cell r="BL1080">
            <v>15967.15</v>
          </cell>
          <cell r="BM1080"/>
          <cell r="BN1080"/>
          <cell r="BO1080"/>
          <cell r="BP1080"/>
          <cell r="BQ1080">
            <v>1.2570442003805779E-5</v>
          </cell>
          <cell r="BR1080">
            <v>15919.5</v>
          </cell>
          <cell r="BS1080">
            <v>47.65</v>
          </cell>
          <cell r="BT1080">
            <v>15967.15</v>
          </cell>
          <cell r="BU1080">
            <v>0</v>
          </cell>
          <cell r="BV1080">
            <v>15967.15</v>
          </cell>
          <cell r="BW1080">
            <v>0</v>
          </cell>
          <cell r="BX1080">
            <v>0</v>
          </cell>
          <cell r="BY1080"/>
          <cell r="BZ1080">
            <v>568.85</v>
          </cell>
          <cell r="CA1080" t="e">
            <v>#REF!</v>
          </cell>
          <cell r="CB1080" t="str">
            <v>Match</v>
          </cell>
          <cell r="CC1080" t="b">
            <v>0</v>
          </cell>
          <cell r="CD1080">
            <v>513966703</v>
          </cell>
          <cell r="CE1080">
            <v>9</v>
          </cell>
          <cell r="CF1080">
            <v>5</v>
          </cell>
          <cell r="CG1080">
            <v>96</v>
          </cell>
          <cell r="CH1080" t="b">
            <v>0</v>
          </cell>
          <cell r="CI1080">
            <v>8.6868402777763549</v>
          </cell>
          <cell r="CJ1080"/>
          <cell r="CK1080" t="e">
            <v>#REF!</v>
          </cell>
          <cell r="CL1080" t="e">
            <v>#REF!</v>
          </cell>
        </row>
        <row r="1081">
          <cell r="B1081">
            <v>53843</v>
          </cell>
          <cell r="C1081" t="str">
            <v xml:space="preserve"> KOUGH,TYLER JAMES</v>
          </cell>
          <cell r="D1081">
            <v>53351.040000000001</v>
          </cell>
          <cell r="E1081">
            <v>50043.27</v>
          </cell>
          <cell r="F1081">
            <v>42863</v>
          </cell>
          <cell r="G1081">
            <v>44752</v>
          </cell>
          <cell r="H1081" t="str">
            <v xml:space="preserve"> REFINANCE VEHICLES</v>
          </cell>
          <cell r="I1081" t="str">
            <v xml:space="preserve"> SA</v>
          </cell>
          <cell r="J1081">
            <v>31</v>
          </cell>
          <cell r="K1081" t="str">
            <v xml:space="preserve"> A</v>
          </cell>
          <cell r="L1081" t="str">
            <v xml:space="preserve"> N</v>
          </cell>
          <cell r="M1081">
            <v>0</v>
          </cell>
          <cell r="N1081">
            <v>35515</v>
          </cell>
          <cell r="O1081">
            <v>53843</v>
          </cell>
          <cell r="P1081">
            <v>0</v>
          </cell>
          <cell r="Q1081" t="str">
            <v xml:space="preserve"> LF</v>
          </cell>
          <cell r="R1081">
            <v>43110</v>
          </cell>
          <cell r="S1081">
            <v>1048.98</v>
          </cell>
          <cell r="T1081">
            <v>402.74</v>
          </cell>
          <cell r="U1081" t="str">
            <v xml:space="preserve"> N</v>
          </cell>
          <cell r="V1081">
            <v>11</v>
          </cell>
          <cell r="W1081">
            <v>513966703</v>
          </cell>
          <cell r="X1081" t="str">
            <v xml:space="preserve"> S</v>
          </cell>
          <cell r="Y1081">
            <v>35515</v>
          </cell>
          <cell r="Z1081">
            <v>53843</v>
          </cell>
          <cell r="AA1081">
            <v>0</v>
          </cell>
          <cell r="AB1081">
            <v>3</v>
          </cell>
          <cell r="AC1081">
            <v>10</v>
          </cell>
          <cell r="AD1081">
            <v>4</v>
          </cell>
          <cell r="AE1081">
            <v>0</v>
          </cell>
          <cell r="AF1081">
            <v>0</v>
          </cell>
          <cell r="AG1081" t="str">
            <v xml:space="preserve"> ST</v>
          </cell>
          <cell r="AH1081" t="str">
            <v xml:space="preserve"> 1977 FORD PICKUP</v>
          </cell>
          <cell r="AI1081" t="str">
            <v xml:space="preserve"> N</v>
          </cell>
          <cell r="AJ1081">
            <v>6.25</v>
          </cell>
          <cell r="AK1081">
            <v>4</v>
          </cell>
          <cell r="AL1081">
            <v>35515</v>
          </cell>
          <cell r="AM1081">
            <v>53843</v>
          </cell>
          <cell r="AN1081" t="str">
            <v xml:space="preserve">  0/00/0000</v>
          </cell>
          <cell r="AO1081">
            <v>766.2</v>
          </cell>
          <cell r="AP1081">
            <v>282.77999999999997</v>
          </cell>
          <cell r="AQ1081">
            <v>1048.98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35515</v>
          </cell>
          <cell r="AZ1081">
            <v>53843</v>
          </cell>
          <cell r="BA1081" t="str">
            <v xml:space="preserve"> ST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 t="str">
            <v>Pass</v>
          </cell>
          <cell r="BH1081" t="str">
            <v>Pass</v>
          </cell>
          <cell r="BI1081" t="str">
            <v>***-**-6703</v>
          </cell>
          <cell r="BJ1081">
            <v>50043.27</v>
          </cell>
          <cell r="BK1081">
            <v>50446.009999999995</v>
          </cell>
          <cell r="BL1081">
            <v>50446.009999999995</v>
          </cell>
          <cell r="BM1081"/>
          <cell r="BN1081"/>
          <cell r="BO1081"/>
          <cell r="BP1081"/>
          <cell r="BQ1081">
            <v>4.2951563587983671E-5</v>
          </cell>
          <cell r="BR1081">
            <v>50043.27</v>
          </cell>
          <cell r="BS1081">
            <v>402.74</v>
          </cell>
          <cell r="BT1081">
            <v>50446.009999999995</v>
          </cell>
          <cell r="BU1081">
            <v>0</v>
          </cell>
          <cell r="BV1081">
            <v>50446.009999999995</v>
          </cell>
          <cell r="BW1081">
            <v>0</v>
          </cell>
          <cell r="BX1081">
            <v>0</v>
          </cell>
          <cell r="BY1081" t="str">
            <v>1-29</v>
          </cell>
          <cell r="BZ1081">
            <v>1048.98</v>
          </cell>
          <cell r="CA1081" t="e">
            <v>#REF!</v>
          </cell>
          <cell r="CB1081" t="str">
            <v>Match</v>
          </cell>
          <cell r="CC1081" t="b">
            <v>0</v>
          </cell>
          <cell r="CD1081">
            <v>513966703</v>
          </cell>
          <cell r="CE1081">
            <v>9</v>
          </cell>
          <cell r="CF1081">
            <v>5</v>
          </cell>
          <cell r="CG1081">
            <v>96</v>
          </cell>
          <cell r="CH1081" t="b">
            <v>0</v>
          </cell>
          <cell r="CI1081">
            <v>13.686840277776355</v>
          </cell>
          <cell r="CJ1081"/>
          <cell r="CK1081" t="e">
            <v>#REF!</v>
          </cell>
          <cell r="CL1081" t="e">
            <v>#REF!</v>
          </cell>
        </row>
        <row r="1082">
          <cell r="B1082">
            <v>54103</v>
          </cell>
          <cell r="C1082" t="str">
            <v xml:space="preserve"> KOUGH,TYLER JAMES</v>
          </cell>
          <cell r="D1082">
            <v>7500</v>
          </cell>
          <cell r="E1082">
            <v>7500</v>
          </cell>
          <cell r="F1082">
            <v>42968</v>
          </cell>
          <cell r="G1082">
            <v>43070</v>
          </cell>
          <cell r="H1082" t="str">
            <v xml:space="preserve"> WEDDING EXPENSES</v>
          </cell>
          <cell r="I1082" t="str">
            <v xml:space="preserve"> SI</v>
          </cell>
          <cell r="J1082">
            <v>72</v>
          </cell>
          <cell r="K1082" t="str">
            <v xml:space="preserve"> A</v>
          </cell>
          <cell r="L1082" t="str">
            <v xml:space="preserve"> C</v>
          </cell>
          <cell r="M1082">
            <v>0</v>
          </cell>
          <cell r="N1082">
            <v>35515</v>
          </cell>
          <cell r="O1082">
            <v>54103</v>
          </cell>
          <cell r="P1082">
            <v>0</v>
          </cell>
          <cell r="Q1082" t="str">
            <v xml:space="preserve"> LF</v>
          </cell>
          <cell r="R1082">
            <v>43070</v>
          </cell>
          <cell r="S1082">
            <v>0</v>
          </cell>
          <cell r="T1082">
            <v>253.94</v>
          </cell>
          <cell r="U1082" t="str">
            <v xml:space="preserve"> N</v>
          </cell>
          <cell r="V1082">
            <v>1</v>
          </cell>
          <cell r="W1082">
            <v>513966703</v>
          </cell>
          <cell r="X1082" t="str">
            <v xml:space="preserve"> S</v>
          </cell>
          <cell r="Y1082">
            <v>35515</v>
          </cell>
          <cell r="Z1082">
            <v>54103</v>
          </cell>
          <cell r="AA1082">
            <v>0</v>
          </cell>
          <cell r="AB1082">
            <v>3</v>
          </cell>
          <cell r="AC1082">
            <v>10</v>
          </cell>
          <cell r="AD1082">
            <v>8</v>
          </cell>
          <cell r="AE1082">
            <v>0</v>
          </cell>
          <cell r="AF1082">
            <v>0</v>
          </cell>
          <cell r="AG1082" t="str">
            <v xml:space="preserve"> ST</v>
          </cell>
          <cell r="AH1082" t="str">
            <v xml:space="preserve"> UNSECURED</v>
          </cell>
          <cell r="AI1082" t="str">
            <v xml:space="preserve"> N</v>
          </cell>
          <cell r="AJ1082">
            <v>8.5</v>
          </cell>
          <cell r="AK1082">
            <v>1</v>
          </cell>
          <cell r="AL1082">
            <v>35515</v>
          </cell>
          <cell r="AM1082">
            <v>54103</v>
          </cell>
          <cell r="AN1082" t="str">
            <v xml:space="preserve">  0/00/0000</v>
          </cell>
          <cell r="AO1082">
            <v>7500</v>
          </cell>
          <cell r="AP1082">
            <v>253.94</v>
          </cell>
          <cell r="AQ1082">
            <v>0</v>
          </cell>
          <cell r="AR1082">
            <v>7753.94</v>
          </cell>
          <cell r="AS1082">
            <v>0</v>
          </cell>
          <cell r="AT1082">
            <v>0</v>
          </cell>
          <cell r="AU1082">
            <v>0</v>
          </cell>
          <cell r="AV1082">
            <v>1</v>
          </cell>
          <cell r="AW1082">
            <v>0</v>
          </cell>
          <cell r="AX1082">
            <v>0</v>
          </cell>
          <cell r="AY1082">
            <v>35515</v>
          </cell>
          <cell r="AZ1082">
            <v>54103</v>
          </cell>
          <cell r="BA1082" t="str">
            <v xml:space="preserve"> ST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 t="str">
            <v>Pass</v>
          </cell>
          <cell r="BH1082" t="str">
            <v>Pass</v>
          </cell>
          <cell r="BI1082" t="str">
            <v>***-**-6703</v>
          </cell>
          <cell r="BJ1082">
            <v>7500</v>
          </cell>
          <cell r="BK1082">
            <v>7753.94</v>
          </cell>
          <cell r="BL1082">
            <v>7753.94</v>
          </cell>
          <cell r="BM1082"/>
          <cell r="BN1082"/>
          <cell r="BO1082"/>
          <cell r="BP1082"/>
          <cell r="BQ1082">
            <v>8.7545427906176685E-6</v>
          </cell>
          <cell r="BR1082">
            <v>7500</v>
          </cell>
          <cell r="BS1082">
            <v>253.94</v>
          </cell>
          <cell r="BT1082">
            <v>7753.94</v>
          </cell>
          <cell r="BU1082">
            <v>0</v>
          </cell>
          <cell r="BV1082">
            <v>7753.94</v>
          </cell>
          <cell r="BW1082">
            <v>0</v>
          </cell>
          <cell r="BX1082">
            <v>0</v>
          </cell>
          <cell r="BY1082" t="str">
            <v>30-59</v>
          </cell>
          <cell r="BZ1082">
            <v>7753.94</v>
          </cell>
          <cell r="CA1082" t="e">
            <v>#REF!</v>
          </cell>
          <cell r="CB1082" t="str">
            <v>Match</v>
          </cell>
          <cell r="CC1082" t="b">
            <v>0</v>
          </cell>
          <cell r="CD1082">
            <v>513966703</v>
          </cell>
          <cell r="CE1082">
            <v>9</v>
          </cell>
          <cell r="CF1082">
            <v>5</v>
          </cell>
          <cell r="CG1082">
            <v>96</v>
          </cell>
          <cell r="CH1082" t="b">
            <v>0</v>
          </cell>
          <cell r="CI1082">
            <v>53.686840277776355</v>
          </cell>
          <cell r="CJ1082" t="str">
            <v>31 +</v>
          </cell>
          <cell r="CK1082" t="e">
            <v>#REF!</v>
          </cell>
          <cell r="CL1082" t="e">
            <v>#REF!</v>
          </cell>
        </row>
        <row r="1083">
          <cell r="B1083">
            <v>310392</v>
          </cell>
          <cell r="C1083" t="str">
            <v xml:space="preserve"> KOUGH,TYLER JAMES</v>
          </cell>
          <cell r="D1083">
            <v>157700</v>
          </cell>
          <cell r="E1083">
            <v>152666.65</v>
          </cell>
          <cell r="F1083">
            <v>42419</v>
          </cell>
          <cell r="G1083">
            <v>53387</v>
          </cell>
          <cell r="H1083" t="str">
            <v xml:space="preserve"> PURCHASE HOME</v>
          </cell>
          <cell r="I1083" t="str">
            <v xml:space="preserve"> PA</v>
          </cell>
          <cell r="J1083">
            <v>19</v>
          </cell>
          <cell r="K1083" t="str">
            <v xml:space="preserve"> A</v>
          </cell>
          <cell r="L1083" t="str">
            <v xml:space="preserve"> N</v>
          </cell>
          <cell r="M1083">
            <v>0</v>
          </cell>
          <cell r="N1083">
            <v>35515</v>
          </cell>
          <cell r="O1083">
            <v>310392</v>
          </cell>
          <cell r="P1083">
            <v>0</v>
          </cell>
          <cell r="Q1083" t="str">
            <v xml:space="preserve"> BR</v>
          </cell>
          <cell r="R1083">
            <v>43040</v>
          </cell>
          <cell r="S1083">
            <v>719.19</v>
          </cell>
          <cell r="T1083">
            <v>1617.32</v>
          </cell>
          <cell r="U1083" t="str">
            <v xml:space="preserve"> N</v>
          </cell>
          <cell r="V1083">
            <v>2</v>
          </cell>
          <cell r="W1083">
            <v>513966703</v>
          </cell>
          <cell r="X1083" t="str">
            <v xml:space="preserve"> S</v>
          </cell>
          <cell r="Y1083">
            <v>35515</v>
          </cell>
          <cell r="Z1083">
            <v>310392</v>
          </cell>
          <cell r="AA1083">
            <v>0</v>
          </cell>
          <cell r="AB1083">
            <v>3</v>
          </cell>
          <cell r="AC1083">
            <v>6</v>
          </cell>
          <cell r="AD1083">
            <v>3</v>
          </cell>
          <cell r="AE1083">
            <v>310392</v>
          </cell>
          <cell r="AF1083">
            <v>1</v>
          </cell>
          <cell r="AG1083" t="str">
            <v xml:space="preserve"> ST</v>
          </cell>
          <cell r="AH1083" t="str">
            <v xml:space="preserve"> 111 W 7TH</v>
          </cell>
          <cell r="AI1083" t="str">
            <v xml:space="preserve"> N</v>
          </cell>
          <cell r="AJ1083">
            <v>3.375</v>
          </cell>
          <cell r="AK1083">
            <v>18</v>
          </cell>
          <cell r="AL1083">
            <v>35515</v>
          </cell>
          <cell r="AM1083">
            <v>310392</v>
          </cell>
          <cell r="AN1083" t="str">
            <v xml:space="preserve">  0/00/0000</v>
          </cell>
          <cell r="AO1083">
            <v>774.03</v>
          </cell>
          <cell r="AP1083">
            <v>1288.1300000000001</v>
          </cell>
          <cell r="AQ1083">
            <v>1348.65</v>
          </cell>
          <cell r="AR1083">
            <v>1381.49</v>
          </cell>
          <cell r="AS1083">
            <v>1381.49</v>
          </cell>
          <cell r="AT1083">
            <v>0</v>
          </cell>
          <cell r="AU1083">
            <v>0</v>
          </cell>
          <cell r="AV1083">
            <v>13</v>
          </cell>
          <cell r="AW1083">
            <v>8</v>
          </cell>
          <cell r="AX1083">
            <v>0</v>
          </cell>
          <cell r="AY1083">
            <v>35515</v>
          </cell>
          <cell r="AZ1083">
            <v>310392</v>
          </cell>
          <cell r="BA1083" t="str">
            <v xml:space="preserve"> ST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 t="str">
            <v>Pass</v>
          </cell>
          <cell r="BH1083" t="str">
            <v>Pass</v>
          </cell>
          <cell r="BI1083" t="str">
            <v>***-**-6703</v>
          </cell>
          <cell r="BJ1083">
            <v>152666.65</v>
          </cell>
          <cell r="BK1083">
            <v>154283.97</v>
          </cell>
          <cell r="BL1083">
            <v>154283.97</v>
          </cell>
          <cell r="BM1083"/>
          <cell r="BN1083"/>
          <cell r="BO1083"/>
          <cell r="BP1083"/>
          <cell r="BQ1083">
            <v>7.0757296947807408E-5</v>
          </cell>
          <cell r="BR1083">
            <v>152666.65</v>
          </cell>
          <cell r="BS1083">
            <v>1617.32</v>
          </cell>
          <cell r="BT1083">
            <v>154283.97</v>
          </cell>
          <cell r="BU1083">
            <v>0</v>
          </cell>
          <cell r="BV1083">
            <v>154283.97</v>
          </cell>
          <cell r="BW1083">
            <v>0</v>
          </cell>
          <cell r="BX1083">
            <v>0</v>
          </cell>
          <cell r="BY1083" t="str">
            <v>60-89</v>
          </cell>
          <cell r="BZ1083">
            <v>2062.16</v>
          </cell>
          <cell r="CA1083" t="e">
            <v>#REF!</v>
          </cell>
          <cell r="CB1083" t="str">
            <v>Match</v>
          </cell>
          <cell r="CC1083" t="b">
            <v>0</v>
          </cell>
          <cell r="CD1083">
            <v>513966703</v>
          </cell>
          <cell r="CE1083">
            <v>9</v>
          </cell>
          <cell r="CF1083">
            <v>5</v>
          </cell>
          <cell r="CG1083">
            <v>96</v>
          </cell>
          <cell r="CH1083" t="b">
            <v>0</v>
          </cell>
          <cell r="CI1083">
            <v>83.686840277776355</v>
          </cell>
          <cell r="CJ1083" t="str">
            <v>31 +</v>
          </cell>
          <cell r="CK1083" t="e">
            <v>#REF!</v>
          </cell>
          <cell r="CL1083" t="e">
            <v>#REF!</v>
          </cell>
        </row>
        <row r="1084">
          <cell r="B1084">
            <v>9310392</v>
          </cell>
          <cell r="C1084" t="str">
            <v xml:space="preserve"> KOUGH,TYLER</v>
          </cell>
          <cell r="D1084">
            <v>-157700</v>
          </cell>
          <cell r="E1084">
            <v>-152666.65</v>
          </cell>
          <cell r="F1084">
            <v>42419</v>
          </cell>
          <cell r="G1084">
            <v>53387</v>
          </cell>
          <cell r="H1084" t="str">
            <v xml:space="preserve"> MPF LOAN SOLD</v>
          </cell>
          <cell r="I1084" t="str">
            <v xml:space="preserve"> PT</v>
          </cell>
          <cell r="J1084">
            <v>20</v>
          </cell>
          <cell r="K1084" t="str">
            <v xml:space="preserve"> A</v>
          </cell>
          <cell r="L1084" t="str">
            <v xml:space="preserve"> N</v>
          </cell>
          <cell r="M1084">
            <v>0</v>
          </cell>
          <cell r="N1084">
            <v>35515</v>
          </cell>
          <cell r="O1084">
            <v>9310392</v>
          </cell>
          <cell r="P1084">
            <v>0</v>
          </cell>
          <cell r="Q1084" t="str">
            <v xml:space="preserve"> BR</v>
          </cell>
          <cell r="R1084">
            <v>43040</v>
          </cell>
          <cell r="S1084">
            <v>719.19</v>
          </cell>
          <cell r="T1084">
            <v>-1617.32</v>
          </cell>
          <cell r="U1084" t="str">
            <v xml:space="preserve"> N</v>
          </cell>
          <cell r="V1084">
            <v>2</v>
          </cell>
          <cell r="W1084">
            <v>513966703</v>
          </cell>
          <cell r="X1084" t="str">
            <v xml:space="preserve"> S</v>
          </cell>
          <cell r="Y1084">
            <v>35515</v>
          </cell>
          <cell r="Z1084">
            <v>9310392</v>
          </cell>
          <cell r="AA1084">
            <v>0</v>
          </cell>
          <cell r="AB1084">
            <v>3</v>
          </cell>
          <cell r="AC1084">
            <v>6</v>
          </cell>
          <cell r="AD1084">
            <v>3</v>
          </cell>
          <cell r="AE1084">
            <v>310392</v>
          </cell>
          <cell r="AF1084">
            <v>1</v>
          </cell>
          <cell r="AG1084" t="str">
            <v xml:space="preserve"> ST</v>
          </cell>
          <cell r="AH1084" t="str">
            <v xml:space="preserve"> 111 W 7TH</v>
          </cell>
          <cell r="AI1084" t="str">
            <v xml:space="preserve">  </v>
          </cell>
          <cell r="AJ1084">
            <v>3.375</v>
          </cell>
          <cell r="AK1084">
            <v>19</v>
          </cell>
          <cell r="AL1084">
            <v>35515</v>
          </cell>
          <cell r="AM1084">
            <v>9310392</v>
          </cell>
          <cell r="AN1084" t="str">
            <v xml:space="preserve">  0/00/0000</v>
          </cell>
          <cell r="AO1084">
            <v>-774.03</v>
          </cell>
          <cell r="AP1084">
            <v>-1288.1300000000001</v>
          </cell>
          <cell r="AQ1084">
            <v>-1348.65</v>
          </cell>
          <cell r="AR1084">
            <v>-1381.49</v>
          </cell>
          <cell r="AS1084">
            <v>-1381.49</v>
          </cell>
          <cell r="AT1084">
            <v>0</v>
          </cell>
          <cell r="AU1084">
            <v>0</v>
          </cell>
          <cell r="AV1084">
            <v>13</v>
          </cell>
          <cell r="AW1084">
            <v>8</v>
          </cell>
          <cell r="AX1084">
            <v>0</v>
          </cell>
          <cell r="AY1084">
            <v>35515</v>
          </cell>
          <cell r="AZ1084">
            <v>9310392</v>
          </cell>
          <cell r="BA1084" t="str">
            <v xml:space="preserve"> ST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 t="str">
            <v>Pass</v>
          </cell>
          <cell r="BH1084" t="str">
            <v>Pass</v>
          </cell>
          <cell r="BI1084" t="str">
            <v>***-**-6703</v>
          </cell>
          <cell r="BJ1084">
            <v>-152666.65</v>
          </cell>
          <cell r="BK1084">
            <v>-154283.97</v>
          </cell>
          <cell r="BL1084">
            <v>-154283.97</v>
          </cell>
          <cell r="BM1084"/>
          <cell r="BN1084"/>
          <cell r="BO1084"/>
          <cell r="BP1084"/>
          <cell r="BQ1084">
            <v>-7.0757296947807408E-5</v>
          </cell>
          <cell r="BR1084">
            <v>-152666.65</v>
          </cell>
          <cell r="BS1084">
            <v>-1617.32</v>
          </cell>
          <cell r="BT1084">
            <v>-154283.97</v>
          </cell>
          <cell r="BU1084">
            <v>0</v>
          </cell>
          <cell r="BV1084">
            <v>-154283.97</v>
          </cell>
          <cell r="BW1084">
            <v>0</v>
          </cell>
          <cell r="BX1084">
            <v>0</v>
          </cell>
          <cell r="BY1084" t="str">
            <v>60-89</v>
          </cell>
          <cell r="BZ1084">
            <v>-2062.16</v>
          </cell>
          <cell r="CA1084" t="e">
            <v>#REF!</v>
          </cell>
          <cell r="CB1084" t="str">
            <v>Match</v>
          </cell>
          <cell r="CC1084" t="b">
            <v>0</v>
          </cell>
          <cell r="CD1084">
            <v>513966703</v>
          </cell>
          <cell r="CE1084">
            <v>9</v>
          </cell>
          <cell r="CF1084">
            <v>5</v>
          </cell>
          <cell r="CG1084">
            <v>96</v>
          </cell>
          <cell r="CH1084" t="b">
            <v>0</v>
          </cell>
          <cell r="CI1084">
            <v>83.686840277776355</v>
          </cell>
          <cell r="CJ1084" t="str">
            <v>31 +</v>
          </cell>
          <cell r="CK1084" t="e">
            <v>#REF!</v>
          </cell>
          <cell r="CL1084" t="e">
            <v>#REF!</v>
          </cell>
        </row>
        <row r="1085">
          <cell r="B1085">
            <v>49044</v>
          </cell>
          <cell r="C1085" t="str">
            <v xml:space="preserve"> KOUGH,STEVEN C.</v>
          </cell>
          <cell r="D1085">
            <v>37000</v>
          </cell>
          <cell r="E1085">
            <v>22130.22</v>
          </cell>
          <cell r="F1085">
            <v>41407</v>
          </cell>
          <cell r="G1085">
            <v>45076</v>
          </cell>
          <cell r="H1085" t="str">
            <v xml:space="preserve"> PURCHASE RENTAL HOUSE</v>
          </cell>
          <cell r="I1085" t="str">
            <v xml:space="preserve"> SA</v>
          </cell>
          <cell r="J1085">
            <v>13</v>
          </cell>
          <cell r="K1085" t="str">
            <v xml:space="preserve"> A</v>
          </cell>
          <cell r="L1085" t="str">
            <v xml:space="preserve"> N</v>
          </cell>
          <cell r="M1085">
            <v>0</v>
          </cell>
          <cell r="N1085">
            <v>35528</v>
          </cell>
          <cell r="O1085">
            <v>49044</v>
          </cell>
          <cell r="P1085">
            <v>0</v>
          </cell>
          <cell r="Q1085" t="str">
            <v xml:space="preserve"> KM</v>
          </cell>
          <cell r="R1085">
            <v>43130</v>
          </cell>
          <cell r="S1085">
            <v>384.34</v>
          </cell>
          <cell r="T1085">
            <v>70.930000000000007</v>
          </cell>
          <cell r="U1085" t="str">
            <v xml:space="preserve"> N</v>
          </cell>
          <cell r="V1085">
            <v>2</v>
          </cell>
          <cell r="W1085">
            <v>514589405</v>
          </cell>
          <cell r="X1085" t="str">
            <v xml:space="preserve"> S</v>
          </cell>
          <cell r="Y1085">
            <v>35528</v>
          </cell>
          <cell r="Z1085">
            <v>49044</v>
          </cell>
          <cell r="AA1085">
            <v>0</v>
          </cell>
          <cell r="AB1085">
            <v>11</v>
          </cell>
          <cell r="AC1085">
            <v>6</v>
          </cell>
          <cell r="AD1085">
            <v>1</v>
          </cell>
          <cell r="AE1085">
            <v>0</v>
          </cell>
          <cell r="AF1085">
            <v>0</v>
          </cell>
          <cell r="AG1085" t="str">
            <v xml:space="preserve"> ST</v>
          </cell>
          <cell r="AH1085" t="str">
            <v xml:space="preserve"> 600 E 5TH ST., SCOTT CITY</v>
          </cell>
          <cell r="AI1085" t="str">
            <v xml:space="preserve"> N</v>
          </cell>
          <cell r="AJ1085">
            <v>4.5</v>
          </cell>
          <cell r="AK1085">
            <v>0</v>
          </cell>
          <cell r="AL1085">
            <v>35528</v>
          </cell>
          <cell r="AM1085">
            <v>49044</v>
          </cell>
          <cell r="AN1085" t="str">
            <v xml:space="preserve">  0/00/0000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35528</v>
          </cell>
          <cell r="AZ1085">
            <v>49044</v>
          </cell>
          <cell r="BA1085" t="str">
            <v xml:space="preserve"> ST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 t="str">
            <v>Pass</v>
          </cell>
          <cell r="BH1085" t="str">
            <v>Pass</v>
          </cell>
          <cell r="BI1085" t="str">
            <v>***-**-9405</v>
          </cell>
          <cell r="BJ1085">
            <v>22130.22</v>
          </cell>
          <cell r="BK1085">
            <v>22201.15</v>
          </cell>
          <cell r="BL1085">
            <v>22201.15</v>
          </cell>
          <cell r="BM1085"/>
          <cell r="BN1085"/>
          <cell r="BO1085"/>
          <cell r="BP1085"/>
          <cell r="BQ1085">
            <v>1.3675761738055268E-5</v>
          </cell>
          <cell r="BR1085">
            <v>22130.22</v>
          </cell>
          <cell r="BS1085">
            <v>70.930000000000007</v>
          </cell>
          <cell r="BT1085">
            <v>22201.15</v>
          </cell>
          <cell r="BU1085">
            <v>0</v>
          </cell>
          <cell r="BV1085">
            <v>22201.15</v>
          </cell>
          <cell r="BW1085">
            <v>0</v>
          </cell>
          <cell r="BX1085">
            <v>0</v>
          </cell>
          <cell r="BY1085"/>
          <cell r="BZ1085">
            <v>0</v>
          </cell>
          <cell r="CA1085" t="e">
            <v>#REF!</v>
          </cell>
          <cell r="CB1085" t="str">
            <v>Match</v>
          </cell>
          <cell r="CC1085" t="b">
            <v>0</v>
          </cell>
          <cell r="CD1085">
            <v>514589405</v>
          </cell>
          <cell r="CE1085">
            <v>9</v>
          </cell>
          <cell r="CF1085">
            <v>5</v>
          </cell>
          <cell r="CG1085">
            <v>58</v>
          </cell>
          <cell r="CH1085" t="b">
            <v>0</v>
          </cell>
          <cell r="CI1085">
            <v>-6.3131597222236451</v>
          </cell>
          <cell r="CJ1085"/>
          <cell r="CK1085" t="e">
            <v>#REF!</v>
          </cell>
          <cell r="CL1085" t="e">
            <v>#REF!</v>
          </cell>
        </row>
        <row r="1086">
          <cell r="B1086">
            <v>53808</v>
          </cell>
          <cell r="C1086" t="str">
            <v xml:space="preserve"> KOUGH,STEVEN C.</v>
          </cell>
          <cell r="D1086">
            <v>10173.94</v>
          </cell>
          <cell r="E1086">
            <v>8034.47</v>
          </cell>
          <cell r="F1086">
            <v>42853</v>
          </cell>
          <cell r="G1086">
            <v>43946</v>
          </cell>
          <cell r="H1086" t="str">
            <v xml:space="preserve"> CONSOLIDATE NICK'S LOAN W/THEI</v>
          </cell>
          <cell r="I1086" t="str">
            <v xml:space="preserve"> SA</v>
          </cell>
          <cell r="J1086">
            <v>34</v>
          </cell>
          <cell r="K1086" t="str">
            <v xml:space="preserve"> A</v>
          </cell>
          <cell r="L1086" t="str">
            <v xml:space="preserve"> N</v>
          </cell>
          <cell r="M1086">
            <v>0</v>
          </cell>
          <cell r="N1086">
            <v>35528</v>
          </cell>
          <cell r="O1086">
            <v>53808</v>
          </cell>
          <cell r="P1086">
            <v>0</v>
          </cell>
          <cell r="Q1086" t="str">
            <v xml:space="preserve"> LF</v>
          </cell>
          <cell r="R1086">
            <v>43125</v>
          </cell>
          <cell r="S1086">
            <v>304.58999999999997</v>
          </cell>
          <cell r="T1086">
            <v>35.950000000000003</v>
          </cell>
          <cell r="U1086" t="str">
            <v xml:space="preserve"> N</v>
          </cell>
          <cell r="V1086">
            <v>11</v>
          </cell>
          <cell r="W1086">
            <v>514589405</v>
          </cell>
          <cell r="X1086" t="str">
            <v xml:space="preserve"> S</v>
          </cell>
          <cell r="Y1086">
            <v>35528</v>
          </cell>
          <cell r="Z1086">
            <v>53808</v>
          </cell>
          <cell r="AA1086">
            <v>0</v>
          </cell>
          <cell r="AB1086">
            <v>14</v>
          </cell>
          <cell r="AC1086">
            <v>5</v>
          </cell>
          <cell r="AD1086">
            <v>12</v>
          </cell>
          <cell r="AE1086">
            <v>0</v>
          </cell>
          <cell r="AF1086">
            <v>0</v>
          </cell>
          <cell r="AG1086" t="str">
            <v xml:space="preserve"> ST</v>
          </cell>
          <cell r="AH1086" t="str">
            <v xml:space="preserve"> 1989 CHEVROLET CORVETTE (VIN 1</v>
          </cell>
          <cell r="AI1086" t="str">
            <v xml:space="preserve"> N</v>
          </cell>
          <cell r="AJ1086">
            <v>4.95</v>
          </cell>
          <cell r="AK1086">
            <v>0</v>
          </cell>
          <cell r="AL1086">
            <v>35528</v>
          </cell>
          <cell r="AM1086">
            <v>53808</v>
          </cell>
          <cell r="AN1086" t="str">
            <v xml:space="preserve">  0/00/0000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35528</v>
          </cell>
          <cell r="AZ1086">
            <v>53808</v>
          </cell>
          <cell r="BA1086" t="str">
            <v xml:space="preserve"> ST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 t="str">
            <v>Pass</v>
          </cell>
          <cell r="BH1086" t="str">
            <v>Pass</v>
          </cell>
          <cell r="BI1086" t="str">
            <v>***-**-9405</v>
          </cell>
          <cell r="BJ1086">
            <v>8034.47</v>
          </cell>
          <cell r="BK1086">
            <v>8070.42</v>
          </cell>
          <cell r="BL1086">
            <v>8070.42</v>
          </cell>
          <cell r="BM1086"/>
          <cell r="BN1086"/>
          <cell r="BO1086"/>
          <cell r="BP1086"/>
          <cell r="BQ1086">
            <v>5.4615474745713417E-6</v>
          </cell>
          <cell r="BR1086">
            <v>8034.47</v>
          </cell>
          <cell r="BS1086">
            <v>35.950000000000003</v>
          </cell>
          <cell r="BT1086">
            <v>8070.42</v>
          </cell>
          <cell r="BU1086">
            <v>0</v>
          </cell>
          <cell r="BV1086">
            <v>8070.42</v>
          </cell>
          <cell r="BW1086">
            <v>0</v>
          </cell>
          <cell r="BX1086">
            <v>0</v>
          </cell>
          <cell r="BY1086"/>
          <cell r="BZ1086">
            <v>0</v>
          </cell>
          <cell r="CA1086" t="e">
            <v>#REF!</v>
          </cell>
          <cell r="CB1086" t="str">
            <v>Match</v>
          </cell>
          <cell r="CC1086" t="b">
            <v>0</v>
          </cell>
          <cell r="CD1086">
            <v>514589405</v>
          </cell>
          <cell r="CE1086">
            <v>9</v>
          </cell>
          <cell r="CF1086">
            <v>5</v>
          </cell>
          <cell r="CG1086">
            <v>58</v>
          </cell>
          <cell r="CH1086" t="b">
            <v>0</v>
          </cell>
          <cell r="CI1086">
            <v>-1.3131597222236451</v>
          </cell>
          <cell r="CJ1086"/>
          <cell r="CK1086" t="e">
            <v>#REF!</v>
          </cell>
          <cell r="CL1086" t="e">
            <v>#REF!</v>
          </cell>
        </row>
        <row r="1087">
          <cell r="B1087">
            <v>51174</v>
          </cell>
          <cell r="C1087" t="str">
            <v xml:space="preserve"> KRAHN,BERNHARD N.</v>
          </cell>
          <cell r="D1087">
            <v>42968.35</v>
          </cell>
          <cell r="E1087">
            <v>21081.86</v>
          </cell>
          <cell r="F1087">
            <v>42011</v>
          </cell>
          <cell r="G1087">
            <v>43926</v>
          </cell>
          <cell r="H1087" t="str">
            <v xml:space="preserve"> FINANCE VEHICLE</v>
          </cell>
          <cell r="I1087" t="str">
            <v xml:space="preserve"> SA</v>
          </cell>
          <cell r="J1087">
            <v>34</v>
          </cell>
          <cell r="K1087" t="str">
            <v xml:space="preserve"> A</v>
          </cell>
          <cell r="L1087" t="str">
            <v xml:space="preserve"> N</v>
          </cell>
          <cell r="M1087">
            <v>0</v>
          </cell>
          <cell r="N1087">
            <v>35545</v>
          </cell>
          <cell r="O1087">
            <v>51174</v>
          </cell>
          <cell r="P1087">
            <v>0</v>
          </cell>
          <cell r="Q1087" t="str">
            <v xml:space="preserve"> LF</v>
          </cell>
          <cell r="R1087">
            <v>43136</v>
          </cell>
          <cell r="S1087">
            <v>825.45</v>
          </cell>
          <cell r="T1087">
            <v>6.64</v>
          </cell>
          <cell r="U1087" t="str">
            <v xml:space="preserve"> N</v>
          </cell>
          <cell r="V1087">
            <v>11</v>
          </cell>
          <cell r="W1087">
            <v>812430248</v>
          </cell>
          <cell r="X1087" t="str">
            <v xml:space="preserve"> S</v>
          </cell>
          <cell r="Y1087">
            <v>35545</v>
          </cell>
          <cell r="Z1087">
            <v>51174</v>
          </cell>
          <cell r="AA1087">
            <v>0</v>
          </cell>
          <cell r="AB1087">
            <v>24</v>
          </cell>
          <cell r="AC1087">
            <v>5</v>
          </cell>
          <cell r="AD1087">
            <v>12</v>
          </cell>
          <cell r="AE1087">
            <v>0</v>
          </cell>
          <cell r="AF1087">
            <v>0</v>
          </cell>
          <cell r="AG1087" t="str">
            <v xml:space="preserve"> ST</v>
          </cell>
          <cell r="AH1087" t="str">
            <v xml:space="preserve"> 14 SIERRA 1500, 14 MAXEY TRLR</v>
          </cell>
          <cell r="AI1087" t="str">
            <v xml:space="preserve"> N</v>
          </cell>
          <cell r="AJ1087">
            <v>5.75</v>
          </cell>
          <cell r="AK1087">
            <v>1</v>
          </cell>
          <cell r="AL1087">
            <v>35545</v>
          </cell>
          <cell r="AM1087">
            <v>51174</v>
          </cell>
          <cell r="AN1087" t="str">
            <v xml:space="preserve">  0/00/0000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35545</v>
          </cell>
          <cell r="AZ1087">
            <v>51174</v>
          </cell>
          <cell r="BA1087" t="str">
            <v xml:space="preserve"> ST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 t="str">
            <v>Pass</v>
          </cell>
          <cell r="BH1087" t="str">
            <v>Pass</v>
          </cell>
          <cell r="BI1087" t="str">
            <v>***-**-0248</v>
          </cell>
          <cell r="BJ1087">
            <v>21081.86</v>
          </cell>
          <cell r="BK1087">
            <v>21088.5</v>
          </cell>
          <cell r="BL1087">
            <v>21088.5</v>
          </cell>
          <cell r="BM1087"/>
          <cell r="BN1087"/>
          <cell r="BO1087"/>
          <cell r="BP1087"/>
          <cell r="BQ1087">
            <v>1.6646772729190798E-5</v>
          </cell>
          <cell r="BR1087">
            <v>21081.86</v>
          </cell>
          <cell r="BS1087">
            <v>6.64</v>
          </cell>
          <cell r="BT1087">
            <v>21088.5</v>
          </cell>
          <cell r="BU1087">
            <v>0</v>
          </cell>
          <cell r="BV1087">
            <v>21088.5</v>
          </cell>
          <cell r="BW1087">
            <v>0</v>
          </cell>
          <cell r="BX1087">
            <v>0</v>
          </cell>
          <cell r="BY1087"/>
          <cell r="BZ1087">
            <v>0</v>
          </cell>
          <cell r="CA1087" t="e">
            <v>#REF!</v>
          </cell>
          <cell r="CB1087" t="str">
            <v>Match</v>
          </cell>
          <cell r="CC1087" t="b">
            <v>0</v>
          </cell>
          <cell r="CD1087">
            <v>812430248</v>
          </cell>
          <cell r="CE1087">
            <v>9</v>
          </cell>
          <cell r="CF1087">
            <v>8</v>
          </cell>
          <cell r="CG1087">
            <v>43</v>
          </cell>
          <cell r="CH1087" t="b">
            <v>0</v>
          </cell>
          <cell r="CI1087">
            <v>-12.313159722223645</v>
          </cell>
          <cell r="CJ1087"/>
          <cell r="CK1087" t="e">
            <v>#REF!</v>
          </cell>
          <cell r="CL1087" t="e">
            <v>#REF!</v>
          </cell>
        </row>
        <row r="1088">
          <cell r="B1088">
            <v>310244</v>
          </cell>
          <cell r="C1088" t="str">
            <v xml:space="preserve"> KREUTZER, GARY</v>
          </cell>
          <cell r="D1088">
            <v>200000</v>
          </cell>
          <cell r="E1088">
            <v>133323.06</v>
          </cell>
          <cell r="F1088">
            <v>40914</v>
          </cell>
          <cell r="G1088">
            <v>46419</v>
          </cell>
          <cell r="H1088" t="str">
            <v xml:space="preserve"> REFINANCE HOME</v>
          </cell>
          <cell r="I1088" t="str">
            <v xml:space="preserve"> PA</v>
          </cell>
          <cell r="J1088">
            <v>19</v>
          </cell>
          <cell r="K1088" t="str">
            <v xml:space="preserve"> A</v>
          </cell>
          <cell r="L1088" t="str">
            <v xml:space="preserve"> N</v>
          </cell>
          <cell r="M1088">
            <v>0</v>
          </cell>
          <cell r="N1088">
            <v>35555</v>
          </cell>
          <cell r="O1088">
            <v>310244</v>
          </cell>
          <cell r="P1088">
            <v>0</v>
          </cell>
          <cell r="Q1088" t="str">
            <v xml:space="preserve"> KM</v>
          </cell>
          <cell r="R1088">
            <v>43132</v>
          </cell>
          <cell r="S1088">
            <v>1429.77</v>
          </cell>
          <cell r="T1088">
            <v>276.8</v>
          </cell>
          <cell r="U1088" t="str">
            <v xml:space="preserve"> N</v>
          </cell>
          <cell r="V1088">
            <v>2</v>
          </cell>
          <cell r="W1088">
            <v>512467835</v>
          </cell>
          <cell r="X1088" t="str">
            <v xml:space="preserve"> S</v>
          </cell>
          <cell r="Y1088">
            <v>35555</v>
          </cell>
          <cell r="Z1088">
            <v>310244</v>
          </cell>
          <cell r="AA1088">
            <v>0</v>
          </cell>
          <cell r="AB1088">
            <v>21</v>
          </cell>
          <cell r="AC1088">
            <v>6</v>
          </cell>
          <cell r="AD1088">
            <v>3</v>
          </cell>
          <cell r="AE1088">
            <v>310244</v>
          </cell>
          <cell r="AF1088">
            <v>1</v>
          </cell>
          <cell r="AG1088" t="str">
            <v xml:space="preserve"> ST</v>
          </cell>
          <cell r="AH1088" t="str">
            <v xml:space="preserve"> 564 S. HWY. 25, LEOTI, KS</v>
          </cell>
          <cell r="AI1088" t="str">
            <v xml:space="preserve"> N</v>
          </cell>
          <cell r="AJ1088">
            <v>3.25</v>
          </cell>
          <cell r="AK1088">
            <v>2</v>
          </cell>
          <cell r="AL1088">
            <v>35555</v>
          </cell>
          <cell r="AM1088">
            <v>310244</v>
          </cell>
          <cell r="AN1088" t="str">
            <v xml:space="preserve">  0/00/0000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35555</v>
          </cell>
          <cell r="AZ1088">
            <v>310244</v>
          </cell>
          <cell r="BA1088" t="str">
            <v xml:space="preserve"> ST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 t="str">
            <v>Pass</v>
          </cell>
          <cell r="BH1088" t="str">
            <v>Pass</v>
          </cell>
          <cell r="BI1088" t="str">
            <v>***-**-7835</v>
          </cell>
          <cell r="BJ1088">
            <v>133323.06</v>
          </cell>
          <cell r="BK1088">
            <v>133599.85999999999</v>
          </cell>
          <cell r="BL1088">
            <v>133599.85999999999</v>
          </cell>
          <cell r="BM1088"/>
          <cell r="BN1088"/>
          <cell r="BO1088"/>
          <cell r="BP1088"/>
          <cell r="BQ1088">
            <v>5.9503418190976981E-5</v>
          </cell>
          <cell r="BR1088">
            <v>133323.06</v>
          </cell>
          <cell r="BS1088">
            <v>276.8</v>
          </cell>
          <cell r="BT1088">
            <v>133599.85999999999</v>
          </cell>
          <cell r="BU1088">
            <v>0</v>
          </cell>
          <cell r="BV1088">
            <v>133599.85999999999</v>
          </cell>
          <cell r="BW1088">
            <v>0</v>
          </cell>
          <cell r="BX1088">
            <v>0</v>
          </cell>
          <cell r="BY1088"/>
          <cell r="BZ1088">
            <v>0</v>
          </cell>
          <cell r="CA1088" t="e">
            <v>#REF!</v>
          </cell>
          <cell r="CB1088" t="str">
            <v>Match</v>
          </cell>
          <cell r="CC1088" t="b">
            <v>0</v>
          </cell>
          <cell r="CD1088">
            <v>512467835</v>
          </cell>
          <cell r="CE1088">
            <v>9</v>
          </cell>
          <cell r="CF1088">
            <v>5</v>
          </cell>
          <cell r="CG1088">
            <v>46</v>
          </cell>
          <cell r="CH1088" t="b">
            <v>0</v>
          </cell>
          <cell r="CI1088">
            <v>-8.3131597222236451</v>
          </cell>
          <cell r="CJ1088"/>
          <cell r="CK1088" t="e">
            <v>#REF!</v>
          </cell>
          <cell r="CL1088" t="e">
            <v>#REF!</v>
          </cell>
        </row>
        <row r="1089">
          <cell r="B1089">
            <v>9310244</v>
          </cell>
          <cell r="C1089" t="str">
            <v xml:space="preserve"> KREUTZER, GARY</v>
          </cell>
          <cell r="D1089">
            <v>-200000</v>
          </cell>
          <cell r="E1089">
            <v>-133323.06</v>
          </cell>
          <cell r="F1089">
            <v>40914</v>
          </cell>
          <cell r="G1089">
            <v>46419</v>
          </cell>
          <cell r="H1089" t="str">
            <v xml:space="preserve"> FHLB SOLD LOAN</v>
          </cell>
          <cell r="I1089" t="str">
            <v xml:space="preserve"> PT</v>
          </cell>
          <cell r="J1089">
            <v>20</v>
          </cell>
          <cell r="K1089" t="str">
            <v xml:space="preserve"> A</v>
          </cell>
          <cell r="L1089" t="str">
            <v xml:space="preserve"> N</v>
          </cell>
          <cell r="M1089">
            <v>0</v>
          </cell>
          <cell r="N1089">
            <v>35555</v>
          </cell>
          <cell r="O1089">
            <v>9310244</v>
          </cell>
          <cell r="P1089">
            <v>0</v>
          </cell>
          <cell r="Q1089" t="str">
            <v xml:space="preserve"> KM</v>
          </cell>
          <cell r="R1089">
            <v>43132</v>
          </cell>
          <cell r="S1089">
            <v>1429.77</v>
          </cell>
          <cell r="T1089">
            <v>-276.8</v>
          </cell>
          <cell r="U1089" t="str">
            <v xml:space="preserve"> N</v>
          </cell>
          <cell r="V1089">
            <v>2</v>
          </cell>
          <cell r="W1089">
            <v>512467835</v>
          </cell>
          <cell r="X1089" t="str">
            <v xml:space="preserve"> S</v>
          </cell>
          <cell r="Y1089">
            <v>35555</v>
          </cell>
          <cell r="Z1089">
            <v>9310244</v>
          </cell>
          <cell r="AA1089">
            <v>0</v>
          </cell>
          <cell r="AB1089">
            <v>21</v>
          </cell>
          <cell r="AC1089">
            <v>6</v>
          </cell>
          <cell r="AD1089">
            <v>3</v>
          </cell>
          <cell r="AE1089">
            <v>310244</v>
          </cell>
          <cell r="AF1089">
            <v>1</v>
          </cell>
          <cell r="AG1089" t="str">
            <v xml:space="preserve"> ST</v>
          </cell>
          <cell r="AH1089" t="str">
            <v xml:space="preserve"> 564 S. HWY. 25, LEOTI, KS</v>
          </cell>
          <cell r="AI1089" t="str">
            <v xml:space="preserve"> N</v>
          </cell>
          <cell r="AJ1089">
            <v>3.25</v>
          </cell>
          <cell r="AK1089">
            <v>2</v>
          </cell>
          <cell r="AL1089">
            <v>35555</v>
          </cell>
          <cell r="AM1089">
            <v>9310244</v>
          </cell>
          <cell r="AN1089" t="str">
            <v xml:space="preserve">  0/00/0000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35555</v>
          </cell>
          <cell r="AZ1089">
            <v>9310244</v>
          </cell>
          <cell r="BA1089" t="str">
            <v xml:space="preserve"> ST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 t="str">
            <v>Pass</v>
          </cell>
          <cell r="BH1089" t="str">
            <v>Pass</v>
          </cell>
          <cell r="BI1089" t="str">
            <v>***-**-7835</v>
          </cell>
          <cell r="BJ1089">
            <v>-133323.06</v>
          </cell>
          <cell r="BK1089">
            <v>-133599.85999999999</v>
          </cell>
          <cell r="BL1089">
            <v>-133599.85999999999</v>
          </cell>
          <cell r="BM1089"/>
          <cell r="BN1089"/>
          <cell r="BO1089"/>
          <cell r="BP1089"/>
          <cell r="BQ1089">
            <v>-5.9503418190976981E-5</v>
          </cell>
          <cell r="BR1089">
            <v>-133323.06</v>
          </cell>
          <cell r="BS1089">
            <v>-276.8</v>
          </cell>
          <cell r="BT1089">
            <v>-133599.85999999999</v>
          </cell>
          <cell r="BU1089">
            <v>0</v>
          </cell>
          <cell r="BV1089">
            <v>-133599.85999999999</v>
          </cell>
          <cell r="BW1089">
            <v>0</v>
          </cell>
          <cell r="BX1089">
            <v>0</v>
          </cell>
          <cell r="BY1089"/>
          <cell r="BZ1089">
            <v>0</v>
          </cell>
          <cell r="CA1089" t="e">
            <v>#REF!</v>
          </cell>
          <cell r="CB1089" t="str">
            <v>Match</v>
          </cell>
          <cell r="CC1089" t="b">
            <v>0</v>
          </cell>
          <cell r="CD1089">
            <v>512467835</v>
          </cell>
          <cell r="CE1089">
            <v>9</v>
          </cell>
          <cell r="CF1089">
            <v>5</v>
          </cell>
          <cell r="CG1089">
            <v>46</v>
          </cell>
          <cell r="CH1089" t="b">
            <v>0</v>
          </cell>
          <cell r="CI1089">
            <v>-8.3131597222236451</v>
          </cell>
          <cell r="CJ1089"/>
          <cell r="CK1089" t="e">
            <v>#REF!</v>
          </cell>
          <cell r="CL1089" t="e">
            <v>#REF!</v>
          </cell>
        </row>
        <row r="1090">
          <cell r="B1090">
            <v>310086</v>
          </cell>
          <cell r="C1090" t="str">
            <v xml:space="preserve"> KROPP,AARON L</v>
          </cell>
          <cell r="D1090">
            <v>42750</v>
          </cell>
          <cell r="E1090">
            <v>26198.63</v>
          </cell>
          <cell r="F1090">
            <v>39749</v>
          </cell>
          <cell r="G1090">
            <v>50710</v>
          </cell>
          <cell r="H1090" t="str">
            <v xml:space="preserve"> PURCHASE REAL ESTATE</v>
          </cell>
          <cell r="I1090" t="str">
            <v xml:space="preserve"> PA</v>
          </cell>
          <cell r="J1090">
            <v>19</v>
          </cell>
          <cell r="K1090" t="str">
            <v xml:space="preserve"> A</v>
          </cell>
          <cell r="L1090" t="str">
            <v xml:space="preserve"> N</v>
          </cell>
          <cell r="M1090">
            <v>0</v>
          </cell>
          <cell r="N1090">
            <v>35600</v>
          </cell>
          <cell r="O1090">
            <v>310086</v>
          </cell>
          <cell r="P1090">
            <v>0</v>
          </cell>
          <cell r="Q1090" t="str">
            <v xml:space="preserve"> KM</v>
          </cell>
          <cell r="R1090">
            <v>43132</v>
          </cell>
          <cell r="S1090">
            <v>277.27999999999997</v>
          </cell>
          <cell r="T1090">
            <v>108.81</v>
          </cell>
          <cell r="U1090" t="str">
            <v xml:space="preserve"> N</v>
          </cell>
          <cell r="V1090">
            <v>2</v>
          </cell>
          <cell r="W1090">
            <v>506904340</v>
          </cell>
          <cell r="X1090" t="str">
            <v xml:space="preserve"> S</v>
          </cell>
          <cell r="Y1090">
            <v>35600</v>
          </cell>
          <cell r="Z1090">
            <v>310086</v>
          </cell>
          <cell r="AA1090">
            <v>0</v>
          </cell>
          <cell r="AB1090">
            <v>1</v>
          </cell>
          <cell r="AC1090">
            <v>6</v>
          </cell>
          <cell r="AD1090">
            <v>3</v>
          </cell>
          <cell r="AE1090">
            <v>310086</v>
          </cell>
          <cell r="AF1090">
            <v>1</v>
          </cell>
          <cell r="AG1090" t="str">
            <v xml:space="preserve"> ST</v>
          </cell>
          <cell r="AH1090" t="str">
            <v xml:space="preserve"> 202 WASHINGTON</v>
          </cell>
          <cell r="AI1090" t="str">
            <v xml:space="preserve"> N</v>
          </cell>
          <cell r="AJ1090">
            <v>6.5</v>
          </cell>
          <cell r="AK1090">
            <v>1</v>
          </cell>
          <cell r="AL1090">
            <v>35600</v>
          </cell>
          <cell r="AM1090">
            <v>310086</v>
          </cell>
          <cell r="AN1090" t="str">
            <v xml:space="preserve">  0/00/0000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1</v>
          </cell>
          <cell r="AW1090">
            <v>0</v>
          </cell>
          <cell r="AX1090">
            <v>0</v>
          </cell>
          <cell r="AY1090">
            <v>35600</v>
          </cell>
          <cell r="AZ1090">
            <v>310086</v>
          </cell>
          <cell r="BA1090" t="str">
            <v xml:space="preserve"> ST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 t="str">
            <v>Pass</v>
          </cell>
          <cell r="BH1090" t="str">
            <v>Pass</v>
          </cell>
          <cell r="BI1090" t="str">
            <v>***-**-4340</v>
          </cell>
          <cell r="BJ1090">
            <v>26198.63</v>
          </cell>
          <cell r="BK1090">
            <v>26307.440000000002</v>
          </cell>
          <cell r="BL1090">
            <v>26307.440000000002</v>
          </cell>
          <cell r="BM1090"/>
          <cell r="BN1090"/>
          <cell r="BO1090"/>
          <cell r="BP1090"/>
          <cell r="BQ1090">
            <v>2.3385422400606098E-5</v>
          </cell>
          <cell r="BR1090">
            <v>26198.63</v>
          </cell>
          <cell r="BS1090">
            <v>108.81</v>
          </cell>
          <cell r="BT1090">
            <v>26307.440000000002</v>
          </cell>
          <cell r="BU1090">
            <v>0</v>
          </cell>
          <cell r="BV1090">
            <v>26307.440000000002</v>
          </cell>
          <cell r="BW1090">
            <v>0</v>
          </cell>
          <cell r="BX1090">
            <v>0</v>
          </cell>
          <cell r="BY1090"/>
          <cell r="BZ1090">
            <v>0</v>
          </cell>
          <cell r="CA1090" t="e">
            <v>#REF!</v>
          </cell>
          <cell r="CB1090" t="str">
            <v>Match</v>
          </cell>
          <cell r="CC1090" t="b">
            <v>0</v>
          </cell>
          <cell r="CD1090">
            <v>506904340</v>
          </cell>
          <cell r="CE1090">
            <v>9</v>
          </cell>
          <cell r="CF1090">
            <v>5</v>
          </cell>
          <cell r="CG1090">
            <v>90</v>
          </cell>
          <cell r="CH1090" t="b">
            <v>0</v>
          </cell>
          <cell r="CI1090">
            <v>-8.3131597222236451</v>
          </cell>
          <cell r="CJ1090"/>
          <cell r="CK1090" t="e">
            <v>#REF!</v>
          </cell>
          <cell r="CL1090" t="e">
            <v>#REF!</v>
          </cell>
        </row>
        <row r="1091">
          <cell r="B1091">
            <v>9310086</v>
          </cell>
          <cell r="C1091" t="str">
            <v xml:space="preserve"> KROPP,AARON L</v>
          </cell>
          <cell r="D1091">
            <v>42750</v>
          </cell>
          <cell r="E1091">
            <v>-26198.63</v>
          </cell>
          <cell r="F1091">
            <v>39749</v>
          </cell>
          <cell r="G1091">
            <v>50710</v>
          </cell>
          <cell r="H1091" t="str">
            <v xml:space="preserve"> MPF PARTICIPATION</v>
          </cell>
          <cell r="I1091" t="str">
            <v xml:space="preserve"> PT</v>
          </cell>
          <cell r="J1091">
            <v>20</v>
          </cell>
          <cell r="K1091" t="str">
            <v xml:space="preserve"> A</v>
          </cell>
          <cell r="L1091" t="str">
            <v xml:space="preserve"> N</v>
          </cell>
          <cell r="M1091">
            <v>0</v>
          </cell>
          <cell r="N1091">
            <v>35600</v>
          </cell>
          <cell r="O1091">
            <v>9310086</v>
          </cell>
          <cell r="P1091">
            <v>0</v>
          </cell>
          <cell r="Q1091" t="str">
            <v xml:space="preserve"> KM</v>
          </cell>
          <cell r="R1091">
            <v>43132</v>
          </cell>
          <cell r="S1091">
            <v>277.27999999999997</v>
          </cell>
          <cell r="T1091">
            <v>-108.81</v>
          </cell>
          <cell r="U1091" t="str">
            <v xml:space="preserve"> N</v>
          </cell>
          <cell r="V1091">
            <v>2</v>
          </cell>
          <cell r="W1091">
            <v>506904340</v>
          </cell>
          <cell r="X1091" t="str">
            <v xml:space="preserve"> S</v>
          </cell>
          <cell r="Y1091">
            <v>35600</v>
          </cell>
          <cell r="Z1091">
            <v>9310086</v>
          </cell>
          <cell r="AA1091">
            <v>0</v>
          </cell>
          <cell r="AB1091">
            <v>1</v>
          </cell>
          <cell r="AC1091">
            <v>6</v>
          </cell>
          <cell r="AD1091">
            <v>3</v>
          </cell>
          <cell r="AE1091">
            <v>310086</v>
          </cell>
          <cell r="AF1091">
            <v>1</v>
          </cell>
          <cell r="AG1091" t="str">
            <v xml:space="preserve"> ST</v>
          </cell>
          <cell r="AH1091" t="str">
            <v xml:space="preserve"> 202 WASHINGTON</v>
          </cell>
          <cell r="AI1091" t="str">
            <v xml:space="preserve"> N</v>
          </cell>
          <cell r="AJ1091">
            <v>6.5</v>
          </cell>
          <cell r="AK1091">
            <v>0</v>
          </cell>
          <cell r="AL1091">
            <v>35600</v>
          </cell>
          <cell r="AM1091">
            <v>9310086</v>
          </cell>
          <cell r="AN1091" t="str">
            <v xml:space="preserve">  0/00/0000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1</v>
          </cell>
          <cell r="AW1091">
            <v>0</v>
          </cell>
          <cell r="AX1091">
            <v>0</v>
          </cell>
          <cell r="AY1091">
            <v>35600</v>
          </cell>
          <cell r="AZ1091">
            <v>9310086</v>
          </cell>
          <cell r="BA1091" t="str">
            <v xml:space="preserve"> ST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 t="str">
            <v>Pass</v>
          </cell>
          <cell r="BH1091" t="str">
            <v>Pass</v>
          </cell>
          <cell r="BI1091" t="str">
            <v>***-**-4340</v>
          </cell>
          <cell r="BJ1091">
            <v>-26198.63</v>
          </cell>
          <cell r="BK1091">
            <v>-26307.440000000002</v>
          </cell>
          <cell r="BL1091">
            <v>-26307.440000000002</v>
          </cell>
          <cell r="BM1091"/>
          <cell r="BN1091"/>
          <cell r="BO1091"/>
          <cell r="BP1091"/>
          <cell r="BQ1091">
            <v>-2.3385422400606098E-5</v>
          </cell>
          <cell r="BR1091">
            <v>-26198.63</v>
          </cell>
          <cell r="BS1091">
            <v>-108.81</v>
          </cell>
          <cell r="BT1091">
            <v>-26307.440000000002</v>
          </cell>
          <cell r="BU1091">
            <v>0</v>
          </cell>
          <cell r="BV1091">
            <v>-26307.440000000002</v>
          </cell>
          <cell r="BW1091">
            <v>0</v>
          </cell>
          <cell r="BX1091">
            <v>0</v>
          </cell>
          <cell r="BY1091"/>
          <cell r="BZ1091">
            <v>0</v>
          </cell>
          <cell r="CA1091" t="e">
            <v>#REF!</v>
          </cell>
          <cell r="CB1091" t="str">
            <v>Match</v>
          </cell>
          <cell r="CC1091" t="b">
            <v>0</v>
          </cell>
          <cell r="CD1091">
            <v>506904340</v>
          </cell>
          <cell r="CE1091">
            <v>9</v>
          </cell>
          <cell r="CF1091">
            <v>5</v>
          </cell>
          <cell r="CG1091">
            <v>90</v>
          </cell>
          <cell r="CH1091" t="b">
            <v>0</v>
          </cell>
          <cell r="CI1091">
            <v>-8.3131597222236451</v>
          </cell>
          <cell r="CJ1091"/>
          <cell r="CK1091" t="e">
            <v>#REF!</v>
          </cell>
          <cell r="CL1091" t="e">
            <v>#REF!</v>
          </cell>
        </row>
        <row r="1092">
          <cell r="B1092">
            <v>54359</v>
          </cell>
          <cell r="C1092" t="str">
            <v xml:space="preserve"> KROPP,JOHN L</v>
          </cell>
          <cell r="D1092">
            <v>15261.09</v>
          </cell>
          <cell r="E1092">
            <v>15035.41</v>
          </cell>
          <cell r="F1092">
            <v>43076</v>
          </cell>
          <cell r="G1092">
            <v>44920</v>
          </cell>
          <cell r="H1092" t="str">
            <v xml:space="preserve"> BUILD SHOP</v>
          </cell>
          <cell r="I1092" t="str">
            <v xml:space="preserve"> SA</v>
          </cell>
          <cell r="J1092">
            <v>31</v>
          </cell>
          <cell r="K1092" t="str">
            <v xml:space="preserve"> A</v>
          </cell>
          <cell r="L1092" t="str">
            <v xml:space="preserve"> N</v>
          </cell>
          <cell r="M1092">
            <v>0</v>
          </cell>
          <cell r="N1092">
            <v>35620</v>
          </cell>
          <cell r="O1092">
            <v>54359</v>
          </cell>
          <cell r="P1092">
            <v>0</v>
          </cell>
          <cell r="Q1092" t="str">
            <v xml:space="preserve"> LF</v>
          </cell>
          <cell r="R1092">
            <v>43156</v>
          </cell>
          <cell r="S1092">
            <v>295.92</v>
          </cell>
          <cell r="T1092">
            <v>49.43</v>
          </cell>
          <cell r="U1092" t="str">
            <v xml:space="preserve"> N</v>
          </cell>
          <cell r="V1092">
            <v>11</v>
          </cell>
          <cell r="W1092">
            <v>509707348</v>
          </cell>
          <cell r="X1092" t="str">
            <v xml:space="preserve"> S</v>
          </cell>
          <cell r="Y1092">
            <v>35620</v>
          </cell>
          <cell r="Z1092">
            <v>54359</v>
          </cell>
          <cell r="AA1092">
            <v>0</v>
          </cell>
          <cell r="AB1092">
            <v>2</v>
          </cell>
          <cell r="AC1092">
            <v>10</v>
          </cell>
          <cell r="AD1092">
            <v>4</v>
          </cell>
          <cell r="AE1092">
            <v>0</v>
          </cell>
          <cell r="AF1092">
            <v>0</v>
          </cell>
          <cell r="AG1092" t="str">
            <v xml:space="preserve"> ST</v>
          </cell>
          <cell r="AH1092" t="str">
            <v xml:space="preserve"> 2008 GMC  SIERRA 1500 (VIN 1GT</v>
          </cell>
          <cell r="AI1092" t="str">
            <v xml:space="preserve"> N</v>
          </cell>
          <cell r="AJ1092">
            <v>6</v>
          </cell>
          <cell r="AK1092">
            <v>0</v>
          </cell>
          <cell r="AL1092">
            <v>35620</v>
          </cell>
          <cell r="AM1092">
            <v>54359</v>
          </cell>
          <cell r="AN1092" t="str">
            <v xml:space="preserve">  0/00/0000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35620</v>
          </cell>
          <cell r="AZ1092">
            <v>54359</v>
          </cell>
          <cell r="BA1092" t="str">
            <v xml:space="preserve"> ST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 t="str">
            <v>Pass</v>
          </cell>
          <cell r="BH1092" t="str">
            <v>Pass</v>
          </cell>
          <cell r="BI1092" t="str">
            <v>***-**-7348</v>
          </cell>
          <cell r="BJ1092">
            <v>15035.41</v>
          </cell>
          <cell r="BK1092">
            <v>15084.84</v>
          </cell>
          <cell r="BL1092">
            <v>15084.84</v>
          </cell>
          <cell r="BM1092"/>
          <cell r="BN1092"/>
          <cell r="BO1092"/>
          <cell r="BP1092"/>
          <cell r="BQ1092">
            <v>1.2388530844186427E-5</v>
          </cell>
          <cell r="BR1092">
            <v>15035.41</v>
          </cell>
          <cell r="BS1092">
            <v>49.43</v>
          </cell>
          <cell r="BT1092">
            <v>15084.84</v>
          </cell>
          <cell r="BU1092">
            <v>0</v>
          </cell>
          <cell r="BV1092">
            <v>15084.84</v>
          </cell>
          <cell r="BW1092">
            <v>0</v>
          </cell>
          <cell r="BX1092">
            <v>0</v>
          </cell>
          <cell r="BY1092"/>
          <cell r="BZ1092">
            <v>0</v>
          </cell>
          <cell r="CA1092" t="e">
            <v>#REF!</v>
          </cell>
          <cell r="CB1092" t="str">
            <v>Match</v>
          </cell>
          <cell r="CC1092" t="b">
            <v>0</v>
          </cell>
          <cell r="CD1092">
            <v>509707348</v>
          </cell>
          <cell r="CE1092">
            <v>9</v>
          </cell>
          <cell r="CF1092">
            <v>5</v>
          </cell>
          <cell r="CG1092">
            <v>70</v>
          </cell>
          <cell r="CH1092" t="b">
            <v>0</v>
          </cell>
          <cell r="CI1092">
            <v>-32.313159722223645</v>
          </cell>
          <cell r="CJ1092"/>
          <cell r="CK1092" t="e">
            <v>#REF!</v>
          </cell>
          <cell r="CL1092" t="e">
            <v>#REF!</v>
          </cell>
        </row>
        <row r="1093">
          <cell r="B1093">
            <v>310265</v>
          </cell>
          <cell r="C1093" t="str">
            <v xml:space="preserve"> KROPP,JOHN</v>
          </cell>
          <cell r="D1093">
            <v>125875</v>
          </cell>
          <cell r="E1093">
            <v>111772.06</v>
          </cell>
          <cell r="F1093">
            <v>41152</v>
          </cell>
          <cell r="G1093">
            <v>52110</v>
          </cell>
          <cell r="H1093" t="str">
            <v xml:space="preserve"> HOME PURCHASE</v>
          </cell>
          <cell r="I1093" t="str">
            <v xml:space="preserve"> PA</v>
          </cell>
          <cell r="J1093">
            <v>19</v>
          </cell>
          <cell r="K1093" t="str">
            <v xml:space="preserve"> A</v>
          </cell>
          <cell r="L1093" t="str">
            <v xml:space="preserve"> N</v>
          </cell>
          <cell r="M1093">
            <v>0</v>
          </cell>
          <cell r="N1093">
            <v>35620</v>
          </cell>
          <cell r="O1093">
            <v>310265</v>
          </cell>
          <cell r="P1093">
            <v>0</v>
          </cell>
          <cell r="Q1093" t="str">
            <v xml:space="preserve"> AT</v>
          </cell>
          <cell r="R1093">
            <v>43132</v>
          </cell>
          <cell r="S1093">
            <v>565.24</v>
          </cell>
          <cell r="T1093">
            <v>232.05</v>
          </cell>
          <cell r="U1093" t="str">
            <v xml:space="preserve"> N</v>
          </cell>
          <cell r="V1093">
            <v>2</v>
          </cell>
          <cell r="W1093">
            <v>509707348</v>
          </cell>
          <cell r="X1093" t="str">
            <v xml:space="preserve"> S</v>
          </cell>
          <cell r="Y1093">
            <v>35620</v>
          </cell>
          <cell r="Z1093">
            <v>310265</v>
          </cell>
          <cell r="AA1093">
            <v>0</v>
          </cell>
          <cell r="AB1093">
            <v>2</v>
          </cell>
          <cell r="AC1093">
            <v>6</v>
          </cell>
          <cell r="AD1093">
            <v>3</v>
          </cell>
          <cell r="AE1093">
            <v>310265</v>
          </cell>
          <cell r="AF1093">
            <v>1</v>
          </cell>
          <cell r="AG1093" t="str">
            <v xml:space="preserve"> ST</v>
          </cell>
          <cell r="AH1093" t="str">
            <v xml:space="preserve"> 705 ORA, SCOTT CITY</v>
          </cell>
          <cell r="AI1093" t="str">
            <v xml:space="preserve"> N</v>
          </cell>
          <cell r="AJ1093">
            <v>3.25</v>
          </cell>
          <cell r="AK1093">
            <v>0</v>
          </cell>
          <cell r="AL1093">
            <v>35620</v>
          </cell>
          <cell r="AM1093">
            <v>310265</v>
          </cell>
          <cell r="AN1093" t="str">
            <v xml:space="preserve">  0/00/0000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35620</v>
          </cell>
          <cell r="AZ1093">
            <v>310265</v>
          </cell>
          <cell r="BA1093" t="str">
            <v xml:space="preserve"> ST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 t="str">
            <v>Pass</v>
          </cell>
          <cell r="BH1093" t="str">
            <v>Pass</v>
          </cell>
          <cell r="BI1093" t="str">
            <v>***-**-7348</v>
          </cell>
          <cell r="BJ1093">
            <v>111772.06</v>
          </cell>
          <cell r="BK1093">
            <v>112004.11</v>
          </cell>
          <cell r="BL1093">
            <v>112004.11</v>
          </cell>
          <cell r="BM1093"/>
          <cell r="BN1093"/>
          <cell r="BO1093"/>
          <cell r="BP1093"/>
          <cell r="BQ1093">
            <v>4.9884990850397301E-5</v>
          </cell>
          <cell r="BR1093">
            <v>111772.06</v>
          </cell>
          <cell r="BS1093">
            <v>232.05</v>
          </cell>
          <cell r="BT1093">
            <v>112004.11</v>
          </cell>
          <cell r="BU1093">
            <v>0</v>
          </cell>
          <cell r="BV1093">
            <v>112004.11</v>
          </cell>
          <cell r="BW1093">
            <v>0</v>
          </cell>
          <cell r="BX1093">
            <v>0</v>
          </cell>
          <cell r="BY1093"/>
          <cell r="BZ1093">
            <v>0</v>
          </cell>
          <cell r="CA1093" t="e">
            <v>#REF!</v>
          </cell>
          <cell r="CB1093" t="str">
            <v>Match</v>
          </cell>
          <cell r="CC1093" t="b">
            <v>0</v>
          </cell>
          <cell r="CD1093">
            <v>509707348</v>
          </cell>
          <cell r="CE1093">
            <v>9</v>
          </cell>
          <cell r="CF1093">
            <v>5</v>
          </cell>
          <cell r="CG1093">
            <v>70</v>
          </cell>
          <cell r="CH1093" t="b">
            <v>0</v>
          </cell>
          <cell r="CI1093">
            <v>-8.3131597222236451</v>
          </cell>
          <cell r="CJ1093"/>
          <cell r="CK1093" t="e">
            <v>#REF!</v>
          </cell>
          <cell r="CL1093" t="e">
            <v>#REF!</v>
          </cell>
        </row>
        <row r="1094">
          <cell r="B1094">
            <v>9310265</v>
          </cell>
          <cell r="C1094" t="str">
            <v xml:space="preserve"> KROPP,JOHN</v>
          </cell>
          <cell r="D1094">
            <v>-125875</v>
          </cell>
          <cell r="E1094">
            <v>-111772.06</v>
          </cell>
          <cell r="F1094">
            <v>41152</v>
          </cell>
          <cell r="G1094">
            <v>52110</v>
          </cell>
          <cell r="H1094" t="str">
            <v xml:space="preserve"> FHLB SOLD LOAN</v>
          </cell>
          <cell r="I1094" t="str">
            <v xml:space="preserve"> PT</v>
          </cell>
          <cell r="J1094">
            <v>20</v>
          </cell>
          <cell r="K1094" t="str">
            <v xml:space="preserve"> A</v>
          </cell>
          <cell r="L1094" t="str">
            <v xml:space="preserve"> N</v>
          </cell>
          <cell r="M1094">
            <v>0</v>
          </cell>
          <cell r="N1094">
            <v>35620</v>
          </cell>
          <cell r="O1094">
            <v>9310265</v>
          </cell>
          <cell r="P1094">
            <v>0</v>
          </cell>
          <cell r="Q1094" t="str">
            <v xml:space="preserve"> AT</v>
          </cell>
          <cell r="R1094">
            <v>43132</v>
          </cell>
          <cell r="S1094">
            <v>565.24</v>
          </cell>
          <cell r="T1094">
            <v>-232.05</v>
          </cell>
          <cell r="U1094" t="str">
            <v xml:space="preserve"> N</v>
          </cell>
          <cell r="V1094">
            <v>2</v>
          </cell>
          <cell r="W1094">
            <v>509707348</v>
          </cell>
          <cell r="X1094" t="str">
            <v xml:space="preserve"> S</v>
          </cell>
          <cell r="Y1094">
            <v>35620</v>
          </cell>
          <cell r="Z1094">
            <v>9310265</v>
          </cell>
          <cell r="AA1094">
            <v>0</v>
          </cell>
          <cell r="AB1094">
            <v>4</v>
          </cell>
          <cell r="AC1094">
            <v>6</v>
          </cell>
          <cell r="AD1094">
            <v>3</v>
          </cell>
          <cell r="AE1094">
            <v>310265</v>
          </cell>
          <cell r="AF1094">
            <v>1</v>
          </cell>
          <cell r="AG1094" t="str">
            <v xml:space="preserve"> ST</v>
          </cell>
          <cell r="AH1094" t="str">
            <v xml:space="preserve"> 705 ORA, SCOTT CITY</v>
          </cell>
          <cell r="AI1094" t="str">
            <v xml:space="preserve"> N</v>
          </cell>
          <cell r="AJ1094">
            <v>3.25</v>
          </cell>
          <cell r="AK1094">
            <v>0</v>
          </cell>
          <cell r="AL1094">
            <v>35620</v>
          </cell>
          <cell r="AM1094">
            <v>9310265</v>
          </cell>
          <cell r="AN1094" t="str">
            <v xml:space="preserve">  0/00/0000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35620</v>
          </cell>
          <cell r="AZ1094">
            <v>9310265</v>
          </cell>
          <cell r="BA1094" t="str">
            <v xml:space="preserve"> ST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 t="str">
            <v>Pass</v>
          </cell>
          <cell r="BH1094" t="str">
            <v>Pass</v>
          </cell>
          <cell r="BI1094" t="str">
            <v>***-**-7348</v>
          </cell>
          <cell r="BJ1094">
            <v>-111772.06</v>
          </cell>
          <cell r="BK1094">
            <v>-112004.11</v>
          </cell>
          <cell r="BL1094">
            <v>-112004.11</v>
          </cell>
          <cell r="BM1094"/>
          <cell r="BN1094"/>
          <cell r="BO1094"/>
          <cell r="BP1094"/>
          <cell r="BQ1094">
            <v>-4.9884990850397301E-5</v>
          </cell>
          <cell r="BR1094">
            <v>-111772.06</v>
          </cell>
          <cell r="BS1094">
            <v>-232.05</v>
          </cell>
          <cell r="BT1094">
            <v>-112004.11</v>
          </cell>
          <cell r="BU1094">
            <v>0</v>
          </cell>
          <cell r="BV1094">
            <v>-112004.11</v>
          </cell>
          <cell r="BW1094">
            <v>0</v>
          </cell>
          <cell r="BX1094">
            <v>0</v>
          </cell>
          <cell r="BY1094"/>
          <cell r="BZ1094">
            <v>0</v>
          </cell>
          <cell r="CA1094" t="e">
            <v>#REF!</v>
          </cell>
          <cell r="CB1094" t="str">
            <v>Match</v>
          </cell>
          <cell r="CC1094" t="b">
            <v>0</v>
          </cell>
          <cell r="CD1094">
            <v>509707348</v>
          </cell>
          <cell r="CE1094">
            <v>9</v>
          </cell>
          <cell r="CF1094">
            <v>5</v>
          </cell>
          <cell r="CG1094">
            <v>70</v>
          </cell>
          <cell r="CH1094" t="b">
            <v>0</v>
          </cell>
          <cell r="CI1094">
            <v>-8.3131597222236451</v>
          </cell>
          <cell r="CJ1094"/>
          <cell r="CK1094" t="e">
            <v>#REF!</v>
          </cell>
          <cell r="CL1094" t="e">
            <v>#REF!</v>
          </cell>
        </row>
        <row r="1095">
          <cell r="B1095">
            <v>87818</v>
          </cell>
          <cell r="C1095" t="str">
            <v xml:space="preserve"> LABANDEIRA,JE</v>
          </cell>
          <cell r="D1095">
            <v>7422.48</v>
          </cell>
          <cell r="E1095">
            <v>6006.8</v>
          </cell>
          <cell r="F1095">
            <v>35191</v>
          </cell>
          <cell r="G1095">
            <v>36286</v>
          </cell>
          <cell r="H1095" t="str">
            <v xml:space="preserve"> PURCHASE AUTO</v>
          </cell>
          <cell r="I1095" t="str">
            <v xml:space="preserve"> CO</v>
          </cell>
          <cell r="J1095">
            <v>34</v>
          </cell>
          <cell r="K1095" t="str">
            <v xml:space="preserve"> A</v>
          </cell>
          <cell r="L1095" t="str">
            <v xml:space="preserve"> N</v>
          </cell>
          <cell r="M1095">
            <v>0</v>
          </cell>
          <cell r="N1095">
            <v>35960</v>
          </cell>
          <cell r="O1095">
            <v>87818</v>
          </cell>
          <cell r="P1095">
            <v>0</v>
          </cell>
          <cell r="Q1095" t="str">
            <v xml:space="preserve"> GT</v>
          </cell>
          <cell r="R1095">
            <v>35405</v>
          </cell>
          <cell r="S1095">
            <v>246.6</v>
          </cell>
          <cell r="T1095">
            <v>0</v>
          </cell>
          <cell r="U1095" t="str">
            <v xml:space="preserve"> N</v>
          </cell>
          <cell r="V1095">
            <v>11</v>
          </cell>
          <cell r="W1095">
            <v>624015138</v>
          </cell>
          <cell r="X1095" t="str">
            <v xml:space="preserve"> S</v>
          </cell>
          <cell r="Y1095">
            <v>35960</v>
          </cell>
          <cell r="Z1095">
            <v>87818</v>
          </cell>
          <cell r="AA1095">
            <v>0</v>
          </cell>
          <cell r="AB1095">
            <v>1</v>
          </cell>
          <cell r="AC1095">
            <v>5</v>
          </cell>
          <cell r="AD1095">
            <v>12</v>
          </cell>
          <cell r="AE1095">
            <v>0</v>
          </cell>
          <cell r="AF1095">
            <v>0</v>
          </cell>
          <cell r="AG1095" t="str">
            <v xml:space="preserve"> ST</v>
          </cell>
          <cell r="AH1095" t="str">
            <v xml:space="preserve"> 90 CHEVROLET BERETTA</v>
          </cell>
          <cell r="AI1095" t="str">
            <v xml:space="preserve"> N</v>
          </cell>
          <cell r="AJ1095">
            <v>12</v>
          </cell>
          <cell r="AK1095">
            <v>34</v>
          </cell>
          <cell r="AL1095">
            <v>35960</v>
          </cell>
          <cell r="AM1095">
            <v>87818</v>
          </cell>
          <cell r="AN1095" t="str">
            <v xml:space="preserve">  0/00/0000</v>
          </cell>
          <cell r="AO1095">
            <v>6006.8</v>
          </cell>
          <cell r="AP1095">
            <v>15495.06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21501.86</v>
          </cell>
          <cell r="AV1095">
            <v>32</v>
          </cell>
          <cell r="AW1095">
            <v>32</v>
          </cell>
          <cell r="AX1095">
            <v>76</v>
          </cell>
          <cell r="AY1095">
            <v>35960</v>
          </cell>
          <cell r="AZ1095">
            <v>87818</v>
          </cell>
          <cell r="BA1095" t="str">
            <v xml:space="preserve"> ST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 t="str">
            <v>Substandard</v>
          </cell>
          <cell r="BH1095" t="str">
            <v>Pass</v>
          </cell>
          <cell r="BI1095" t="str">
            <v>***-**-5138</v>
          </cell>
          <cell r="BJ1095">
            <v>6006.8</v>
          </cell>
          <cell r="BK1095">
            <v>0</v>
          </cell>
          <cell r="BL1095"/>
          <cell r="BM1095"/>
          <cell r="BN1095">
            <v>0</v>
          </cell>
          <cell r="BO1095"/>
          <cell r="BP1095"/>
          <cell r="BQ1095">
            <v>9.898689437116652E-6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6006.8</v>
          </cell>
          <cell r="BY1095" t="str">
            <v>120 +</v>
          </cell>
          <cell r="BZ1095">
            <v>21501.86</v>
          </cell>
          <cell r="CA1095" t="e">
            <v>#REF!</v>
          </cell>
          <cell r="CB1095" t="str">
            <v>Match</v>
          </cell>
          <cell r="CC1095" t="b">
            <v>0</v>
          </cell>
          <cell r="CD1095">
            <v>624015138</v>
          </cell>
          <cell r="CE1095">
            <v>9</v>
          </cell>
          <cell r="CF1095">
            <v>6</v>
          </cell>
          <cell r="CG1095">
            <v>1</v>
          </cell>
          <cell r="CH1095" t="b">
            <v>0</v>
          </cell>
          <cell r="CI1095">
            <v>7718.6868402777764</v>
          </cell>
          <cell r="CJ1095" t="str">
            <v>31 +</v>
          </cell>
          <cell r="CK1095">
            <v>0</v>
          </cell>
          <cell r="CL1095">
            <v>0</v>
          </cell>
        </row>
        <row r="1096">
          <cell r="B1096">
            <v>54115</v>
          </cell>
          <cell r="C1096" t="str">
            <v xml:space="preserve"> MANZANO,ALICIA</v>
          </cell>
          <cell r="D1096">
            <v>1525</v>
          </cell>
          <cell r="E1096">
            <v>989.01</v>
          </cell>
          <cell r="F1096">
            <v>42971</v>
          </cell>
          <cell r="G1096">
            <v>43266</v>
          </cell>
          <cell r="H1096" t="str">
            <v xml:space="preserve"> PERSONAL</v>
          </cell>
          <cell r="I1096" t="str">
            <v xml:space="preserve"> SA</v>
          </cell>
          <cell r="J1096">
            <v>31</v>
          </cell>
          <cell r="K1096" t="str">
            <v xml:space="preserve"> A</v>
          </cell>
          <cell r="L1096" t="str">
            <v xml:space="preserve"> N</v>
          </cell>
          <cell r="M1096">
            <v>0</v>
          </cell>
          <cell r="N1096">
            <v>35968</v>
          </cell>
          <cell r="O1096">
            <v>54115</v>
          </cell>
          <cell r="P1096">
            <v>0</v>
          </cell>
          <cell r="Q1096" t="str">
            <v xml:space="preserve"> BR</v>
          </cell>
          <cell r="R1096">
            <v>43115</v>
          </cell>
          <cell r="S1096">
            <v>181.79</v>
          </cell>
          <cell r="T1096">
            <v>17.47</v>
          </cell>
          <cell r="U1096" t="str">
            <v xml:space="preserve"> N</v>
          </cell>
          <cell r="V1096">
            <v>1</v>
          </cell>
          <cell r="W1096">
            <v>513962961</v>
          </cell>
          <cell r="X1096" t="str">
            <v xml:space="preserve"> S</v>
          </cell>
          <cell r="Y1096">
            <v>35968</v>
          </cell>
          <cell r="Z1096">
            <v>54115</v>
          </cell>
          <cell r="AA1096">
            <v>0</v>
          </cell>
          <cell r="AB1096">
            <v>1</v>
          </cell>
          <cell r="AC1096">
            <v>10</v>
          </cell>
          <cell r="AD1096">
            <v>4</v>
          </cell>
          <cell r="AE1096">
            <v>0</v>
          </cell>
          <cell r="AF1096">
            <v>0</v>
          </cell>
          <cell r="AG1096" t="str">
            <v xml:space="preserve"> ST</v>
          </cell>
          <cell r="AH1096" t="str">
            <v xml:space="preserve"> UNSECURED</v>
          </cell>
          <cell r="AI1096" t="str">
            <v xml:space="preserve"> N</v>
          </cell>
          <cell r="AJ1096">
            <v>15</v>
          </cell>
          <cell r="AK1096">
            <v>1</v>
          </cell>
          <cell r="AL1096">
            <v>35968</v>
          </cell>
          <cell r="AM1096">
            <v>54115</v>
          </cell>
          <cell r="AN1096" t="str">
            <v xml:space="preserve">  0/00/0000</v>
          </cell>
          <cell r="AO1096">
            <v>113.34</v>
          </cell>
          <cell r="AP1096">
            <v>13.82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35968</v>
          </cell>
          <cell r="AZ1096">
            <v>54115</v>
          </cell>
          <cell r="BA1096" t="str">
            <v xml:space="preserve"> ST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 t="str">
            <v>Pass</v>
          </cell>
          <cell r="BH1096" t="str">
            <v>Pass</v>
          </cell>
          <cell r="BI1096" t="str">
            <v>***-**-2961</v>
          </cell>
          <cell r="BJ1096">
            <v>989.01</v>
          </cell>
          <cell r="BK1096">
            <v>1006.48</v>
          </cell>
          <cell r="BL1096">
            <v>1006.48</v>
          </cell>
          <cell r="BM1096"/>
          <cell r="BN1096"/>
          <cell r="BO1096"/>
          <cell r="BP1096"/>
          <cell r="BQ1096">
            <v>2.0372542036114777E-6</v>
          </cell>
          <cell r="BR1096">
            <v>989.01</v>
          </cell>
          <cell r="BS1096">
            <v>17.47</v>
          </cell>
          <cell r="BT1096">
            <v>1006.48</v>
          </cell>
          <cell r="BU1096">
            <v>0</v>
          </cell>
          <cell r="BV1096">
            <v>1006.48</v>
          </cell>
          <cell r="BW1096">
            <v>0</v>
          </cell>
          <cell r="BX1096">
            <v>0</v>
          </cell>
          <cell r="BY1096"/>
          <cell r="BZ1096">
            <v>127.16</v>
          </cell>
          <cell r="CA1096" t="e">
            <v>#REF!</v>
          </cell>
          <cell r="CB1096" t="str">
            <v>Match</v>
          </cell>
          <cell r="CC1096" t="b">
            <v>0</v>
          </cell>
          <cell r="CD1096">
            <v>513962961</v>
          </cell>
          <cell r="CE1096">
            <v>9</v>
          </cell>
          <cell r="CF1096">
            <v>5</v>
          </cell>
          <cell r="CG1096">
            <v>96</v>
          </cell>
          <cell r="CH1096" t="b">
            <v>0</v>
          </cell>
          <cell r="CI1096">
            <v>8.6868402777763549</v>
          </cell>
          <cell r="CJ1096"/>
          <cell r="CK1096" t="e">
            <v>#REF!</v>
          </cell>
          <cell r="CL1096" t="e">
            <v>#REF!</v>
          </cell>
        </row>
        <row r="1097">
          <cell r="B1097">
            <v>53418</v>
          </cell>
          <cell r="C1097" t="str">
            <v xml:space="preserve"> LANE,MICHELLE</v>
          </cell>
          <cell r="D1097">
            <v>1525</v>
          </cell>
          <cell r="E1097">
            <v>201.77</v>
          </cell>
          <cell r="F1097">
            <v>42690</v>
          </cell>
          <cell r="G1097">
            <v>43175</v>
          </cell>
          <cell r="H1097" t="str">
            <v xml:space="preserve"> PERSONAL</v>
          </cell>
          <cell r="I1097" t="str">
            <v xml:space="preserve"> SA</v>
          </cell>
          <cell r="J1097">
            <v>31</v>
          </cell>
          <cell r="K1097" t="str">
            <v xml:space="preserve"> A</v>
          </cell>
          <cell r="L1097" t="str">
            <v xml:space="preserve"> N</v>
          </cell>
          <cell r="M1097">
            <v>0</v>
          </cell>
          <cell r="N1097">
            <v>36010</v>
          </cell>
          <cell r="O1097">
            <v>53418</v>
          </cell>
          <cell r="P1097">
            <v>0</v>
          </cell>
          <cell r="Q1097" t="str">
            <v xml:space="preserve"> AJ</v>
          </cell>
          <cell r="R1097">
            <v>43147</v>
          </cell>
          <cell r="S1097">
            <v>101.49</v>
          </cell>
          <cell r="T1097">
            <v>0.35</v>
          </cell>
          <cell r="U1097" t="str">
            <v xml:space="preserve"> N</v>
          </cell>
          <cell r="V1097">
            <v>1</v>
          </cell>
          <cell r="W1097">
            <v>513119524</v>
          </cell>
          <cell r="X1097" t="str">
            <v xml:space="preserve"> S</v>
          </cell>
          <cell r="Y1097">
            <v>36010</v>
          </cell>
          <cell r="Z1097">
            <v>53418</v>
          </cell>
          <cell r="AA1097">
            <v>0</v>
          </cell>
          <cell r="AB1097">
            <v>4</v>
          </cell>
          <cell r="AC1097">
            <v>10</v>
          </cell>
          <cell r="AD1097">
            <v>4</v>
          </cell>
          <cell r="AE1097">
            <v>0</v>
          </cell>
          <cell r="AF1097">
            <v>0</v>
          </cell>
          <cell r="AG1097" t="str">
            <v xml:space="preserve"> ST</v>
          </cell>
          <cell r="AH1097" t="str">
            <v xml:space="preserve"> UNSECURED</v>
          </cell>
          <cell r="AI1097" t="str">
            <v xml:space="preserve"> N</v>
          </cell>
          <cell r="AJ1097">
            <v>9</v>
          </cell>
          <cell r="AK1097">
            <v>0</v>
          </cell>
          <cell r="AL1097">
            <v>36010</v>
          </cell>
          <cell r="AM1097">
            <v>53418</v>
          </cell>
          <cell r="AN1097" t="str">
            <v xml:space="preserve">  0/00/0000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36010</v>
          </cell>
          <cell r="AZ1097">
            <v>53418</v>
          </cell>
          <cell r="BA1097" t="str">
            <v xml:space="preserve"> ST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 t="str">
            <v>Pass</v>
          </cell>
          <cell r="BH1097" t="str">
            <v>Pass</v>
          </cell>
          <cell r="BI1097" t="str">
            <v>***-**-9524</v>
          </cell>
          <cell r="BJ1097">
            <v>201.77</v>
          </cell>
          <cell r="BK1097">
            <v>202.12</v>
          </cell>
          <cell r="BL1097">
            <v>202.12</v>
          </cell>
          <cell r="BM1097"/>
          <cell r="BN1097"/>
          <cell r="BO1097"/>
          <cell r="BP1097"/>
          <cell r="BQ1097">
            <v>2.4937469631006033E-7</v>
          </cell>
          <cell r="BR1097">
            <v>201.77</v>
          </cell>
          <cell r="BS1097">
            <v>0.35</v>
          </cell>
          <cell r="BT1097">
            <v>202.12</v>
          </cell>
          <cell r="BU1097">
            <v>0</v>
          </cell>
          <cell r="BV1097">
            <v>202.12</v>
          </cell>
          <cell r="BW1097">
            <v>0</v>
          </cell>
          <cell r="BX1097">
            <v>0</v>
          </cell>
          <cell r="BY1097"/>
          <cell r="BZ1097">
            <v>0</v>
          </cell>
          <cell r="CA1097" t="e">
            <v>#REF!</v>
          </cell>
          <cell r="CB1097" t="str">
            <v>Match</v>
          </cell>
          <cell r="CC1097" t="b">
            <v>0</v>
          </cell>
          <cell r="CD1097">
            <v>513119524</v>
          </cell>
          <cell r="CE1097">
            <v>9</v>
          </cell>
          <cell r="CF1097">
            <v>5</v>
          </cell>
          <cell r="CG1097">
            <v>11</v>
          </cell>
          <cell r="CH1097" t="b">
            <v>0</v>
          </cell>
          <cell r="CI1097">
            <v>-23.313159722223645</v>
          </cell>
          <cell r="CJ1097"/>
          <cell r="CK1097" t="e">
            <v>#REF!</v>
          </cell>
          <cell r="CL1097" t="e">
            <v>#REF!</v>
          </cell>
        </row>
        <row r="1098">
          <cell r="B1098">
            <v>52159</v>
          </cell>
          <cell r="C1098" t="str">
            <v xml:space="preserve"> LARA,JOHN P</v>
          </cell>
          <cell r="D1098">
            <v>39791.370000000003</v>
          </cell>
          <cell r="E1098">
            <v>33478.769999999997</v>
          </cell>
          <cell r="F1098">
            <v>42282</v>
          </cell>
          <cell r="G1098">
            <v>45931</v>
          </cell>
          <cell r="H1098" t="str">
            <v xml:space="preserve"> PURCHASE REAL ESTATE</v>
          </cell>
          <cell r="I1098" t="str">
            <v xml:space="preserve"> SA</v>
          </cell>
          <cell r="J1098">
            <v>13</v>
          </cell>
          <cell r="K1098" t="str">
            <v xml:space="preserve"> A</v>
          </cell>
          <cell r="L1098" t="str">
            <v xml:space="preserve"> N</v>
          </cell>
          <cell r="M1098">
            <v>0</v>
          </cell>
          <cell r="N1098">
            <v>36072</v>
          </cell>
          <cell r="O1098">
            <v>52159</v>
          </cell>
          <cell r="P1098">
            <v>0</v>
          </cell>
          <cell r="Q1098" t="str">
            <v xml:space="preserve"> LF</v>
          </cell>
          <cell r="R1098">
            <v>43191</v>
          </cell>
          <cell r="S1098">
            <v>2612.19</v>
          </cell>
          <cell r="T1098">
            <v>554.91999999999996</v>
          </cell>
          <cell r="U1098" t="str">
            <v xml:space="preserve"> N</v>
          </cell>
          <cell r="V1098">
            <v>2</v>
          </cell>
          <cell r="W1098">
            <v>514886498</v>
          </cell>
          <cell r="X1098" t="str">
            <v xml:space="preserve"> S</v>
          </cell>
          <cell r="Y1098">
            <v>36072</v>
          </cell>
          <cell r="Z1098">
            <v>52159</v>
          </cell>
          <cell r="AA1098">
            <v>0</v>
          </cell>
          <cell r="AB1098">
            <v>4</v>
          </cell>
          <cell r="AC1098">
            <v>6</v>
          </cell>
          <cell r="AD1098">
            <v>1</v>
          </cell>
          <cell r="AE1098">
            <v>0</v>
          </cell>
          <cell r="AF1098">
            <v>0</v>
          </cell>
          <cell r="AG1098" t="str">
            <v xml:space="preserve"> ST</v>
          </cell>
          <cell r="AH1098" t="str">
            <v xml:space="preserve"> 202 E NONAMAKER, SC</v>
          </cell>
          <cell r="AI1098" t="str">
            <v xml:space="preserve"> N</v>
          </cell>
          <cell r="AJ1098">
            <v>5.5</v>
          </cell>
          <cell r="AK1098">
            <v>1</v>
          </cell>
          <cell r="AL1098">
            <v>36072</v>
          </cell>
          <cell r="AM1098">
            <v>52159</v>
          </cell>
          <cell r="AN1098" t="str">
            <v xml:space="preserve">  0/00/0000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36072</v>
          </cell>
          <cell r="AZ1098">
            <v>52159</v>
          </cell>
          <cell r="BA1098" t="str">
            <v xml:space="preserve"> ST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 t="str">
            <v>Pass</v>
          </cell>
          <cell r="BH1098" t="str">
            <v>Pass</v>
          </cell>
          <cell r="BI1098" t="str">
            <v>***-**-6498</v>
          </cell>
          <cell r="BJ1098">
            <v>33478.769999999997</v>
          </cell>
          <cell r="BK1098">
            <v>34033.689999999995</v>
          </cell>
          <cell r="BL1098">
            <v>34033.689999999995</v>
          </cell>
          <cell r="BM1098"/>
          <cell r="BN1098"/>
          <cell r="BO1098"/>
          <cell r="BP1098"/>
          <cell r="BQ1098">
            <v>2.5286310352664454E-5</v>
          </cell>
          <cell r="BR1098">
            <v>33478.769999999997</v>
          </cell>
          <cell r="BS1098">
            <v>554.91999999999996</v>
          </cell>
          <cell r="BT1098">
            <v>34033.689999999995</v>
          </cell>
          <cell r="BU1098">
            <v>0</v>
          </cell>
          <cell r="BV1098">
            <v>34033.689999999995</v>
          </cell>
          <cell r="BW1098">
            <v>0</v>
          </cell>
          <cell r="BX1098">
            <v>0</v>
          </cell>
          <cell r="BY1098"/>
          <cell r="BZ1098">
            <v>0</v>
          </cell>
          <cell r="CA1098" t="e">
            <v>#REF!</v>
          </cell>
          <cell r="CB1098" t="str">
            <v>Match</v>
          </cell>
          <cell r="CC1098" t="b">
            <v>0</v>
          </cell>
          <cell r="CD1098">
            <v>514886498</v>
          </cell>
          <cell r="CE1098">
            <v>9</v>
          </cell>
          <cell r="CF1098">
            <v>5</v>
          </cell>
          <cell r="CG1098">
            <v>88</v>
          </cell>
          <cell r="CH1098" t="b">
            <v>0</v>
          </cell>
          <cell r="CI1098">
            <v>-67.313159722223645</v>
          </cell>
          <cell r="CJ1098"/>
          <cell r="CK1098" t="e">
            <v>#REF!</v>
          </cell>
          <cell r="CL1098" t="e">
            <v>#REF!</v>
          </cell>
        </row>
        <row r="1099">
          <cell r="B1099">
            <v>54347</v>
          </cell>
          <cell r="C1099" t="str">
            <v xml:space="preserve"> LARA,JOHN P</v>
          </cell>
          <cell r="D1099">
            <v>60000</v>
          </cell>
          <cell r="E1099">
            <v>60000</v>
          </cell>
          <cell r="F1099">
            <v>43073</v>
          </cell>
          <cell r="G1099">
            <v>43435</v>
          </cell>
          <cell r="H1099" t="str">
            <v xml:space="preserve"> OPERATING LOC</v>
          </cell>
          <cell r="I1099" t="str">
            <v xml:space="preserve"> SI</v>
          </cell>
          <cell r="J1099">
            <v>61</v>
          </cell>
          <cell r="K1099" t="str">
            <v xml:space="preserve"> A</v>
          </cell>
          <cell r="L1099" t="str">
            <v xml:space="preserve"> O</v>
          </cell>
          <cell r="M1099">
            <v>60000</v>
          </cell>
          <cell r="N1099">
            <v>36072</v>
          </cell>
          <cell r="O1099">
            <v>54347</v>
          </cell>
          <cell r="P1099">
            <v>0</v>
          </cell>
          <cell r="Q1099" t="str">
            <v xml:space="preserve"> LF</v>
          </cell>
          <cell r="R1099">
            <v>43435</v>
          </cell>
          <cell r="S1099">
            <v>0</v>
          </cell>
          <cell r="T1099">
            <v>434.38</v>
          </cell>
          <cell r="U1099" t="str">
            <v xml:space="preserve"> N</v>
          </cell>
          <cell r="V1099">
            <v>7</v>
          </cell>
          <cell r="W1099">
            <v>514886498</v>
          </cell>
          <cell r="X1099" t="str">
            <v xml:space="preserve"> S</v>
          </cell>
          <cell r="Y1099">
            <v>36072</v>
          </cell>
          <cell r="Z1099">
            <v>54347</v>
          </cell>
          <cell r="AA1099">
            <v>0</v>
          </cell>
          <cell r="AB1099">
            <v>4</v>
          </cell>
          <cell r="AC1099">
            <v>4</v>
          </cell>
          <cell r="AD1099">
            <v>5</v>
          </cell>
          <cell r="AE1099">
            <v>0</v>
          </cell>
          <cell r="AF1099">
            <v>0</v>
          </cell>
          <cell r="AG1099" t="str">
            <v xml:space="preserve"> ST</v>
          </cell>
          <cell r="AH1099" t="str">
            <v xml:space="preserve"> ALL INVENTORY, ACCOUNTS, EQUIP</v>
          </cell>
          <cell r="AI1099" t="str">
            <v xml:space="preserve"> N</v>
          </cell>
          <cell r="AJ1099">
            <v>5.75</v>
          </cell>
          <cell r="AK1099">
            <v>0</v>
          </cell>
          <cell r="AL1099">
            <v>36072</v>
          </cell>
          <cell r="AM1099">
            <v>54347</v>
          </cell>
          <cell r="AN1099" t="str">
            <v xml:space="preserve">  0/00/0000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36072</v>
          </cell>
          <cell r="AZ1099">
            <v>54347</v>
          </cell>
          <cell r="BA1099" t="str">
            <v xml:space="preserve"> ST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 t="str">
            <v>Pass</v>
          </cell>
          <cell r="BH1099" t="str">
            <v>Pass</v>
          </cell>
          <cell r="BI1099" t="str">
            <v>***-**-6498</v>
          </cell>
          <cell r="BJ1099">
            <v>60000</v>
          </cell>
          <cell r="BK1099">
            <v>60434.38</v>
          </cell>
          <cell r="BL1099">
            <v>60434.38</v>
          </cell>
          <cell r="BM1099"/>
          <cell r="BN1099"/>
          <cell r="BO1099"/>
          <cell r="BP1099"/>
          <cell r="BQ1099">
            <v>4.7377525690401498E-5</v>
          </cell>
          <cell r="BR1099">
            <v>60000</v>
          </cell>
          <cell r="BS1099">
            <v>434.38</v>
          </cell>
          <cell r="BT1099">
            <v>60434.38</v>
          </cell>
          <cell r="BU1099">
            <v>0</v>
          </cell>
          <cell r="BV1099">
            <v>60434.38</v>
          </cell>
          <cell r="BW1099">
            <v>0</v>
          </cell>
          <cell r="BX1099">
            <v>0</v>
          </cell>
          <cell r="BY1099"/>
          <cell r="BZ1099">
            <v>0</v>
          </cell>
          <cell r="CA1099" t="e">
            <v>#REF!</v>
          </cell>
          <cell r="CB1099" t="str">
            <v>Match</v>
          </cell>
          <cell r="CC1099" t="b">
            <v>0</v>
          </cell>
          <cell r="CD1099">
            <v>514886498</v>
          </cell>
          <cell r="CE1099">
            <v>9</v>
          </cell>
          <cell r="CF1099">
            <v>5</v>
          </cell>
          <cell r="CG1099">
            <v>88</v>
          </cell>
          <cell r="CH1099" t="b">
            <v>0</v>
          </cell>
          <cell r="CI1099">
            <v>-311.31315972222365</v>
          </cell>
          <cell r="CJ1099"/>
          <cell r="CK1099" t="e">
            <v>#REF!</v>
          </cell>
          <cell r="CL1099" t="e">
            <v>#REF!</v>
          </cell>
        </row>
        <row r="1100">
          <cell r="B1100">
            <v>310153</v>
          </cell>
          <cell r="C1100" t="str">
            <v xml:space="preserve"> LARA ,JOHN P</v>
          </cell>
          <cell r="D1100">
            <v>66025</v>
          </cell>
          <cell r="E1100">
            <v>56775.71</v>
          </cell>
          <cell r="F1100">
            <v>40436</v>
          </cell>
          <cell r="G1100">
            <v>51410</v>
          </cell>
          <cell r="H1100" t="str">
            <v xml:space="preserve"> PURCHASE HOME</v>
          </cell>
          <cell r="I1100" t="str">
            <v xml:space="preserve"> PA</v>
          </cell>
          <cell r="J1100">
            <v>19</v>
          </cell>
          <cell r="K1100" t="str">
            <v xml:space="preserve"> A</v>
          </cell>
          <cell r="L1100" t="str">
            <v xml:space="preserve"> N</v>
          </cell>
          <cell r="M1100">
            <v>0</v>
          </cell>
          <cell r="N1100">
            <v>36072</v>
          </cell>
          <cell r="O1100">
            <v>310153</v>
          </cell>
          <cell r="P1100">
            <v>0</v>
          </cell>
          <cell r="Q1100" t="str">
            <v xml:space="preserve"> KM</v>
          </cell>
          <cell r="R1100">
            <v>43132</v>
          </cell>
          <cell r="S1100">
            <v>324.8</v>
          </cell>
          <cell r="T1100">
            <v>145.15</v>
          </cell>
          <cell r="U1100" t="str">
            <v xml:space="preserve"> N</v>
          </cell>
          <cell r="V1100">
            <v>2</v>
          </cell>
          <cell r="W1100">
            <v>514886498</v>
          </cell>
          <cell r="X1100" t="str">
            <v xml:space="preserve"> S</v>
          </cell>
          <cell r="Y1100">
            <v>36072</v>
          </cell>
          <cell r="Z1100">
            <v>310153</v>
          </cell>
          <cell r="AA1100">
            <v>0</v>
          </cell>
          <cell r="AB1100">
            <v>4</v>
          </cell>
          <cell r="AC1100">
            <v>6</v>
          </cell>
          <cell r="AD1100">
            <v>3</v>
          </cell>
          <cell r="AE1100">
            <v>310153</v>
          </cell>
          <cell r="AF1100">
            <v>1</v>
          </cell>
          <cell r="AG1100" t="str">
            <v xml:space="preserve"> ST</v>
          </cell>
          <cell r="AH1100" t="str">
            <v xml:space="preserve"> 1401 S. COLLEGE, SCOTT CITY</v>
          </cell>
          <cell r="AI1100" t="str">
            <v xml:space="preserve"> N</v>
          </cell>
          <cell r="AJ1100">
            <v>4</v>
          </cell>
          <cell r="AK1100">
            <v>0</v>
          </cell>
          <cell r="AL1100">
            <v>36072</v>
          </cell>
          <cell r="AM1100">
            <v>310153</v>
          </cell>
          <cell r="AN1100" t="str">
            <v xml:space="preserve">  0/00/0000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36072</v>
          </cell>
          <cell r="AZ1100">
            <v>310153</v>
          </cell>
          <cell r="BA1100" t="str">
            <v xml:space="preserve"> ST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 t="str">
            <v>Pass</v>
          </cell>
          <cell r="BH1100" t="str">
            <v>Pass</v>
          </cell>
          <cell r="BI1100" t="str">
            <v>***-**-6498</v>
          </cell>
          <cell r="BJ1100">
            <v>56775.71</v>
          </cell>
          <cell r="BK1100">
            <v>56920.86</v>
          </cell>
          <cell r="BL1100">
            <v>56920.86</v>
          </cell>
          <cell r="BM1100"/>
          <cell r="BN1100"/>
          <cell r="BO1100"/>
          <cell r="BP1100"/>
          <cell r="BQ1100">
            <v>3.1187161265110557E-5</v>
          </cell>
          <cell r="BR1100">
            <v>56775.71</v>
          </cell>
          <cell r="BS1100">
            <v>145.15</v>
          </cell>
          <cell r="BT1100">
            <v>56920.86</v>
          </cell>
          <cell r="BU1100">
            <v>0</v>
          </cell>
          <cell r="BV1100">
            <v>56920.86</v>
          </cell>
          <cell r="BW1100">
            <v>0</v>
          </cell>
          <cell r="BX1100">
            <v>0</v>
          </cell>
          <cell r="BY1100"/>
          <cell r="BZ1100">
            <v>0</v>
          </cell>
          <cell r="CA1100" t="e">
            <v>#REF!</v>
          </cell>
          <cell r="CB1100" t="str">
            <v>Match</v>
          </cell>
          <cell r="CC1100" t="b">
            <v>0</v>
          </cell>
          <cell r="CD1100">
            <v>514886498</v>
          </cell>
          <cell r="CE1100">
            <v>9</v>
          </cell>
          <cell r="CF1100">
            <v>5</v>
          </cell>
          <cell r="CG1100">
            <v>88</v>
          </cell>
          <cell r="CH1100" t="b">
            <v>0</v>
          </cell>
          <cell r="CI1100">
            <v>-8.3131597222236451</v>
          </cell>
          <cell r="CJ1100"/>
          <cell r="CK1100" t="e">
            <v>#REF!</v>
          </cell>
          <cell r="CL1100" t="e">
            <v>#REF!</v>
          </cell>
        </row>
        <row r="1101">
          <cell r="B1101">
            <v>9310153</v>
          </cell>
          <cell r="C1101" t="str">
            <v xml:space="preserve"> LARA ,JOHN P</v>
          </cell>
          <cell r="D1101">
            <v>66025</v>
          </cell>
          <cell r="E1101">
            <v>-56775.71</v>
          </cell>
          <cell r="F1101">
            <v>40436</v>
          </cell>
          <cell r="G1101">
            <v>51410</v>
          </cell>
          <cell r="H1101" t="str">
            <v xml:space="preserve"> FHLB SOLD LOAN</v>
          </cell>
          <cell r="I1101" t="str">
            <v xml:space="preserve"> PT</v>
          </cell>
          <cell r="J1101">
            <v>20</v>
          </cell>
          <cell r="K1101" t="str">
            <v xml:space="preserve"> A</v>
          </cell>
          <cell r="L1101" t="str">
            <v xml:space="preserve"> N</v>
          </cell>
          <cell r="M1101">
            <v>0</v>
          </cell>
          <cell r="N1101">
            <v>36072</v>
          </cell>
          <cell r="O1101">
            <v>9310153</v>
          </cell>
          <cell r="P1101">
            <v>0</v>
          </cell>
          <cell r="Q1101" t="str">
            <v xml:space="preserve"> KM</v>
          </cell>
          <cell r="R1101">
            <v>43132</v>
          </cell>
          <cell r="S1101">
            <v>324.8</v>
          </cell>
          <cell r="T1101">
            <v>-145.15</v>
          </cell>
          <cell r="U1101" t="str">
            <v xml:space="preserve"> N</v>
          </cell>
          <cell r="V1101">
            <v>2</v>
          </cell>
          <cell r="W1101">
            <v>514886498</v>
          </cell>
          <cell r="X1101" t="str">
            <v xml:space="preserve"> S</v>
          </cell>
          <cell r="Y1101">
            <v>36072</v>
          </cell>
          <cell r="Z1101">
            <v>9310153</v>
          </cell>
          <cell r="AA1101">
            <v>0</v>
          </cell>
          <cell r="AB1101">
            <v>4</v>
          </cell>
          <cell r="AC1101">
            <v>6</v>
          </cell>
          <cell r="AD1101">
            <v>3</v>
          </cell>
          <cell r="AE1101">
            <v>310153</v>
          </cell>
          <cell r="AF1101">
            <v>1</v>
          </cell>
          <cell r="AG1101" t="str">
            <v xml:space="preserve"> ST</v>
          </cell>
          <cell r="AH1101" t="str">
            <v xml:space="preserve"> 1401 S COLLEGE</v>
          </cell>
          <cell r="AI1101" t="str">
            <v xml:space="preserve"> N</v>
          </cell>
          <cell r="AJ1101">
            <v>4</v>
          </cell>
          <cell r="AK1101">
            <v>0</v>
          </cell>
          <cell r="AL1101">
            <v>36072</v>
          </cell>
          <cell r="AM1101">
            <v>9310153</v>
          </cell>
          <cell r="AN1101" t="str">
            <v xml:space="preserve">  0/00/0000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36072</v>
          </cell>
          <cell r="AZ1101">
            <v>9310153</v>
          </cell>
          <cell r="BA1101" t="str">
            <v xml:space="preserve"> ST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 t="str">
            <v>Pass</v>
          </cell>
          <cell r="BH1101" t="str">
            <v>Pass</v>
          </cell>
          <cell r="BI1101" t="str">
            <v>***-**-6498</v>
          </cell>
          <cell r="BJ1101">
            <v>-56775.71</v>
          </cell>
          <cell r="BK1101">
            <v>-56920.86</v>
          </cell>
          <cell r="BL1101">
            <v>-56920.86</v>
          </cell>
          <cell r="BM1101"/>
          <cell r="BN1101"/>
          <cell r="BO1101"/>
          <cell r="BP1101"/>
          <cell r="BQ1101">
            <v>-3.1187161265110557E-5</v>
          </cell>
          <cell r="BR1101">
            <v>-56775.71</v>
          </cell>
          <cell r="BS1101">
            <v>-145.15</v>
          </cell>
          <cell r="BT1101">
            <v>-56920.86</v>
          </cell>
          <cell r="BU1101">
            <v>0</v>
          </cell>
          <cell r="BV1101">
            <v>-56920.86</v>
          </cell>
          <cell r="BW1101">
            <v>0</v>
          </cell>
          <cell r="BX1101">
            <v>0</v>
          </cell>
          <cell r="BY1101"/>
          <cell r="BZ1101">
            <v>0</v>
          </cell>
          <cell r="CA1101" t="e">
            <v>#REF!</v>
          </cell>
          <cell r="CB1101" t="str">
            <v>Match</v>
          </cell>
          <cell r="CC1101" t="b">
            <v>0</v>
          </cell>
          <cell r="CD1101">
            <v>514886498</v>
          </cell>
          <cell r="CE1101">
            <v>9</v>
          </cell>
          <cell r="CF1101">
            <v>5</v>
          </cell>
          <cell r="CG1101">
            <v>88</v>
          </cell>
          <cell r="CH1101" t="b">
            <v>0</v>
          </cell>
          <cell r="CI1101">
            <v>-8.3131597222236451</v>
          </cell>
          <cell r="CJ1101"/>
          <cell r="CK1101" t="e">
            <v>#REF!</v>
          </cell>
          <cell r="CL1101" t="e">
            <v>#REF!</v>
          </cell>
        </row>
        <row r="1102">
          <cell r="B1102">
            <v>310358</v>
          </cell>
          <cell r="C1102" t="str">
            <v xml:space="preserve"> LARA,NORMA J</v>
          </cell>
          <cell r="D1102">
            <v>68228.3</v>
          </cell>
          <cell r="E1102">
            <v>65132.160000000003</v>
          </cell>
          <cell r="F1102">
            <v>42180</v>
          </cell>
          <cell r="G1102">
            <v>53144</v>
          </cell>
          <cell r="H1102" t="str">
            <v xml:space="preserve"> RATE/TERM REFINANCE</v>
          </cell>
          <cell r="I1102" t="str">
            <v xml:space="preserve"> PA</v>
          </cell>
          <cell r="J1102">
            <v>19</v>
          </cell>
          <cell r="K1102" t="str">
            <v xml:space="preserve"> A</v>
          </cell>
          <cell r="L1102" t="str">
            <v xml:space="preserve"> N</v>
          </cell>
          <cell r="M1102">
            <v>0</v>
          </cell>
          <cell r="N1102">
            <v>36080</v>
          </cell>
          <cell r="O1102">
            <v>310358</v>
          </cell>
          <cell r="P1102">
            <v>0</v>
          </cell>
          <cell r="Q1102" t="str">
            <v xml:space="preserve"> BR</v>
          </cell>
          <cell r="R1102">
            <v>43132</v>
          </cell>
          <cell r="S1102">
            <v>325.73</v>
          </cell>
          <cell r="T1102">
            <v>156.06</v>
          </cell>
          <cell r="U1102" t="str">
            <v xml:space="preserve"> N</v>
          </cell>
          <cell r="V1102">
            <v>2</v>
          </cell>
          <cell r="W1102">
            <v>514723136</v>
          </cell>
          <cell r="X1102" t="str">
            <v xml:space="preserve"> S</v>
          </cell>
          <cell r="Y1102">
            <v>36080</v>
          </cell>
          <cell r="Z1102">
            <v>310358</v>
          </cell>
          <cell r="AA1102">
            <v>0</v>
          </cell>
          <cell r="AB1102">
            <v>3</v>
          </cell>
          <cell r="AC1102">
            <v>6</v>
          </cell>
          <cell r="AD1102">
            <v>3</v>
          </cell>
          <cell r="AE1102">
            <v>310358</v>
          </cell>
          <cell r="AF1102">
            <v>1</v>
          </cell>
          <cell r="AG1102" t="str">
            <v xml:space="preserve"> ST</v>
          </cell>
          <cell r="AH1102" t="str">
            <v xml:space="preserve"> 1105 ELIZABETH</v>
          </cell>
          <cell r="AI1102" t="str">
            <v xml:space="preserve"> N</v>
          </cell>
          <cell r="AJ1102">
            <v>3.75</v>
          </cell>
          <cell r="AK1102">
            <v>1</v>
          </cell>
          <cell r="AL1102">
            <v>36080</v>
          </cell>
          <cell r="AM1102">
            <v>310358</v>
          </cell>
          <cell r="AN1102" t="str">
            <v xml:space="preserve">  0/00/0000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36080</v>
          </cell>
          <cell r="AZ1102">
            <v>310358</v>
          </cell>
          <cell r="BA1102" t="str">
            <v xml:space="preserve"> ST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 t="str">
            <v>Pass</v>
          </cell>
          <cell r="BH1102" t="str">
            <v>Pass</v>
          </cell>
          <cell r="BI1102" t="str">
            <v>***-**-3136</v>
          </cell>
          <cell r="BJ1102">
            <v>65132.160000000003</v>
          </cell>
          <cell r="BK1102">
            <v>65288.22</v>
          </cell>
          <cell r="BL1102">
            <v>65288.22</v>
          </cell>
          <cell r="BM1102"/>
          <cell r="BN1102"/>
          <cell r="BO1102"/>
          <cell r="BP1102"/>
          <cell r="BQ1102">
            <v>3.3541310692079794E-5</v>
          </cell>
          <cell r="BR1102">
            <v>65132.160000000003</v>
          </cell>
          <cell r="BS1102">
            <v>156.06</v>
          </cell>
          <cell r="BT1102">
            <v>65288.22</v>
          </cell>
          <cell r="BU1102">
            <v>0</v>
          </cell>
          <cell r="BV1102">
            <v>65288.22</v>
          </cell>
          <cell r="BW1102">
            <v>0</v>
          </cell>
          <cell r="BX1102">
            <v>0</v>
          </cell>
          <cell r="BY1102"/>
          <cell r="BZ1102">
            <v>0</v>
          </cell>
          <cell r="CA1102" t="e">
            <v>#REF!</v>
          </cell>
          <cell r="CB1102" t="str">
            <v>Match</v>
          </cell>
          <cell r="CC1102" t="b">
            <v>0</v>
          </cell>
          <cell r="CD1102">
            <v>514723136</v>
          </cell>
          <cell r="CE1102">
            <v>9</v>
          </cell>
          <cell r="CF1102">
            <v>5</v>
          </cell>
          <cell r="CG1102">
            <v>72</v>
          </cell>
          <cell r="CH1102" t="b">
            <v>0</v>
          </cell>
          <cell r="CI1102">
            <v>-8.3131597222236451</v>
          </cell>
          <cell r="CJ1102"/>
          <cell r="CK1102" t="e">
            <v>#REF!</v>
          </cell>
          <cell r="CL1102" t="e">
            <v>#REF!</v>
          </cell>
        </row>
        <row r="1103">
          <cell r="B1103">
            <v>9310358</v>
          </cell>
          <cell r="C1103" t="str">
            <v xml:space="preserve"> LARA,NORMA J</v>
          </cell>
          <cell r="D1103">
            <v>-68228.3</v>
          </cell>
          <cell r="E1103">
            <v>-65132.160000000003</v>
          </cell>
          <cell r="F1103">
            <v>42180</v>
          </cell>
          <cell r="G1103">
            <v>53144</v>
          </cell>
          <cell r="H1103" t="str">
            <v xml:space="preserve"> MPF LOAN SOLD</v>
          </cell>
          <cell r="I1103" t="str">
            <v xml:space="preserve"> PT</v>
          </cell>
          <cell r="J1103">
            <v>20</v>
          </cell>
          <cell r="K1103" t="str">
            <v xml:space="preserve"> A</v>
          </cell>
          <cell r="L1103" t="str">
            <v xml:space="preserve"> N</v>
          </cell>
          <cell r="M1103">
            <v>0</v>
          </cell>
          <cell r="N1103">
            <v>36080</v>
          </cell>
          <cell r="O1103">
            <v>9310358</v>
          </cell>
          <cell r="P1103">
            <v>0</v>
          </cell>
          <cell r="Q1103" t="str">
            <v xml:space="preserve"> BR</v>
          </cell>
          <cell r="R1103">
            <v>43132</v>
          </cell>
          <cell r="S1103">
            <v>325.73</v>
          </cell>
          <cell r="T1103">
            <v>-156.06</v>
          </cell>
          <cell r="U1103" t="str">
            <v xml:space="preserve"> N</v>
          </cell>
          <cell r="V1103">
            <v>2</v>
          </cell>
          <cell r="W1103">
            <v>514723136</v>
          </cell>
          <cell r="X1103" t="str">
            <v xml:space="preserve"> S</v>
          </cell>
          <cell r="Y1103">
            <v>36080</v>
          </cell>
          <cell r="Z1103">
            <v>9310358</v>
          </cell>
          <cell r="AA1103">
            <v>0</v>
          </cell>
          <cell r="AB1103">
            <v>3</v>
          </cell>
          <cell r="AC1103">
            <v>6</v>
          </cell>
          <cell r="AD1103">
            <v>3</v>
          </cell>
          <cell r="AE1103">
            <v>310358</v>
          </cell>
          <cell r="AF1103">
            <v>1</v>
          </cell>
          <cell r="AG1103" t="str">
            <v xml:space="preserve"> ST</v>
          </cell>
          <cell r="AH1103" t="str">
            <v xml:space="preserve"> 1105 ELIZABETH</v>
          </cell>
          <cell r="AI1103" t="str">
            <v xml:space="preserve">  </v>
          </cell>
          <cell r="AJ1103">
            <v>3.75</v>
          </cell>
          <cell r="AK1103">
            <v>1</v>
          </cell>
          <cell r="AL1103">
            <v>36080</v>
          </cell>
          <cell r="AM1103">
            <v>9310358</v>
          </cell>
          <cell r="AN1103" t="str">
            <v xml:space="preserve">  0/00/0000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36080</v>
          </cell>
          <cell r="AZ1103">
            <v>9310358</v>
          </cell>
          <cell r="BA1103" t="str">
            <v xml:space="preserve"> ST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 t="str">
            <v>Pass</v>
          </cell>
          <cell r="BH1103" t="str">
            <v>Pass</v>
          </cell>
          <cell r="BI1103" t="str">
            <v>***-**-3136</v>
          </cell>
          <cell r="BJ1103">
            <v>-65132.160000000003</v>
          </cell>
          <cell r="BK1103">
            <v>-65288.22</v>
          </cell>
          <cell r="BL1103">
            <v>-65288.22</v>
          </cell>
          <cell r="BM1103"/>
          <cell r="BN1103"/>
          <cell r="BO1103"/>
          <cell r="BP1103"/>
          <cell r="BQ1103">
            <v>-3.3541310692079794E-5</v>
          </cell>
          <cell r="BR1103">
            <v>-65132.160000000003</v>
          </cell>
          <cell r="BS1103">
            <v>-156.06</v>
          </cell>
          <cell r="BT1103">
            <v>-65288.22</v>
          </cell>
          <cell r="BU1103">
            <v>0</v>
          </cell>
          <cell r="BV1103">
            <v>-65288.22</v>
          </cell>
          <cell r="BW1103">
            <v>0</v>
          </cell>
          <cell r="BX1103">
            <v>0</v>
          </cell>
          <cell r="BY1103"/>
          <cell r="BZ1103">
            <v>0</v>
          </cell>
          <cell r="CA1103" t="e">
            <v>#REF!</v>
          </cell>
          <cell r="CB1103" t="str">
            <v>Match</v>
          </cell>
          <cell r="CC1103" t="b">
            <v>0</v>
          </cell>
          <cell r="CD1103">
            <v>514723136</v>
          </cell>
          <cell r="CE1103">
            <v>9</v>
          </cell>
          <cell r="CF1103">
            <v>5</v>
          </cell>
          <cell r="CG1103">
            <v>72</v>
          </cell>
          <cell r="CH1103" t="b">
            <v>0</v>
          </cell>
          <cell r="CI1103">
            <v>-8.3131597222236451</v>
          </cell>
          <cell r="CJ1103"/>
          <cell r="CK1103" t="e">
            <v>#REF!</v>
          </cell>
          <cell r="CL1103" t="e">
            <v>#REF!</v>
          </cell>
        </row>
        <row r="1104">
          <cell r="B1104">
            <v>53572</v>
          </cell>
          <cell r="C1104" t="str">
            <v xml:space="preserve"> LATOUSH,KURT</v>
          </cell>
          <cell r="D1104">
            <v>72851.820000000007</v>
          </cell>
          <cell r="E1104">
            <v>70826.149999999994</v>
          </cell>
          <cell r="F1104">
            <v>42752</v>
          </cell>
          <cell r="G1104">
            <v>43210</v>
          </cell>
          <cell r="H1104" t="str">
            <v xml:space="preserve"> RE-AMORTIZE DEBT</v>
          </cell>
          <cell r="I1104" t="str">
            <v xml:space="preserve"> SA</v>
          </cell>
          <cell r="J1104">
            <v>32</v>
          </cell>
          <cell r="K1104" t="str">
            <v xml:space="preserve"> A</v>
          </cell>
          <cell r="L1104" t="str">
            <v xml:space="preserve"> N</v>
          </cell>
          <cell r="M1104">
            <v>0</v>
          </cell>
          <cell r="N1104">
            <v>36160</v>
          </cell>
          <cell r="O1104">
            <v>53572</v>
          </cell>
          <cell r="P1104">
            <v>0</v>
          </cell>
          <cell r="Q1104" t="str">
            <v xml:space="preserve"> JB</v>
          </cell>
          <cell r="R1104">
            <v>43151</v>
          </cell>
          <cell r="S1104">
            <v>750</v>
          </cell>
          <cell r="T1104">
            <v>25.23</v>
          </cell>
          <cell r="U1104" t="str">
            <v xml:space="preserve"> N</v>
          </cell>
          <cell r="V1104">
            <v>7</v>
          </cell>
          <cell r="W1104">
            <v>511701846</v>
          </cell>
          <cell r="X1104" t="str">
            <v xml:space="preserve"> S</v>
          </cell>
          <cell r="Y1104">
            <v>36160</v>
          </cell>
          <cell r="Z1104">
            <v>53572</v>
          </cell>
          <cell r="AA1104">
            <v>1</v>
          </cell>
          <cell r="AB1104">
            <v>25</v>
          </cell>
          <cell r="AC1104">
            <v>4</v>
          </cell>
          <cell r="AD1104">
            <v>5</v>
          </cell>
          <cell r="AE1104">
            <v>0</v>
          </cell>
          <cell r="AF1104">
            <v>0</v>
          </cell>
          <cell r="AG1104" t="str">
            <v xml:space="preserve"> ST</v>
          </cell>
          <cell r="AH1104" t="str">
            <v xml:space="preserve"> ALL IN CP AC EQ GI AND TOOLS</v>
          </cell>
          <cell r="AI1104" t="str">
            <v xml:space="preserve"> N</v>
          </cell>
          <cell r="AJ1104">
            <v>6.5</v>
          </cell>
          <cell r="AK1104">
            <v>5</v>
          </cell>
          <cell r="AL1104">
            <v>36160</v>
          </cell>
          <cell r="AM1104">
            <v>53572</v>
          </cell>
          <cell r="AN1104" t="str">
            <v xml:space="preserve">  5/15/2017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1</v>
          </cell>
          <cell r="AW1104">
            <v>0</v>
          </cell>
          <cell r="AX1104">
            <v>0</v>
          </cell>
          <cell r="AY1104">
            <v>36160</v>
          </cell>
          <cell r="AZ1104">
            <v>53572</v>
          </cell>
          <cell r="BA1104" t="str">
            <v xml:space="preserve"> ST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 t="str">
            <v>Pass</v>
          </cell>
          <cell r="BH1104" t="str">
            <v>Pass</v>
          </cell>
          <cell r="BI1104" t="str">
            <v>***-**-1846</v>
          </cell>
          <cell r="BJ1104">
            <v>70826.149999999994</v>
          </cell>
          <cell r="BK1104">
            <v>70851.37999999999</v>
          </cell>
          <cell r="BL1104">
            <v>70851.37999999999</v>
          </cell>
          <cell r="BM1104"/>
          <cell r="BN1104"/>
          <cell r="BO1104"/>
          <cell r="BP1104"/>
          <cell r="BQ1104">
            <v>6.3220841500440572E-5</v>
          </cell>
          <cell r="BR1104">
            <v>70826.149999999994</v>
          </cell>
          <cell r="BS1104">
            <v>25.23</v>
          </cell>
          <cell r="BT1104">
            <v>70851.37999999999</v>
          </cell>
          <cell r="BU1104">
            <v>0</v>
          </cell>
          <cell r="BV1104">
            <v>70851.37999999999</v>
          </cell>
          <cell r="BW1104">
            <v>0</v>
          </cell>
          <cell r="BX1104">
            <v>0</v>
          </cell>
          <cell r="BY1104"/>
          <cell r="BZ1104">
            <v>0</v>
          </cell>
          <cell r="CA1104" t="e">
            <v>#REF!</v>
          </cell>
          <cell r="CB1104" t="str">
            <v>Match</v>
          </cell>
          <cell r="CC1104" t="b">
            <v>0</v>
          </cell>
          <cell r="CD1104">
            <v>511701846</v>
          </cell>
          <cell r="CE1104">
            <v>9</v>
          </cell>
          <cell r="CF1104">
            <v>5</v>
          </cell>
          <cell r="CG1104">
            <v>70</v>
          </cell>
          <cell r="CH1104" t="b">
            <v>0</v>
          </cell>
          <cell r="CI1104">
            <v>-27.313159722223645</v>
          </cell>
          <cell r="CJ1104"/>
          <cell r="CK1104" t="e">
            <v>#REF!</v>
          </cell>
          <cell r="CL1104" t="e">
            <v>#REF!</v>
          </cell>
        </row>
        <row r="1105">
          <cell r="B1105">
            <v>53959</v>
          </cell>
          <cell r="C1105" t="str">
            <v xml:space="preserve"> LATTA,CHARLOTTE I.</v>
          </cell>
          <cell r="D1105">
            <v>25027.5</v>
          </cell>
          <cell r="E1105">
            <v>22554</v>
          </cell>
          <cell r="F1105">
            <v>42906</v>
          </cell>
          <cell r="G1105">
            <v>45092</v>
          </cell>
          <cell r="H1105" t="str">
            <v xml:space="preserve"> PURCHASE CAMPER</v>
          </cell>
          <cell r="I1105" t="str">
            <v xml:space="preserve"> SA</v>
          </cell>
          <cell r="J1105">
            <v>31</v>
          </cell>
          <cell r="K1105" t="str">
            <v xml:space="preserve"> A</v>
          </cell>
          <cell r="L1105" t="str">
            <v xml:space="preserve"> N</v>
          </cell>
          <cell r="M1105">
            <v>0</v>
          </cell>
          <cell r="N1105">
            <v>36178</v>
          </cell>
          <cell r="O1105">
            <v>53959</v>
          </cell>
          <cell r="P1105">
            <v>0</v>
          </cell>
          <cell r="Q1105" t="str">
            <v xml:space="preserve"> LF</v>
          </cell>
          <cell r="R1105">
            <v>43174</v>
          </cell>
          <cell r="S1105">
            <v>420.4</v>
          </cell>
          <cell r="T1105">
            <v>32.130000000000003</v>
          </cell>
          <cell r="U1105" t="str">
            <v xml:space="preserve"> N</v>
          </cell>
          <cell r="V1105">
            <v>11</v>
          </cell>
          <cell r="W1105">
            <v>514903925</v>
          </cell>
          <cell r="X1105" t="str">
            <v xml:space="preserve"> S</v>
          </cell>
          <cell r="Y1105">
            <v>36178</v>
          </cell>
          <cell r="Z1105">
            <v>53959</v>
          </cell>
          <cell r="AA1105">
            <v>0</v>
          </cell>
          <cell r="AB1105">
            <v>3</v>
          </cell>
          <cell r="AC1105">
            <v>10</v>
          </cell>
          <cell r="AD1105">
            <v>4</v>
          </cell>
          <cell r="AE1105">
            <v>0</v>
          </cell>
          <cell r="AF1105">
            <v>0</v>
          </cell>
          <cell r="AG1105" t="str">
            <v xml:space="preserve"> ST</v>
          </cell>
          <cell r="AH1105" t="str">
            <v xml:space="preserve"> 2014 KEYSTONE MONTANA MOUNTAIN</v>
          </cell>
          <cell r="AI1105" t="str">
            <v xml:space="preserve"> N</v>
          </cell>
          <cell r="AJ1105">
            <v>6.5</v>
          </cell>
          <cell r="AK1105">
            <v>0</v>
          </cell>
          <cell r="AL1105">
            <v>36178</v>
          </cell>
          <cell r="AM1105">
            <v>53959</v>
          </cell>
          <cell r="AN1105" t="str">
            <v xml:space="preserve">  0/00/0000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36178</v>
          </cell>
          <cell r="AZ1105">
            <v>53959</v>
          </cell>
          <cell r="BA1105" t="str">
            <v xml:space="preserve"> ST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 t="str">
            <v>Pass</v>
          </cell>
          <cell r="BH1105" t="str">
            <v>Pass</v>
          </cell>
          <cell r="BI1105" t="str">
            <v>***-**-3925</v>
          </cell>
          <cell r="BJ1105">
            <v>22554</v>
          </cell>
          <cell r="BK1105">
            <v>22586.13</v>
          </cell>
          <cell r="BL1105">
            <v>22586.13</v>
          </cell>
          <cell r="BM1105"/>
          <cell r="BN1105"/>
          <cell r="BO1105"/>
          <cell r="BP1105"/>
          <cell r="BQ1105">
            <v>2.0132152590546525E-5</v>
          </cell>
          <cell r="BR1105">
            <v>22554</v>
          </cell>
          <cell r="BS1105">
            <v>32.130000000000003</v>
          </cell>
          <cell r="BT1105">
            <v>22586.13</v>
          </cell>
          <cell r="BU1105">
            <v>0</v>
          </cell>
          <cell r="BV1105">
            <v>22586.13</v>
          </cell>
          <cell r="BW1105">
            <v>0</v>
          </cell>
          <cell r="BX1105">
            <v>0</v>
          </cell>
          <cell r="BY1105"/>
          <cell r="BZ1105">
            <v>0</v>
          </cell>
          <cell r="CA1105" t="e">
            <v>#REF!</v>
          </cell>
          <cell r="CB1105" t="str">
            <v>Match</v>
          </cell>
          <cell r="CC1105" t="b">
            <v>0</v>
          </cell>
          <cell r="CD1105">
            <v>514903925</v>
          </cell>
          <cell r="CE1105">
            <v>9</v>
          </cell>
          <cell r="CF1105">
            <v>5</v>
          </cell>
          <cell r="CG1105">
            <v>90</v>
          </cell>
          <cell r="CH1105" t="b">
            <v>0</v>
          </cell>
          <cell r="CI1105">
            <v>-50.313159722223645</v>
          </cell>
          <cell r="CJ1105"/>
          <cell r="CK1105" t="e">
            <v>#REF!</v>
          </cell>
          <cell r="CL1105" t="e">
            <v>#REF!</v>
          </cell>
        </row>
        <row r="1106">
          <cell r="B1106">
            <v>54823</v>
          </cell>
          <cell r="C1106" t="str">
            <v xml:space="preserve"> LATTA,NICOLE KAY</v>
          </cell>
          <cell r="D1106">
            <v>2500</v>
          </cell>
          <cell r="E1106">
            <v>1254.3800000000001</v>
          </cell>
          <cell r="F1106">
            <v>42936</v>
          </cell>
          <cell r="G1106">
            <v>43306</v>
          </cell>
          <cell r="H1106" t="str">
            <v xml:space="preserve"> PURCHASE SUPPLIES</v>
          </cell>
          <cell r="I1106" t="str">
            <v xml:space="preserve"> SA</v>
          </cell>
          <cell r="J1106">
            <v>31</v>
          </cell>
          <cell r="K1106" t="str">
            <v xml:space="preserve"> A</v>
          </cell>
          <cell r="L1106" t="str">
            <v xml:space="preserve"> N</v>
          </cell>
          <cell r="M1106">
            <v>0</v>
          </cell>
          <cell r="N1106">
            <v>36179</v>
          </cell>
          <cell r="O1106">
            <v>54823</v>
          </cell>
          <cell r="P1106">
            <v>0</v>
          </cell>
          <cell r="Q1106" t="str">
            <v xml:space="preserve"> LF</v>
          </cell>
          <cell r="R1106">
            <v>43156</v>
          </cell>
          <cell r="S1106">
            <v>217.1</v>
          </cell>
          <cell r="T1106">
            <v>0.26</v>
          </cell>
          <cell r="U1106" t="str">
            <v xml:space="preserve"> N</v>
          </cell>
          <cell r="V1106">
            <v>11</v>
          </cell>
          <cell r="W1106">
            <v>514152271</v>
          </cell>
          <cell r="X1106" t="str">
            <v xml:space="preserve"> S</v>
          </cell>
          <cell r="Y1106">
            <v>36179</v>
          </cell>
          <cell r="Z1106">
            <v>54823</v>
          </cell>
          <cell r="AA1106">
            <v>0</v>
          </cell>
          <cell r="AB1106">
            <v>3</v>
          </cell>
          <cell r="AC1106">
            <v>10</v>
          </cell>
          <cell r="AD1106">
            <v>4</v>
          </cell>
          <cell r="AE1106">
            <v>0</v>
          </cell>
          <cell r="AF1106">
            <v>0</v>
          </cell>
          <cell r="AG1106" t="str">
            <v xml:space="preserve"> ST</v>
          </cell>
          <cell r="AH1106" t="str">
            <v xml:space="preserve"> 2006 PONTIAC GRAND PRIX (VIN 2</v>
          </cell>
          <cell r="AI1106" t="str">
            <v xml:space="preserve"> N</v>
          </cell>
          <cell r="AJ1106">
            <v>7.5</v>
          </cell>
          <cell r="AK1106">
            <v>0</v>
          </cell>
          <cell r="AL1106">
            <v>36179</v>
          </cell>
          <cell r="AM1106">
            <v>54823</v>
          </cell>
          <cell r="AN1106" t="str">
            <v xml:space="preserve">  0/00/0000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36179</v>
          </cell>
          <cell r="AZ1106">
            <v>54823</v>
          </cell>
          <cell r="BA1106" t="str">
            <v xml:space="preserve"> ST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 t="str">
            <v>Pass</v>
          </cell>
          <cell r="BH1106" t="str">
            <v>Pass</v>
          </cell>
          <cell r="BI1106" t="str">
            <v>***-**-2271</v>
          </cell>
          <cell r="BJ1106">
            <v>1254.3800000000001</v>
          </cell>
          <cell r="BK1106">
            <v>1254.6400000000001</v>
          </cell>
          <cell r="BL1106">
            <v>1254.6400000000001</v>
          </cell>
          <cell r="BM1106"/>
          <cell r="BN1106"/>
          <cell r="BO1106"/>
          <cell r="BP1106"/>
          <cell r="BQ1106">
            <v>1.2919439277288226E-6</v>
          </cell>
          <cell r="BR1106">
            <v>1254.3800000000001</v>
          </cell>
          <cell r="BS1106">
            <v>0.26</v>
          </cell>
          <cell r="BT1106">
            <v>1254.6400000000001</v>
          </cell>
          <cell r="BU1106">
            <v>0</v>
          </cell>
          <cell r="BV1106">
            <v>1254.6400000000001</v>
          </cell>
          <cell r="BW1106">
            <v>0</v>
          </cell>
          <cell r="BX1106">
            <v>0</v>
          </cell>
          <cell r="BY1106"/>
          <cell r="BZ1106">
            <v>0</v>
          </cell>
          <cell r="CA1106" t="e">
            <v>#REF!</v>
          </cell>
          <cell r="CB1106" t="str">
            <v>Match</v>
          </cell>
          <cell r="CC1106" t="b">
            <v>0</v>
          </cell>
          <cell r="CD1106">
            <v>514152271</v>
          </cell>
          <cell r="CE1106">
            <v>9</v>
          </cell>
          <cell r="CF1106">
            <v>5</v>
          </cell>
          <cell r="CG1106">
            <v>15</v>
          </cell>
          <cell r="CH1106" t="b">
            <v>0</v>
          </cell>
          <cell r="CI1106">
            <v>-32.313159722223645</v>
          </cell>
          <cell r="CJ1106"/>
          <cell r="CK1106" t="e">
            <v>#REF!</v>
          </cell>
          <cell r="CL1106" t="e">
            <v>#REF!</v>
          </cell>
        </row>
        <row r="1107">
          <cell r="B1107">
            <v>53436</v>
          </cell>
          <cell r="C1107" t="str">
            <v xml:space="preserve"> GABRIEL MCGINNIS LAW</v>
          </cell>
          <cell r="D1107">
            <v>100348.88</v>
          </cell>
          <cell r="E1107">
            <v>92512.26</v>
          </cell>
          <cell r="F1107">
            <v>42697</v>
          </cell>
          <cell r="G1107">
            <v>48183</v>
          </cell>
          <cell r="H1107" t="str">
            <v xml:space="preserve"> REFINANCE REAL ESTATE</v>
          </cell>
          <cell r="I1107" t="str">
            <v xml:space="preserve"> SA</v>
          </cell>
          <cell r="J1107">
            <v>12</v>
          </cell>
          <cell r="K1107" t="str">
            <v xml:space="preserve"> A</v>
          </cell>
          <cell r="L1107" t="str">
            <v xml:space="preserve"> N</v>
          </cell>
          <cell r="M1107">
            <v>0</v>
          </cell>
          <cell r="N1107">
            <v>36350</v>
          </cell>
          <cell r="O1107">
            <v>53436</v>
          </cell>
          <cell r="P1107">
            <v>0</v>
          </cell>
          <cell r="Q1107" t="str">
            <v xml:space="preserve"> LF</v>
          </cell>
          <cell r="R1107">
            <v>43435</v>
          </cell>
          <cell r="S1107">
            <v>10343.959999999999</v>
          </cell>
          <cell r="T1107">
            <v>212.9</v>
          </cell>
          <cell r="U1107" t="str">
            <v xml:space="preserve"> N</v>
          </cell>
          <cell r="V1107">
            <v>2</v>
          </cell>
          <cell r="W1107">
            <v>510466829</v>
          </cell>
          <cell r="X1107" t="str">
            <v xml:space="preserve"> F</v>
          </cell>
          <cell r="Y1107">
            <v>36350</v>
          </cell>
          <cell r="Z1107">
            <v>53436</v>
          </cell>
          <cell r="AA1107">
            <v>0</v>
          </cell>
          <cell r="AB1107">
            <v>1</v>
          </cell>
          <cell r="AC1107">
            <v>6</v>
          </cell>
          <cell r="AD1107">
            <v>2</v>
          </cell>
          <cell r="AE1107">
            <v>0</v>
          </cell>
          <cell r="AF1107">
            <v>0</v>
          </cell>
          <cell r="AG1107" t="str">
            <v xml:space="preserve"> ST</v>
          </cell>
          <cell r="AH1107" t="str">
            <v xml:space="preserve"> SECURED BY FARMLAND</v>
          </cell>
          <cell r="AI1107" t="str">
            <v xml:space="preserve"> N</v>
          </cell>
          <cell r="AJ1107">
            <v>6</v>
          </cell>
          <cell r="AK1107">
            <v>0</v>
          </cell>
          <cell r="AL1107">
            <v>36350</v>
          </cell>
          <cell r="AM1107">
            <v>53436</v>
          </cell>
          <cell r="AN1107" t="str">
            <v xml:space="preserve">  0/00/0000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36350</v>
          </cell>
          <cell r="AZ1107">
            <v>53436</v>
          </cell>
          <cell r="BA1107" t="str">
            <v xml:space="preserve"> ST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 t="str">
            <v>Pass</v>
          </cell>
          <cell r="BH1107" t="str">
            <v>Pass</v>
          </cell>
          <cell r="BI1107" t="str">
            <v>**-***6829</v>
          </cell>
          <cell r="BJ1107">
            <v>92512.26</v>
          </cell>
          <cell r="BK1107">
            <v>92725.159999999989</v>
          </cell>
          <cell r="BL1107">
            <v>92725.159999999989</v>
          </cell>
          <cell r="BM1107"/>
          <cell r="BN1107"/>
          <cell r="BO1107"/>
          <cell r="BP1107"/>
          <cell r="BQ1107">
            <v>7.6226121301340918E-5</v>
          </cell>
          <cell r="BR1107">
            <v>92512.26</v>
          </cell>
          <cell r="BS1107">
            <v>212.9</v>
          </cell>
          <cell r="BT1107">
            <v>92725.159999999989</v>
          </cell>
          <cell r="BU1107">
            <v>0</v>
          </cell>
          <cell r="BV1107">
            <v>92725.159999999989</v>
          </cell>
          <cell r="BW1107">
            <v>0</v>
          </cell>
          <cell r="BX1107">
            <v>0</v>
          </cell>
          <cell r="BY1107"/>
          <cell r="BZ1107">
            <v>0</v>
          </cell>
          <cell r="CA1107" t="e">
            <v>#REF!</v>
          </cell>
          <cell r="CB1107" t="str">
            <v>Match</v>
          </cell>
          <cell r="CC1107" t="b">
            <v>0</v>
          </cell>
          <cell r="CD1107">
            <v>510466829</v>
          </cell>
          <cell r="CE1107">
            <v>9</v>
          </cell>
          <cell r="CF1107">
            <v>5</v>
          </cell>
          <cell r="CG1107">
            <v>46</v>
          </cell>
          <cell r="CH1107" t="b">
            <v>0</v>
          </cell>
          <cell r="CI1107">
            <v>-311.31315972222365</v>
          </cell>
          <cell r="CJ1107"/>
          <cell r="CK1107" t="e">
            <v>#REF!</v>
          </cell>
          <cell r="CL1107" t="e">
            <v>#REF!</v>
          </cell>
        </row>
        <row r="1108">
          <cell r="B1108">
            <v>53042</v>
          </cell>
          <cell r="C1108" t="str">
            <v xml:space="preserve"> LAWRENCE,GEORGE E.</v>
          </cell>
          <cell r="D1108">
            <v>11000</v>
          </cell>
          <cell r="E1108">
            <v>6554.55</v>
          </cell>
          <cell r="F1108">
            <v>42545</v>
          </cell>
          <cell r="G1108">
            <v>43997</v>
          </cell>
          <cell r="H1108" t="str">
            <v xml:space="preserve"> PURCHASE TRACTOR</v>
          </cell>
          <cell r="I1108" t="str">
            <v xml:space="preserve"> SA</v>
          </cell>
          <cell r="J1108">
            <v>32</v>
          </cell>
          <cell r="K1108" t="str">
            <v xml:space="preserve"> A</v>
          </cell>
          <cell r="L1108" t="str">
            <v xml:space="preserve"> N</v>
          </cell>
          <cell r="M1108">
            <v>0</v>
          </cell>
          <cell r="N1108">
            <v>36400</v>
          </cell>
          <cell r="O1108">
            <v>53042</v>
          </cell>
          <cell r="P1108">
            <v>0</v>
          </cell>
          <cell r="Q1108" t="str">
            <v xml:space="preserve"> BR</v>
          </cell>
          <cell r="R1108">
            <v>43174</v>
          </cell>
          <cell r="S1108">
            <v>253.02</v>
          </cell>
          <cell r="T1108">
            <v>7.18</v>
          </cell>
          <cell r="U1108" t="str">
            <v xml:space="preserve"> N</v>
          </cell>
          <cell r="V1108">
            <v>3</v>
          </cell>
          <cell r="W1108">
            <v>510466828</v>
          </cell>
          <cell r="X1108" t="str">
            <v xml:space="preserve"> S</v>
          </cell>
          <cell r="Y1108">
            <v>36400</v>
          </cell>
          <cell r="Z1108">
            <v>53042</v>
          </cell>
          <cell r="AA1108">
            <v>0</v>
          </cell>
          <cell r="AB1108">
            <v>2</v>
          </cell>
          <cell r="AC1108">
            <v>2</v>
          </cell>
          <cell r="AD1108">
            <v>5</v>
          </cell>
          <cell r="AE1108">
            <v>0</v>
          </cell>
          <cell r="AF1108">
            <v>0</v>
          </cell>
          <cell r="AG1108" t="str">
            <v xml:space="preserve"> ST</v>
          </cell>
          <cell r="AH1108" t="str">
            <v xml:space="preserve"> ALL EQUIPMENT</v>
          </cell>
          <cell r="AI1108" t="str">
            <v xml:space="preserve"> N</v>
          </cell>
          <cell r="AJ1108">
            <v>5</v>
          </cell>
          <cell r="AK1108">
            <v>1</v>
          </cell>
          <cell r="AL1108">
            <v>36400</v>
          </cell>
          <cell r="AM1108">
            <v>53042</v>
          </cell>
          <cell r="AN1108" t="str">
            <v xml:space="preserve">  0/00/0000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36400</v>
          </cell>
          <cell r="AZ1108">
            <v>53042</v>
          </cell>
          <cell r="BA1108" t="str">
            <v xml:space="preserve"> ST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 t="str">
            <v>Pass</v>
          </cell>
          <cell r="BH1108" t="str">
            <v>Pass</v>
          </cell>
          <cell r="BI1108" t="str">
            <v>***-**-6828</v>
          </cell>
          <cell r="BJ1108">
            <v>6554.55</v>
          </cell>
          <cell r="BK1108">
            <v>6561.7300000000005</v>
          </cell>
          <cell r="BL1108">
            <v>6561.7300000000005</v>
          </cell>
          <cell r="BM1108"/>
          <cell r="BN1108"/>
          <cell r="BO1108"/>
          <cell r="BP1108"/>
          <cell r="BQ1108">
            <v>4.5005559567249446E-6</v>
          </cell>
          <cell r="BR1108">
            <v>6554.55</v>
          </cell>
          <cell r="BS1108">
            <v>7.18</v>
          </cell>
          <cell r="BT1108">
            <v>6561.7300000000005</v>
          </cell>
          <cell r="BU1108">
            <v>0</v>
          </cell>
          <cell r="BV1108">
            <v>6561.7300000000005</v>
          </cell>
          <cell r="BW1108">
            <v>0</v>
          </cell>
          <cell r="BX1108">
            <v>0</v>
          </cell>
          <cell r="BY1108"/>
          <cell r="BZ1108">
            <v>0</v>
          </cell>
          <cell r="CA1108" t="e">
            <v>#REF!</v>
          </cell>
          <cell r="CB1108" t="str">
            <v>Match</v>
          </cell>
          <cell r="CC1108" t="b">
            <v>0</v>
          </cell>
          <cell r="CD1108">
            <v>510466828</v>
          </cell>
          <cell r="CE1108">
            <v>9</v>
          </cell>
          <cell r="CF1108">
            <v>5</v>
          </cell>
          <cell r="CG1108">
            <v>46</v>
          </cell>
          <cell r="CH1108" t="b">
            <v>0</v>
          </cell>
          <cell r="CI1108">
            <v>-50.313159722223645</v>
          </cell>
          <cell r="CJ1108"/>
          <cell r="CK1108" t="e">
            <v>#REF!</v>
          </cell>
          <cell r="CL1108" t="e">
            <v>#REF!</v>
          </cell>
        </row>
        <row r="1109">
          <cell r="B1109">
            <v>53995</v>
          </cell>
          <cell r="C1109" t="str">
            <v xml:space="preserve"> LAWRENCE,GEORGE E.</v>
          </cell>
          <cell r="D1109">
            <v>35027.5</v>
          </cell>
          <cell r="E1109">
            <v>31932.03</v>
          </cell>
          <cell r="F1109">
            <v>42922</v>
          </cell>
          <cell r="G1109">
            <v>44762</v>
          </cell>
          <cell r="H1109" t="str">
            <v xml:space="preserve"> PURCHASE VEHICLE</v>
          </cell>
          <cell r="I1109" t="str">
            <v xml:space="preserve"> SA</v>
          </cell>
          <cell r="J1109">
            <v>34</v>
          </cell>
          <cell r="K1109" t="str">
            <v xml:space="preserve"> A</v>
          </cell>
          <cell r="L1109" t="str">
            <v xml:space="preserve"> N</v>
          </cell>
          <cell r="M1109">
            <v>0</v>
          </cell>
          <cell r="N1109">
            <v>36400</v>
          </cell>
          <cell r="O1109">
            <v>53995</v>
          </cell>
          <cell r="P1109">
            <v>0</v>
          </cell>
          <cell r="Q1109" t="str">
            <v xml:space="preserve"> BR</v>
          </cell>
          <cell r="R1109">
            <v>43151</v>
          </cell>
          <cell r="S1109">
            <v>662.29</v>
          </cell>
          <cell r="T1109">
            <v>34.99</v>
          </cell>
          <cell r="U1109" t="str">
            <v xml:space="preserve"> N</v>
          </cell>
          <cell r="V1109">
            <v>11</v>
          </cell>
          <cell r="W1109">
            <v>510466828</v>
          </cell>
          <cell r="X1109" t="str">
            <v xml:space="preserve"> S</v>
          </cell>
          <cell r="Y1109">
            <v>36400</v>
          </cell>
          <cell r="Z1109">
            <v>53995</v>
          </cell>
          <cell r="AA1109">
            <v>0</v>
          </cell>
          <cell r="AB1109">
            <v>2</v>
          </cell>
          <cell r="AC1109">
            <v>5</v>
          </cell>
          <cell r="AD1109">
            <v>12</v>
          </cell>
          <cell r="AE1109">
            <v>0</v>
          </cell>
          <cell r="AF1109">
            <v>0</v>
          </cell>
          <cell r="AG1109" t="str">
            <v xml:space="preserve"> ST</v>
          </cell>
          <cell r="AH1109" t="str">
            <v xml:space="preserve"> 1930 FORD COUPE (VIN 1550050)</v>
          </cell>
          <cell r="AI1109" t="str">
            <v xml:space="preserve"> N</v>
          </cell>
          <cell r="AJ1109">
            <v>5</v>
          </cell>
          <cell r="AK1109">
            <v>0</v>
          </cell>
          <cell r="AL1109">
            <v>36400</v>
          </cell>
          <cell r="AM1109">
            <v>53995</v>
          </cell>
          <cell r="AN1109" t="str">
            <v xml:space="preserve">  0/00/0000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36400</v>
          </cell>
          <cell r="AZ1109">
            <v>53995</v>
          </cell>
          <cell r="BA1109" t="str">
            <v xml:space="preserve"> ST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 t="str">
            <v>Pass</v>
          </cell>
          <cell r="BH1109" t="str">
            <v>Pass</v>
          </cell>
          <cell r="BI1109" t="str">
            <v>***-**-6828</v>
          </cell>
          <cell r="BJ1109">
            <v>31932.03</v>
          </cell>
          <cell r="BK1109">
            <v>31967.02</v>
          </cell>
          <cell r="BL1109">
            <v>31967.02</v>
          </cell>
          <cell r="BM1109"/>
          <cell r="BN1109"/>
          <cell r="BO1109"/>
          <cell r="BP1109"/>
          <cell r="BQ1109">
            <v>2.1925515531473499E-5</v>
          </cell>
          <cell r="BR1109">
            <v>31932.03</v>
          </cell>
          <cell r="BS1109">
            <v>34.99</v>
          </cell>
          <cell r="BT1109">
            <v>31967.02</v>
          </cell>
          <cell r="BU1109">
            <v>0</v>
          </cell>
          <cell r="BV1109">
            <v>31967.02</v>
          </cell>
          <cell r="BW1109">
            <v>0</v>
          </cell>
          <cell r="BX1109">
            <v>0</v>
          </cell>
          <cell r="BY1109"/>
          <cell r="BZ1109">
            <v>0</v>
          </cell>
          <cell r="CA1109" t="e">
            <v>#REF!</v>
          </cell>
          <cell r="CB1109" t="str">
            <v>Match</v>
          </cell>
          <cell r="CC1109" t="b">
            <v>0</v>
          </cell>
          <cell r="CD1109">
            <v>510466828</v>
          </cell>
          <cell r="CE1109">
            <v>9</v>
          </cell>
          <cell r="CF1109">
            <v>5</v>
          </cell>
          <cell r="CG1109">
            <v>46</v>
          </cell>
          <cell r="CH1109" t="b">
            <v>0</v>
          </cell>
          <cell r="CI1109">
            <v>-27.313159722223645</v>
          </cell>
          <cell r="CJ1109"/>
          <cell r="CK1109" t="e">
            <v>#REF!</v>
          </cell>
          <cell r="CL1109" t="e">
            <v>#REF!</v>
          </cell>
        </row>
        <row r="1110">
          <cell r="B1110">
            <v>52756</v>
          </cell>
          <cell r="C1110" t="str">
            <v xml:space="preserve"> LEAL,MARIA L.</v>
          </cell>
          <cell r="D1110">
            <v>4994.95</v>
          </cell>
          <cell r="E1110">
            <v>2114.14</v>
          </cell>
          <cell r="F1110">
            <v>42471</v>
          </cell>
          <cell r="G1110">
            <v>43466</v>
          </cell>
          <cell r="H1110" t="str">
            <v xml:space="preserve"> PERSONAL</v>
          </cell>
          <cell r="I1110" t="str">
            <v xml:space="preserve"> SA</v>
          </cell>
          <cell r="J1110">
            <v>31</v>
          </cell>
          <cell r="K1110" t="str">
            <v xml:space="preserve"> A</v>
          </cell>
          <cell r="L1110" t="str">
            <v xml:space="preserve"> N</v>
          </cell>
          <cell r="M1110">
            <v>0</v>
          </cell>
          <cell r="N1110">
            <v>36440</v>
          </cell>
          <cell r="O1110">
            <v>52756</v>
          </cell>
          <cell r="P1110">
            <v>0</v>
          </cell>
          <cell r="Q1110" t="str">
            <v xml:space="preserve"> JD</v>
          </cell>
          <cell r="R1110">
            <v>43132</v>
          </cell>
          <cell r="S1110">
            <v>184.69</v>
          </cell>
          <cell r="T1110">
            <v>15.69</v>
          </cell>
          <cell r="U1110" t="str">
            <v xml:space="preserve"> N</v>
          </cell>
          <cell r="V1110">
            <v>1</v>
          </cell>
          <cell r="W1110">
            <v>465316652</v>
          </cell>
          <cell r="X1110" t="str">
            <v xml:space="preserve"> S</v>
          </cell>
          <cell r="Y1110">
            <v>36440</v>
          </cell>
          <cell r="Z1110">
            <v>52756</v>
          </cell>
          <cell r="AA1110">
            <v>0</v>
          </cell>
          <cell r="AB1110">
            <v>1</v>
          </cell>
          <cell r="AC1110">
            <v>10</v>
          </cell>
          <cell r="AD1110">
            <v>4</v>
          </cell>
          <cell r="AE1110">
            <v>0</v>
          </cell>
          <cell r="AF1110">
            <v>0</v>
          </cell>
          <cell r="AG1110" t="str">
            <v xml:space="preserve"> ST</v>
          </cell>
          <cell r="AH1110" t="str">
            <v xml:space="preserve"> UNSECURED</v>
          </cell>
          <cell r="AI1110" t="str">
            <v xml:space="preserve"> N</v>
          </cell>
          <cell r="AJ1110">
            <v>12.9</v>
          </cell>
          <cell r="AK1110">
            <v>0</v>
          </cell>
          <cell r="AL1110">
            <v>36440</v>
          </cell>
          <cell r="AM1110">
            <v>52756</v>
          </cell>
          <cell r="AN1110" t="str">
            <v xml:space="preserve">  0/00/0000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36440</v>
          </cell>
          <cell r="AZ1110">
            <v>52756</v>
          </cell>
          <cell r="BA1110" t="str">
            <v xml:space="preserve"> ST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 t="str">
            <v>Pass</v>
          </cell>
          <cell r="BH1110" t="str">
            <v>Pass</v>
          </cell>
          <cell r="BI1110" t="str">
            <v>***-**-6652</v>
          </cell>
          <cell r="BJ1110">
            <v>2114.14</v>
          </cell>
          <cell r="BK1110">
            <v>2129.83</v>
          </cell>
          <cell r="BL1110">
            <v>2129.83</v>
          </cell>
          <cell r="BM1110"/>
          <cell r="BN1110"/>
          <cell r="BO1110"/>
          <cell r="BP1110"/>
          <cell r="BQ1110">
            <v>3.7452148287074205E-6</v>
          </cell>
          <cell r="BR1110">
            <v>2114.14</v>
          </cell>
          <cell r="BS1110">
            <v>15.69</v>
          </cell>
          <cell r="BT1110">
            <v>2129.83</v>
          </cell>
          <cell r="BU1110">
            <v>0</v>
          </cell>
          <cell r="BV1110">
            <v>2129.83</v>
          </cell>
          <cell r="BW1110">
            <v>0</v>
          </cell>
          <cell r="BX1110">
            <v>0</v>
          </cell>
          <cell r="BY1110"/>
          <cell r="BZ1110">
            <v>0</v>
          </cell>
          <cell r="CA1110" t="e">
            <v>#REF!</v>
          </cell>
          <cell r="CB1110" t="str">
            <v>Match</v>
          </cell>
          <cell r="CC1110" t="b">
            <v>0</v>
          </cell>
          <cell r="CD1110">
            <v>465316652</v>
          </cell>
          <cell r="CE1110">
            <v>9</v>
          </cell>
          <cell r="CF1110">
            <v>4</v>
          </cell>
          <cell r="CG1110">
            <v>31</v>
          </cell>
          <cell r="CH1110" t="b">
            <v>0</v>
          </cell>
          <cell r="CI1110">
            <v>-8.3131597222236451</v>
          </cell>
          <cell r="CJ1110"/>
          <cell r="CK1110" t="e">
            <v>#REF!</v>
          </cell>
          <cell r="CL1110" t="e">
            <v>#REF!</v>
          </cell>
        </row>
        <row r="1111">
          <cell r="B1111">
            <v>54104</v>
          </cell>
          <cell r="C1111" t="str">
            <v xml:space="preserve"> LEAL,MARIA L.</v>
          </cell>
          <cell r="D1111">
            <v>3371.19</v>
          </cell>
          <cell r="E1111">
            <v>2725.32</v>
          </cell>
          <cell r="F1111">
            <v>42969</v>
          </cell>
          <cell r="G1111">
            <v>43723</v>
          </cell>
          <cell r="H1111" t="str">
            <v xml:space="preserve"> PERSONAL</v>
          </cell>
          <cell r="I1111" t="str">
            <v xml:space="preserve"> SA</v>
          </cell>
          <cell r="J1111">
            <v>31</v>
          </cell>
          <cell r="K1111" t="str">
            <v xml:space="preserve"> A</v>
          </cell>
          <cell r="L1111" t="str">
            <v xml:space="preserve"> N</v>
          </cell>
          <cell r="M1111">
            <v>0</v>
          </cell>
          <cell r="N1111">
            <v>36440</v>
          </cell>
          <cell r="O1111">
            <v>54104</v>
          </cell>
          <cell r="P1111">
            <v>0</v>
          </cell>
          <cell r="Q1111" t="str">
            <v xml:space="preserve"> MN</v>
          </cell>
          <cell r="R1111">
            <v>43146</v>
          </cell>
          <cell r="S1111">
            <v>145.12</v>
          </cell>
          <cell r="T1111">
            <v>0.52</v>
          </cell>
          <cell r="U1111" t="str">
            <v xml:space="preserve"> N</v>
          </cell>
          <cell r="V1111">
            <v>11</v>
          </cell>
          <cell r="W1111">
            <v>465316652</v>
          </cell>
          <cell r="X1111" t="str">
            <v xml:space="preserve"> S</v>
          </cell>
          <cell r="Y1111">
            <v>36440</v>
          </cell>
          <cell r="Z1111">
            <v>54104</v>
          </cell>
          <cell r="AA1111">
            <v>0</v>
          </cell>
          <cell r="AB1111">
            <v>1</v>
          </cell>
          <cell r="AC1111">
            <v>10</v>
          </cell>
          <cell r="AD1111">
            <v>4</v>
          </cell>
          <cell r="AE1111">
            <v>0</v>
          </cell>
          <cell r="AF1111">
            <v>0</v>
          </cell>
          <cell r="AG1111" t="str">
            <v xml:space="preserve"> ST</v>
          </cell>
          <cell r="AH1111" t="str">
            <v xml:space="preserve"> 2003 GMC ENVOY (VIN 1GKDT13S63</v>
          </cell>
          <cell r="AI1111" t="str">
            <v xml:space="preserve"> N</v>
          </cell>
          <cell r="AJ1111">
            <v>7</v>
          </cell>
          <cell r="AK1111">
            <v>0</v>
          </cell>
          <cell r="AL1111">
            <v>36440</v>
          </cell>
          <cell r="AM1111">
            <v>54104</v>
          </cell>
          <cell r="AN1111" t="str">
            <v xml:space="preserve">  0/00/0000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36440</v>
          </cell>
          <cell r="AZ1111">
            <v>54104</v>
          </cell>
          <cell r="BA1111" t="str">
            <v xml:space="preserve"> ST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 t="str">
            <v>Pass</v>
          </cell>
          <cell r="BH1111" t="str">
            <v>Pass</v>
          </cell>
          <cell r="BI1111" t="str">
            <v>***-**-6652</v>
          </cell>
          <cell r="BJ1111">
            <v>2725.32</v>
          </cell>
          <cell r="BK1111">
            <v>2725.84</v>
          </cell>
          <cell r="BL1111">
            <v>2725.84</v>
          </cell>
          <cell r="BM1111"/>
          <cell r="BN1111"/>
          <cell r="BO1111"/>
          <cell r="BP1111"/>
          <cell r="BQ1111">
            <v>2.6198041397158125E-6</v>
          </cell>
          <cell r="BR1111">
            <v>2725.32</v>
          </cell>
          <cell r="BS1111">
            <v>0.52</v>
          </cell>
          <cell r="BT1111">
            <v>2725.84</v>
          </cell>
          <cell r="BU1111">
            <v>0</v>
          </cell>
          <cell r="BV1111">
            <v>2725.84</v>
          </cell>
          <cell r="BW1111">
            <v>0</v>
          </cell>
          <cell r="BX1111">
            <v>0</v>
          </cell>
          <cell r="BY1111"/>
          <cell r="BZ1111">
            <v>0</v>
          </cell>
          <cell r="CA1111" t="e">
            <v>#REF!</v>
          </cell>
          <cell r="CB1111" t="str">
            <v>Match</v>
          </cell>
          <cell r="CC1111" t="b">
            <v>0</v>
          </cell>
          <cell r="CD1111">
            <v>465316652</v>
          </cell>
          <cell r="CE1111">
            <v>9</v>
          </cell>
          <cell r="CF1111">
            <v>4</v>
          </cell>
          <cell r="CG1111">
            <v>31</v>
          </cell>
          <cell r="CH1111" t="b">
            <v>0</v>
          </cell>
          <cell r="CI1111">
            <v>-22.313159722223645</v>
          </cell>
          <cell r="CJ1111"/>
          <cell r="CK1111" t="e">
            <v>#REF!</v>
          </cell>
          <cell r="CL1111" t="e">
            <v>#REF!</v>
          </cell>
        </row>
        <row r="1112">
          <cell r="B1112">
            <v>53528</v>
          </cell>
          <cell r="C1112" t="str">
            <v xml:space="preserve"> LEATHERMAN,RODNEY</v>
          </cell>
          <cell r="D1112">
            <v>32147</v>
          </cell>
          <cell r="E1112">
            <v>26709.57</v>
          </cell>
          <cell r="F1112">
            <v>42734</v>
          </cell>
          <cell r="G1112">
            <v>46386</v>
          </cell>
          <cell r="H1112" t="str">
            <v xml:space="preserve"> PURCHASE REAL ESTATE</v>
          </cell>
          <cell r="I1112" t="str">
            <v xml:space="preserve"> SA</v>
          </cell>
          <cell r="J1112">
            <v>11</v>
          </cell>
          <cell r="K1112" t="str">
            <v xml:space="preserve"> A</v>
          </cell>
          <cell r="L1112" t="str">
            <v xml:space="preserve"> N</v>
          </cell>
          <cell r="M1112">
            <v>0</v>
          </cell>
          <cell r="N1112">
            <v>36800</v>
          </cell>
          <cell r="O1112">
            <v>53528</v>
          </cell>
          <cell r="P1112">
            <v>0</v>
          </cell>
          <cell r="Q1112" t="str">
            <v xml:space="preserve"> MN</v>
          </cell>
          <cell r="R1112">
            <v>43373</v>
          </cell>
          <cell r="S1112">
            <v>348.91</v>
          </cell>
          <cell r="T1112">
            <v>32.200000000000003</v>
          </cell>
          <cell r="U1112" t="str">
            <v xml:space="preserve"> N</v>
          </cell>
          <cell r="V1112">
            <v>2</v>
          </cell>
          <cell r="W1112">
            <v>515563819</v>
          </cell>
          <cell r="X1112" t="str">
            <v xml:space="preserve"> S</v>
          </cell>
          <cell r="Y1112">
            <v>36800</v>
          </cell>
          <cell r="Z1112">
            <v>53528</v>
          </cell>
          <cell r="AA1112">
            <v>0</v>
          </cell>
          <cell r="AB1112">
            <v>1</v>
          </cell>
          <cell r="AC1112">
            <v>6</v>
          </cell>
          <cell r="AD1112">
            <v>2</v>
          </cell>
          <cell r="AE1112">
            <v>0</v>
          </cell>
          <cell r="AF1112">
            <v>0</v>
          </cell>
          <cell r="AG1112" t="str">
            <v xml:space="preserve"> ST</v>
          </cell>
          <cell r="AH1112" t="str">
            <v xml:space="preserve"> REAL PROPERTY LOCATED IN, SCOT</v>
          </cell>
          <cell r="AI1112" t="str">
            <v xml:space="preserve"> N</v>
          </cell>
          <cell r="AJ1112">
            <v>5.5</v>
          </cell>
          <cell r="AK1112">
            <v>0</v>
          </cell>
          <cell r="AL1112">
            <v>36800</v>
          </cell>
          <cell r="AM1112">
            <v>53528</v>
          </cell>
          <cell r="AN1112" t="str">
            <v xml:space="preserve">  0/00/0000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36800</v>
          </cell>
          <cell r="AZ1112">
            <v>53528</v>
          </cell>
          <cell r="BA1112" t="str">
            <v xml:space="preserve"> ST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 t="str">
            <v>Pass</v>
          </cell>
          <cell r="BH1112" t="str">
            <v>Pass</v>
          </cell>
          <cell r="BI1112" t="str">
            <v>***-**-3819</v>
          </cell>
          <cell r="BJ1112">
            <v>26709.57</v>
          </cell>
          <cell r="BK1112">
            <v>26741.77</v>
          </cell>
          <cell r="BL1112">
            <v>26741.77</v>
          </cell>
          <cell r="BM1112"/>
          <cell r="BN1112"/>
          <cell r="BO1112"/>
          <cell r="BP1112"/>
          <cell r="BQ1112">
            <v>2.0173574967246884E-5</v>
          </cell>
          <cell r="BR1112">
            <v>26709.57</v>
          </cell>
          <cell r="BS1112">
            <v>32.200000000000003</v>
          </cell>
          <cell r="BT1112">
            <v>26741.77</v>
          </cell>
          <cell r="BU1112">
            <v>0</v>
          </cell>
          <cell r="BV1112">
            <v>26741.77</v>
          </cell>
          <cell r="BW1112">
            <v>0</v>
          </cell>
          <cell r="BX1112">
            <v>0</v>
          </cell>
          <cell r="BY1112"/>
          <cell r="BZ1112">
            <v>0</v>
          </cell>
          <cell r="CA1112" t="e">
            <v>#REF!</v>
          </cell>
          <cell r="CB1112" t="str">
            <v>Match</v>
          </cell>
          <cell r="CC1112" t="b">
            <v>0</v>
          </cell>
          <cell r="CD1112">
            <v>515563819</v>
          </cell>
          <cell r="CE1112">
            <v>9</v>
          </cell>
          <cell r="CF1112">
            <v>5</v>
          </cell>
          <cell r="CG1112">
            <v>56</v>
          </cell>
          <cell r="CH1112" t="b">
            <v>0</v>
          </cell>
          <cell r="CI1112">
            <v>-249.31315972222365</v>
          </cell>
          <cell r="CJ1112"/>
          <cell r="CK1112" t="e">
            <v>#REF!</v>
          </cell>
          <cell r="CL1112" t="e">
            <v>#REF!</v>
          </cell>
        </row>
        <row r="1113">
          <cell r="B1113">
            <v>54029</v>
          </cell>
          <cell r="C1113" t="str">
            <v xml:space="preserve"> LEBBIN LAWN &amp; TREE,</v>
          </cell>
          <cell r="D1113">
            <v>75000</v>
          </cell>
          <cell r="E1113">
            <v>55200</v>
          </cell>
          <cell r="F1113">
            <v>42940</v>
          </cell>
          <cell r="G1113">
            <v>43344</v>
          </cell>
          <cell r="H1113" t="str">
            <v xml:space="preserve"> OPERATING LOC</v>
          </cell>
          <cell r="I1113" t="str">
            <v xml:space="preserve"> SI</v>
          </cell>
          <cell r="J1113">
            <v>61</v>
          </cell>
          <cell r="K1113" t="str">
            <v xml:space="preserve"> A</v>
          </cell>
          <cell r="L1113" t="str">
            <v xml:space="preserve"> O</v>
          </cell>
          <cell r="M1113">
            <v>75000</v>
          </cell>
          <cell r="N1113">
            <v>36815</v>
          </cell>
          <cell r="O1113">
            <v>54029</v>
          </cell>
          <cell r="P1113">
            <v>0</v>
          </cell>
          <cell r="Q1113" t="str">
            <v xml:space="preserve"> JB</v>
          </cell>
          <cell r="R1113">
            <v>43344</v>
          </cell>
          <cell r="S1113">
            <v>0</v>
          </cell>
          <cell r="T1113">
            <v>1275.5999999999999</v>
          </cell>
          <cell r="U1113" t="str">
            <v xml:space="preserve"> N</v>
          </cell>
          <cell r="V1113">
            <v>7</v>
          </cell>
          <cell r="W1113">
            <v>452481397</v>
          </cell>
          <cell r="X1113" t="str">
            <v xml:space="preserve"> F</v>
          </cell>
          <cell r="Y1113">
            <v>36815</v>
          </cell>
          <cell r="Z1113">
            <v>54029</v>
          </cell>
          <cell r="AA1113">
            <v>0</v>
          </cell>
          <cell r="AB1113">
            <v>2</v>
          </cell>
          <cell r="AC1113">
            <v>4</v>
          </cell>
          <cell r="AD1113">
            <v>5</v>
          </cell>
          <cell r="AE1113">
            <v>0</v>
          </cell>
          <cell r="AF1113">
            <v>0</v>
          </cell>
          <cell r="AG1113" t="str">
            <v xml:space="preserve"> ST</v>
          </cell>
          <cell r="AH1113" t="str">
            <v xml:space="preserve"> ALL IN CP AC EQ AND GI</v>
          </cell>
          <cell r="AI1113" t="str">
            <v xml:space="preserve"> N</v>
          </cell>
          <cell r="AJ1113">
            <v>5.5</v>
          </cell>
          <cell r="AK1113">
            <v>0</v>
          </cell>
          <cell r="AL1113">
            <v>36815</v>
          </cell>
          <cell r="AM1113">
            <v>54029</v>
          </cell>
          <cell r="AN1113" t="str">
            <v xml:space="preserve">  0/00/0000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36815</v>
          </cell>
          <cell r="AZ1113">
            <v>54029</v>
          </cell>
          <cell r="BA1113" t="str">
            <v xml:space="preserve"> ST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 t="str">
            <v>Pass</v>
          </cell>
          <cell r="BH1113" t="str">
            <v>Pass</v>
          </cell>
          <cell r="BI1113" t="str">
            <v>**-***1397</v>
          </cell>
          <cell r="BJ1113">
            <v>75000</v>
          </cell>
          <cell r="BK1113">
            <v>56475.6</v>
          </cell>
          <cell r="BL1113">
            <v>56475.6</v>
          </cell>
          <cell r="BM1113"/>
          <cell r="BN1113"/>
          <cell r="BO1113"/>
          <cell r="BP1113"/>
          <cell r="BQ1113">
            <v>4.1692222607553322E-5</v>
          </cell>
          <cell r="BR1113">
            <v>55200</v>
          </cell>
          <cell r="BS1113">
            <v>1275.5999999999999</v>
          </cell>
          <cell r="BT1113">
            <v>56475.6</v>
          </cell>
          <cell r="BU1113">
            <v>19800</v>
          </cell>
          <cell r="BV1113">
            <v>76275.600000000006</v>
          </cell>
          <cell r="BW1113">
            <v>0</v>
          </cell>
          <cell r="BX1113">
            <v>0</v>
          </cell>
          <cell r="BY1113"/>
          <cell r="BZ1113">
            <v>0</v>
          </cell>
          <cell r="CA1113" t="e">
            <v>#REF!</v>
          </cell>
          <cell r="CB1113" t="str">
            <v>Match</v>
          </cell>
          <cell r="CC1113" t="b">
            <v>0</v>
          </cell>
          <cell r="CD1113">
            <v>452481397</v>
          </cell>
          <cell r="CE1113">
            <v>9</v>
          </cell>
          <cell r="CF1113">
            <v>4</v>
          </cell>
          <cell r="CG1113">
            <v>48</v>
          </cell>
          <cell r="CH1113" t="b">
            <v>0</v>
          </cell>
          <cell r="CI1113">
            <v>-220.31315972222365</v>
          </cell>
          <cell r="CJ1113"/>
          <cell r="CK1113" t="e">
            <v>#REF!</v>
          </cell>
          <cell r="CL1113" t="e">
            <v>#REF!</v>
          </cell>
        </row>
        <row r="1114">
          <cell r="B1114">
            <v>51855</v>
          </cell>
          <cell r="C1114" t="str">
            <v xml:space="preserve"> LEBBIN,CHRIST</v>
          </cell>
          <cell r="D1114">
            <v>105483.97</v>
          </cell>
          <cell r="E1114">
            <v>96925.6</v>
          </cell>
          <cell r="F1114">
            <v>42194</v>
          </cell>
          <cell r="G1114">
            <v>44752</v>
          </cell>
          <cell r="H1114" t="str">
            <v xml:space="preserve"> FINANCE SHED</v>
          </cell>
          <cell r="I1114" t="str">
            <v xml:space="preserve"> SA</v>
          </cell>
          <cell r="J1114">
            <v>15</v>
          </cell>
          <cell r="K1114" t="str">
            <v xml:space="preserve"> A</v>
          </cell>
          <cell r="L1114" t="str">
            <v xml:space="preserve"> N</v>
          </cell>
          <cell r="M1114">
            <v>0</v>
          </cell>
          <cell r="N1114">
            <v>36817</v>
          </cell>
          <cell r="O1114">
            <v>51855</v>
          </cell>
          <cell r="P1114">
            <v>0</v>
          </cell>
          <cell r="Q1114" t="str">
            <v xml:space="preserve"> JB</v>
          </cell>
          <cell r="R1114">
            <v>43141</v>
          </cell>
          <cell r="S1114">
            <v>667.69</v>
          </cell>
          <cell r="T1114">
            <v>167.3</v>
          </cell>
          <cell r="U1114" t="str">
            <v xml:space="preserve"> N</v>
          </cell>
          <cell r="V1114">
            <v>2</v>
          </cell>
          <cell r="W1114">
            <v>514864489</v>
          </cell>
          <cell r="X1114" t="str">
            <v xml:space="preserve"> S</v>
          </cell>
          <cell r="Y1114">
            <v>36817</v>
          </cell>
          <cell r="Z1114">
            <v>51855</v>
          </cell>
          <cell r="AA1114">
            <v>0</v>
          </cell>
          <cell r="AB1114">
            <v>2</v>
          </cell>
          <cell r="AC1114">
            <v>6</v>
          </cell>
          <cell r="AD1114">
            <v>2</v>
          </cell>
          <cell r="AE1114">
            <v>0</v>
          </cell>
          <cell r="AF1114">
            <v>0</v>
          </cell>
          <cell r="AG1114" t="str">
            <v xml:space="preserve"> ST</v>
          </cell>
          <cell r="AH1114" t="str">
            <v xml:space="preserve"> REAL PROPERTY LOCATED AT 531 S</v>
          </cell>
          <cell r="AI1114" t="str">
            <v xml:space="preserve"> N</v>
          </cell>
          <cell r="AJ1114">
            <v>4.5</v>
          </cell>
          <cell r="AK1114">
            <v>11</v>
          </cell>
          <cell r="AL1114">
            <v>36817</v>
          </cell>
          <cell r="AM1114">
            <v>51855</v>
          </cell>
          <cell r="AN1114" t="str">
            <v xml:space="preserve">  0/00/0000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3</v>
          </cell>
          <cell r="AW1114">
            <v>0</v>
          </cell>
          <cell r="AX1114">
            <v>0</v>
          </cell>
          <cell r="AY1114">
            <v>36817</v>
          </cell>
          <cell r="AZ1114">
            <v>51855</v>
          </cell>
          <cell r="BA1114" t="str">
            <v xml:space="preserve"> ST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 t="str">
            <v>Pass</v>
          </cell>
          <cell r="BH1114" t="str">
            <v>Pass</v>
          </cell>
          <cell r="BI1114" t="str">
            <v>***-**-4489</v>
          </cell>
          <cell r="BJ1114">
            <v>96925.6</v>
          </cell>
          <cell r="BK1114">
            <v>97092.900000000009</v>
          </cell>
          <cell r="BL1114">
            <v>97092.900000000009</v>
          </cell>
          <cell r="BM1114"/>
          <cell r="BN1114"/>
          <cell r="BO1114"/>
          <cell r="BP1114"/>
          <cell r="BQ1114">
            <v>5.9896892661620604E-5</v>
          </cell>
          <cell r="BR1114">
            <v>96925.6</v>
          </cell>
          <cell r="BS1114">
            <v>167.3</v>
          </cell>
          <cell r="BT1114">
            <v>97092.900000000009</v>
          </cell>
          <cell r="BU1114">
            <v>0</v>
          </cell>
          <cell r="BV1114">
            <v>97092.900000000009</v>
          </cell>
          <cell r="BW1114">
            <v>0</v>
          </cell>
          <cell r="BX1114">
            <v>0</v>
          </cell>
          <cell r="BY1114"/>
          <cell r="BZ1114">
            <v>0</v>
          </cell>
          <cell r="CA1114" t="e">
            <v>#REF!</v>
          </cell>
          <cell r="CB1114" t="str">
            <v>Match</v>
          </cell>
          <cell r="CC1114" t="b">
            <v>0</v>
          </cell>
          <cell r="CD1114">
            <v>514864489</v>
          </cell>
          <cell r="CE1114">
            <v>9</v>
          </cell>
          <cell r="CF1114">
            <v>5</v>
          </cell>
          <cell r="CG1114">
            <v>86</v>
          </cell>
          <cell r="CH1114" t="b">
            <v>0</v>
          </cell>
          <cell r="CI1114">
            <v>-17.313159722223645</v>
          </cell>
          <cell r="CJ1114"/>
          <cell r="CK1114" t="e">
            <v>#REF!</v>
          </cell>
          <cell r="CL1114" t="e">
            <v>#REF!</v>
          </cell>
        </row>
        <row r="1115">
          <cell r="B1115">
            <v>54213</v>
          </cell>
          <cell r="C1115" t="str">
            <v xml:space="preserve"> LEBLANC,DAVID M.</v>
          </cell>
          <cell r="D1115">
            <v>525</v>
          </cell>
          <cell r="E1115">
            <v>224.02</v>
          </cell>
          <cell r="F1115">
            <v>43006</v>
          </cell>
          <cell r="G1115">
            <v>43182</v>
          </cell>
          <cell r="H1115" t="str">
            <v xml:space="preserve"> PERSONAL</v>
          </cell>
          <cell r="I1115" t="str">
            <v xml:space="preserve"> SA</v>
          </cell>
          <cell r="J1115">
            <v>31</v>
          </cell>
          <cell r="K1115" t="str">
            <v xml:space="preserve"> A</v>
          </cell>
          <cell r="L1115" t="str">
            <v xml:space="preserve"> N</v>
          </cell>
          <cell r="M1115">
            <v>0</v>
          </cell>
          <cell r="N1115">
            <v>36819</v>
          </cell>
          <cell r="O1115">
            <v>54213</v>
          </cell>
          <cell r="P1115">
            <v>0</v>
          </cell>
          <cell r="Q1115" t="str">
            <v xml:space="preserve"> MN</v>
          </cell>
          <cell r="R1115">
            <v>43126</v>
          </cell>
          <cell r="S1115">
            <v>44.95</v>
          </cell>
          <cell r="T1115">
            <v>0.13</v>
          </cell>
          <cell r="U1115" t="str">
            <v xml:space="preserve"> N</v>
          </cell>
          <cell r="V1115">
            <v>1</v>
          </cell>
          <cell r="W1115">
            <v>433735279</v>
          </cell>
          <cell r="X1115" t="str">
            <v xml:space="preserve"> S</v>
          </cell>
          <cell r="Y1115">
            <v>36819</v>
          </cell>
          <cell r="Z1115">
            <v>54213</v>
          </cell>
          <cell r="AA1115">
            <v>0</v>
          </cell>
          <cell r="AB1115">
            <v>3</v>
          </cell>
          <cell r="AC1115">
            <v>10</v>
          </cell>
          <cell r="AD1115">
            <v>4</v>
          </cell>
          <cell r="AE1115">
            <v>0</v>
          </cell>
          <cell r="AF1115">
            <v>0</v>
          </cell>
          <cell r="AG1115" t="str">
            <v xml:space="preserve"> ST</v>
          </cell>
          <cell r="AH1115" t="str">
            <v xml:space="preserve"> UNSECURED</v>
          </cell>
          <cell r="AI1115" t="str">
            <v xml:space="preserve"> N</v>
          </cell>
          <cell r="AJ1115">
            <v>10</v>
          </cell>
          <cell r="AK1115">
            <v>3</v>
          </cell>
          <cell r="AL1115">
            <v>36819</v>
          </cell>
          <cell r="AM1115">
            <v>54213</v>
          </cell>
          <cell r="AN1115" t="str">
            <v xml:space="preserve">  0/00/0000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2</v>
          </cell>
          <cell r="AW1115">
            <v>0</v>
          </cell>
          <cell r="AX1115">
            <v>0</v>
          </cell>
          <cell r="AY1115">
            <v>36819</v>
          </cell>
          <cell r="AZ1115">
            <v>54213</v>
          </cell>
          <cell r="BA1115" t="str">
            <v xml:space="preserve"> ST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 t="str">
            <v>Pass</v>
          </cell>
          <cell r="BH1115" t="str">
            <v>Pass</v>
          </cell>
          <cell r="BI1115" t="str">
            <v>***-**-5279</v>
          </cell>
          <cell r="BJ1115">
            <v>224.02</v>
          </cell>
          <cell r="BK1115">
            <v>224.15</v>
          </cell>
          <cell r="BL1115">
            <v>224.15</v>
          </cell>
          <cell r="BM1115"/>
          <cell r="BN1115"/>
          <cell r="BO1115"/>
          <cell r="BP1115"/>
          <cell r="BQ1115">
            <v>3.0763806681634044E-7</v>
          </cell>
          <cell r="BR1115">
            <v>224.02</v>
          </cell>
          <cell r="BS1115">
            <v>0.13</v>
          </cell>
          <cell r="BT1115">
            <v>224.15</v>
          </cell>
          <cell r="BU1115">
            <v>0</v>
          </cell>
          <cell r="BV1115">
            <v>224.15</v>
          </cell>
          <cell r="BW1115">
            <v>0</v>
          </cell>
          <cell r="BX1115">
            <v>0</v>
          </cell>
          <cell r="BY1115"/>
          <cell r="BZ1115">
            <v>0</v>
          </cell>
          <cell r="CA1115" t="e">
            <v>#REF!</v>
          </cell>
          <cell r="CB1115" t="str">
            <v>Match</v>
          </cell>
          <cell r="CC1115" t="b">
            <v>0</v>
          </cell>
          <cell r="CD1115">
            <v>433735279</v>
          </cell>
          <cell r="CE1115">
            <v>9</v>
          </cell>
          <cell r="CF1115">
            <v>4</v>
          </cell>
          <cell r="CG1115">
            <v>73</v>
          </cell>
          <cell r="CH1115" t="b">
            <v>0</v>
          </cell>
          <cell r="CI1115">
            <v>-2.3131597222236451</v>
          </cell>
          <cell r="CJ1115"/>
          <cell r="CK1115" t="e">
            <v>#REF!</v>
          </cell>
          <cell r="CL1115" t="e">
            <v>#REF!</v>
          </cell>
        </row>
        <row r="1116">
          <cell r="B1116">
            <v>53067</v>
          </cell>
          <cell r="C1116" t="str">
            <v xml:space="preserve"> LEBLANC,PATTI A.</v>
          </cell>
          <cell r="D1116">
            <v>10511.84</v>
          </cell>
          <cell r="E1116">
            <v>6309.26</v>
          </cell>
          <cell r="F1116">
            <v>42557</v>
          </cell>
          <cell r="G1116">
            <v>43718</v>
          </cell>
          <cell r="H1116" t="str">
            <v xml:space="preserve"> DEBT CONSOLIDATION</v>
          </cell>
          <cell r="I1116" t="str">
            <v xml:space="preserve"> SA</v>
          </cell>
          <cell r="J1116">
            <v>31</v>
          </cell>
          <cell r="K1116" t="str">
            <v xml:space="preserve"> A</v>
          </cell>
          <cell r="L1116" t="str">
            <v xml:space="preserve"> N</v>
          </cell>
          <cell r="M1116">
            <v>0</v>
          </cell>
          <cell r="N1116">
            <v>36820</v>
          </cell>
          <cell r="O1116">
            <v>53067</v>
          </cell>
          <cell r="P1116">
            <v>0</v>
          </cell>
          <cell r="Q1116" t="str">
            <v xml:space="preserve"> LF</v>
          </cell>
          <cell r="R1116">
            <v>43141</v>
          </cell>
          <cell r="S1116">
            <v>332.19</v>
          </cell>
          <cell r="T1116">
            <v>19.100000000000001</v>
          </cell>
          <cell r="U1116" t="str">
            <v xml:space="preserve"> N</v>
          </cell>
          <cell r="V1116">
            <v>11</v>
          </cell>
          <cell r="W1116">
            <v>509743391</v>
          </cell>
          <cell r="X1116" t="str">
            <v xml:space="preserve"> S</v>
          </cell>
          <cell r="Y1116">
            <v>36820</v>
          </cell>
          <cell r="Z1116">
            <v>53067</v>
          </cell>
          <cell r="AA1116">
            <v>1</v>
          </cell>
          <cell r="AB1116">
            <v>3</v>
          </cell>
          <cell r="AC1116">
            <v>10</v>
          </cell>
          <cell r="AD1116">
            <v>4</v>
          </cell>
          <cell r="AE1116">
            <v>0</v>
          </cell>
          <cell r="AF1116">
            <v>0</v>
          </cell>
          <cell r="AG1116" t="str">
            <v xml:space="preserve"> ST</v>
          </cell>
          <cell r="AH1116" t="str">
            <v xml:space="preserve"> 1999 DODGE DAKOTA</v>
          </cell>
          <cell r="AI1116" t="str">
            <v xml:space="preserve"> N</v>
          </cell>
          <cell r="AJ1116">
            <v>8.5</v>
          </cell>
          <cell r="AK1116">
            <v>0</v>
          </cell>
          <cell r="AL1116">
            <v>36820</v>
          </cell>
          <cell r="AM1116">
            <v>53067</v>
          </cell>
          <cell r="AN1116" t="str">
            <v xml:space="preserve">  7/07/2017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36820</v>
          </cell>
          <cell r="AZ1116">
            <v>53067</v>
          </cell>
          <cell r="BA1116" t="str">
            <v xml:space="preserve"> ST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 t="str">
            <v>Pass</v>
          </cell>
          <cell r="BH1116" t="str">
            <v>Pass</v>
          </cell>
          <cell r="BI1116" t="str">
            <v>***-**-3391</v>
          </cell>
          <cell r="BJ1116">
            <v>6309.26</v>
          </cell>
          <cell r="BK1116">
            <v>6328.3600000000006</v>
          </cell>
          <cell r="BL1116">
            <v>6328.3600000000006</v>
          </cell>
          <cell r="BM1116"/>
          <cell r="BN1116"/>
          <cell r="BO1116"/>
          <cell r="BP1116"/>
          <cell r="BQ1116">
            <v>7.3646248862843249E-6</v>
          </cell>
          <cell r="BR1116">
            <v>6309.26</v>
          </cell>
          <cell r="BS1116">
            <v>19.100000000000001</v>
          </cell>
          <cell r="BT1116">
            <v>6328.3600000000006</v>
          </cell>
          <cell r="BU1116">
            <v>0</v>
          </cell>
          <cell r="BV1116">
            <v>6328.3600000000006</v>
          </cell>
          <cell r="BW1116">
            <v>0</v>
          </cell>
          <cell r="BX1116">
            <v>0</v>
          </cell>
          <cell r="BY1116"/>
          <cell r="BZ1116">
            <v>0</v>
          </cell>
          <cell r="CA1116" t="e">
            <v>#REF!</v>
          </cell>
          <cell r="CB1116" t="str">
            <v>Match</v>
          </cell>
          <cell r="CC1116" t="b">
            <v>0</v>
          </cell>
          <cell r="CD1116">
            <v>509743391</v>
          </cell>
          <cell r="CE1116">
            <v>9</v>
          </cell>
          <cell r="CF1116">
            <v>5</v>
          </cell>
          <cell r="CG1116">
            <v>74</v>
          </cell>
          <cell r="CH1116" t="b">
            <v>0</v>
          </cell>
          <cell r="CI1116">
            <v>-17.313159722223645</v>
          </cell>
          <cell r="CJ1116"/>
          <cell r="CK1116" t="e">
            <v>#REF!</v>
          </cell>
          <cell r="CL1116" t="e">
            <v>#REF!</v>
          </cell>
        </row>
        <row r="1117">
          <cell r="B1117">
            <v>53537</v>
          </cell>
          <cell r="C1117" t="str">
            <v xml:space="preserve"> LEBLANC,MICHAEL D.</v>
          </cell>
          <cell r="D1117">
            <v>5539</v>
          </cell>
          <cell r="E1117">
            <v>3992.38</v>
          </cell>
          <cell r="F1117">
            <v>42738</v>
          </cell>
          <cell r="G1117">
            <v>43770</v>
          </cell>
          <cell r="H1117" t="str">
            <v xml:space="preserve"> PURCHASE MOTORCYCLE</v>
          </cell>
          <cell r="I1117" t="str">
            <v xml:space="preserve"> SA</v>
          </cell>
          <cell r="J1117">
            <v>31</v>
          </cell>
          <cell r="K1117" t="str">
            <v xml:space="preserve"> A</v>
          </cell>
          <cell r="L1117" t="str">
            <v xml:space="preserve"> N</v>
          </cell>
          <cell r="M1117">
            <v>0</v>
          </cell>
          <cell r="N1117">
            <v>36820</v>
          </cell>
          <cell r="O1117">
            <v>53537</v>
          </cell>
          <cell r="P1117">
            <v>0</v>
          </cell>
          <cell r="Q1117" t="str">
            <v xml:space="preserve"> TW</v>
          </cell>
          <cell r="R1117">
            <v>43132</v>
          </cell>
          <cell r="S1117">
            <v>192.67</v>
          </cell>
          <cell r="T1117">
            <v>20.13</v>
          </cell>
          <cell r="U1117" t="str">
            <v xml:space="preserve"> N</v>
          </cell>
          <cell r="V1117">
            <v>11</v>
          </cell>
          <cell r="W1117">
            <v>435470013</v>
          </cell>
          <cell r="X1117" t="str">
            <v xml:space="preserve"> S</v>
          </cell>
          <cell r="Y1117">
            <v>36820</v>
          </cell>
          <cell r="Z1117">
            <v>53537</v>
          </cell>
          <cell r="AA1117">
            <v>2</v>
          </cell>
          <cell r="AB1117">
            <v>3</v>
          </cell>
          <cell r="AC1117">
            <v>10</v>
          </cell>
          <cell r="AD1117">
            <v>4</v>
          </cell>
          <cell r="AE1117">
            <v>0</v>
          </cell>
          <cell r="AF1117">
            <v>0</v>
          </cell>
          <cell r="AG1117" t="str">
            <v xml:space="preserve"> ST</v>
          </cell>
          <cell r="AH1117" t="str">
            <v xml:space="preserve"> 2006 HARLEY DAVIDSON</v>
          </cell>
          <cell r="AI1117" t="str">
            <v xml:space="preserve"> N</v>
          </cell>
          <cell r="AJ1117">
            <v>8</v>
          </cell>
          <cell r="AK1117">
            <v>0</v>
          </cell>
          <cell r="AL1117">
            <v>36820</v>
          </cell>
          <cell r="AM1117">
            <v>53537</v>
          </cell>
          <cell r="AN1117" t="str">
            <v xml:space="preserve"> 10/31/2017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36820</v>
          </cell>
          <cell r="AZ1117">
            <v>53537</v>
          </cell>
          <cell r="BA1117" t="str">
            <v xml:space="preserve"> ST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 t="str">
            <v>Pass</v>
          </cell>
          <cell r="BH1117" t="str">
            <v>Pass</v>
          </cell>
          <cell r="BI1117" t="str">
            <v>***-**-0013</v>
          </cell>
          <cell r="BJ1117">
            <v>3992.38</v>
          </cell>
          <cell r="BK1117">
            <v>4012.51</v>
          </cell>
          <cell r="BL1117">
            <v>4012.51</v>
          </cell>
          <cell r="BM1117"/>
          <cell r="BN1117"/>
          <cell r="BO1117"/>
          <cell r="BP1117"/>
          <cell r="BQ1117">
            <v>4.3860657626862639E-6</v>
          </cell>
          <cell r="BR1117">
            <v>3992.38</v>
          </cell>
          <cell r="BS1117">
            <v>20.13</v>
          </cell>
          <cell r="BT1117">
            <v>4012.51</v>
          </cell>
          <cell r="BU1117">
            <v>0</v>
          </cell>
          <cell r="BV1117">
            <v>4012.51</v>
          </cell>
          <cell r="BW1117">
            <v>0</v>
          </cell>
          <cell r="BX1117">
            <v>0</v>
          </cell>
          <cell r="BY1117"/>
          <cell r="BZ1117">
            <v>0</v>
          </cell>
          <cell r="CA1117" t="e">
            <v>#REF!</v>
          </cell>
          <cell r="CB1117" t="str">
            <v>Match</v>
          </cell>
          <cell r="CC1117" t="b">
            <v>0</v>
          </cell>
          <cell r="CD1117">
            <v>435470013</v>
          </cell>
          <cell r="CE1117">
            <v>9</v>
          </cell>
          <cell r="CF1117">
            <v>4</v>
          </cell>
          <cell r="CG1117">
            <v>47</v>
          </cell>
          <cell r="CH1117" t="b">
            <v>0</v>
          </cell>
          <cell r="CI1117">
            <v>-8.3131597222236451</v>
          </cell>
          <cell r="CJ1117"/>
          <cell r="CK1117" t="e">
            <v>#REF!</v>
          </cell>
          <cell r="CL1117" t="e">
            <v>#REF!</v>
          </cell>
        </row>
        <row r="1118">
          <cell r="B1118">
            <v>49657</v>
          </cell>
          <cell r="C1118" t="str">
            <v xml:space="preserve"> LEE,CLAYTON</v>
          </cell>
          <cell r="D1118">
            <v>20500</v>
          </cell>
          <cell r="E1118">
            <v>3462.32</v>
          </cell>
          <cell r="F1118">
            <v>41572</v>
          </cell>
          <cell r="G1118">
            <v>43100</v>
          </cell>
          <cell r="H1118" t="str">
            <v xml:space="preserve"> PURCHASE EQUIPMENT</v>
          </cell>
          <cell r="I1118" t="str">
            <v xml:space="preserve"> SA</v>
          </cell>
          <cell r="J1118">
            <v>32</v>
          </cell>
          <cell r="K1118" t="str">
            <v xml:space="preserve"> A</v>
          </cell>
          <cell r="L1118" t="str">
            <v xml:space="preserve"> N</v>
          </cell>
          <cell r="M1118">
            <v>0</v>
          </cell>
          <cell r="N1118">
            <v>36900</v>
          </cell>
          <cell r="O1118">
            <v>49657</v>
          </cell>
          <cell r="P1118">
            <v>0</v>
          </cell>
          <cell r="Q1118" t="str">
            <v xml:space="preserve"> MN</v>
          </cell>
          <cell r="R1118">
            <v>43100</v>
          </cell>
          <cell r="S1118">
            <v>0</v>
          </cell>
          <cell r="T1118">
            <v>413.73</v>
          </cell>
          <cell r="U1118" t="str">
            <v xml:space="preserve"> N</v>
          </cell>
          <cell r="V1118">
            <v>3</v>
          </cell>
          <cell r="W1118">
            <v>521829554</v>
          </cell>
          <cell r="X1118" t="str">
            <v xml:space="preserve"> S</v>
          </cell>
          <cell r="Y1118">
            <v>36900</v>
          </cell>
          <cell r="Z1118">
            <v>49657</v>
          </cell>
          <cell r="AA1118">
            <v>1</v>
          </cell>
          <cell r="AB1118">
            <v>24</v>
          </cell>
          <cell r="AC1118">
            <v>2</v>
          </cell>
          <cell r="AD1118">
            <v>5</v>
          </cell>
          <cell r="AE1118">
            <v>0</v>
          </cell>
          <cell r="AF1118">
            <v>0</v>
          </cell>
          <cell r="AG1118" t="str">
            <v xml:space="preserve"> ST</v>
          </cell>
          <cell r="AH1118" t="str">
            <v xml:space="preserve"> PURCHASE MONEY SECURITY INTERE</v>
          </cell>
          <cell r="AI1118" t="str">
            <v xml:space="preserve"> N</v>
          </cell>
          <cell r="AJ1118">
            <v>6</v>
          </cell>
          <cell r="AK1118">
            <v>6</v>
          </cell>
          <cell r="AL1118">
            <v>36900</v>
          </cell>
          <cell r="AM1118">
            <v>49657</v>
          </cell>
          <cell r="AN1118" t="str">
            <v xml:space="preserve">  8/04/2017</v>
          </cell>
          <cell r="AO1118">
            <v>3462.32</v>
          </cell>
          <cell r="AP1118">
            <v>413.73</v>
          </cell>
          <cell r="AQ1118">
            <v>3876.05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3</v>
          </cell>
          <cell r="AW1118">
            <v>2</v>
          </cell>
          <cell r="AX1118">
            <v>2</v>
          </cell>
          <cell r="AY1118">
            <v>36900</v>
          </cell>
          <cell r="AZ1118">
            <v>49657</v>
          </cell>
          <cell r="BA1118" t="str">
            <v xml:space="preserve"> ST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 t="str">
            <v>Substandard</v>
          </cell>
          <cell r="BH1118" t="str">
            <v>Substandard</v>
          </cell>
          <cell r="BI1118" t="str">
            <v>***-**-9554</v>
          </cell>
          <cell r="BJ1118">
            <v>3462.32</v>
          </cell>
          <cell r="BK1118">
            <v>3876.05</v>
          </cell>
          <cell r="BL1118"/>
          <cell r="BM1118"/>
          <cell r="BN1118">
            <v>3876.05</v>
          </cell>
          <cell r="BO1118"/>
          <cell r="BP1118"/>
          <cell r="BQ1118">
            <v>2.8528026912763641E-6</v>
          </cell>
          <cell r="BR1118">
            <v>3462.32</v>
          </cell>
          <cell r="BS1118">
            <v>413.73</v>
          </cell>
          <cell r="BT1118">
            <v>3876.05</v>
          </cell>
          <cell r="BU1118">
            <v>0</v>
          </cell>
          <cell r="BV1118">
            <v>3876.05</v>
          </cell>
          <cell r="BW1118">
            <v>0</v>
          </cell>
          <cell r="BX1118">
            <v>0</v>
          </cell>
          <cell r="BY1118" t="str">
            <v>1-29</v>
          </cell>
          <cell r="BZ1118">
            <v>3876.05</v>
          </cell>
          <cell r="CA1118" t="e">
            <v>#REF!</v>
          </cell>
          <cell r="CB1118" t="str">
            <v>Match</v>
          </cell>
          <cell r="CC1118" t="b">
            <v>0</v>
          </cell>
          <cell r="CD1118">
            <v>521829554</v>
          </cell>
          <cell r="CE1118">
            <v>9</v>
          </cell>
          <cell r="CF1118">
            <v>5</v>
          </cell>
          <cell r="CG1118">
            <v>82</v>
          </cell>
          <cell r="CH1118" t="b">
            <v>0</v>
          </cell>
          <cell r="CI1118">
            <v>23.686840277776355</v>
          </cell>
          <cell r="CJ1118"/>
          <cell r="CK1118" t="e">
            <v>#REF!</v>
          </cell>
          <cell r="CL1118" t="e">
            <v>#REF!</v>
          </cell>
        </row>
        <row r="1119">
          <cell r="B1119">
            <v>50822</v>
          </cell>
          <cell r="C1119" t="str">
            <v xml:space="preserve"> LEE,CLAYTON J.</v>
          </cell>
          <cell r="D1119">
            <v>61629.62</v>
          </cell>
          <cell r="E1119">
            <v>55861.8</v>
          </cell>
          <cell r="F1119">
            <v>41920</v>
          </cell>
          <cell r="G1119">
            <v>43100</v>
          </cell>
          <cell r="H1119" t="str">
            <v xml:space="preserve"> OPERATE RENEWAL</v>
          </cell>
          <cell r="I1119" t="str">
            <v xml:space="preserve"> SI</v>
          </cell>
          <cell r="J1119">
            <v>32</v>
          </cell>
          <cell r="K1119" t="str">
            <v xml:space="preserve"> A</v>
          </cell>
          <cell r="L1119" t="str">
            <v xml:space="preserve"> N</v>
          </cell>
          <cell r="M1119">
            <v>0</v>
          </cell>
          <cell r="N1119">
            <v>36900</v>
          </cell>
          <cell r="O1119">
            <v>50822</v>
          </cell>
          <cell r="P1119">
            <v>0</v>
          </cell>
          <cell r="Q1119" t="str">
            <v xml:space="preserve"> MN</v>
          </cell>
          <cell r="R1119">
            <v>43100</v>
          </cell>
          <cell r="S1119">
            <v>0</v>
          </cell>
          <cell r="T1119">
            <v>7979.85</v>
          </cell>
          <cell r="U1119" t="str">
            <v xml:space="preserve"> N</v>
          </cell>
          <cell r="V1119">
            <v>7</v>
          </cell>
          <cell r="W1119">
            <v>521829554</v>
          </cell>
          <cell r="X1119" t="str">
            <v xml:space="preserve"> S</v>
          </cell>
          <cell r="Y1119">
            <v>36900</v>
          </cell>
          <cell r="Z1119">
            <v>50822</v>
          </cell>
          <cell r="AA1119">
            <v>1</v>
          </cell>
          <cell r="AB1119">
            <v>24</v>
          </cell>
          <cell r="AC1119">
            <v>4</v>
          </cell>
          <cell r="AD1119">
            <v>5</v>
          </cell>
          <cell r="AE1119">
            <v>0</v>
          </cell>
          <cell r="AF1119">
            <v>0</v>
          </cell>
          <cell r="AG1119" t="str">
            <v xml:space="preserve"> ST</v>
          </cell>
          <cell r="AH1119" t="str">
            <v xml:space="preserve"> INV ACCTS EQUIP GI</v>
          </cell>
          <cell r="AI1119" t="str">
            <v xml:space="preserve"> N</v>
          </cell>
          <cell r="AJ1119">
            <v>6</v>
          </cell>
          <cell r="AK1119">
            <v>10</v>
          </cell>
          <cell r="AL1119">
            <v>36900</v>
          </cell>
          <cell r="AM1119">
            <v>50822</v>
          </cell>
          <cell r="AN1119" t="str">
            <v xml:space="preserve">  8/04/2017</v>
          </cell>
          <cell r="AO1119">
            <v>55861.8</v>
          </cell>
          <cell r="AP1119">
            <v>7979.85</v>
          </cell>
          <cell r="AQ1119">
            <v>63841.65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3</v>
          </cell>
          <cell r="AW1119">
            <v>2</v>
          </cell>
          <cell r="AX1119">
            <v>2</v>
          </cell>
          <cell r="AY1119">
            <v>36900</v>
          </cell>
          <cell r="AZ1119">
            <v>50822</v>
          </cell>
          <cell r="BA1119" t="str">
            <v xml:space="preserve"> ST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 t="str">
            <v>Substandard</v>
          </cell>
          <cell r="BH1119" t="str">
            <v>Substandard</v>
          </cell>
          <cell r="BI1119" t="str">
            <v>***-**-9554</v>
          </cell>
          <cell r="BJ1119">
            <v>55861.8</v>
          </cell>
          <cell r="BK1119">
            <v>63841.65</v>
          </cell>
          <cell r="BL1119"/>
          <cell r="BM1119"/>
          <cell r="BN1119">
            <v>63841.65</v>
          </cell>
          <cell r="BO1119"/>
          <cell r="BP1119"/>
          <cell r="BQ1119">
            <v>4.6027719384557747E-5</v>
          </cell>
          <cell r="BR1119">
            <v>55861.8</v>
          </cell>
          <cell r="BS1119">
            <v>7979.85</v>
          </cell>
          <cell r="BT1119">
            <v>63841.65</v>
          </cell>
          <cell r="BU1119">
            <v>0</v>
          </cell>
          <cell r="BV1119">
            <v>63841.65</v>
          </cell>
          <cell r="BW1119">
            <v>0</v>
          </cell>
          <cell r="BX1119">
            <v>0</v>
          </cell>
          <cell r="BY1119" t="str">
            <v>1-29</v>
          </cell>
          <cell r="BZ1119">
            <v>63841.65</v>
          </cell>
          <cell r="CA1119" t="e">
            <v>#REF!</v>
          </cell>
          <cell r="CB1119" t="str">
            <v>Match</v>
          </cell>
          <cell r="CC1119" t="b">
            <v>0</v>
          </cell>
          <cell r="CD1119">
            <v>521829554</v>
          </cell>
          <cell r="CE1119">
            <v>9</v>
          </cell>
          <cell r="CF1119">
            <v>5</v>
          </cell>
          <cell r="CG1119">
            <v>82</v>
          </cell>
          <cell r="CH1119" t="b">
            <v>0</v>
          </cell>
          <cell r="CI1119">
            <v>23.686840277776355</v>
          </cell>
          <cell r="CJ1119"/>
          <cell r="CK1119" t="e">
            <v>#REF!</v>
          </cell>
          <cell r="CL1119" t="e">
            <v>#REF!</v>
          </cell>
        </row>
        <row r="1120">
          <cell r="B1120">
            <v>51275</v>
          </cell>
          <cell r="C1120" t="str">
            <v xml:space="preserve"> LEE,CLAYTON J.</v>
          </cell>
          <cell r="D1120">
            <v>30000</v>
          </cell>
          <cell r="E1120">
            <v>3250</v>
          </cell>
          <cell r="F1120">
            <v>42038</v>
          </cell>
          <cell r="G1120">
            <v>43100</v>
          </cell>
          <cell r="H1120" t="str">
            <v xml:space="preserve"> OPERATING - DIGHTON</v>
          </cell>
          <cell r="I1120" t="str">
            <v xml:space="preserve"> SI</v>
          </cell>
          <cell r="J1120">
            <v>61</v>
          </cell>
          <cell r="K1120" t="str">
            <v xml:space="preserve"> A</v>
          </cell>
          <cell r="L1120" t="str">
            <v xml:space="preserve"> O</v>
          </cell>
          <cell r="M1120">
            <v>30000</v>
          </cell>
          <cell r="N1120">
            <v>36900</v>
          </cell>
          <cell r="O1120">
            <v>51275</v>
          </cell>
          <cell r="P1120">
            <v>0</v>
          </cell>
          <cell r="Q1120" t="str">
            <v xml:space="preserve"> MN</v>
          </cell>
          <cell r="R1120">
            <v>43100</v>
          </cell>
          <cell r="S1120">
            <v>0</v>
          </cell>
          <cell r="T1120">
            <v>67.97</v>
          </cell>
          <cell r="U1120" t="str">
            <v xml:space="preserve"> N</v>
          </cell>
          <cell r="V1120">
            <v>7</v>
          </cell>
          <cell r="W1120">
            <v>521829554</v>
          </cell>
          <cell r="X1120" t="str">
            <v xml:space="preserve"> S</v>
          </cell>
          <cell r="Y1120">
            <v>36900</v>
          </cell>
          <cell r="Z1120">
            <v>51275</v>
          </cell>
          <cell r="AA1120">
            <v>2</v>
          </cell>
          <cell r="AB1120">
            <v>24</v>
          </cell>
          <cell r="AC1120">
            <v>4</v>
          </cell>
          <cell r="AD1120">
            <v>5</v>
          </cell>
          <cell r="AE1120">
            <v>0</v>
          </cell>
          <cell r="AF1120">
            <v>0</v>
          </cell>
          <cell r="AG1120" t="str">
            <v xml:space="preserve"> ST</v>
          </cell>
          <cell r="AH1120" t="str">
            <v xml:space="preserve"> INV ACCTS EQUIP GI</v>
          </cell>
          <cell r="AI1120" t="str">
            <v xml:space="preserve"> N</v>
          </cell>
          <cell r="AJ1120">
            <v>6</v>
          </cell>
          <cell r="AK1120">
            <v>4</v>
          </cell>
          <cell r="AL1120">
            <v>36900</v>
          </cell>
          <cell r="AM1120">
            <v>51275</v>
          </cell>
          <cell r="AN1120" t="str">
            <v xml:space="preserve">  8/04/2017</v>
          </cell>
          <cell r="AO1120">
            <v>3250</v>
          </cell>
          <cell r="AP1120">
            <v>67.97</v>
          </cell>
          <cell r="AQ1120">
            <v>3317.97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1</v>
          </cell>
          <cell r="AW1120">
            <v>1</v>
          </cell>
          <cell r="AX1120">
            <v>1</v>
          </cell>
          <cell r="AY1120">
            <v>36900</v>
          </cell>
          <cell r="AZ1120">
            <v>51275</v>
          </cell>
          <cell r="BA1120" t="str">
            <v xml:space="preserve"> ST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 t="str">
            <v>Substandard</v>
          </cell>
          <cell r="BH1120" t="str">
            <v>Substandard</v>
          </cell>
          <cell r="BI1120" t="str">
            <v>***-**-9554</v>
          </cell>
          <cell r="BJ1120">
            <v>30000</v>
          </cell>
          <cell r="BK1120">
            <v>3317.97</v>
          </cell>
          <cell r="BL1120"/>
          <cell r="BM1120"/>
          <cell r="BN1120">
            <v>3317.97</v>
          </cell>
          <cell r="BO1120"/>
          <cell r="BP1120"/>
          <cell r="BQ1120">
            <v>2.6778601477183455E-6</v>
          </cell>
          <cell r="BR1120">
            <v>3250</v>
          </cell>
          <cell r="BS1120">
            <v>67.97</v>
          </cell>
          <cell r="BT1120">
            <v>3317.97</v>
          </cell>
          <cell r="BU1120">
            <v>0</v>
          </cell>
          <cell r="BV1120">
            <v>3317.97</v>
          </cell>
          <cell r="BW1120">
            <v>0</v>
          </cell>
          <cell r="BX1120">
            <v>0</v>
          </cell>
          <cell r="BY1120" t="str">
            <v>1-29</v>
          </cell>
          <cell r="BZ1120">
            <v>3317.97</v>
          </cell>
          <cell r="CA1120" t="e">
            <v>#REF!</v>
          </cell>
          <cell r="CB1120" t="str">
            <v>Match</v>
          </cell>
          <cell r="CC1120" t="b">
            <v>0</v>
          </cell>
          <cell r="CD1120">
            <v>521829554</v>
          </cell>
          <cell r="CE1120">
            <v>9</v>
          </cell>
          <cell r="CF1120">
            <v>5</v>
          </cell>
          <cell r="CG1120">
            <v>82</v>
          </cell>
          <cell r="CH1120" t="b">
            <v>0</v>
          </cell>
          <cell r="CI1120">
            <v>23.686840277776355</v>
          </cell>
          <cell r="CJ1120"/>
          <cell r="CK1120" t="e">
            <v>#REF!</v>
          </cell>
          <cell r="CL1120" t="e">
            <v>#REF!</v>
          </cell>
        </row>
        <row r="1121">
          <cell r="B1121">
            <v>51432</v>
          </cell>
          <cell r="C1121" t="str">
            <v xml:space="preserve"> LEE,CLAYTON J.</v>
          </cell>
          <cell r="D1121">
            <v>25000</v>
          </cell>
          <cell r="E1121">
            <v>22500</v>
          </cell>
          <cell r="F1121">
            <v>42086</v>
          </cell>
          <cell r="G1121">
            <v>43100</v>
          </cell>
          <cell r="H1121" t="str">
            <v xml:space="preserve"> OPERATE - DIGHTON</v>
          </cell>
          <cell r="I1121" t="str">
            <v xml:space="preserve"> SI</v>
          </cell>
          <cell r="J1121">
            <v>61</v>
          </cell>
          <cell r="K1121" t="str">
            <v xml:space="preserve"> A</v>
          </cell>
          <cell r="L1121" t="str">
            <v xml:space="preserve"> N</v>
          </cell>
          <cell r="M1121">
            <v>0</v>
          </cell>
          <cell r="N1121">
            <v>36900</v>
          </cell>
          <cell r="O1121">
            <v>51432</v>
          </cell>
          <cell r="P1121">
            <v>0</v>
          </cell>
          <cell r="Q1121" t="str">
            <v xml:space="preserve"> MN</v>
          </cell>
          <cell r="R1121">
            <v>43100</v>
          </cell>
          <cell r="S1121">
            <v>0</v>
          </cell>
          <cell r="T1121">
            <v>3908.6</v>
          </cell>
          <cell r="U1121" t="str">
            <v xml:space="preserve"> N</v>
          </cell>
          <cell r="V1121">
            <v>7</v>
          </cell>
          <cell r="W1121">
            <v>521829554</v>
          </cell>
          <cell r="X1121" t="str">
            <v xml:space="preserve"> S</v>
          </cell>
          <cell r="Y1121">
            <v>36900</v>
          </cell>
          <cell r="Z1121">
            <v>51432</v>
          </cell>
          <cell r="AA1121">
            <v>1</v>
          </cell>
          <cell r="AB1121">
            <v>24</v>
          </cell>
          <cell r="AC1121">
            <v>4</v>
          </cell>
          <cell r="AD1121">
            <v>5</v>
          </cell>
          <cell r="AE1121">
            <v>0</v>
          </cell>
          <cell r="AF1121">
            <v>0</v>
          </cell>
          <cell r="AG1121" t="str">
            <v xml:space="preserve"> ST</v>
          </cell>
          <cell r="AH1121" t="str">
            <v xml:space="preserve"> SA DTD 2/3/15 (INV ACCTS EQUIP</v>
          </cell>
          <cell r="AI1121" t="str">
            <v xml:space="preserve"> N</v>
          </cell>
          <cell r="AJ1121">
            <v>6</v>
          </cell>
          <cell r="AK1121">
            <v>4</v>
          </cell>
          <cell r="AL1121">
            <v>36900</v>
          </cell>
          <cell r="AM1121">
            <v>51432</v>
          </cell>
          <cell r="AN1121" t="str">
            <v xml:space="preserve">  8/04/2017</v>
          </cell>
          <cell r="AO1121">
            <v>22500</v>
          </cell>
          <cell r="AP1121">
            <v>3908.6</v>
          </cell>
          <cell r="AQ1121">
            <v>26408.6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2</v>
          </cell>
          <cell r="AW1121">
            <v>2</v>
          </cell>
          <cell r="AX1121">
            <v>2</v>
          </cell>
          <cell r="AY1121">
            <v>36900</v>
          </cell>
          <cell r="AZ1121">
            <v>51432</v>
          </cell>
          <cell r="BA1121" t="str">
            <v xml:space="preserve"> ST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 t="str">
            <v>Substandard</v>
          </cell>
          <cell r="BH1121" t="str">
            <v>Substandard</v>
          </cell>
          <cell r="BI1121" t="str">
            <v>***-**-9554</v>
          </cell>
          <cell r="BJ1121">
            <v>22500</v>
          </cell>
          <cell r="BK1121">
            <v>26408.6</v>
          </cell>
          <cell r="BL1121"/>
          <cell r="BM1121"/>
          <cell r="BN1121">
            <v>26408.6</v>
          </cell>
          <cell r="BO1121"/>
          <cell r="BP1121"/>
          <cell r="BQ1121">
            <v>1.853903179189624E-5</v>
          </cell>
          <cell r="BR1121">
            <v>22500</v>
          </cell>
          <cell r="BS1121">
            <v>3908.6</v>
          </cell>
          <cell r="BT1121">
            <v>26408.6</v>
          </cell>
          <cell r="BU1121">
            <v>0</v>
          </cell>
          <cell r="BV1121">
            <v>26408.6</v>
          </cell>
          <cell r="BW1121">
            <v>0</v>
          </cell>
          <cell r="BX1121">
            <v>0</v>
          </cell>
          <cell r="BY1121" t="str">
            <v>1-29</v>
          </cell>
          <cell r="BZ1121">
            <v>26408.6</v>
          </cell>
          <cell r="CA1121" t="e">
            <v>#REF!</v>
          </cell>
          <cell r="CB1121" t="str">
            <v>Match</v>
          </cell>
          <cell r="CC1121" t="b">
            <v>0</v>
          </cell>
          <cell r="CD1121">
            <v>521829554</v>
          </cell>
          <cell r="CE1121">
            <v>9</v>
          </cell>
          <cell r="CF1121">
            <v>5</v>
          </cell>
          <cell r="CG1121">
            <v>82</v>
          </cell>
          <cell r="CH1121" t="b">
            <v>0</v>
          </cell>
          <cell r="CI1121">
            <v>23.686840277776355</v>
          </cell>
          <cell r="CJ1121"/>
          <cell r="CK1121" t="e">
            <v>#REF!</v>
          </cell>
          <cell r="CL1121" t="e">
            <v>#REF!</v>
          </cell>
        </row>
        <row r="1122">
          <cell r="B1122">
            <v>54419</v>
          </cell>
          <cell r="C1122" t="str">
            <v xml:space="preserve"> LEMUS,DANYELLE E.</v>
          </cell>
          <cell r="D1122">
            <v>10978.27</v>
          </cell>
          <cell r="E1122">
            <v>10978.27</v>
          </cell>
          <cell r="F1122">
            <v>43097</v>
          </cell>
          <cell r="G1122">
            <v>44560</v>
          </cell>
          <cell r="H1122" t="str">
            <v xml:space="preserve"> PURCHASE VEHICLE</v>
          </cell>
          <cell r="I1122" t="str">
            <v xml:space="preserve"> SA</v>
          </cell>
          <cell r="J1122">
            <v>34</v>
          </cell>
          <cell r="K1122" t="str">
            <v xml:space="preserve"> A</v>
          </cell>
          <cell r="L1122" t="str">
            <v xml:space="preserve"> N</v>
          </cell>
          <cell r="M1122">
            <v>0</v>
          </cell>
          <cell r="N1122">
            <v>36913</v>
          </cell>
          <cell r="O1122">
            <v>54419</v>
          </cell>
          <cell r="P1122">
            <v>0</v>
          </cell>
          <cell r="Q1122" t="str">
            <v xml:space="preserve"> MN</v>
          </cell>
          <cell r="R1122">
            <v>43130</v>
          </cell>
          <cell r="S1122">
            <v>268.13</v>
          </cell>
          <cell r="T1122">
            <v>64.959999999999994</v>
          </cell>
          <cell r="U1122" t="str">
            <v xml:space="preserve"> N</v>
          </cell>
          <cell r="V1122">
            <v>11</v>
          </cell>
          <cell r="W1122">
            <v>610237698</v>
          </cell>
          <cell r="X1122" t="str">
            <v xml:space="preserve"> S</v>
          </cell>
          <cell r="Y1122">
            <v>36913</v>
          </cell>
          <cell r="Z1122">
            <v>54419</v>
          </cell>
          <cell r="AA1122">
            <v>0</v>
          </cell>
          <cell r="AB1122">
            <v>21</v>
          </cell>
          <cell r="AC1122">
            <v>5</v>
          </cell>
          <cell r="AD1122">
            <v>12</v>
          </cell>
          <cell r="AE1122">
            <v>0</v>
          </cell>
          <cell r="AF1122">
            <v>0</v>
          </cell>
          <cell r="AG1122" t="str">
            <v xml:space="preserve"> ST</v>
          </cell>
          <cell r="AH1122" t="str">
            <v xml:space="preserve"> 2010 FORD  MUSTANG  (VIN 1ZVBP</v>
          </cell>
          <cell r="AI1122" t="str">
            <v xml:space="preserve"> N</v>
          </cell>
          <cell r="AJ1122">
            <v>8</v>
          </cell>
          <cell r="AK1122">
            <v>0</v>
          </cell>
          <cell r="AL1122">
            <v>36913</v>
          </cell>
          <cell r="AM1122">
            <v>54419</v>
          </cell>
          <cell r="AN1122" t="str">
            <v xml:space="preserve">  0/00/0000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36913</v>
          </cell>
          <cell r="AZ1122">
            <v>54419</v>
          </cell>
          <cell r="BA1122" t="str">
            <v xml:space="preserve"> ST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 t="str">
            <v>Pass</v>
          </cell>
          <cell r="BH1122" t="str">
            <v>Pass</v>
          </cell>
          <cell r="BI1122" t="str">
            <v>***-**-7698</v>
          </cell>
          <cell r="BJ1122">
            <v>10978.27</v>
          </cell>
          <cell r="BK1122">
            <v>11043.23</v>
          </cell>
          <cell r="BL1122">
            <v>11043.23</v>
          </cell>
          <cell r="BM1122"/>
          <cell r="BN1122"/>
          <cell r="BO1122"/>
          <cell r="BP1122"/>
          <cell r="BQ1122">
            <v>1.2060829425186413E-5</v>
          </cell>
          <cell r="BR1122">
            <v>10978.27</v>
          </cell>
          <cell r="BS1122">
            <v>64.959999999999994</v>
          </cell>
          <cell r="BT1122">
            <v>11043.23</v>
          </cell>
          <cell r="BU1122">
            <v>0</v>
          </cell>
          <cell r="BV1122">
            <v>11043.23</v>
          </cell>
          <cell r="BW1122">
            <v>0</v>
          </cell>
          <cell r="BX1122">
            <v>0</v>
          </cell>
          <cell r="BY1122"/>
          <cell r="BZ1122">
            <v>0</v>
          </cell>
          <cell r="CA1122" t="e">
            <v>#REF!</v>
          </cell>
          <cell r="CB1122" t="str">
            <v>Match</v>
          </cell>
          <cell r="CC1122" t="b">
            <v>0</v>
          </cell>
          <cell r="CD1122">
            <v>610237698</v>
          </cell>
          <cell r="CE1122">
            <v>9</v>
          </cell>
          <cell r="CF1122">
            <v>6</v>
          </cell>
          <cell r="CG1122">
            <v>23</v>
          </cell>
          <cell r="CH1122" t="b">
            <v>0</v>
          </cell>
          <cell r="CI1122">
            <v>-6.3131597222236451</v>
          </cell>
          <cell r="CJ1122"/>
          <cell r="CK1122" t="e">
            <v>#REF!</v>
          </cell>
          <cell r="CL1122" t="e">
            <v>#REF!</v>
          </cell>
        </row>
        <row r="1123">
          <cell r="B1123">
            <v>54049</v>
          </cell>
          <cell r="C1123" t="str">
            <v xml:space="preserve"> LEMUS,EMILY J.</v>
          </cell>
          <cell r="D1123">
            <v>2725</v>
          </cell>
          <cell r="E1123">
            <v>1135.21</v>
          </cell>
          <cell r="F1123">
            <v>42948</v>
          </cell>
          <cell r="G1123">
            <v>43318</v>
          </cell>
          <cell r="H1123" t="str">
            <v xml:space="preserve"> PERSONAL</v>
          </cell>
          <cell r="I1123" t="str">
            <v xml:space="preserve"> SA</v>
          </cell>
          <cell r="J1123">
            <v>31</v>
          </cell>
          <cell r="K1123" t="str">
            <v xml:space="preserve"> A</v>
          </cell>
          <cell r="L1123" t="str">
            <v xml:space="preserve"> N</v>
          </cell>
          <cell r="M1123">
            <v>0</v>
          </cell>
          <cell r="N1123">
            <v>36915</v>
          </cell>
          <cell r="O1123">
            <v>54049</v>
          </cell>
          <cell r="P1123">
            <v>0</v>
          </cell>
          <cell r="Q1123" t="str">
            <v xml:space="preserve"> MN</v>
          </cell>
          <cell r="R1123">
            <v>43165</v>
          </cell>
          <cell r="S1123">
            <v>239.91</v>
          </cell>
          <cell r="T1123">
            <v>5.91</v>
          </cell>
          <cell r="U1123" t="str">
            <v xml:space="preserve"> N</v>
          </cell>
          <cell r="V1123">
            <v>1</v>
          </cell>
          <cell r="W1123">
            <v>510846811</v>
          </cell>
          <cell r="X1123" t="str">
            <v xml:space="preserve"> S</v>
          </cell>
          <cell r="Y1123">
            <v>36915</v>
          </cell>
          <cell r="Z1123">
            <v>54049</v>
          </cell>
          <cell r="AA1123">
            <v>0</v>
          </cell>
          <cell r="AB1123">
            <v>21</v>
          </cell>
          <cell r="AC1123">
            <v>10</v>
          </cell>
          <cell r="AD1123">
            <v>4</v>
          </cell>
          <cell r="AE1123">
            <v>0</v>
          </cell>
          <cell r="AF1123">
            <v>0</v>
          </cell>
          <cell r="AG1123" t="str">
            <v xml:space="preserve"> ST</v>
          </cell>
          <cell r="AH1123" t="str">
            <v xml:space="preserve"> UNSECURED</v>
          </cell>
          <cell r="AI1123" t="str">
            <v xml:space="preserve"> N</v>
          </cell>
          <cell r="AJ1123">
            <v>10</v>
          </cell>
          <cell r="AK1123">
            <v>0</v>
          </cell>
          <cell r="AL1123">
            <v>36915</v>
          </cell>
          <cell r="AM1123">
            <v>54049</v>
          </cell>
          <cell r="AN1123" t="str">
            <v xml:space="preserve">  0/00/0000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36915</v>
          </cell>
          <cell r="AZ1123">
            <v>54049</v>
          </cell>
          <cell r="BA1123" t="str">
            <v xml:space="preserve"> ST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 t="str">
            <v>Pass</v>
          </cell>
          <cell r="BH1123" t="str">
            <v>Pass</v>
          </cell>
          <cell r="BI1123" t="str">
            <v>***-**-6811</v>
          </cell>
          <cell r="BJ1123">
            <v>1135.21</v>
          </cell>
          <cell r="BK1123">
            <v>1141.1200000000001</v>
          </cell>
          <cell r="BL1123">
            <v>1141.1200000000001</v>
          </cell>
          <cell r="BM1123"/>
          <cell r="BN1123"/>
          <cell r="BO1123"/>
          <cell r="BP1123"/>
          <cell r="BQ1123">
            <v>1.5589403170724838E-6</v>
          </cell>
          <cell r="BR1123">
            <v>1135.21</v>
          </cell>
          <cell r="BS1123">
            <v>5.91</v>
          </cell>
          <cell r="BT1123">
            <v>1141.1200000000001</v>
          </cell>
          <cell r="BU1123">
            <v>0</v>
          </cell>
          <cell r="BV1123">
            <v>1141.1200000000001</v>
          </cell>
          <cell r="BW1123">
            <v>0</v>
          </cell>
          <cell r="BX1123">
            <v>0</v>
          </cell>
          <cell r="BY1123"/>
          <cell r="BZ1123">
            <v>0</v>
          </cell>
          <cell r="CA1123" t="e">
            <v>#REF!</v>
          </cell>
          <cell r="CB1123" t="str">
            <v>Match</v>
          </cell>
          <cell r="CC1123" t="b">
            <v>0</v>
          </cell>
          <cell r="CD1123">
            <v>510846811</v>
          </cell>
          <cell r="CE1123">
            <v>9</v>
          </cell>
          <cell r="CF1123">
            <v>5</v>
          </cell>
          <cell r="CG1123">
            <v>84</v>
          </cell>
          <cell r="CH1123" t="b">
            <v>0</v>
          </cell>
          <cell r="CI1123">
            <v>-41.313159722223645</v>
          </cell>
          <cell r="CJ1123"/>
          <cell r="CK1123" t="e">
            <v>#REF!</v>
          </cell>
          <cell r="CL1123" t="e">
            <v>#REF!</v>
          </cell>
        </row>
        <row r="1124">
          <cell r="B1124">
            <v>54130</v>
          </cell>
          <cell r="C1124" t="str">
            <v xml:space="preserve"> LEMUS,HALLIE E.</v>
          </cell>
          <cell r="D1124">
            <v>16945.669999999998</v>
          </cell>
          <cell r="E1124">
            <v>16015.81</v>
          </cell>
          <cell r="F1124">
            <v>42976</v>
          </cell>
          <cell r="G1124">
            <v>44803</v>
          </cell>
          <cell r="H1124" t="str">
            <v xml:space="preserve"> PURCHASE VEHICLE</v>
          </cell>
          <cell r="I1124" t="str">
            <v xml:space="preserve"> SA</v>
          </cell>
          <cell r="J1124">
            <v>34</v>
          </cell>
          <cell r="K1124" t="str">
            <v xml:space="preserve"> A</v>
          </cell>
          <cell r="L1124" t="str">
            <v xml:space="preserve"> N</v>
          </cell>
          <cell r="M1124">
            <v>0</v>
          </cell>
          <cell r="N1124">
            <v>36917</v>
          </cell>
          <cell r="O1124">
            <v>54130</v>
          </cell>
          <cell r="P1124">
            <v>0</v>
          </cell>
          <cell r="Q1124" t="str">
            <v xml:space="preserve"> MN</v>
          </cell>
          <cell r="R1124">
            <v>43130</v>
          </cell>
          <cell r="S1124">
            <v>343.7</v>
          </cell>
          <cell r="T1124">
            <v>91.27</v>
          </cell>
          <cell r="U1124" t="str">
            <v xml:space="preserve"> N</v>
          </cell>
          <cell r="V1124">
            <v>11</v>
          </cell>
          <cell r="W1124">
            <v>512199572</v>
          </cell>
          <cell r="X1124" t="str">
            <v xml:space="preserve"> S</v>
          </cell>
          <cell r="Y1124">
            <v>36917</v>
          </cell>
          <cell r="Z1124">
            <v>54130</v>
          </cell>
          <cell r="AA1124">
            <v>0</v>
          </cell>
          <cell r="AB1124">
            <v>21</v>
          </cell>
          <cell r="AC1124">
            <v>5</v>
          </cell>
          <cell r="AD1124">
            <v>12</v>
          </cell>
          <cell r="AE1124">
            <v>0</v>
          </cell>
          <cell r="AF1124">
            <v>0</v>
          </cell>
          <cell r="AG1124" t="str">
            <v xml:space="preserve"> ST</v>
          </cell>
          <cell r="AH1124" t="str">
            <v xml:space="preserve"> 2014 FORD TAURUS (VIN 1FAHP2F</v>
          </cell>
          <cell r="AI1124" t="str">
            <v xml:space="preserve"> N</v>
          </cell>
          <cell r="AJ1124">
            <v>8</v>
          </cell>
          <cell r="AK1124">
            <v>0</v>
          </cell>
          <cell r="AL1124">
            <v>36917</v>
          </cell>
          <cell r="AM1124">
            <v>54130</v>
          </cell>
          <cell r="AN1124" t="str">
            <v xml:space="preserve">  0/00/0000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36917</v>
          </cell>
          <cell r="AZ1124">
            <v>54130</v>
          </cell>
          <cell r="BA1124" t="str">
            <v xml:space="preserve"> ST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 t="str">
            <v>Pass</v>
          </cell>
          <cell r="BH1124" t="str">
            <v>Pass</v>
          </cell>
          <cell r="BI1124" t="str">
            <v>***-**-9572</v>
          </cell>
          <cell r="BJ1124">
            <v>16015.81</v>
          </cell>
          <cell r="BK1124">
            <v>16107.08</v>
          </cell>
          <cell r="BL1124">
            <v>16107.08</v>
          </cell>
          <cell r="BM1124"/>
          <cell r="BN1124"/>
          <cell r="BO1124"/>
          <cell r="BP1124"/>
          <cell r="BQ1124">
            <v>1.7595117674842649E-5</v>
          </cell>
          <cell r="BR1124">
            <v>16015.81</v>
          </cell>
          <cell r="BS1124">
            <v>91.27</v>
          </cell>
          <cell r="BT1124">
            <v>16107.08</v>
          </cell>
          <cell r="BU1124">
            <v>0</v>
          </cell>
          <cell r="BV1124">
            <v>16107.08</v>
          </cell>
          <cell r="BW1124">
            <v>0</v>
          </cell>
          <cell r="BX1124">
            <v>0</v>
          </cell>
          <cell r="BY1124"/>
          <cell r="BZ1124">
            <v>0</v>
          </cell>
          <cell r="CA1124" t="e">
            <v>#REF!</v>
          </cell>
          <cell r="CB1124" t="str">
            <v>Match</v>
          </cell>
          <cell r="CC1124" t="b">
            <v>0</v>
          </cell>
          <cell r="CD1124">
            <v>512199572</v>
          </cell>
          <cell r="CE1124">
            <v>9</v>
          </cell>
          <cell r="CF1124">
            <v>5</v>
          </cell>
          <cell r="CG1124">
            <v>19</v>
          </cell>
          <cell r="CH1124" t="b">
            <v>0</v>
          </cell>
          <cell r="CI1124">
            <v>-6.3131597222236451</v>
          </cell>
          <cell r="CJ1124"/>
          <cell r="CK1124" t="e">
            <v>#REF!</v>
          </cell>
          <cell r="CL1124" t="e">
            <v>#REF!</v>
          </cell>
        </row>
        <row r="1125">
          <cell r="B1125">
            <v>53898</v>
          </cell>
          <cell r="C1125" t="str">
            <v xml:space="preserve"> LEMUS-JIMENEZ,NESTOR</v>
          </cell>
          <cell r="D1125">
            <v>10025</v>
          </cell>
          <cell r="E1125">
            <v>9517.9</v>
          </cell>
          <cell r="F1125">
            <v>42887</v>
          </cell>
          <cell r="G1125">
            <v>43266</v>
          </cell>
          <cell r="H1125" t="str">
            <v xml:space="preserve"> HOME IMPROVEMENT</v>
          </cell>
          <cell r="I1125" t="str">
            <v xml:space="preserve"> SA</v>
          </cell>
          <cell r="J1125">
            <v>31</v>
          </cell>
          <cell r="K1125" t="str">
            <v xml:space="preserve"> A</v>
          </cell>
          <cell r="L1125" t="str">
            <v xml:space="preserve"> N</v>
          </cell>
          <cell r="M1125">
            <v>0</v>
          </cell>
          <cell r="N1125">
            <v>36920</v>
          </cell>
          <cell r="O1125">
            <v>53898</v>
          </cell>
          <cell r="P1125">
            <v>0</v>
          </cell>
          <cell r="Q1125" t="str">
            <v xml:space="preserve"> MN</v>
          </cell>
          <cell r="R1125">
            <v>43146</v>
          </cell>
          <cell r="S1125">
            <v>150</v>
          </cell>
          <cell r="T1125">
            <v>28.01</v>
          </cell>
          <cell r="U1125" t="str">
            <v xml:space="preserve"> N</v>
          </cell>
          <cell r="V1125">
            <v>1</v>
          </cell>
          <cell r="W1125">
            <v>512196719</v>
          </cell>
          <cell r="X1125" t="str">
            <v xml:space="preserve"> S</v>
          </cell>
          <cell r="Y1125">
            <v>36920</v>
          </cell>
          <cell r="Z1125">
            <v>53898</v>
          </cell>
          <cell r="AA1125">
            <v>0</v>
          </cell>
          <cell r="AB1125">
            <v>21</v>
          </cell>
          <cell r="AC1125">
            <v>10</v>
          </cell>
          <cell r="AD1125">
            <v>4</v>
          </cell>
          <cell r="AE1125">
            <v>0</v>
          </cell>
          <cell r="AF1125">
            <v>0</v>
          </cell>
          <cell r="AG1125" t="str">
            <v xml:space="preserve"> ST</v>
          </cell>
          <cell r="AH1125" t="str">
            <v xml:space="preserve"> UNSECURED</v>
          </cell>
          <cell r="AI1125" t="str">
            <v xml:space="preserve"> N</v>
          </cell>
          <cell r="AJ1125">
            <v>8.9499999999999993</v>
          </cell>
          <cell r="AK1125">
            <v>0</v>
          </cell>
          <cell r="AL1125">
            <v>36920</v>
          </cell>
          <cell r="AM1125">
            <v>53898</v>
          </cell>
          <cell r="AN1125" t="str">
            <v xml:space="preserve">  0/00/0000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36920</v>
          </cell>
          <cell r="AZ1125">
            <v>53898</v>
          </cell>
          <cell r="BA1125" t="str">
            <v xml:space="preserve"> ST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 t="str">
            <v>Pass</v>
          </cell>
          <cell r="BH1125" t="str">
            <v>Pass</v>
          </cell>
          <cell r="BI1125" t="str">
            <v>***-**-6719</v>
          </cell>
          <cell r="BJ1125">
            <v>9517.9</v>
          </cell>
          <cell r="BK1125">
            <v>9545.91</v>
          </cell>
          <cell r="BL1125">
            <v>9545.91</v>
          </cell>
          <cell r="BM1125"/>
          <cell r="BN1125"/>
          <cell r="BO1125"/>
          <cell r="BP1125"/>
          <cell r="BQ1125">
            <v>1.1698157212549618E-5</v>
          </cell>
          <cell r="BR1125">
            <v>9517.9</v>
          </cell>
          <cell r="BS1125">
            <v>28.01</v>
          </cell>
          <cell r="BT1125">
            <v>9545.91</v>
          </cell>
          <cell r="BU1125">
            <v>0</v>
          </cell>
          <cell r="BV1125">
            <v>9545.91</v>
          </cell>
          <cell r="BW1125">
            <v>0</v>
          </cell>
          <cell r="BX1125">
            <v>0</v>
          </cell>
          <cell r="BY1125"/>
          <cell r="BZ1125">
            <v>0</v>
          </cell>
          <cell r="CA1125" t="e">
            <v>#REF!</v>
          </cell>
          <cell r="CB1125" t="str">
            <v>Match</v>
          </cell>
          <cell r="CC1125" t="b">
            <v>0</v>
          </cell>
          <cell r="CD1125">
            <v>512196719</v>
          </cell>
          <cell r="CE1125">
            <v>9</v>
          </cell>
          <cell r="CF1125">
            <v>5</v>
          </cell>
          <cell r="CG1125">
            <v>19</v>
          </cell>
          <cell r="CH1125" t="b">
            <v>0</v>
          </cell>
          <cell r="CI1125">
            <v>-22.313159722223645</v>
          </cell>
          <cell r="CJ1125"/>
          <cell r="CK1125" t="e">
            <v>#REF!</v>
          </cell>
          <cell r="CL1125" t="e">
            <v>#REF!</v>
          </cell>
        </row>
        <row r="1126">
          <cell r="B1126">
            <v>54031</v>
          </cell>
          <cell r="C1126" t="str">
            <v xml:space="preserve"> LEMUS-JIMENEZ,NESTOR</v>
          </cell>
          <cell r="D1126">
            <v>2425</v>
          </cell>
          <cell r="E1126">
            <v>2425</v>
          </cell>
          <cell r="F1126">
            <v>42940</v>
          </cell>
          <cell r="G1126">
            <v>43174</v>
          </cell>
          <cell r="H1126" t="str">
            <v xml:space="preserve"> PERSONAL</v>
          </cell>
          <cell r="I1126" t="str">
            <v xml:space="preserve"> SI</v>
          </cell>
          <cell r="J1126">
            <v>72</v>
          </cell>
          <cell r="K1126" t="str">
            <v xml:space="preserve"> A</v>
          </cell>
          <cell r="L1126" t="str">
            <v xml:space="preserve"> N</v>
          </cell>
          <cell r="M1126">
            <v>0</v>
          </cell>
          <cell r="N1126">
            <v>36920</v>
          </cell>
          <cell r="O1126">
            <v>54031</v>
          </cell>
          <cell r="P1126">
            <v>0</v>
          </cell>
          <cell r="Q1126" t="str">
            <v xml:space="preserve"> MN</v>
          </cell>
          <cell r="R1126">
            <v>43174</v>
          </cell>
          <cell r="S1126">
            <v>0</v>
          </cell>
          <cell r="T1126">
            <v>183.37</v>
          </cell>
          <cell r="U1126" t="str">
            <v xml:space="preserve"> N</v>
          </cell>
          <cell r="V1126">
            <v>1</v>
          </cell>
          <cell r="W1126">
            <v>512196719</v>
          </cell>
          <cell r="X1126" t="str">
            <v xml:space="preserve"> S</v>
          </cell>
          <cell r="Y1126">
            <v>36920</v>
          </cell>
          <cell r="Z1126">
            <v>54031</v>
          </cell>
          <cell r="AA1126">
            <v>0</v>
          </cell>
          <cell r="AB1126">
            <v>21</v>
          </cell>
          <cell r="AC1126">
            <v>10</v>
          </cell>
          <cell r="AD1126">
            <v>8</v>
          </cell>
          <cell r="AE1126">
            <v>0</v>
          </cell>
          <cell r="AF1126">
            <v>0</v>
          </cell>
          <cell r="AG1126" t="str">
            <v xml:space="preserve"> ST</v>
          </cell>
          <cell r="AH1126" t="str">
            <v xml:space="preserve"> UNSECURED</v>
          </cell>
          <cell r="AI1126" t="str">
            <v xml:space="preserve"> N</v>
          </cell>
          <cell r="AJ1126">
            <v>15</v>
          </cell>
          <cell r="AK1126">
            <v>0</v>
          </cell>
          <cell r="AL1126">
            <v>36920</v>
          </cell>
          <cell r="AM1126">
            <v>54031</v>
          </cell>
          <cell r="AN1126" t="str">
            <v xml:space="preserve">  0/00/0000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36920</v>
          </cell>
          <cell r="AZ1126">
            <v>54031</v>
          </cell>
          <cell r="BA1126" t="str">
            <v xml:space="preserve"> ST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 t="str">
            <v>Pass</v>
          </cell>
          <cell r="BH1126" t="str">
            <v>Pass</v>
          </cell>
          <cell r="BI1126" t="str">
            <v>***-**-6719</v>
          </cell>
          <cell r="BJ1126">
            <v>2425</v>
          </cell>
          <cell r="BK1126">
            <v>2608.37</v>
          </cell>
          <cell r="BL1126">
            <v>2608.37</v>
          </cell>
          <cell r="BM1126"/>
          <cell r="BN1126"/>
          <cell r="BO1126"/>
          <cell r="BP1126"/>
          <cell r="BQ1126">
            <v>4.995239121705376E-6</v>
          </cell>
          <cell r="BR1126">
            <v>2425</v>
          </cell>
          <cell r="BS1126">
            <v>183.37</v>
          </cell>
          <cell r="BT1126">
            <v>2608.37</v>
          </cell>
          <cell r="BU1126">
            <v>0</v>
          </cell>
          <cell r="BV1126">
            <v>2608.37</v>
          </cell>
          <cell r="BW1126">
            <v>0</v>
          </cell>
          <cell r="BX1126">
            <v>0</v>
          </cell>
          <cell r="BY1126"/>
          <cell r="BZ1126">
            <v>0</v>
          </cell>
          <cell r="CA1126" t="e">
            <v>#REF!</v>
          </cell>
          <cell r="CB1126" t="str">
            <v>Match</v>
          </cell>
          <cell r="CC1126" t="b">
            <v>0</v>
          </cell>
          <cell r="CD1126">
            <v>512196719</v>
          </cell>
          <cell r="CE1126">
            <v>9</v>
          </cell>
          <cell r="CF1126">
            <v>5</v>
          </cell>
          <cell r="CG1126">
            <v>19</v>
          </cell>
          <cell r="CH1126" t="b">
            <v>0</v>
          </cell>
          <cell r="CI1126">
            <v>-50.313159722223645</v>
          </cell>
          <cell r="CJ1126"/>
          <cell r="CK1126" t="e">
            <v>#REF!</v>
          </cell>
          <cell r="CL1126" t="e">
            <v>#REF!</v>
          </cell>
        </row>
        <row r="1127">
          <cell r="B1127">
            <v>54074</v>
          </cell>
          <cell r="C1127" t="str">
            <v xml:space="preserve"> LEMUS-JIMENEZ,NESTOR</v>
          </cell>
          <cell r="D1127">
            <v>48027.5</v>
          </cell>
          <cell r="E1127">
            <v>46121.82</v>
          </cell>
          <cell r="F1127">
            <v>42956</v>
          </cell>
          <cell r="G1127">
            <v>45168</v>
          </cell>
          <cell r="H1127" t="str">
            <v xml:space="preserve"> PURCHASE VEHICLE</v>
          </cell>
          <cell r="I1127" t="str">
            <v xml:space="preserve"> SA</v>
          </cell>
          <cell r="J1127">
            <v>34</v>
          </cell>
          <cell r="K1127" t="str">
            <v xml:space="preserve"> A</v>
          </cell>
          <cell r="L1127" t="str">
            <v xml:space="preserve"> N</v>
          </cell>
          <cell r="M1127">
            <v>0</v>
          </cell>
          <cell r="N1127">
            <v>36920</v>
          </cell>
          <cell r="O1127">
            <v>54074</v>
          </cell>
          <cell r="P1127">
            <v>0</v>
          </cell>
          <cell r="Q1127" t="str">
            <v xml:space="preserve"> MN</v>
          </cell>
          <cell r="R1127">
            <v>43130</v>
          </cell>
          <cell r="S1127">
            <v>846.02</v>
          </cell>
          <cell r="T1127">
            <v>262.83</v>
          </cell>
          <cell r="U1127" t="str">
            <v xml:space="preserve"> N</v>
          </cell>
          <cell r="V1127">
            <v>11</v>
          </cell>
          <cell r="W1127">
            <v>512196719</v>
          </cell>
          <cell r="X1127" t="str">
            <v xml:space="preserve"> S</v>
          </cell>
          <cell r="Y1127">
            <v>36920</v>
          </cell>
          <cell r="Z1127">
            <v>54074</v>
          </cell>
          <cell r="AA1127">
            <v>0</v>
          </cell>
          <cell r="AB1127">
            <v>21</v>
          </cell>
          <cell r="AC1127">
            <v>5</v>
          </cell>
          <cell r="AD1127">
            <v>12</v>
          </cell>
          <cell r="AE1127">
            <v>0</v>
          </cell>
          <cell r="AF1127">
            <v>0</v>
          </cell>
          <cell r="AG1127" t="str">
            <v xml:space="preserve"> ST</v>
          </cell>
          <cell r="AH1127" t="str">
            <v xml:space="preserve"> 2016 CHEVROLET SUBURBAN (VIN 1</v>
          </cell>
          <cell r="AI1127" t="str">
            <v xml:space="preserve"> N</v>
          </cell>
          <cell r="AJ1127">
            <v>8</v>
          </cell>
          <cell r="AK1127">
            <v>0</v>
          </cell>
          <cell r="AL1127">
            <v>36920</v>
          </cell>
          <cell r="AM1127">
            <v>54074</v>
          </cell>
          <cell r="AN1127" t="str">
            <v xml:space="preserve">  0/00/0000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36920</v>
          </cell>
          <cell r="AZ1127">
            <v>54074</v>
          </cell>
          <cell r="BA1127" t="str">
            <v xml:space="preserve"> ST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 t="str">
            <v>Pass</v>
          </cell>
          <cell r="BH1127" t="str">
            <v>Pass</v>
          </cell>
          <cell r="BI1127" t="str">
            <v>***-**-6719</v>
          </cell>
          <cell r="BJ1127">
            <v>46121.82</v>
          </cell>
          <cell r="BK1127">
            <v>46384.65</v>
          </cell>
          <cell r="BL1127">
            <v>46384.65</v>
          </cell>
          <cell r="BM1127"/>
          <cell r="BN1127"/>
          <cell r="BO1127"/>
          <cell r="BP1127"/>
          <cell r="BQ1127">
            <v>5.0669859986969826E-5</v>
          </cell>
          <cell r="BR1127">
            <v>46121.82</v>
          </cell>
          <cell r="BS1127">
            <v>262.83</v>
          </cell>
          <cell r="BT1127">
            <v>46384.65</v>
          </cell>
          <cell r="BU1127">
            <v>0</v>
          </cell>
          <cell r="BV1127">
            <v>46384.65</v>
          </cell>
          <cell r="BW1127">
            <v>0</v>
          </cell>
          <cell r="BX1127">
            <v>0</v>
          </cell>
          <cell r="BY1127"/>
          <cell r="BZ1127">
            <v>0</v>
          </cell>
          <cell r="CA1127" t="e">
            <v>#REF!</v>
          </cell>
          <cell r="CB1127" t="str">
            <v>Match</v>
          </cell>
          <cell r="CC1127" t="b">
            <v>0</v>
          </cell>
          <cell r="CD1127">
            <v>512196719</v>
          </cell>
          <cell r="CE1127">
            <v>9</v>
          </cell>
          <cell r="CF1127">
            <v>5</v>
          </cell>
          <cell r="CG1127">
            <v>19</v>
          </cell>
          <cell r="CH1127" t="b">
            <v>0</v>
          </cell>
          <cell r="CI1127">
            <v>-6.3131597222236451</v>
          </cell>
          <cell r="CJ1127"/>
          <cell r="CK1127" t="e">
            <v>#REF!</v>
          </cell>
          <cell r="CL1127" t="e">
            <v>#REF!</v>
          </cell>
        </row>
        <row r="1128">
          <cell r="B1128">
            <v>54131</v>
          </cell>
          <cell r="C1128" t="str">
            <v xml:space="preserve"> LEMUS-JIMENEZ,NESTOR</v>
          </cell>
          <cell r="D1128">
            <v>18927.5</v>
          </cell>
          <cell r="E1128">
            <v>17887.89</v>
          </cell>
          <cell r="F1128">
            <v>42976</v>
          </cell>
          <cell r="G1128">
            <v>44803</v>
          </cell>
          <cell r="H1128" t="str">
            <v xml:space="preserve"> PURCHASE VEHICLE</v>
          </cell>
          <cell r="I1128" t="str">
            <v xml:space="preserve"> SA</v>
          </cell>
          <cell r="J1128">
            <v>34</v>
          </cell>
          <cell r="K1128" t="str">
            <v xml:space="preserve"> A</v>
          </cell>
          <cell r="L1128" t="str">
            <v xml:space="preserve"> N</v>
          </cell>
          <cell r="M1128">
            <v>0</v>
          </cell>
          <cell r="N1128">
            <v>36920</v>
          </cell>
          <cell r="O1128">
            <v>54131</v>
          </cell>
          <cell r="P1128">
            <v>0</v>
          </cell>
          <cell r="Q1128" t="str">
            <v xml:space="preserve"> MN</v>
          </cell>
          <cell r="R1128">
            <v>43130</v>
          </cell>
          <cell r="S1128">
            <v>383.9</v>
          </cell>
          <cell r="T1128">
            <v>101.94</v>
          </cell>
          <cell r="U1128" t="str">
            <v xml:space="preserve"> N</v>
          </cell>
          <cell r="V1128">
            <v>11</v>
          </cell>
          <cell r="W1128">
            <v>512196719</v>
          </cell>
          <cell r="X1128" t="str">
            <v xml:space="preserve"> S</v>
          </cell>
          <cell r="Y1128">
            <v>36920</v>
          </cell>
          <cell r="Z1128">
            <v>54131</v>
          </cell>
          <cell r="AA1128">
            <v>0</v>
          </cell>
          <cell r="AB1128">
            <v>21</v>
          </cell>
          <cell r="AC1128">
            <v>5</v>
          </cell>
          <cell r="AD1128">
            <v>12</v>
          </cell>
          <cell r="AE1128">
            <v>0</v>
          </cell>
          <cell r="AF1128">
            <v>0</v>
          </cell>
          <cell r="AG1128" t="str">
            <v xml:space="preserve"> ST</v>
          </cell>
          <cell r="AH1128" t="str">
            <v xml:space="preserve"> 2011 FORD  F-150  (VIN 1FTFW1E</v>
          </cell>
          <cell r="AI1128" t="str">
            <v xml:space="preserve"> N</v>
          </cell>
          <cell r="AJ1128">
            <v>8</v>
          </cell>
          <cell r="AK1128">
            <v>0</v>
          </cell>
          <cell r="AL1128">
            <v>36920</v>
          </cell>
          <cell r="AM1128">
            <v>54131</v>
          </cell>
          <cell r="AN1128" t="str">
            <v xml:space="preserve">  0/00/0000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36920</v>
          </cell>
          <cell r="AZ1128">
            <v>54131</v>
          </cell>
          <cell r="BA1128" t="str">
            <v xml:space="preserve"> ST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 t="str">
            <v>Pass</v>
          </cell>
          <cell r="BH1128" t="str">
            <v>Pass</v>
          </cell>
          <cell r="BI1128" t="str">
            <v>***-**-6719</v>
          </cell>
          <cell r="BJ1128">
            <v>17887.89</v>
          </cell>
          <cell r="BK1128">
            <v>17989.829999999998</v>
          </cell>
          <cell r="BL1128">
            <v>17989.829999999998</v>
          </cell>
          <cell r="BM1128"/>
          <cell r="BN1128"/>
          <cell r="BO1128"/>
          <cell r="BP1128"/>
          <cell r="BQ1128">
            <v>1.9651802157033646E-5</v>
          </cell>
          <cell r="BR1128">
            <v>17887.89</v>
          </cell>
          <cell r="BS1128">
            <v>101.94</v>
          </cell>
          <cell r="BT1128">
            <v>17989.829999999998</v>
          </cell>
          <cell r="BU1128">
            <v>0</v>
          </cell>
          <cell r="BV1128">
            <v>17989.829999999998</v>
          </cell>
          <cell r="BW1128">
            <v>0</v>
          </cell>
          <cell r="BX1128">
            <v>0</v>
          </cell>
          <cell r="BY1128"/>
          <cell r="BZ1128">
            <v>0</v>
          </cell>
          <cell r="CA1128" t="e">
            <v>#REF!</v>
          </cell>
          <cell r="CB1128" t="str">
            <v>Match</v>
          </cell>
          <cell r="CC1128" t="b">
            <v>0</v>
          </cell>
          <cell r="CD1128">
            <v>512196719</v>
          </cell>
          <cell r="CE1128">
            <v>9</v>
          </cell>
          <cell r="CF1128">
            <v>5</v>
          </cell>
          <cell r="CG1128">
            <v>19</v>
          </cell>
          <cell r="CH1128" t="b">
            <v>0</v>
          </cell>
          <cell r="CI1128">
            <v>-6.3131597222236451</v>
          </cell>
          <cell r="CJ1128"/>
          <cell r="CK1128" t="e">
            <v>#REF!</v>
          </cell>
          <cell r="CL1128" t="e">
            <v>#REF!</v>
          </cell>
        </row>
        <row r="1129">
          <cell r="B1129">
            <v>52888</v>
          </cell>
          <cell r="C1129" t="str">
            <v xml:space="preserve"> LENNINGTON,CAROL ANN</v>
          </cell>
          <cell r="D1129">
            <v>18792.71</v>
          </cell>
          <cell r="E1129">
            <v>13110.01</v>
          </cell>
          <cell r="F1129">
            <v>42503</v>
          </cell>
          <cell r="G1129">
            <v>44341</v>
          </cell>
          <cell r="H1129" t="str">
            <v xml:space="preserve"> PURCHASE VEHICLE</v>
          </cell>
          <cell r="I1129" t="str">
            <v xml:space="preserve"> SA</v>
          </cell>
          <cell r="J1129">
            <v>34</v>
          </cell>
          <cell r="K1129" t="str">
            <v xml:space="preserve"> A</v>
          </cell>
          <cell r="L1129" t="str">
            <v xml:space="preserve"> N</v>
          </cell>
          <cell r="M1129">
            <v>0</v>
          </cell>
          <cell r="N1129">
            <v>36925</v>
          </cell>
          <cell r="O1129">
            <v>52888</v>
          </cell>
          <cell r="P1129">
            <v>0</v>
          </cell>
          <cell r="Q1129" t="str">
            <v xml:space="preserve"> MN</v>
          </cell>
          <cell r="R1129">
            <v>43156</v>
          </cell>
          <cell r="S1129">
            <v>359.67</v>
          </cell>
          <cell r="T1129">
            <v>3.95</v>
          </cell>
          <cell r="U1129" t="str">
            <v xml:space="preserve"> N</v>
          </cell>
          <cell r="V1129">
            <v>11</v>
          </cell>
          <cell r="W1129">
            <v>510701561</v>
          </cell>
          <cell r="X1129" t="str">
            <v xml:space="preserve"> S</v>
          </cell>
          <cell r="Y1129">
            <v>36925</v>
          </cell>
          <cell r="Z1129">
            <v>52888</v>
          </cell>
          <cell r="AA1129">
            <v>0</v>
          </cell>
          <cell r="AB1129">
            <v>25</v>
          </cell>
          <cell r="AC1129">
            <v>5</v>
          </cell>
          <cell r="AD1129">
            <v>12</v>
          </cell>
          <cell r="AE1129">
            <v>0</v>
          </cell>
          <cell r="AF1129">
            <v>0</v>
          </cell>
          <cell r="AG1129" t="str">
            <v xml:space="preserve"> ST</v>
          </cell>
          <cell r="AH1129" t="str">
            <v xml:space="preserve"> 2012 BUICK LACROSSE CXL</v>
          </cell>
          <cell r="AI1129" t="str">
            <v xml:space="preserve"> N</v>
          </cell>
          <cell r="AJ1129">
            <v>5.5</v>
          </cell>
          <cell r="AK1129">
            <v>0</v>
          </cell>
          <cell r="AL1129">
            <v>36925</v>
          </cell>
          <cell r="AM1129">
            <v>52888</v>
          </cell>
          <cell r="AN1129" t="str">
            <v xml:space="preserve">  0/00/0000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36925</v>
          </cell>
          <cell r="AZ1129">
            <v>52888</v>
          </cell>
          <cell r="BA1129" t="str">
            <v xml:space="preserve"> ST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 t="str">
            <v>Pass</v>
          </cell>
          <cell r="BH1129" t="str">
            <v>Pass</v>
          </cell>
          <cell r="BI1129" t="str">
            <v>***-**-1561</v>
          </cell>
          <cell r="BJ1129">
            <v>13110.01</v>
          </cell>
          <cell r="BK1129">
            <v>13113.960000000001</v>
          </cell>
          <cell r="BL1129">
            <v>13113.960000000001</v>
          </cell>
          <cell r="BM1129"/>
          <cell r="BN1129"/>
          <cell r="BO1129"/>
          <cell r="BP1129"/>
          <cell r="BQ1129">
            <v>9.9019104222327917E-6</v>
          </cell>
          <cell r="BR1129">
            <v>13110.01</v>
          </cell>
          <cell r="BS1129">
            <v>3.95</v>
          </cell>
          <cell r="BT1129">
            <v>13113.960000000001</v>
          </cell>
          <cell r="BU1129">
            <v>0</v>
          </cell>
          <cell r="BV1129">
            <v>13113.960000000001</v>
          </cell>
          <cell r="BW1129">
            <v>0</v>
          </cell>
          <cell r="BX1129">
            <v>0</v>
          </cell>
          <cell r="BY1129"/>
          <cell r="BZ1129">
            <v>0</v>
          </cell>
          <cell r="CA1129" t="e">
            <v>#REF!</v>
          </cell>
          <cell r="CB1129" t="str">
            <v>Match</v>
          </cell>
          <cell r="CC1129" t="b">
            <v>0</v>
          </cell>
          <cell r="CD1129">
            <v>510701561</v>
          </cell>
          <cell r="CE1129">
            <v>9</v>
          </cell>
          <cell r="CF1129">
            <v>5</v>
          </cell>
          <cell r="CG1129">
            <v>70</v>
          </cell>
          <cell r="CH1129" t="b">
            <v>0</v>
          </cell>
          <cell r="CI1129">
            <v>-32.313159722223645</v>
          </cell>
          <cell r="CJ1129"/>
          <cell r="CK1129" t="e">
            <v>#REF!</v>
          </cell>
          <cell r="CL1129" t="e">
            <v>#REF!</v>
          </cell>
        </row>
        <row r="1130">
          <cell r="B1130">
            <v>44732</v>
          </cell>
          <cell r="C1130" t="str">
            <v xml:space="preserve"> LENTZ,JAMES L</v>
          </cell>
          <cell r="D1130">
            <v>2026.5</v>
          </cell>
          <cell r="E1130">
            <v>200.57</v>
          </cell>
          <cell r="F1130">
            <v>40162</v>
          </cell>
          <cell r="G1130">
            <v>40892</v>
          </cell>
          <cell r="H1130" t="str">
            <v xml:space="preserve"> REFINANCE VEHICLE</v>
          </cell>
          <cell r="I1130" t="str">
            <v xml:space="preserve"> CO</v>
          </cell>
          <cell r="J1130">
            <v>34</v>
          </cell>
          <cell r="K1130" t="str">
            <v xml:space="preserve"> A</v>
          </cell>
          <cell r="L1130" t="str">
            <v xml:space="preserve"> N</v>
          </cell>
          <cell r="M1130">
            <v>0</v>
          </cell>
          <cell r="N1130">
            <v>36940</v>
          </cell>
          <cell r="O1130">
            <v>44732</v>
          </cell>
          <cell r="P1130">
            <v>0</v>
          </cell>
          <cell r="Q1130" t="str">
            <v xml:space="preserve"> JB</v>
          </cell>
          <cell r="R1130">
            <v>40831</v>
          </cell>
          <cell r="S1130">
            <v>93.04</v>
          </cell>
          <cell r="T1130">
            <v>0</v>
          </cell>
          <cell r="U1130" t="str">
            <v xml:space="preserve"> N</v>
          </cell>
          <cell r="V1130">
            <v>11</v>
          </cell>
          <cell r="W1130">
            <v>510789068</v>
          </cell>
          <cell r="X1130" t="str">
            <v xml:space="preserve"> S</v>
          </cell>
          <cell r="Y1130">
            <v>36940</v>
          </cell>
          <cell r="Z1130">
            <v>44732</v>
          </cell>
          <cell r="AA1130">
            <v>0</v>
          </cell>
          <cell r="AB1130">
            <v>13</v>
          </cell>
          <cell r="AC1130">
            <v>5</v>
          </cell>
          <cell r="AD1130">
            <v>12</v>
          </cell>
          <cell r="AE1130">
            <v>0</v>
          </cell>
          <cell r="AF1130">
            <v>0</v>
          </cell>
          <cell r="AG1130" t="str">
            <v xml:space="preserve"> ST</v>
          </cell>
          <cell r="AH1130" t="str">
            <v xml:space="preserve"> 1998 FORD PICKUP</v>
          </cell>
          <cell r="AI1130" t="str">
            <v xml:space="preserve"> N</v>
          </cell>
          <cell r="AJ1130">
            <v>9.5</v>
          </cell>
          <cell r="AK1130">
            <v>10</v>
          </cell>
          <cell r="AL1130">
            <v>36940</v>
          </cell>
          <cell r="AM1130">
            <v>44732</v>
          </cell>
          <cell r="AN1130" t="str">
            <v xml:space="preserve">  0/00/0000</v>
          </cell>
          <cell r="AO1130">
            <v>200.57</v>
          </cell>
          <cell r="AP1130">
            <v>303.14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503.71</v>
          </cell>
          <cell r="AV1130">
            <v>16</v>
          </cell>
          <cell r="AW1130">
            <v>15</v>
          </cell>
          <cell r="AX1130">
            <v>14</v>
          </cell>
          <cell r="AY1130">
            <v>36940</v>
          </cell>
          <cell r="AZ1130">
            <v>44732</v>
          </cell>
          <cell r="BA1130" t="str">
            <v xml:space="preserve"> ST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 t="str">
            <v>Substandard</v>
          </cell>
          <cell r="BH1130" t="str">
            <v>Pass</v>
          </cell>
          <cell r="BI1130" t="str">
            <v>***-**-9068</v>
          </cell>
          <cell r="BJ1130">
            <v>200.57</v>
          </cell>
          <cell r="BK1130">
            <v>0</v>
          </cell>
          <cell r="BL1130"/>
          <cell r="BM1130"/>
          <cell r="BN1130">
            <v>0</v>
          </cell>
          <cell r="BO1130"/>
          <cell r="BP1130"/>
          <cell r="BQ1130">
            <v>2.6166332786485905E-7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200.57</v>
          </cell>
          <cell r="BY1130" t="str">
            <v>120 +</v>
          </cell>
          <cell r="BZ1130">
            <v>503.71</v>
          </cell>
          <cell r="CA1130" t="e">
            <v>#REF!</v>
          </cell>
          <cell r="CB1130" t="str">
            <v>Match</v>
          </cell>
          <cell r="CC1130" t="b">
            <v>0</v>
          </cell>
          <cell r="CD1130">
            <v>510789068</v>
          </cell>
          <cell r="CE1130">
            <v>9</v>
          </cell>
          <cell r="CF1130">
            <v>5</v>
          </cell>
          <cell r="CG1130">
            <v>78</v>
          </cell>
          <cell r="CH1130" t="b">
            <v>0</v>
          </cell>
          <cell r="CI1130">
            <v>2292.6868402777764</v>
          </cell>
          <cell r="CJ1130" t="str">
            <v>31 +</v>
          </cell>
          <cell r="CK1130">
            <v>0</v>
          </cell>
          <cell r="CL1130">
            <v>0</v>
          </cell>
        </row>
        <row r="1131">
          <cell r="B1131">
            <v>45139</v>
          </cell>
          <cell r="C1131" t="str">
            <v xml:space="preserve"> LENTZ,JAMES L</v>
          </cell>
          <cell r="D1131">
            <v>1015</v>
          </cell>
          <cell r="E1131">
            <v>1015</v>
          </cell>
          <cell r="F1131">
            <v>40280</v>
          </cell>
          <cell r="G1131">
            <v>40633</v>
          </cell>
          <cell r="H1131" t="str">
            <v xml:space="preserve"> DEBT CONSOLIDATION</v>
          </cell>
          <cell r="I1131" t="str">
            <v xml:space="preserve"> CO</v>
          </cell>
          <cell r="J1131">
            <v>72</v>
          </cell>
          <cell r="K1131" t="str">
            <v xml:space="preserve"> A</v>
          </cell>
          <cell r="L1131" t="str">
            <v xml:space="preserve"> N</v>
          </cell>
          <cell r="M1131">
            <v>0</v>
          </cell>
          <cell r="N1131">
            <v>36940</v>
          </cell>
          <cell r="O1131">
            <v>45139</v>
          </cell>
          <cell r="P1131">
            <v>0</v>
          </cell>
          <cell r="Q1131" t="str">
            <v xml:space="preserve"> JB</v>
          </cell>
          <cell r="R1131">
            <v>40633</v>
          </cell>
          <cell r="S1131">
            <v>0</v>
          </cell>
          <cell r="T1131">
            <v>0</v>
          </cell>
          <cell r="U1131" t="str">
            <v xml:space="preserve"> N</v>
          </cell>
          <cell r="V1131">
            <v>1</v>
          </cell>
          <cell r="W1131">
            <v>510789068</v>
          </cell>
          <cell r="X1131" t="str">
            <v xml:space="preserve"> S</v>
          </cell>
          <cell r="Y1131">
            <v>36940</v>
          </cell>
          <cell r="Z1131">
            <v>45139</v>
          </cell>
          <cell r="AA1131">
            <v>0</v>
          </cell>
          <cell r="AB1131">
            <v>25</v>
          </cell>
          <cell r="AC1131">
            <v>10</v>
          </cell>
          <cell r="AD1131">
            <v>8</v>
          </cell>
          <cell r="AE1131">
            <v>0</v>
          </cell>
          <cell r="AF1131">
            <v>0</v>
          </cell>
          <cell r="AG1131" t="str">
            <v xml:space="preserve"> ST</v>
          </cell>
          <cell r="AH1131" t="str">
            <v xml:space="preserve"> UNSECURED</v>
          </cell>
          <cell r="AI1131" t="str">
            <v xml:space="preserve"> N</v>
          </cell>
          <cell r="AJ1131">
            <v>9.5</v>
          </cell>
          <cell r="AK1131">
            <v>6</v>
          </cell>
          <cell r="AL1131">
            <v>36940</v>
          </cell>
          <cell r="AM1131">
            <v>45139</v>
          </cell>
          <cell r="AN1131" t="str">
            <v xml:space="preserve">  0/00/0000</v>
          </cell>
          <cell r="AO1131">
            <v>1015</v>
          </cell>
          <cell r="AP1131">
            <v>751.38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1766.38</v>
          </cell>
          <cell r="AV1131">
            <v>4</v>
          </cell>
          <cell r="AW1131">
            <v>2</v>
          </cell>
          <cell r="AX1131">
            <v>2</v>
          </cell>
          <cell r="AY1131">
            <v>36940</v>
          </cell>
          <cell r="AZ1131">
            <v>45139</v>
          </cell>
          <cell r="BA1131" t="str">
            <v xml:space="preserve"> ST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 t="str">
            <v>Substandard</v>
          </cell>
          <cell r="BH1131" t="str">
            <v>Pass</v>
          </cell>
          <cell r="BI1131" t="str">
            <v>***-**-9068</v>
          </cell>
          <cell r="BJ1131">
            <v>1015</v>
          </cell>
          <cell r="BK1131">
            <v>0</v>
          </cell>
          <cell r="BL1131"/>
          <cell r="BM1131"/>
          <cell r="BN1131">
            <v>0</v>
          </cell>
          <cell r="BO1131"/>
          <cell r="BP1131"/>
          <cell r="BQ1131">
            <v>1.3241675115063666E-6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1015</v>
          </cell>
          <cell r="BY1131" t="str">
            <v>120 +</v>
          </cell>
          <cell r="BZ1131">
            <v>1766.38</v>
          </cell>
          <cell r="CA1131" t="e">
            <v>#REF!</v>
          </cell>
          <cell r="CB1131" t="str">
            <v>Match</v>
          </cell>
          <cell r="CC1131" t="b">
            <v>0</v>
          </cell>
          <cell r="CD1131">
            <v>510789068</v>
          </cell>
          <cell r="CE1131">
            <v>9</v>
          </cell>
          <cell r="CF1131">
            <v>5</v>
          </cell>
          <cell r="CG1131">
            <v>78</v>
          </cell>
          <cell r="CH1131" t="b">
            <v>0</v>
          </cell>
          <cell r="CI1131">
            <v>2490.6868402777764</v>
          </cell>
          <cell r="CJ1131" t="str">
            <v>31 +</v>
          </cell>
          <cell r="CK1131">
            <v>0</v>
          </cell>
          <cell r="CL1131">
            <v>0</v>
          </cell>
        </row>
        <row r="1132">
          <cell r="B1132">
            <v>54018</v>
          </cell>
          <cell r="C1132" t="str">
            <v xml:space="preserve"> LESTER,DENNIS MICHAE</v>
          </cell>
          <cell r="D1132">
            <v>12770.09</v>
          </cell>
          <cell r="E1132">
            <v>10733.02</v>
          </cell>
          <cell r="F1132">
            <v>42934</v>
          </cell>
          <cell r="G1132">
            <v>43997</v>
          </cell>
          <cell r="H1132" t="str">
            <v xml:space="preserve"> TAGS &amp; TAXES</v>
          </cell>
          <cell r="I1132" t="str">
            <v xml:space="preserve"> SA</v>
          </cell>
          <cell r="J1132">
            <v>31</v>
          </cell>
          <cell r="K1132" t="str">
            <v xml:space="preserve"> A</v>
          </cell>
          <cell r="L1132" t="str">
            <v xml:space="preserve"> N</v>
          </cell>
          <cell r="M1132">
            <v>0</v>
          </cell>
          <cell r="N1132">
            <v>36941</v>
          </cell>
          <cell r="O1132">
            <v>54018</v>
          </cell>
          <cell r="P1132">
            <v>0</v>
          </cell>
          <cell r="Q1132" t="str">
            <v xml:space="preserve"> MN</v>
          </cell>
          <cell r="R1132">
            <v>43146</v>
          </cell>
          <cell r="S1132">
            <v>398.48</v>
          </cell>
          <cell r="T1132">
            <v>10.59</v>
          </cell>
          <cell r="U1132" t="str">
            <v xml:space="preserve"> N</v>
          </cell>
          <cell r="V1132">
            <v>11</v>
          </cell>
          <cell r="W1132">
            <v>235843041</v>
          </cell>
          <cell r="X1132" t="str">
            <v xml:space="preserve"> S</v>
          </cell>
          <cell r="Y1132">
            <v>36941</v>
          </cell>
          <cell r="Z1132">
            <v>54018</v>
          </cell>
          <cell r="AA1132">
            <v>0</v>
          </cell>
          <cell r="AB1132">
            <v>21</v>
          </cell>
          <cell r="AC1132">
            <v>10</v>
          </cell>
          <cell r="AD1132">
            <v>4</v>
          </cell>
          <cell r="AE1132">
            <v>0</v>
          </cell>
          <cell r="AF1132">
            <v>0</v>
          </cell>
          <cell r="AG1132" t="str">
            <v xml:space="preserve"> ST</v>
          </cell>
          <cell r="AH1132" t="str">
            <v xml:space="preserve"> 2006 HUMMER  SUV (VIN 5GTDN136</v>
          </cell>
          <cell r="AI1132" t="str">
            <v xml:space="preserve"> N</v>
          </cell>
          <cell r="AJ1132">
            <v>6</v>
          </cell>
          <cell r="AK1132">
            <v>0</v>
          </cell>
          <cell r="AL1132">
            <v>36941</v>
          </cell>
          <cell r="AM1132">
            <v>54018</v>
          </cell>
          <cell r="AN1132" t="str">
            <v xml:space="preserve">  0/00/0000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36941</v>
          </cell>
          <cell r="AZ1132">
            <v>54018</v>
          </cell>
          <cell r="BA1132" t="str">
            <v xml:space="preserve"> ST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 t="str">
            <v>Pass</v>
          </cell>
          <cell r="BH1132" t="str">
            <v>Pass</v>
          </cell>
          <cell r="BI1132" t="str">
            <v>***-**-3041</v>
          </cell>
          <cell r="BJ1132">
            <v>10733.02</v>
          </cell>
          <cell r="BK1132">
            <v>10743.61</v>
          </cell>
          <cell r="BL1132">
            <v>10743.61</v>
          </cell>
          <cell r="BM1132"/>
          <cell r="BN1132"/>
          <cell r="BO1132"/>
          <cell r="BP1132"/>
          <cell r="BQ1132">
            <v>8.8435466223581425E-6</v>
          </cell>
          <cell r="BR1132">
            <v>10733.02</v>
          </cell>
          <cell r="BS1132">
            <v>10.59</v>
          </cell>
          <cell r="BT1132">
            <v>10743.61</v>
          </cell>
          <cell r="BU1132">
            <v>0</v>
          </cell>
          <cell r="BV1132">
            <v>10743.61</v>
          </cell>
          <cell r="BW1132">
            <v>0</v>
          </cell>
          <cell r="BX1132">
            <v>0</v>
          </cell>
          <cell r="BY1132"/>
          <cell r="BZ1132">
            <v>0</v>
          </cell>
          <cell r="CA1132" t="e">
            <v>#REF!</v>
          </cell>
          <cell r="CB1132" t="str">
            <v>Match</v>
          </cell>
          <cell r="CC1132" t="b">
            <v>0</v>
          </cell>
          <cell r="CD1132">
            <v>235843041</v>
          </cell>
          <cell r="CE1132">
            <v>9</v>
          </cell>
          <cell r="CF1132">
            <v>2</v>
          </cell>
          <cell r="CG1132">
            <v>84</v>
          </cell>
          <cell r="CH1132" t="b">
            <v>0</v>
          </cell>
          <cell r="CI1132">
            <v>-22.313159722223645</v>
          </cell>
          <cell r="CJ1132"/>
          <cell r="CK1132" t="e">
            <v>#REF!</v>
          </cell>
          <cell r="CL1132" t="e">
            <v>#REF!</v>
          </cell>
        </row>
        <row r="1133">
          <cell r="B1133">
            <v>98719</v>
          </cell>
          <cell r="C1133" t="str">
            <v xml:space="preserve"> LEVERETT,RACH</v>
          </cell>
          <cell r="D1133">
            <v>2015</v>
          </cell>
          <cell r="E1133">
            <v>1263.05</v>
          </cell>
          <cell r="F1133">
            <v>38111</v>
          </cell>
          <cell r="G1133">
            <v>39012</v>
          </cell>
          <cell r="H1133" t="str">
            <v xml:space="preserve"> PERSONAL</v>
          </cell>
          <cell r="I1133" t="str">
            <v xml:space="preserve"> CO</v>
          </cell>
          <cell r="J1133">
            <v>31</v>
          </cell>
          <cell r="K1133" t="str">
            <v xml:space="preserve"> A</v>
          </cell>
          <cell r="L1133" t="str">
            <v xml:space="preserve"> N</v>
          </cell>
          <cell r="M1133">
            <v>0</v>
          </cell>
          <cell r="N1133">
            <v>36987</v>
          </cell>
          <cell r="O1133">
            <v>98719</v>
          </cell>
          <cell r="P1133">
            <v>0</v>
          </cell>
          <cell r="Q1133" t="str">
            <v xml:space="preserve"> LF</v>
          </cell>
          <cell r="R1133">
            <v>38494</v>
          </cell>
          <cell r="S1133">
            <v>74.37</v>
          </cell>
          <cell r="T1133">
            <v>0</v>
          </cell>
          <cell r="U1133" t="str">
            <v xml:space="preserve"> N</v>
          </cell>
          <cell r="V1133">
            <v>11</v>
          </cell>
          <cell r="W1133">
            <v>416216092</v>
          </cell>
          <cell r="X1133" t="str">
            <v xml:space="preserve"> S</v>
          </cell>
          <cell r="Y1133">
            <v>36987</v>
          </cell>
          <cell r="Z1133">
            <v>98719</v>
          </cell>
          <cell r="AA1133">
            <v>0</v>
          </cell>
          <cell r="AB1133">
            <v>13</v>
          </cell>
          <cell r="AC1133">
            <v>10</v>
          </cell>
          <cell r="AD1133">
            <v>4</v>
          </cell>
          <cell r="AE1133">
            <v>0</v>
          </cell>
          <cell r="AF1133">
            <v>0</v>
          </cell>
          <cell r="AG1133" t="str">
            <v xml:space="preserve"> ST</v>
          </cell>
          <cell r="AH1133" t="str">
            <v xml:space="preserve"> 1993 PONTIAC GRAND PRIX</v>
          </cell>
          <cell r="AI1133" t="str">
            <v xml:space="preserve">  </v>
          </cell>
          <cell r="AJ1133">
            <v>8.25</v>
          </cell>
          <cell r="AK1133">
            <v>20</v>
          </cell>
          <cell r="AL1133">
            <v>36987</v>
          </cell>
          <cell r="AM1133">
            <v>98719</v>
          </cell>
          <cell r="AN1133" t="str">
            <v xml:space="preserve">  0/00/0000</v>
          </cell>
          <cell r="AO1133">
            <v>1263.05</v>
          </cell>
          <cell r="AP1133">
            <v>1331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2594.0500000000002</v>
          </cell>
          <cell r="AV1133">
            <v>19</v>
          </cell>
          <cell r="AW1133">
            <v>19</v>
          </cell>
          <cell r="AX1133">
            <v>19</v>
          </cell>
          <cell r="AY1133">
            <v>36987</v>
          </cell>
          <cell r="AZ1133">
            <v>98719</v>
          </cell>
          <cell r="BA1133" t="str">
            <v xml:space="preserve"> ST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 t="str">
            <v>Substandard</v>
          </cell>
          <cell r="BH1133" t="str">
            <v>Pass</v>
          </cell>
          <cell r="BI1133" t="str">
            <v>***-**-6092</v>
          </cell>
          <cell r="BJ1133">
            <v>1263.05</v>
          </cell>
          <cell r="BK1133">
            <v>0</v>
          </cell>
          <cell r="BL1133"/>
          <cell r="BM1133"/>
          <cell r="BN1133">
            <v>0</v>
          </cell>
          <cell r="BO1133"/>
          <cell r="BP1133"/>
          <cell r="BQ1133">
            <v>1.4309609175127778E-6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1263.05</v>
          </cell>
          <cell r="BY1133" t="str">
            <v>120 +</v>
          </cell>
          <cell r="BZ1133">
            <v>2594.0500000000002</v>
          </cell>
          <cell r="CA1133" t="e">
            <v>#REF!</v>
          </cell>
          <cell r="CB1133" t="str">
            <v>Match</v>
          </cell>
          <cell r="CC1133" t="b">
            <v>0</v>
          </cell>
          <cell r="CD1133">
            <v>416216092</v>
          </cell>
          <cell r="CE1133">
            <v>9</v>
          </cell>
          <cell r="CF1133">
            <v>4</v>
          </cell>
          <cell r="CG1133">
            <v>21</v>
          </cell>
          <cell r="CH1133" t="b">
            <v>0</v>
          </cell>
          <cell r="CI1133">
            <v>4629.6868402777764</v>
          </cell>
          <cell r="CJ1133" t="str">
            <v>31 +</v>
          </cell>
          <cell r="CK1133">
            <v>0</v>
          </cell>
          <cell r="CL1133">
            <v>0</v>
          </cell>
        </row>
        <row r="1134">
          <cell r="B1134">
            <v>51681</v>
          </cell>
          <cell r="C1134" t="str">
            <v xml:space="preserve"> LEWIS,BRANDEN C</v>
          </cell>
          <cell r="D1134">
            <v>18515</v>
          </cell>
          <cell r="E1134">
            <v>9660.58</v>
          </cell>
          <cell r="F1134">
            <v>42146</v>
          </cell>
          <cell r="G1134">
            <v>43983</v>
          </cell>
          <cell r="H1134" t="str">
            <v xml:space="preserve"> PURCHASE VEHICLE</v>
          </cell>
          <cell r="I1134" t="str">
            <v xml:space="preserve"> SA</v>
          </cell>
          <cell r="J1134">
            <v>34</v>
          </cell>
          <cell r="K1134" t="str">
            <v xml:space="preserve"> A</v>
          </cell>
          <cell r="L1134" t="str">
            <v xml:space="preserve"> N</v>
          </cell>
          <cell r="M1134">
            <v>0</v>
          </cell>
          <cell r="N1134">
            <v>37000</v>
          </cell>
          <cell r="O1134">
            <v>51681</v>
          </cell>
          <cell r="P1134">
            <v>0</v>
          </cell>
          <cell r="Q1134" t="str">
            <v xml:space="preserve"> JB</v>
          </cell>
          <cell r="R1134">
            <v>43132</v>
          </cell>
          <cell r="S1134">
            <v>358.6</v>
          </cell>
          <cell r="T1134">
            <v>36.520000000000003</v>
          </cell>
          <cell r="U1134" t="str">
            <v xml:space="preserve"> N</v>
          </cell>
          <cell r="V1134">
            <v>11</v>
          </cell>
          <cell r="W1134">
            <v>510963069</v>
          </cell>
          <cell r="X1134" t="str">
            <v xml:space="preserve"> S</v>
          </cell>
          <cell r="Y1134">
            <v>37000</v>
          </cell>
          <cell r="Z1134">
            <v>51681</v>
          </cell>
          <cell r="AA1134">
            <v>0</v>
          </cell>
          <cell r="AB1134">
            <v>2</v>
          </cell>
          <cell r="AC1134">
            <v>5</v>
          </cell>
          <cell r="AD1134">
            <v>12</v>
          </cell>
          <cell r="AE1134">
            <v>0</v>
          </cell>
          <cell r="AF1134">
            <v>0</v>
          </cell>
          <cell r="AG1134" t="str">
            <v xml:space="preserve"> ST</v>
          </cell>
          <cell r="AH1134" t="str">
            <v xml:space="preserve"> 2008 CHEVROLET TAHOE</v>
          </cell>
          <cell r="AI1134" t="str">
            <v xml:space="preserve"> N</v>
          </cell>
          <cell r="AJ1134">
            <v>6</v>
          </cell>
          <cell r="AK1134">
            <v>0</v>
          </cell>
          <cell r="AL1134">
            <v>37000</v>
          </cell>
          <cell r="AM1134">
            <v>51681</v>
          </cell>
          <cell r="AN1134" t="str">
            <v xml:space="preserve">  0/00/0000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37000</v>
          </cell>
          <cell r="AZ1134">
            <v>51681</v>
          </cell>
          <cell r="BA1134" t="str">
            <v xml:space="preserve"> ST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 t="str">
            <v>Pass</v>
          </cell>
          <cell r="BH1134" t="str">
            <v>Pass</v>
          </cell>
          <cell r="BI1134" t="str">
            <v>***-**-3069</v>
          </cell>
          <cell r="BJ1134">
            <v>9660.58</v>
          </cell>
          <cell r="BK1134">
            <v>9697.1</v>
          </cell>
          <cell r="BL1134">
            <v>9697.1</v>
          </cell>
          <cell r="BM1134"/>
          <cell r="BN1134"/>
          <cell r="BO1134"/>
          <cell r="BP1134"/>
          <cell r="BQ1134">
            <v>7.9599022110291975E-6</v>
          </cell>
          <cell r="BR1134">
            <v>9660.58</v>
          </cell>
          <cell r="BS1134">
            <v>36.520000000000003</v>
          </cell>
          <cell r="BT1134">
            <v>9697.1</v>
          </cell>
          <cell r="BU1134">
            <v>0</v>
          </cell>
          <cell r="BV1134">
            <v>9697.1</v>
          </cell>
          <cell r="BW1134">
            <v>0</v>
          </cell>
          <cell r="BX1134">
            <v>0</v>
          </cell>
          <cell r="BY1134"/>
          <cell r="BZ1134">
            <v>0</v>
          </cell>
          <cell r="CA1134" t="e">
            <v>#REF!</v>
          </cell>
          <cell r="CB1134" t="str">
            <v>Match</v>
          </cell>
          <cell r="CC1134" t="b">
            <v>0</v>
          </cell>
          <cell r="CD1134">
            <v>510963069</v>
          </cell>
          <cell r="CE1134">
            <v>9</v>
          </cell>
          <cell r="CF1134">
            <v>5</v>
          </cell>
          <cell r="CG1134">
            <v>96</v>
          </cell>
          <cell r="CH1134" t="b">
            <v>0</v>
          </cell>
          <cell r="CI1134">
            <v>-8.3131597222236451</v>
          </cell>
          <cell r="CJ1134"/>
          <cell r="CK1134" t="e">
            <v>#REF!</v>
          </cell>
          <cell r="CL1134" t="e">
            <v>#REF!</v>
          </cell>
        </row>
        <row r="1135">
          <cell r="B1135">
            <v>54384</v>
          </cell>
          <cell r="C1135" t="str">
            <v xml:space="preserve"> LEWIS,BRANDEN C</v>
          </cell>
          <cell r="D1135">
            <v>1025</v>
          </cell>
          <cell r="E1135">
            <v>823.04</v>
          </cell>
          <cell r="F1135">
            <v>43082</v>
          </cell>
          <cell r="G1135">
            <v>43235</v>
          </cell>
          <cell r="H1135" t="str">
            <v xml:space="preserve"> PERSONAL</v>
          </cell>
          <cell r="I1135" t="str">
            <v xml:space="preserve"> SA</v>
          </cell>
          <cell r="J1135">
            <v>31</v>
          </cell>
          <cell r="K1135" t="str">
            <v xml:space="preserve"> A</v>
          </cell>
          <cell r="L1135" t="str">
            <v xml:space="preserve"> N</v>
          </cell>
          <cell r="M1135">
            <v>0</v>
          </cell>
          <cell r="N1135">
            <v>37000</v>
          </cell>
          <cell r="O1135">
            <v>54384</v>
          </cell>
          <cell r="P1135">
            <v>0</v>
          </cell>
          <cell r="Q1135" t="str">
            <v xml:space="preserve"> MN</v>
          </cell>
          <cell r="R1135">
            <v>43146</v>
          </cell>
          <cell r="S1135">
            <v>209.46</v>
          </cell>
          <cell r="T1135">
            <v>1.96</v>
          </cell>
          <cell r="U1135" t="str">
            <v xml:space="preserve"> N</v>
          </cell>
          <cell r="V1135">
            <v>11</v>
          </cell>
          <cell r="W1135">
            <v>510963069</v>
          </cell>
          <cell r="X1135" t="str">
            <v xml:space="preserve"> S</v>
          </cell>
          <cell r="Y1135">
            <v>37000</v>
          </cell>
          <cell r="Z1135">
            <v>54384</v>
          </cell>
          <cell r="AA1135">
            <v>0</v>
          </cell>
          <cell r="AB1135">
            <v>2</v>
          </cell>
          <cell r="AC1135">
            <v>10</v>
          </cell>
          <cell r="AD1135">
            <v>4</v>
          </cell>
          <cell r="AE1135">
            <v>0</v>
          </cell>
          <cell r="AF1135">
            <v>0</v>
          </cell>
          <cell r="AG1135" t="str">
            <v xml:space="preserve"> ST</v>
          </cell>
          <cell r="AH1135" t="str">
            <v xml:space="preserve"> 1968 FORD F-100 (VIN F10BRC873</v>
          </cell>
          <cell r="AI1135" t="str">
            <v xml:space="preserve"> N</v>
          </cell>
          <cell r="AJ1135">
            <v>8.5</v>
          </cell>
          <cell r="AK1135">
            <v>0</v>
          </cell>
          <cell r="AL1135">
            <v>37000</v>
          </cell>
          <cell r="AM1135">
            <v>54384</v>
          </cell>
          <cell r="AN1135" t="str">
            <v xml:space="preserve">  0/00/0000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37000</v>
          </cell>
          <cell r="AZ1135">
            <v>54384</v>
          </cell>
          <cell r="BA1135" t="str">
            <v xml:space="preserve"> ST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 t="str">
            <v>Pass</v>
          </cell>
          <cell r="BH1135" t="str">
            <v>Pass</v>
          </cell>
          <cell r="BI1135" t="str">
            <v>***-**-3069</v>
          </cell>
          <cell r="BJ1135">
            <v>823.04</v>
          </cell>
          <cell r="BK1135">
            <v>825</v>
          </cell>
          <cell r="BL1135">
            <v>825</v>
          </cell>
          <cell r="BM1135"/>
          <cell r="BN1135"/>
          <cell r="BO1135"/>
          <cell r="BP1135"/>
          <cell r="BQ1135">
            <v>9.607118531186622E-7</v>
          </cell>
          <cell r="BR1135">
            <v>823.04</v>
          </cell>
          <cell r="BS1135">
            <v>1.96</v>
          </cell>
          <cell r="BT1135">
            <v>825</v>
          </cell>
          <cell r="BU1135">
            <v>0</v>
          </cell>
          <cell r="BV1135">
            <v>825</v>
          </cell>
          <cell r="BW1135">
            <v>0</v>
          </cell>
          <cell r="BX1135">
            <v>0</v>
          </cell>
          <cell r="BY1135"/>
          <cell r="BZ1135">
            <v>0</v>
          </cell>
          <cell r="CA1135" t="e">
            <v>#REF!</v>
          </cell>
          <cell r="CB1135" t="str">
            <v>Match</v>
          </cell>
          <cell r="CC1135" t="b">
            <v>0</v>
          </cell>
          <cell r="CD1135">
            <v>510963069</v>
          </cell>
          <cell r="CE1135">
            <v>9</v>
          </cell>
          <cell r="CF1135">
            <v>5</v>
          </cell>
          <cell r="CG1135">
            <v>96</v>
          </cell>
          <cell r="CH1135" t="b">
            <v>0</v>
          </cell>
          <cell r="CI1135">
            <v>-22.313159722223645</v>
          </cell>
          <cell r="CJ1135"/>
          <cell r="CK1135" t="e">
            <v>#REF!</v>
          </cell>
          <cell r="CL1135" t="e">
            <v>#REF!</v>
          </cell>
        </row>
        <row r="1136">
          <cell r="B1136">
            <v>53530</v>
          </cell>
          <cell r="C1136" t="str">
            <v xml:space="preserve"> LEWIS,MICHELLE LEA</v>
          </cell>
          <cell r="D1136">
            <v>6025</v>
          </cell>
          <cell r="E1136">
            <v>3971.32</v>
          </cell>
          <cell r="F1136">
            <v>42738</v>
          </cell>
          <cell r="G1136">
            <v>43753</v>
          </cell>
          <cell r="H1136" t="str">
            <v xml:space="preserve"> VEHICLE REPAIRS</v>
          </cell>
          <cell r="I1136" t="str">
            <v xml:space="preserve"> SA</v>
          </cell>
          <cell r="J1136">
            <v>31</v>
          </cell>
          <cell r="K1136" t="str">
            <v xml:space="preserve"> A</v>
          </cell>
          <cell r="L1136" t="str">
            <v xml:space="preserve"> N</v>
          </cell>
          <cell r="M1136">
            <v>0</v>
          </cell>
          <cell r="N1136">
            <v>37105</v>
          </cell>
          <cell r="O1136">
            <v>53530</v>
          </cell>
          <cell r="P1136">
            <v>0</v>
          </cell>
          <cell r="Q1136" t="str">
            <v xml:space="preserve"> LF</v>
          </cell>
          <cell r="R1136">
            <v>43146</v>
          </cell>
          <cell r="S1136">
            <v>201.82</v>
          </cell>
          <cell r="T1136">
            <v>9.14</v>
          </cell>
          <cell r="U1136" t="str">
            <v xml:space="preserve"> N</v>
          </cell>
          <cell r="V1136">
            <v>11</v>
          </cell>
          <cell r="W1136">
            <v>515762119</v>
          </cell>
          <cell r="X1136" t="str">
            <v xml:space="preserve"> S</v>
          </cell>
          <cell r="Y1136">
            <v>37105</v>
          </cell>
          <cell r="Z1136">
            <v>53530</v>
          </cell>
          <cell r="AA1136">
            <v>0</v>
          </cell>
          <cell r="AB1136">
            <v>24</v>
          </cell>
          <cell r="AC1136">
            <v>10</v>
          </cell>
          <cell r="AD1136">
            <v>4</v>
          </cell>
          <cell r="AE1136">
            <v>0</v>
          </cell>
          <cell r="AF1136">
            <v>0</v>
          </cell>
          <cell r="AG1136" t="str">
            <v xml:space="preserve"> ST</v>
          </cell>
          <cell r="AH1136" t="str">
            <v xml:space="preserve"> 2005 GMC SIERRA 2500 HD 4X4</v>
          </cell>
          <cell r="AI1136" t="str">
            <v xml:space="preserve"> N</v>
          </cell>
          <cell r="AJ1136">
            <v>7</v>
          </cell>
          <cell r="AK1136">
            <v>0</v>
          </cell>
          <cell r="AL1136">
            <v>37105</v>
          </cell>
          <cell r="AM1136">
            <v>53530</v>
          </cell>
          <cell r="AN1136" t="str">
            <v xml:space="preserve">  0/00/0000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37105</v>
          </cell>
          <cell r="AZ1136">
            <v>53530</v>
          </cell>
          <cell r="BA1136" t="str">
            <v xml:space="preserve"> ST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 t="str">
            <v>Pass</v>
          </cell>
          <cell r="BH1136" t="str">
            <v>Pass</v>
          </cell>
          <cell r="BI1136" t="str">
            <v>***-**-2119</v>
          </cell>
          <cell r="BJ1136">
            <v>3971.32</v>
          </cell>
          <cell r="BK1136">
            <v>3980.46</v>
          </cell>
          <cell r="BL1136">
            <v>3980.46</v>
          </cell>
          <cell r="BM1136"/>
          <cell r="BN1136"/>
          <cell r="BO1136"/>
          <cell r="BP1136"/>
          <cell r="BQ1136">
            <v>3.8175629196337309E-6</v>
          </cell>
          <cell r="BR1136">
            <v>3971.32</v>
          </cell>
          <cell r="BS1136">
            <v>9.14</v>
          </cell>
          <cell r="BT1136">
            <v>3980.46</v>
          </cell>
          <cell r="BU1136">
            <v>0</v>
          </cell>
          <cell r="BV1136">
            <v>3980.46</v>
          </cell>
          <cell r="BW1136">
            <v>0</v>
          </cell>
          <cell r="BX1136">
            <v>0</v>
          </cell>
          <cell r="BY1136"/>
          <cell r="BZ1136">
            <v>0</v>
          </cell>
          <cell r="CA1136" t="e">
            <v>#REF!</v>
          </cell>
          <cell r="CB1136" t="str">
            <v>Match</v>
          </cell>
          <cell r="CC1136" t="b">
            <v>0</v>
          </cell>
          <cell r="CD1136">
            <v>515762119</v>
          </cell>
          <cell r="CE1136">
            <v>9</v>
          </cell>
          <cell r="CF1136">
            <v>5</v>
          </cell>
          <cell r="CG1136">
            <v>76</v>
          </cell>
          <cell r="CH1136" t="b">
            <v>0</v>
          </cell>
          <cell r="CI1136">
            <v>-22.313159722223645</v>
          </cell>
          <cell r="CJ1136"/>
          <cell r="CK1136" t="e">
            <v>#REF!</v>
          </cell>
          <cell r="CL1136" t="e">
            <v>#REF!</v>
          </cell>
        </row>
        <row r="1137">
          <cell r="B1137">
            <v>54007</v>
          </cell>
          <cell r="C1137" t="str">
            <v xml:space="preserve"> LEWIS,GIL</v>
          </cell>
          <cell r="D1137">
            <v>3000</v>
          </cell>
          <cell r="E1137">
            <v>3025</v>
          </cell>
          <cell r="F1137">
            <v>42927</v>
          </cell>
          <cell r="G1137">
            <v>43131</v>
          </cell>
          <cell r="H1137" t="str">
            <v xml:space="preserve"> LIZ TO MAYO</v>
          </cell>
          <cell r="I1137" t="str">
            <v xml:space="preserve"> SI</v>
          </cell>
          <cell r="J1137">
            <v>72</v>
          </cell>
          <cell r="K1137" t="str">
            <v xml:space="preserve"> A</v>
          </cell>
          <cell r="L1137" t="str">
            <v xml:space="preserve"> C</v>
          </cell>
          <cell r="M1137">
            <v>0</v>
          </cell>
          <cell r="N1137">
            <v>37150</v>
          </cell>
          <cell r="O1137">
            <v>54007</v>
          </cell>
          <cell r="P1137">
            <v>0</v>
          </cell>
          <cell r="Q1137" t="str">
            <v xml:space="preserve"> JB</v>
          </cell>
          <cell r="R1137">
            <v>43131</v>
          </cell>
          <cell r="S1137">
            <v>0</v>
          </cell>
          <cell r="T1137">
            <v>141.02000000000001</v>
          </cell>
          <cell r="U1137" t="str">
            <v xml:space="preserve"> N</v>
          </cell>
          <cell r="V1137">
            <v>1</v>
          </cell>
          <cell r="W1137">
            <v>514722547</v>
          </cell>
          <cell r="X1137" t="str">
            <v xml:space="preserve"> S</v>
          </cell>
          <cell r="Y1137">
            <v>37150</v>
          </cell>
          <cell r="Z1137">
            <v>54007</v>
          </cell>
          <cell r="AA1137">
            <v>0</v>
          </cell>
          <cell r="AB1137">
            <v>1</v>
          </cell>
          <cell r="AC1137">
            <v>10</v>
          </cell>
          <cell r="AD1137">
            <v>8</v>
          </cell>
          <cell r="AE1137">
            <v>0</v>
          </cell>
          <cell r="AF1137">
            <v>0</v>
          </cell>
          <cell r="AG1137" t="str">
            <v xml:space="preserve"> ST</v>
          </cell>
          <cell r="AH1137" t="str">
            <v xml:space="preserve"> UNSECURED</v>
          </cell>
          <cell r="AI1137" t="str">
            <v xml:space="preserve"> N</v>
          </cell>
          <cell r="AJ1137">
            <v>9</v>
          </cell>
          <cell r="AK1137">
            <v>0</v>
          </cell>
          <cell r="AL1137">
            <v>37150</v>
          </cell>
          <cell r="AM1137">
            <v>54007</v>
          </cell>
          <cell r="AN1137" t="str">
            <v xml:space="preserve">  0/00/0000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37150</v>
          </cell>
          <cell r="AZ1137">
            <v>54007</v>
          </cell>
          <cell r="BA1137" t="str">
            <v xml:space="preserve"> ST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 t="str">
            <v>Pass</v>
          </cell>
          <cell r="BH1137" t="str">
            <v>Pass</v>
          </cell>
          <cell r="BI1137" t="str">
            <v>***-**-2547</v>
          </cell>
          <cell r="BJ1137">
            <v>3025</v>
          </cell>
          <cell r="BK1137">
            <v>3166.02</v>
          </cell>
          <cell r="BL1137">
            <v>3166.02</v>
          </cell>
          <cell r="BM1137"/>
          <cell r="BN1137"/>
          <cell r="BO1137"/>
          <cell r="BP1137"/>
          <cell r="BQ1137">
            <v>3.7387047446990751E-6</v>
          </cell>
          <cell r="BR1137">
            <v>3025</v>
          </cell>
          <cell r="BS1137">
            <v>141.02000000000001</v>
          </cell>
          <cell r="BT1137">
            <v>3166.02</v>
          </cell>
          <cell r="BU1137">
            <v>0</v>
          </cell>
          <cell r="BV1137">
            <v>3166.02</v>
          </cell>
          <cell r="BW1137">
            <v>0</v>
          </cell>
          <cell r="BX1137">
            <v>0</v>
          </cell>
          <cell r="BY1137"/>
          <cell r="BZ1137">
            <v>0</v>
          </cell>
          <cell r="CA1137" t="e">
            <v>#REF!</v>
          </cell>
          <cell r="CB1137" t="str">
            <v>Match</v>
          </cell>
          <cell r="CC1137" t="b">
            <v>0</v>
          </cell>
          <cell r="CD1137">
            <v>514722547</v>
          </cell>
          <cell r="CE1137">
            <v>9</v>
          </cell>
          <cell r="CF1137">
            <v>5</v>
          </cell>
          <cell r="CG1137">
            <v>72</v>
          </cell>
          <cell r="CH1137" t="b">
            <v>0</v>
          </cell>
          <cell r="CI1137">
            <v>-7.3131597222236451</v>
          </cell>
          <cell r="CJ1137"/>
          <cell r="CK1137" t="e">
            <v>#REF!</v>
          </cell>
          <cell r="CL1137" t="e">
            <v>#REF!</v>
          </cell>
        </row>
        <row r="1138">
          <cell r="B1138">
            <v>350098</v>
          </cell>
          <cell r="C1138" t="str">
            <v xml:space="preserve"> LEWIS,MATTHEW DEAN</v>
          </cell>
          <cell r="D1138">
            <v>61200</v>
          </cell>
          <cell r="E1138">
            <v>58463.51</v>
          </cell>
          <cell r="F1138">
            <v>42214</v>
          </cell>
          <cell r="G1138">
            <v>53175</v>
          </cell>
          <cell r="H1138" t="str">
            <v xml:space="preserve"> PURCHASE HOME</v>
          </cell>
          <cell r="I1138" t="str">
            <v xml:space="preserve"> PA</v>
          </cell>
          <cell r="J1138">
            <v>19</v>
          </cell>
          <cell r="K1138" t="str">
            <v xml:space="preserve"> A</v>
          </cell>
          <cell r="L1138" t="str">
            <v xml:space="preserve"> N</v>
          </cell>
          <cell r="M1138">
            <v>0</v>
          </cell>
          <cell r="N1138">
            <v>37200</v>
          </cell>
          <cell r="O1138">
            <v>350098</v>
          </cell>
          <cell r="P1138">
            <v>0</v>
          </cell>
          <cell r="Q1138" t="str">
            <v xml:space="preserve"> BR</v>
          </cell>
          <cell r="R1138">
            <v>43132</v>
          </cell>
          <cell r="S1138">
            <v>287.79000000000002</v>
          </cell>
          <cell r="T1138">
            <v>128.34</v>
          </cell>
          <cell r="U1138" t="str">
            <v xml:space="preserve"> N</v>
          </cell>
          <cell r="V1138">
            <v>2</v>
          </cell>
          <cell r="W1138">
            <v>510868080</v>
          </cell>
          <cell r="X1138" t="str">
            <v xml:space="preserve"> S</v>
          </cell>
          <cell r="Y1138">
            <v>37200</v>
          </cell>
          <cell r="Z1138">
            <v>350098</v>
          </cell>
          <cell r="AA1138">
            <v>0</v>
          </cell>
          <cell r="AB1138">
            <v>1</v>
          </cell>
          <cell r="AC1138">
            <v>6</v>
          </cell>
          <cell r="AD1138">
            <v>3</v>
          </cell>
          <cell r="AE1138">
            <v>350098</v>
          </cell>
          <cell r="AF1138">
            <v>1</v>
          </cell>
          <cell r="AG1138" t="str">
            <v xml:space="preserve"> ST</v>
          </cell>
          <cell r="AH1138" t="str">
            <v xml:space="preserve"> 106 S COLLEGE ST</v>
          </cell>
          <cell r="AI1138" t="str">
            <v xml:space="preserve"> N</v>
          </cell>
          <cell r="AJ1138">
            <v>3.4350000000000001</v>
          </cell>
          <cell r="AK1138">
            <v>0</v>
          </cell>
          <cell r="AL1138">
            <v>37200</v>
          </cell>
          <cell r="AM1138">
            <v>350098</v>
          </cell>
          <cell r="AN1138" t="str">
            <v xml:space="preserve">  0/00/0000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37200</v>
          </cell>
          <cell r="AZ1138">
            <v>350098</v>
          </cell>
          <cell r="BA1138" t="str">
            <v xml:space="preserve"> ST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 t="str">
            <v>Pass</v>
          </cell>
          <cell r="BH1138" t="str">
            <v>Pass</v>
          </cell>
          <cell r="BI1138" t="str">
            <v>***-**-8080</v>
          </cell>
          <cell r="BJ1138">
            <v>58463.51</v>
          </cell>
          <cell r="BK1138">
            <v>58591.85</v>
          </cell>
          <cell r="BL1138">
            <v>58591.85</v>
          </cell>
          <cell r="BM1138"/>
          <cell r="BN1138"/>
          <cell r="BO1138"/>
          <cell r="BP1138"/>
          <cell r="BQ1138">
            <v>2.7578135928587578E-5</v>
          </cell>
          <cell r="BR1138">
            <v>58463.51</v>
          </cell>
          <cell r="BS1138">
            <v>128.34</v>
          </cell>
          <cell r="BT1138">
            <v>58591.85</v>
          </cell>
          <cell r="BU1138">
            <v>0</v>
          </cell>
          <cell r="BV1138">
            <v>58591.85</v>
          </cell>
          <cell r="BW1138">
            <v>0</v>
          </cell>
          <cell r="BX1138">
            <v>0</v>
          </cell>
          <cell r="BY1138"/>
          <cell r="BZ1138">
            <v>0</v>
          </cell>
          <cell r="CA1138" t="e">
            <v>#REF!</v>
          </cell>
          <cell r="CB1138" t="str">
            <v>Match</v>
          </cell>
          <cell r="CC1138" t="b">
            <v>0</v>
          </cell>
          <cell r="CD1138">
            <v>510868080</v>
          </cell>
          <cell r="CE1138">
            <v>9</v>
          </cell>
          <cell r="CF1138">
            <v>5</v>
          </cell>
          <cell r="CG1138">
            <v>86</v>
          </cell>
          <cell r="CH1138" t="b">
            <v>0</v>
          </cell>
          <cell r="CI1138">
            <v>-8.3131597222236451</v>
          </cell>
          <cell r="CJ1138"/>
          <cell r="CK1138" t="e">
            <v>#REF!</v>
          </cell>
          <cell r="CL1138" t="e">
            <v>#REF!</v>
          </cell>
        </row>
        <row r="1139">
          <cell r="B1139">
            <v>9350098</v>
          </cell>
          <cell r="C1139" t="str">
            <v xml:space="preserve"> LEWIS,MATTHEW</v>
          </cell>
          <cell r="D1139">
            <v>-61200</v>
          </cell>
          <cell r="E1139">
            <v>-58463.51</v>
          </cell>
          <cell r="F1139">
            <v>42214</v>
          </cell>
          <cell r="G1139">
            <v>53175</v>
          </cell>
          <cell r="H1139" t="str">
            <v xml:space="preserve"> MPF LOAN SOLD</v>
          </cell>
          <cell r="I1139" t="str">
            <v xml:space="preserve"> PT</v>
          </cell>
          <cell r="J1139">
            <v>20</v>
          </cell>
          <cell r="K1139" t="str">
            <v xml:space="preserve"> A</v>
          </cell>
          <cell r="L1139" t="str">
            <v xml:space="preserve"> N</v>
          </cell>
          <cell r="M1139">
            <v>0</v>
          </cell>
          <cell r="N1139">
            <v>37200</v>
          </cell>
          <cell r="O1139">
            <v>9350098</v>
          </cell>
          <cell r="P1139">
            <v>0</v>
          </cell>
          <cell r="Q1139" t="str">
            <v xml:space="preserve"> BR</v>
          </cell>
          <cell r="R1139">
            <v>43132</v>
          </cell>
          <cell r="S1139">
            <v>287.79000000000002</v>
          </cell>
          <cell r="T1139">
            <v>-128.34</v>
          </cell>
          <cell r="U1139" t="str">
            <v xml:space="preserve"> N</v>
          </cell>
          <cell r="V1139">
            <v>2</v>
          </cell>
          <cell r="W1139">
            <v>510868080</v>
          </cell>
          <cell r="X1139" t="str">
            <v xml:space="preserve"> S</v>
          </cell>
          <cell r="Y1139">
            <v>37200</v>
          </cell>
          <cell r="Z1139">
            <v>9350098</v>
          </cell>
          <cell r="AA1139">
            <v>0</v>
          </cell>
          <cell r="AB1139">
            <v>1</v>
          </cell>
          <cell r="AC1139">
            <v>6</v>
          </cell>
          <cell r="AD1139">
            <v>3</v>
          </cell>
          <cell r="AE1139">
            <v>350098</v>
          </cell>
          <cell r="AF1139">
            <v>1</v>
          </cell>
          <cell r="AG1139" t="str">
            <v xml:space="preserve"> ST</v>
          </cell>
          <cell r="AH1139" t="str">
            <v xml:space="preserve"> 106 S COLLEGE ST</v>
          </cell>
          <cell r="AI1139" t="str">
            <v xml:space="preserve">  </v>
          </cell>
          <cell r="AJ1139">
            <v>3.4350000000000001</v>
          </cell>
          <cell r="AK1139">
            <v>5</v>
          </cell>
          <cell r="AL1139">
            <v>37200</v>
          </cell>
          <cell r="AM1139">
            <v>9350098</v>
          </cell>
          <cell r="AN1139" t="str">
            <v xml:space="preserve">  0/00/0000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37200</v>
          </cell>
          <cell r="AZ1139">
            <v>9350098</v>
          </cell>
          <cell r="BA1139" t="str">
            <v xml:space="preserve"> ST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 t="str">
            <v>Pass</v>
          </cell>
          <cell r="BH1139" t="str">
            <v>Pass</v>
          </cell>
          <cell r="BI1139" t="str">
            <v>***-**-8080</v>
          </cell>
          <cell r="BJ1139">
            <v>-58463.51</v>
          </cell>
          <cell r="BK1139">
            <v>-58591.85</v>
          </cell>
          <cell r="BL1139">
            <v>-58591.85</v>
          </cell>
          <cell r="BM1139"/>
          <cell r="BN1139"/>
          <cell r="BO1139"/>
          <cell r="BP1139"/>
          <cell r="BQ1139">
            <v>-2.7578135928587578E-5</v>
          </cell>
          <cell r="BR1139">
            <v>-58463.51</v>
          </cell>
          <cell r="BS1139">
            <v>-128.34</v>
          </cell>
          <cell r="BT1139">
            <v>-58591.85</v>
          </cell>
          <cell r="BU1139">
            <v>0</v>
          </cell>
          <cell r="BV1139">
            <v>-58591.85</v>
          </cell>
          <cell r="BW1139">
            <v>0</v>
          </cell>
          <cell r="BX1139">
            <v>0</v>
          </cell>
          <cell r="BY1139"/>
          <cell r="BZ1139">
            <v>0</v>
          </cell>
          <cell r="CA1139" t="e">
            <v>#REF!</v>
          </cell>
          <cell r="CB1139" t="str">
            <v>Match</v>
          </cell>
          <cell r="CC1139" t="b">
            <v>0</v>
          </cell>
          <cell r="CD1139">
            <v>510868080</v>
          </cell>
          <cell r="CE1139">
            <v>9</v>
          </cell>
          <cell r="CF1139">
            <v>5</v>
          </cell>
          <cell r="CG1139">
            <v>86</v>
          </cell>
          <cell r="CH1139" t="b">
            <v>0</v>
          </cell>
          <cell r="CI1139">
            <v>-8.3131597222236451</v>
          </cell>
          <cell r="CJ1139"/>
          <cell r="CK1139" t="e">
            <v>#REF!</v>
          </cell>
          <cell r="CL1139" t="e">
            <v>#REF!</v>
          </cell>
        </row>
        <row r="1140">
          <cell r="B1140">
            <v>53876</v>
          </cell>
          <cell r="C1140" t="str">
            <v xml:space="preserve"> SINGLEY,LINDSAY</v>
          </cell>
          <cell r="D1140">
            <v>20569.18</v>
          </cell>
          <cell r="E1140">
            <v>18193.63</v>
          </cell>
          <cell r="F1140">
            <v>42874</v>
          </cell>
          <cell r="G1140">
            <v>44701</v>
          </cell>
          <cell r="H1140" t="str">
            <v xml:space="preserve"> DEBT CONSOLIDATION</v>
          </cell>
          <cell r="I1140" t="str">
            <v xml:space="preserve"> SA</v>
          </cell>
          <cell r="J1140">
            <v>31</v>
          </cell>
          <cell r="K1140" t="str">
            <v xml:space="preserve"> A</v>
          </cell>
          <cell r="L1140" t="str">
            <v xml:space="preserve"> N</v>
          </cell>
          <cell r="M1140">
            <v>0</v>
          </cell>
          <cell r="N1140">
            <v>37530</v>
          </cell>
          <cell r="O1140">
            <v>53876</v>
          </cell>
          <cell r="P1140">
            <v>0</v>
          </cell>
          <cell r="Q1140" t="str">
            <v xml:space="preserve"> JB</v>
          </cell>
          <cell r="R1140">
            <v>43151</v>
          </cell>
          <cell r="S1140">
            <v>412.36</v>
          </cell>
          <cell r="T1140">
            <v>56.08</v>
          </cell>
          <cell r="U1140" t="str">
            <v xml:space="preserve"> N</v>
          </cell>
          <cell r="V1140">
            <v>1</v>
          </cell>
          <cell r="W1140">
            <v>510808389</v>
          </cell>
          <cell r="X1140" t="str">
            <v xml:space="preserve"> S</v>
          </cell>
          <cell r="Y1140">
            <v>37530</v>
          </cell>
          <cell r="Z1140">
            <v>53876</v>
          </cell>
          <cell r="AA1140">
            <v>0</v>
          </cell>
          <cell r="AB1140">
            <v>2</v>
          </cell>
          <cell r="AC1140">
            <v>10</v>
          </cell>
          <cell r="AD1140">
            <v>4</v>
          </cell>
          <cell r="AE1140">
            <v>0</v>
          </cell>
          <cell r="AF1140">
            <v>0</v>
          </cell>
          <cell r="AG1140" t="str">
            <v xml:space="preserve"> ST</v>
          </cell>
          <cell r="AH1140" t="str">
            <v xml:space="preserve"> UNSECURED</v>
          </cell>
          <cell r="AI1140" t="str">
            <v xml:space="preserve"> N</v>
          </cell>
          <cell r="AJ1140">
            <v>7.5</v>
          </cell>
          <cell r="AK1140">
            <v>0</v>
          </cell>
          <cell r="AL1140">
            <v>37530</v>
          </cell>
          <cell r="AM1140">
            <v>53876</v>
          </cell>
          <cell r="AN1140" t="str">
            <v xml:space="preserve">  0/00/0000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37530</v>
          </cell>
          <cell r="AZ1140">
            <v>53876</v>
          </cell>
          <cell r="BA1140" t="str">
            <v xml:space="preserve"> ST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 t="str">
            <v>Pass</v>
          </cell>
          <cell r="BH1140" t="str">
            <v>Pass</v>
          </cell>
          <cell r="BI1140" t="str">
            <v>***-**-8389</v>
          </cell>
          <cell r="BJ1140">
            <v>18193.63</v>
          </cell>
          <cell r="BK1140">
            <v>18249.710000000003</v>
          </cell>
          <cell r="BL1140">
            <v>18249.710000000003</v>
          </cell>
          <cell r="BM1140"/>
          <cell r="BN1140"/>
          <cell r="BO1140"/>
          <cell r="BP1140"/>
          <cell r="BQ1140">
            <v>1.8738460276666511E-5</v>
          </cell>
          <cell r="BR1140">
            <v>18193.63</v>
          </cell>
          <cell r="BS1140">
            <v>56.08</v>
          </cell>
          <cell r="BT1140">
            <v>18249.710000000003</v>
          </cell>
          <cell r="BU1140">
            <v>0</v>
          </cell>
          <cell r="BV1140">
            <v>18249.710000000003</v>
          </cell>
          <cell r="BW1140">
            <v>0</v>
          </cell>
          <cell r="BX1140">
            <v>0</v>
          </cell>
          <cell r="BY1140"/>
          <cell r="BZ1140">
            <v>0</v>
          </cell>
          <cell r="CA1140" t="e">
            <v>#REF!</v>
          </cell>
          <cell r="CB1140" t="str">
            <v>Match</v>
          </cell>
          <cell r="CC1140" t="b">
            <v>0</v>
          </cell>
          <cell r="CD1140">
            <v>510808389</v>
          </cell>
          <cell r="CE1140">
            <v>9</v>
          </cell>
          <cell r="CF1140">
            <v>5</v>
          </cell>
          <cell r="CG1140">
            <v>80</v>
          </cell>
          <cell r="CH1140" t="b">
            <v>0</v>
          </cell>
          <cell r="CI1140">
            <v>-27.313159722223645</v>
          </cell>
          <cell r="CJ1140"/>
          <cell r="CK1140" t="e">
            <v>#REF!</v>
          </cell>
          <cell r="CL1140" t="e">
            <v>#REF!</v>
          </cell>
        </row>
        <row r="1141">
          <cell r="B1141">
            <v>53030</v>
          </cell>
          <cell r="C1141" t="str">
            <v xml:space="preserve"> LIVINGSTONE,ANDREW J</v>
          </cell>
          <cell r="D1141">
            <v>12027.5</v>
          </cell>
          <cell r="E1141">
            <v>7831.19</v>
          </cell>
          <cell r="F1141">
            <v>42542</v>
          </cell>
          <cell r="G1141">
            <v>44007</v>
          </cell>
          <cell r="H1141" t="str">
            <v xml:space="preserve"> PURCHASE VEHICLE</v>
          </cell>
          <cell r="I1141" t="str">
            <v xml:space="preserve"> SA</v>
          </cell>
          <cell r="J1141">
            <v>34</v>
          </cell>
          <cell r="K1141" t="str">
            <v xml:space="preserve"> A</v>
          </cell>
          <cell r="L1141" t="str">
            <v xml:space="preserve"> N</v>
          </cell>
          <cell r="M1141">
            <v>0</v>
          </cell>
          <cell r="N1141">
            <v>37565</v>
          </cell>
          <cell r="O1141">
            <v>53030</v>
          </cell>
          <cell r="P1141">
            <v>0</v>
          </cell>
          <cell r="Q1141" t="str">
            <v xml:space="preserve"> JD</v>
          </cell>
          <cell r="R1141">
            <v>43125</v>
          </cell>
          <cell r="S1141">
            <v>282.39</v>
          </cell>
          <cell r="T1141">
            <v>34.47</v>
          </cell>
          <cell r="U1141" t="str">
            <v xml:space="preserve"> N</v>
          </cell>
          <cell r="V1141">
            <v>11</v>
          </cell>
          <cell r="W1141">
            <v>523594192</v>
          </cell>
          <cell r="X1141" t="str">
            <v xml:space="preserve"> S</v>
          </cell>
          <cell r="Y1141">
            <v>37565</v>
          </cell>
          <cell r="Z1141">
            <v>53030</v>
          </cell>
          <cell r="AA1141">
            <v>0</v>
          </cell>
          <cell r="AB1141">
            <v>13</v>
          </cell>
          <cell r="AC1141">
            <v>5</v>
          </cell>
          <cell r="AD1141">
            <v>12</v>
          </cell>
          <cell r="AE1141">
            <v>0</v>
          </cell>
          <cell r="AF1141">
            <v>0</v>
          </cell>
          <cell r="AG1141" t="str">
            <v xml:space="preserve"> ST</v>
          </cell>
          <cell r="AH1141" t="str">
            <v xml:space="preserve"> 2008 CHEVROLET SUBURBAN</v>
          </cell>
          <cell r="AI1141" t="str">
            <v xml:space="preserve"> N</v>
          </cell>
          <cell r="AJ1141">
            <v>5.95</v>
          </cell>
          <cell r="AK1141">
            <v>0</v>
          </cell>
          <cell r="AL1141">
            <v>37565</v>
          </cell>
          <cell r="AM1141">
            <v>53030</v>
          </cell>
          <cell r="AN1141" t="str">
            <v xml:space="preserve">  0/00/0000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37565</v>
          </cell>
          <cell r="AZ1141">
            <v>53030</v>
          </cell>
          <cell r="BA1141" t="str">
            <v xml:space="preserve"> ST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 t="str">
            <v>Pass</v>
          </cell>
          <cell r="BH1141" t="str">
            <v>Pass</v>
          </cell>
          <cell r="BI1141" t="str">
            <v>***-**-4192</v>
          </cell>
          <cell r="BJ1141">
            <v>7831.19</v>
          </cell>
          <cell r="BK1141">
            <v>7865.66</v>
          </cell>
          <cell r="BL1141">
            <v>7865.66</v>
          </cell>
          <cell r="BM1141"/>
          <cell r="BN1141"/>
          <cell r="BO1141"/>
          <cell r="BP1141"/>
          <cell r="BQ1141">
            <v>6.3987922092693366E-6</v>
          </cell>
          <cell r="BR1141">
            <v>7831.19</v>
          </cell>
          <cell r="BS1141">
            <v>34.47</v>
          </cell>
          <cell r="BT1141">
            <v>7865.66</v>
          </cell>
          <cell r="BU1141">
            <v>0</v>
          </cell>
          <cell r="BV1141">
            <v>7865.66</v>
          </cell>
          <cell r="BW1141">
            <v>0</v>
          </cell>
          <cell r="BX1141">
            <v>0</v>
          </cell>
          <cell r="BY1141"/>
          <cell r="BZ1141">
            <v>0</v>
          </cell>
          <cell r="CA1141" t="e">
            <v>#REF!</v>
          </cell>
          <cell r="CB1141" t="str">
            <v>Match</v>
          </cell>
          <cell r="CC1141" t="b">
            <v>0</v>
          </cell>
          <cell r="CD1141">
            <v>523594192</v>
          </cell>
          <cell r="CE1141">
            <v>9</v>
          </cell>
          <cell r="CF1141">
            <v>5</v>
          </cell>
          <cell r="CG1141">
            <v>59</v>
          </cell>
          <cell r="CH1141" t="b">
            <v>0</v>
          </cell>
          <cell r="CI1141">
            <v>-1.3131597222236451</v>
          </cell>
          <cell r="CJ1141"/>
          <cell r="CK1141" t="e">
            <v>#REF!</v>
          </cell>
          <cell r="CL1141" t="e">
            <v>#REF!</v>
          </cell>
        </row>
        <row r="1142">
          <cell r="B1142">
            <v>43466</v>
          </cell>
          <cell r="C1142" t="str">
            <v xml:space="preserve"> LITTLEFIELD,C</v>
          </cell>
          <cell r="D1142">
            <v>10532.5</v>
          </cell>
          <cell r="E1142">
            <v>1307.82</v>
          </cell>
          <cell r="F1142">
            <v>39784</v>
          </cell>
          <cell r="G1142">
            <v>41065</v>
          </cell>
          <cell r="H1142" t="str">
            <v xml:space="preserve"> PURCHASE VEHICLE</v>
          </cell>
          <cell r="I1142" t="str">
            <v xml:space="preserve"> CO</v>
          </cell>
          <cell r="J1142">
            <v>34</v>
          </cell>
          <cell r="K1142" t="str">
            <v xml:space="preserve"> A</v>
          </cell>
          <cell r="L1142" t="str">
            <v xml:space="preserve"> N</v>
          </cell>
          <cell r="M1142">
            <v>0</v>
          </cell>
          <cell r="N1142">
            <v>37580</v>
          </cell>
          <cell r="O1142">
            <v>43466</v>
          </cell>
          <cell r="P1142">
            <v>0</v>
          </cell>
          <cell r="Q1142" t="str">
            <v xml:space="preserve"> LF</v>
          </cell>
          <cell r="R1142">
            <v>40852</v>
          </cell>
          <cell r="S1142">
            <v>305.02</v>
          </cell>
          <cell r="T1142">
            <v>0</v>
          </cell>
          <cell r="U1142" t="str">
            <v xml:space="preserve"> N</v>
          </cell>
          <cell r="V1142">
            <v>11</v>
          </cell>
          <cell r="W1142">
            <v>4769100</v>
          </cell>
          <cell r="X1142" t="str">
            <v xml:space="preserve"> S</v>
          </cell>
          <cell r="Y1142">
            <v>37580</v>
          </cell>
          <cell r="Z1142">
            <v>43466</v>
          </cell>
          <cell r="AA1142">
            <v>0</v>
          </cell>
          <cell r="AB1142">
            <v>1</v>
          </cell>
          <cell r="AC1142">
            <v>5</v>
          </cell>
          <cell r="AD1142">
            <v>12</v>
          </cell>
          <cell r="AE1142">
            <v>0</v>
          </cell>
          <cell r="AF1142">
            <v>0</v>
          </cell>
          <cell r="AG1142" t="str">
            <v xml:space="preserve"> ST</v>
          </cell>
          <cell r="AH1142" t="str">
            <v xml:space="preserve"> 2004 DODGE PICKUP</v>
          </cell>
          <cell r="AI1142" t="str">
            <v xml:space="preserve"> N</v>
          </cell>
          <cell r="AJ1142">
            <v>8</v>
          </cell>
          <cell r="AK1142">
            <v>21</v>
          </cell>
          <cell r="AL1142">
            <v>37580</v>
          </cell>
          <cell r="AM1142">
            <v>43466</v>
          </cell>
          <cell r="AN1142" t="str">
            <v xml:space="preserve">  0/00/0000</v>
          </cell>
          <cell r="AO1142">
            <v>1307.82</v>
          </cell>
          <cell r="AP1142">
            <v>1182.8699999999999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2490.69</v>
          </cell>
          <cell r="AV1142">
            <v>15</v>
          </cell>
          <cell r="AW1142">
            <v>13</v>
          </cell>
          <cell r="AX1142">
            <v>12</v>
          </cell>
          <cell r="AY1142">
            <v>37580</v>
          </cell>
          <cell r="AZ1142">
            <v>43466</v>
          </cell>
          <cell r="BA1142" t="str">
            <v xml:space="preserve"> ST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 t="str">
            <v>Substandard</v>
          </cell>
          <cell r="BH1142" t="str">
            <v>Pass</v>
          </cell>
          <cell r="BI1142" t="str">
            <v>***-**-9100</v>
          </cell>
          <cell r="BJ1142">
            <v>1307.82</v>
          </cell>
          <cell r="BK1142">
            <v>0</v>
          </cell>
          <cell r="BL1142"/>
          <cell r="BM1142"/>
          <cell r="BN1142">
            <v>0</v>
          </cell>
          <cell r="BO1142"/>
          <cell r="BP1142"/>
          <cell r="BQ1142">
            <v>1.4367832034416437E-6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1307.82</v>
          </cell>
          <cell r="BY1142" t="str">
            <v>120 +</v>
          </cell>
          <cell r="BZ1142">
            <v>2490.6899999999996</v>
          </cell>
          <cell r="CA1142" t="e">
            <v>#REF!</v>
          </cell>
          <cell r="CB1142" t="str">
            <v>Match</v>
          </cell>
          <cell r="CC1142" t="b">
            <v>0</v>
          </cell>
          <cell r="CD1142" t="str">
            <v>004769100</v>
          </cell>
          <cell r="CE1142">
            <v>9</v>
          </cell>
          <cell r="CF1142">
            <v>0</v>
          </cell>
          <cell r="CG1142">
            <v>76</v>
          </cell>
          <cell r="CH1142" t="b">
            <v>0</v>
          </cell>
          <cell r="CI1142">
            <v>2271.6868402777764</v>
          </cell>
          <cell r="CJ1142" t="str">
            <v>31 +</v>
          </cell>
          <cell r="CK1142">
            <v>0</v>
          </cell>
          <cell r="CL1142">
            <v>0</v>
          </cell>
        </row>
        <row r="1143">
          <cell r="B1143">
            <v>350038</v>
          </cell>
          <cell r="C1143" t="str">
            <v xml:space="preserve"> LOYA, ALEJAND</v>
          </cell>
          <cell r="D1143">
            <v>43470</v>
          </cell>
          <cell r="E1143">
            <v>37828.050000000003</v>
          </cell>
          <cell r="F1143">
            <v>40724</v>
          </cell>
          <cell r="G1143">
            <v>51683</v>
          </cell>
          <cell r="H1143" t="str">
            <v xml:space="preserve"> PURCHASE HOME</v>
          </cell>
          <cell r="I1143" t="str">
            <v xml:space="preserve"> PA</v>
          </cell>
          <cell r="J1143">
            <v>19</v>
          </cell>
          <cell r="K1143" t="str">
            <v xml:space="preserve"> A</v>
          </cell>
          <cell r="L1143" t="str">
            <v xml:space="preserve"> N</v>
          </cell>
          <cell r="M1143">
            <v>0</v>
          </cell>
          <cell r="N1143">
            <v>37595</v>
          </cell>
          <cell r="O1143">
            <v>350038</v>
          </cell>
          <cell r="P1143">
            <v>0</v>
          </cell>
          <cell r="Q1143" t="str">
            <v xml:space="preserve"> KM</v>
          </cell>
          <cell r="R1143">
            <v>43132</v>
          </cell>
          <cell r="S1143">
            <v>220.26</v>
          </cell>
          <cell r="T1143">
            <v>98.13</v>
          </cell>
          <cell r="U1143" t="str">
            <v xml:space="preserve"> N</v>
          </cell>
          <cell r="V1143">
            <v>2</v>
          </cell>
          <cell r="W1143">
            <v>636113474</v>
          </cell>
          <cell r="X1143" t="str">
            <v xml:space="preserve"> S</v>
          </cell>
          <cell r="Y1143">
            <v>37595</v>
          </cell>
          <cell r="Z1143">
            <v>350038</v>
          </cell>
          <cell r="AA1143">
            <v>0</v>
          </cell>
          <cell r="AB1143">
            <v>3</v>
          </cell>
          <cell r="AC1143">
            <v>6</v>
          </cell>
          <cell r="AD1143">
            <v>3</v>
          </cell>
          <cell r="AE1143">
            <v>350038</v>
          </cell>
          <cell r="AF1143">
            <v>1</v>
          </cell>
          <cell r="AG1143" t="str">
            <v xml:space="preserve"> ST</v>
          </cell>
          <cell r="AH1143" t="str">
            <v xml:space="preserve"> 509 KINGSLEY</v>
          </cell>
          <cell r="AI1143" t="str">
            <v xml:space="preserve"> N</v>
          </cell>
          <cell r="AJ1143">
            <v>4.0599999999999996</v>
          </cell>
          <cell r="AK1143">
            <v>1</v>
          </cell>
          <cell r="AL1143">
            <v>37595</v>
          </cell>
          <cell r="AM1143">
            <v>350038</v>
          </cell>
          <cell r="AN1143" t="str">
            <v xml:space="preserve">  0/00/0000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37595</v>
          </cell>
          <cell r="AZ1143">
            <v>350038</v>
          </cell>
          <cell r="BA1143" t="str">
            <v xml:space="preserve"> ST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 t="str">
            <v>Pass</v>
          </cell>
          <cell r="BH1143" t="str">
            <v>Pass</v>
          </cell>
          <cell r="BI1143" t="str">
            <v>***-**-3474</v>
          </cell>
          <cell r="BJ1143">
            <v>37828.050000000003</v>
          </cell>
          <cell r="BK1143">
            <v>37926.18</v>
          </cell>
          <cell r="BL1143">
            <v>37926.18</v>
          </cell>
          <cell r="BM1143"/>
          <cell r="BN1143"/>
          <cell r="BO1143"/>
          <cell r="BP1143"/>
          <cell r="BQ1143">
            <v>2.1090810456268804E-5</v>
          </cell>
          <cell r="BR1143">
            <v>37828.050000000003</v>
          </cell>
          <cell r="BS1143">
            <v>98.13</v>
          </cell>
          <cell r="BT1143">
            <v>37926.18</v>
          </cell>
          <cell r="BU1143">
            <v>0</v>
          </cell>
          <cell r="BV1143">
            <v>37926.18</v>
          </cell>
          <cell r="BW1143">
            <v>0</v>
          </cell>
          <cell r="BX1143">
            <v>0</v>
          </cell>
          <cell r="BY1143"/>
          <cell r="BZ1143">
            <v>0</v>
          </cell>
          <cell r="CA1143" t="e">
            <v>#REF!</v>
          </cell>
          <cell r="CB1143" t="str">
            <v>Match</v>
          </cell>
          <cell r="CC1143" t="b">
            <v>0</v>
          </cell>
          <cell r="CD1143">
            <v>636113474</v>
          </cell>
          <cell r="CE1143">
            <v>9</v>
          </cell>
          <cell r="CF1143">
            <v>6</v>
          </cell>
          <cell r="CG1143">
            <v>11</v>
          </cell>
          <cell r="CH1143" t="b">
            <v>0</v>
          </cell>
          <cell r="CI1143">
            <v>-8.3131597222236451</v>
          </cell>
          <cell r="CJ1143"/>
          <cell r="CK1143" t="e">
            <v>#REF!</v>
          </cell>
          <cell r="CL1143" t="e">
            <v>#REF!</v>
          </cell>
        </row>
        <row r="1144">
          <cell r="B1144">
            <v>9350038</v>
          </cell>
          <cell r="C1144" t="str">
            <v xml:space="preserve"> LOYA,ALEJANDR</v>
          </cell>
          <cell r="D1144">
            <v>43470</v>
          </cell>
          <cell r="E1144">
            <v>-37828.050000000003</v>
          </cell>
          <cell r="F1144">
            <v>40724</v>
          </cell>
          <cell r="G1144">
            <v>51683</v>
          </cell>
          <cell r="H1144" t="str">
            <v xml:space="preserve"> FHLB SOLD LOAN</v>
          </cell>
          <cell r="I1144" t="str">
            <v xml:space="preserve"> PT</v>
          </cell>
          <cell r="J1144">
            <v>20</v>
          </cell>
          <cell r="K1144" t="str">
            <v xml:space="preserve"> A</v>
          </cell>
          <cell r="L1144" t="str">
            <v xml:space="preserve"> N</v>
          </cell>
          <cell r="M1144">
            <v>0</v>
          </cell>
          <cell r="N1144">
            <v>37595</v>
          </cell>
          <cell r="O1144">
            <v>9350038</v>
          </cell>
          <cell r="P1144">
            <v>0</v>
          </cell>
          <cell r="Q1144" t="str">
            <v xml:space="preserve"> KM</v>
          </cell>
          <cell r="R1144">
            <v>43132</v>
          </cell>
          <cell r="S1144">
            <v>220.26</v>
          </cell>
          <cell r="T1144">
            <v>-98.13</v>
          </cell>
          <cell r="U1144" t="str">
            <v xml:space="preserve"> N</v>
          </cell>
          <cell r="V1144">
            <v>2</v>
          </cell>
          <cell r="W1144">
            <v>636113474</v>
          </cell>
          <cell r="X1144" t="str">
            <v xml:space="preserve"> S</v>
          </cell>
          <cell r="Y1144">
            <v>37595</v>
          </cell>
          <cell r="Z1144">
            <v>9350038</v>
          </cell>
          <cell r="AA1144">
            <v>0</v>
          </cell>
          <cell r="AB1144">
            <v>3</v>
          </cell>
          <cell r="AC1144">
            <v>6</v>
          </cell>
          <cell r="AD1144">
            <v>3</v>
          </cell>
          <cell r="AE1144">
            <v>350038</v>
          </cell>
          <cell r="AF1144">
            <v>1</v>
          </cell>
          <cell r="AG1144" t="str">
            <v xml:space="preserve"> ST</v>
          </cell>
          <cell r="AH1144" t="str">
            <v xml:space="preserve"> 509 KINGSLEY, SCOTT CITY</v>
          </cell>
          <cell r="AI1144" t="str">
            <v xml:space="preserve">  </v>
          </cell>
          <cell r="AJ1144">
            <v>4.0599999999999996</v>
          </cell>
          <cell r="AK1144">
            <v>45</v>
          </cell>
          <cell r="AL1144">
            <v>37595</v>
          </cell>
          <cell r="AM1144">
            <v>9350038</v>
          </cell>
          <cell r="AN1144" t="str">
            <v xml:space="preserve">  0/00/0000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37595</v>
          </cell>
          <cell r="AZ1144">
            <v>9350038</v>
          </cell>
          <cell r="BA1144" t="str">
            <v xml:space="preserve"> ST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 t="str">
            <v>Pass</v>
          </cell>
          <cell r="BH1144" t="str">
            <v>Pass</v>
          </cell>
          <cell r="BI1144" t="str">
            <v>***-**-3474</v>
          </cell>
          <cell r="BJ1144">
            <v>-37828.050000000003</v>
          </cell>
          <cell r="BK1144">
            <v>-37926.18</v>
          </cell>
          <cell r="BL1144">
            <v>-37926.18</v>
          </cell>
          <cell r="BM1144"/>
          <cell r="BN1144"/>
          <cell r="BO1144"/>
          <cell r="BP1144"/>
          <cell r="BQ1144">
            <v>-2.1090810456268804E-5</v>
          </cell>
          <cell r="BR1144">
            <v>-37828.050000000003</v>
          </cell>
          <cell r="BS1144">
            <v>-98.13</v>
          </cell>
          <cell r="BT1144">
            <v>-37926.18</v>
          </cell>
          <cell r="BU1144">
            <v>0</v>
          </cell>
          <cell r="BV1144">
            <v>-37926.18</v>
          </cell>
          <cell r="BW1144">
            <v>0</v>
          </cell>
          <cell r="BX1144">
            <v>0</v>
          </cell>
          <cell r="BY1144"/>
          <cell r="BZ1144">
            <v>0</v>
          </cell>
          <cell r="CA1144" t="e">
            <v>#REF!</v>
          </cell>
          <cell r="CB1144" t="str">
            <v>Match</v>
          </cell>
          <cell r="CC1144" t="b">
            <v>0</v>
          </cell>
          <cell r="CD1144">
            <v>636113474</v>
          </cell>
          <cell r="CE1144">
            <v>9</v>
          </cell>
          <cell r="CF1144">
            <v>6</v>
          </cell>
          <cell r="CG1144">
            <v>11</v>
          </cell>
          <cell r="CH1144" t="b">
            <v>0</v>
          </cell>
          <cell r="CI1144">
            <v>-8.3131597222236451</v>
          </cell>
          <cell r="CJ1144"/>
          <cell r="CK1144" t="e">
            <v>#REF!</v>
          </cell>
          <cell r="CL1144" t="e">
            <v>#REF!</v>
          </cell>
        </row>
        <row r="1145">
          <cell r="B1145">
            <v>50979</v>
          </cell>
          <cell r="C1145" t="str">
            <v xml:space="preserve"> LYNCH,TAWNI</v>
          </cell>
          <cell r="D1145">
            <v>9880.2199999999993</v>
          </cell>
          <cell r="E1145">
            <v>4387.0600000000004</v>
          </cell>
          <cell r="F1145">
            <v>41963</v>
          </cell>
          <cell r="G1145">
            <v>43835</v>
          </cell>
          <cell r="H1145" t="str">
            <v xml:space="preserve"> VEHICLE REFINANCE</v>
          </cell>
          <cell r="I1145" t="str">
            <v xml:space="preserve"> SA</v>
          </cell>
          <cell r="J1145">
            <v>34</v>
          </cell>
          <cell r="K1145" t="str">
            <v xml:space="preserve"> A</v>
          </cell>
          <cell r="L1145" t="str">
            <v xml:space="preserve"> N</v>
          </cell>
          <cell r="M1145">
            <v>0</v>
          </cell>
          <cell r="N1145">
            <v>37600</v>
          </cell>
          <cell r="O1145">
            <v>50979</v>
          </cell>
          <cell r="P1145">
            <v>0</v>
          </cell>
          <cell r="Q1145" t="str">
            <v xml:space="preserve"> AT</v>
          </cell>
          <cell r="R1145">
            <v>43105</v>
          </cell>
          <cell r="S1145">
            <v>191.5</v>
          </cell>
          <cell r="T1145">
            <v>56.25</v>
          </cell>
          <cell r="U1145" t="str">
            <v xml:space="preserve"> N</v>
          </cell>
          <cell r="V1145">
            <v>11</v>
          </cell>
          <cell r="W1145">
            <v>514843455</v>
          </cell>
          <cell r="X1145" t="str">
            <v xml:space="preserve"> S</v>
          </cell>
          <cell r="Y1145">
            <v>37600</v>
          </cell>
          <cell r="Z1145">
            <v>50979</v>
          </cell>
          <cell r="AA1145">
            <v>0</v>
          </cell>
          <cell r="AB1145">
            <v>25</v>
          </cell>
          <cell r="AC1145">
            <v>5</v>
          </cell>
          <cell r="AD1145">
            <v>12</v>
          </cell>
          <cell r="AE1145">
            <v>0</v>
          </cell>
          <cell r="AF1145">
            <v>0</v>
          </cell>
          <cell r="AG1145" t="str">
            <v xml:space="preserve"> ST</v>
          </cell>
          <cell r="AH1145" t="str">
            <v xml:space="preserve"> 2006 NISSAN MURANO (VIN JN8AZ0</v>
          </cell>
          <cell r="AI1145" t="str">
            <v xml:space="preserve"> N</v>
          </cell>
          <cell r="AJ1145">
            <v>6</v>
          </cell>
          <cell r="AK1145">
            <v>15</v>
          </cell>
          <cell r="AL1145">
            <v>37600</v>
          </cell>
          <cell r="AM1145">
            <v>50979</v>
          </cell>
          <cell r="AN1145" t="str">
            <v xml:space="preserve">  0/00/0000</v>
          </cell>
          <cell r="AO1145">
            <v>18.89</v>
          </cell>
          <cell r="AP1145">
            <v>42.55</v>
          </cell>
          <cell r="AQ1145">
            <v>61.44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9</v>
          </cell>
          <cell r="AW1145">
            <v>3</v>
          </cell>
          <cell r="AX1145">
            <v>1</v>
          </cell>
          <cell r="AY1145">
            <v>37600</v>
          </cell>
          <cell r="AZ1145">
            <v>50979</v>
          </cell>
          <cell r="BA1145" t="str">
            <v xml:space="preserve"> ST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 t="str">
            <v>Pass</v>
          </cell>
          <cell r="BH1145" t="str">
            <v>Pass</v>
          </cell>
          <cell r="BI1145" t="str">
            <v>***-**-3455</v>
          </cell>
          <cell r="BJ1145">
            <v>4387.0600000000004</v>
          </cell>
          <cell r="BK1145">
            <v>4443.3100000000004</v>
          </cell>
          <cell r="BL1145">
            <v>4443.3100000000004</v>
          </cell>
          <cell r="BM1145"/>
          <cell r="BN1145"/>
          <cell r="BO1145"/>
          <cell r="BP1145"/>
          <cell r="BQ1145">
            <v>3.6147486583536147E-6</v>
          </cell>
          <cell r="BR1145">
            <v>4387.0600000000004</v>
          </cell>
          <cell r="BS1145">
            <v>56.25</v>
          </cell>
          <cell r="BT1145">
            <v>4443.3100000000004</v>
          </cell>
          <cell r="BU1145">
            <v>0</v>
          </cell>
          <cell r="BV1145">
            <v>4443.3100000000004</v>
          </cell>
          <cell r="BW1145">
            <v>0</v>
          </cell>
          <cell r="BX1145">
            <v>0</v>
          </cell>
          <cell r="BY1145" t="str">
            <v>1-29</v>
          </cell>
          <cell r="BZ1145">
            <v>61.44</v>
          </cell>
          <cell r="CA1145" t="e">
            <v>#REF!</v>
          </cell>
          <cell r="CB1145" t="str">
            <v>Match</v>
          </cell>
          <cell r="CC1145" t="b">
            <v>0</v>
          </cell>
          <cell r="CD1145">
            <v>514843455</v>
          </cell>
          <cell r="CE1145">
            <v>9</v>
          </cell>
          <cell r="CF1145">
            <v>5</v>
          </cell>
          <cell r="CG1145">
            <v>84</v>
          </cell>
          <cell r="CH1145" t="b">
            <v>0</v>
          </cell>
          <cell r="CI1145">
            <v>18.686840277776355</v>
          </cell>
          <cell r="CJ1145"/>
          <cell r="CK1145" t="e">
            <v>#REF!</v>
          </cell>
          <cell r="CL1145" t="e">
            <v>#REF!</v>
          </cell>
        </row>
        <row r="1146">
          <cell r="B1146">
            <v>53546</v>
          </cell>
          <cell r="C1146" t="str">
            <v xml:space="preserve"> LOGAN,CLOY W.</v>
          </cell>
          <cell r="D1146">
            <v>465000</v>
          </cell>
          <cell r="E1146">
            <v>465000</v>
          </cell>
          <cell r="F1146">
            <v>42740</v>
          </cell>
          <cell r="G1146">
            <v>43101</v>
          </cell>
          <cell r="H1146" t="str">
            <v xml:space="preserve"> LOC RENEWAL</v>
          </cell>
          <cell r="I1146" t="str">
            <v xml:space="preserve"> SI</v>
          </cell>
          <cell r="J1146">
            <v>12</v>
          </cell>
          <cell r="K1146" t="str">
            <v xml:space="preserve"> A</v>
          </cell>
          <cell r="L1146" t="str">
            <v xml:space="preserve"> O</v>
          </cell>
          <cell r="M1146">
            <v>465000</v>
          </cell>
          <cell r="N1146">
            <v>37757</v>
          </cell>
          <cell r="O1146">
            <v>53546</v>
          </cell>
          <cell r="P1146">
            <v>0</v>
          </cell>
          <cell r="Q1146" t="str">
            <v xml:space="preserve"> LF</v>
          </cell>
          <cell r="R1146">
            <v>43101</v>
          </cell>
          <cell r="S1146">
            <v>0</v>
          </cell>
          <cell r="T1146">
            <v>32137.040000000001</v>
          </cell>
          <cell r="U1146" t="str">
            <v xml:space="preserve"> N</v>
          </cell>
          <cell r="V1146">
            <v>2</v>
          </cell>
          <cell r="W1146">
            <v>513347699</v>
          </cell>
          <cell r="X1146" t="str">
            <v xml:space="preserve"> S</v>
          </cell>
          <cell r="Y1146">
            <v>37757</v>
          </cell>
          <cell r="Z1146">
            <v>53546</v>
          </cell>
          <cell r="AA1146">
            <v>2</v>
          </cell>
          <cell r="AB1146">
            <v>13</v>
          </cell>
          <cell r="AC1146">
            <v>6</v>
          </cell>
          <cell r="AD1146">
            <v>2</v>
          </cell>
          <cell r="AE1146">
            <v>0</v>
          </cell>
          <cell r="AF1146">
            <v>0</v>
          </cell>
          <cell r="AG1146" t="str">
            <v xml:space="preserve"> ST</v>
          </cell>
          <cell r="AH1146" t="str">
            <v xml:space="preserve"> REAL PROPERTY LOCATED IN, LEOT</v>
          </cell>
          <cell r="AI1146" t="str">
            <v xml:space="preserve"> N</v>
          </cell>
          <cell r="AJ1146">
            <v>7</v>
          </cell>
          <cell r="AK1146">
            <v>4</v>
          </cell>
          <cell r="AL1146">
            <v>37757</v>
          </cell>
          <cell r="AM1146">
            <v>53546</v>
          </cell>
          <cell r="AN1146" t="str">
            <v xml:space="preserve"> 12/05/2017</v>
          </cell>
          <cell r="AO1146">
            <v>465000</v>
          </cell>
          <cell r="AP1146">
            <v>32137.040000000001</v>
          </cell>
          <cell r="AQ1146">
            <v>497137.04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1</v>
          </cell>
          <cell r="AW1146">
            <v>1</v>
          </cell>
          <cell r="AX1146">
            <v>0</v>
          </cell>
          <cell r="AY1146">
            <v>37757</v>
          </cell>
          <cell r="AZ1146">
            <v>53546</v>
          </cell>
          <cell r="BA1146" t="str">
            <v xml:space="preserve"> ST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 t="str">
            <v>Substandard</v>
          </cell>
          <cell r="BH1146" t="str">
            <v>Substandard</v>
          </cell>
          <cell r="BI1146" t="str">
            <v>***-**-7699</v>
          </cell>
          <cell r="BJ1146">
            <v>465000</v>
          </cell>
          <cell r="BK1146">
            <v>497137.04</v>
          </cell>
          <cell r="BL1146"/>
          <cell r="BM1146"/>
          <cell r="BN1146">
            <v>497137.04</v>
          </cell>
          <cell r="BO1146"/>
          <cell r="BP1146"/>
          <cell r="BQ1146">
            <v>4.4699665542683158E-4</v>
          </cell>
          <cell r="BR1146">
            <v>465000</v>
          </cell>
          <cell r="BS1146">
            <v>32137.040000000001</v>
          </cell>
          <cell r="BT1146">
            <v>497137.04</v>
          </cell>
          <cell r="BU1146">
            <v>0</v>
          </cell>
          <cell r="BV1146">
            <v>497137.04</v>
          </cell>
          <cell r="BW1146">
            <v>0</v>
          </cell>
          <cell r="BX1146">
            <v>0</v>
          </cell>
          <cell r="BY1146" t="str">
            <v>1-29</v>
          </cell>
          <cell r="BZ1146">
            <v>497137.04</v>
          </cell>
          <cell r="CA1146" t="e">
            <v>#REF!</v>
          </cell>
          <cell r="CB1146" t="str">
            <v>Match</v>
          </cell>
          <cell r="CC1146" t="b">
            <v>0</v>
          </cell>
          <cell r="CD1146">
            <v>513347699</v>
          </cell>
          <cell r="CE1146">
            <v>9</v>
          </cell>
          <cell r="CF1146">
            <v>5</v>
          </cell>
          <cell r="CG1146">
            <v>34</v>
          </cell>
          <cell r="CH1146" t="b">
            <v>0</v>
          </cell>
          <cell r="CI1146">
            <v>22.686840277776355</v>
          </cell>
          <cell r="CJ1146"/>
          <cell r="CK1146" t="e">
            <v>#REF!</v>
          </cell>
          <cell r="CL1146" t="e">
            <v>#REF!</v>
          </cell>
        </row>
        <row r="1147">
          <cell r="B1147">
            <v>53440</v>
          </cell>
          <cell r="C1147" t="str">
            <v xml:space="preserve"> LOPEZ,PEDRO ROJAS</v>
          </cell>
          <cell r="D1147">
            <v>23167.5</v>
          </cell>
          <cell r="E1147">
            <v>17523.169999999998</v>
          </cell>
          <cell r="F1147">
            <v>42699</v>
          </cell>
          <cell r="G1147">
            <v>44515</v>
          </cell>
          <cell r="H1147" t="str">
            <v xml:space="preserve"> PURCHASE VEHICLE</v>
          </cell>
          <cell r="I1147" t="str">
            <v xml:space="preserve"> SA</v>
          </cell>
          <cell r="J1147">
            <v>34</v>
          </cell>
          <cell r="K1147" t="str">
            <v xml:space="preserve"> A</v>
          </cell>
          <cell r="L1147" t="str">
            <v xml:space="preserve"> N</v>
          </cell>
          <cell r="M1147">
            <v>0</v>
          </cell>
          <cell r="N1147">
            <v>37935</v>
          </cell>
          <cell r="O1147">
            <v>53440</v>
          </cell>
          <cell r="P1147">
            <v>0</v>
          </cell>
          <cell r="Q1147" t="str">
            <v xml:space="preserve"> BR</v>
          </cell>
          <cell r="R1147">
            <v>43174</v>
          </cell>
          <cell r="S1147">
            <v>441.84</v>
          </cell>
          <cell r="T1147">
            <v>2.64</v>
          </cell>
          <cell r="U1147" t="str">
            <v xml:space="preserve"> N</v>
          </cell>
          <cell r="V1147">
            <v>11</v>
          </cell>
          <cell r="W1147">
            <v>609283289</v>
          </cell>
          <cell r="X1147" t="str">
            <v xml:space="preserve"> S</v>
          </cell>
          <cell r="Y1147">
            <v>37935</v>
          </cell>
          <cell r="Z1147">
            <v>53440</v>
          </cell>
          <cell r="AA1147">
            <v>0</v>
          </cell>
          <cell r="AB1147">
            <v>1</v>
          </cell>
          <cell r="AC1147">
            <v>5</v>
          </cell>
          <cell r="AD1147">
            <v>12</v>
          </cell>
          <cell r="AE1147">
            <v>0</v>
          </cell>
          <cell r="AF1147">
            <v>0</v>
          </cell>
          <cell r="AG1147" t="str">
            <v xml:space="preserve"> ST</v>
          </cell>
          <cell r="AH1147" t="str">
            <v xml:space="preserve"> 2012 GMC YUKON 1500</v>
          </cell>
          <cell r="AI1147" t="str">
            <v xml:space="preserve"> N</v>
          </cell>
          <cell r="AJ1147">
            <v>5.5</v>
          </cell>
          <cell r="AK1147">
            <v>0</v>
          </cell>
          <cell r="AL1147">
            <v>37935</v>
          </cell>
          <cell r="AM1147">
            <v>53440</v>
          </cell>
          <cell r="AN1147" t="str">
            <v xml:space="preserve">  0/00/0000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37935</v>
          </cell>
          <cell r="AZ1147">
            <v>53440</v>
          </cell>
          <cell r="BA1147" t="str">
            <v xml:space="preserve"> ST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 t="str">
            <v>Pass</v>
          </cell>
          <cell r="BH1147" t="str">
            <v>Pass</v>
          </cell>
          <cell r="BI1147" t="str">
            <v>***-**-3289</v>
          </cell>
          <cell r="BJ1147">
            <v>17523.169999999998</v>
          </cell>
          <cell r="BK1147">
            <v>17525.809999999998</v>
          </cell>
          <cell r="BL1147">
            <v>17525.809999999998</v>
          </cell>
          <cell r="BM1147"/>
          <cell r="BN1147"/>
          <cell r="BO1147"/>
          <cell r="BP1147"/>
          <cell r="BQ1147">
            <v>1.3235143196195654E-5</v>
          </cell>
          <cell r="BR1147">
            <v>17523.169999999998</v>
          </cell>
          <cell r="BS1147">
            <v>2.64</v>
          </cell>
          <cell r="BT1147">
            <v>17525.809999999998</v>
          </cell>
          <cell r="BU1147">
            <v>0</v>
          </cell>
          <cell r="BV1147">
            <v>17525.809999999998</v>
          </cell>
          <cell r="BW1147">
            <v>0</v>
          </cell>
          <cell r="BX1147">
            <v>0</v>
          </cell>
          <cell r="BY1147"/>
          <cell r="BZ1147">
            <v>0</v>
          </cell>
          <cell r="CA1147" t="e">
            <v>#REF!</v>
          </cell>
          <cell r="CB1147" t="str">
            <v>Match</v>
          </cell>
          <cell r="CC1147" t="b">
            <v>0</v>
          </cell>
          <cell r="CD1147">
            <v>609283289</v>
          </cell>
          <cell r="CE1147">
            <v>9</v>
          </cell>
          <cell r="CF1147">
            <v>6</v>
          </cell>
          <cell r="CG1147">
            <v>28</v>
          </cell>
          <cell r="CH1147" t="b">
            <v>0</v>
          </cell>
          <cell r="CI1147">
            <v>-50.313159722223645</v>
          </cell>
          <cell r="CJ1147"/>
          <cell r="CK1147" t="e">
            <v>#REF!</v>
          </cell>
          <cell r="CL1147" t="e">
            <v>#REF!</v>
          </cell>
        </row>
        <row r="1148">
          <cell r="B1148">
            <v>54247</v>
          </cell>
          <cell r="C1148" t="str">
            <v xml:space="preserve"> LOPEZ,PEDRO ROJAS</v>
          </cell>
          <cell r="D1148">
            <v>5025</v>
          </cell>
          <cell r="E1148">
            <v>4513.88</v>
          </cell>
          <cell r="F1148">
            <v>43027</v>
          </cell>
          <cell r="G1148">
            <v>43940</v>
          </cell>
          <cell r="H1148" t="str">
            <v xml:space="preserve"> PURCHASE FURNACE</v>
          </cell>
          <cell r="I1148" t="str">
            <v xml:space="preserve"> SA</v>
          </cell>
          <cell r="J1148">
            <v>31</v>
          </cell>
          <cell r="K1148" t="str">
            <v xml:space="preserve"> A</v>
          </cell>
          <cell r="L1148" t="str">
            <v xml:space="preserve"> N</v>
          </cell>
          <cell r="M1148">
            <v>0</v>
          </cell>
          <cell r="N1148">
            <v>37935</v>
          </cell>
          <cell r="O1148">
            <v>54247</v>
          </cell>
          <cell r="P1148">
            <v>0</v>
          </cell>
          <cell r="Q1148" t="str">
            <v xml:space="preserve"> J</v>
          </cell>
          <cell r="R1148">
            <v>43150</v>
          </cell>
          <cell r="S1148">
            <v>183.07</v>
          </cell>
          <cell r="T1148">
            <v>0.86</v>
          </cell>
          <cell r="U1148" t="str">
            <v xml:space="preserve"> N</v>
          </cell>
          <cell r="V1148">
            <v>11</v>
          </cell>
          <cell r="W1148">
            <v>609283289</v>
          </cell>
          <cell r="X1148" t="str">
            <v xml:space="preserve"> S</v>
          </cell>
          <cell r="Y1148">
            <v>37935</v>
          </cell>
          <cell r="Z1148">
            <v>54247</v>
          </cell>
          <cell r="AA1148">
            <v>0</v>
          </cell>
          <cell r="AB1148">
            <v>1</v>
          </cell>
          <cell r="AC1148">
            <v>10</v>
          </cell>
          <cell r="AD1148">
            <v>4</v>
          </cell>
          <cell r="AE1148">
            <v>0</v>
          </cell>
          <cell r="AF1148">
            <v>0</v>
          </cell>
          <cell r="AG1148" t="str">
            <v xml:space="preserve"> ST</v>
          </cell>
          <cell r="AH1148" t="str">
            <v xml:space="preserve"> 2005 FORD F-150 (VIN 1FTPW125</v>
          </cell>
          <cell r="AI1148" t="str">
            <v xml:space="preserve"> N</v>
          </cell>
          <cell r="AJ1148">
            <v>7</v>
          </cell>
          <cell r="AK1148">
            <v>0</v>
          </cell>
          <cell r="AL1148">
            <v>37935</v>
          </cell>
          <cell r="AM1148">
            <v>54247</v>
          </cell>
          <cell r="AN1148" t="str">
            <v xml:space="preserve">  0/00/0000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37935</v>
          </cell>
          <cell r="AZ1148">
            <v>54247</v>
          </cell>
          <cell r="BA1148" t="str">
            <v xml:space="preserve"> ST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 t="str">
            <v>Pass</v>
          </cell>
          <cell r="BH1148" t="str">
            <v>Pass</v>
          </cell>
          <cell r="BI1148" t="str">
            <v>***-**-3289</v>
          </cell>
          <cell r="BJ1148">
            <v>4513.88</v>
          </cell>
          <cell r="BK1148">
            <v>4514.74</v>
          </cell>
          <cell r="BL1148">
            <v>4514.74</v>
          </cell>
          <cell r="BM1148"/>
          <cell r="BN1148"/>
          <cell r="BO1148"/>
          <cell r="BP1148"/>
          <cell r="BQ1148">
            <v>4.3391166946194982E-6</v>
          </cell>
          <cell r="BR1148">
            <v>4513.88</v>
          </cell>
          <cell r="BS1148">
            <v>0.86</v>
          </cell>
          <cell r="BT1148">
            <v>4514.74</v>
          </cell>
          <cell r="BU1148">
            <v>0</v>
          </cell>
          <cell r="BV1148">
            <v>4514.74</v>
          </cell>
          <cell r="BW1148">
            <v>0</v>
          </cell>
          <cell r="BX1148">
            <v>0</v>
          </cell>
          <cell r="BY1148"/>
          <cell r="BZ1148">
            <v>0</v>
          </cell>
          <cell r="CA1148" t="e">
            <v>#REF!</v>
          </cell>
          <cell r="CB1148" t="str">
            <v>Match</v>
          </cell>
          <cell r="CC1148" t="b">
            <v>0</v>
          </cell>
          <cell r="CD1148">
            <v>609283289</v>
          </cell>
          <cell r="CE1148">
            <v>9</v>
          </cell>
          <cell r="CF1148">
            <v>6</v>
          </cell>
          <cell r="CG1148">
            <v>28</v>
          </cell>
          <cell r="CH1148" t="b">
            <v>0</v>
          </cell>
          <cell r="CI1148">
            <v>-26.313159722223645</v>
          </cell>
          <cell r="CJ1148"/>
          <cell r="CK1148" t="e">
            <v>#REF!</v>
          </cell>
          <cell r="CL1148" t="e">
            <v>#REF!</v>
          </cell>
        </row>
        <row r="1149">
          <cell r="B1149">
            <v>52160</v>
          </cell>
          <cell r="C1149" t="str">
            <v xml:space="preserve"> LOPEZ-ROMO,MIGUEL</v>
          </cell>
          <cell r="D1149">
            <v>20017.5</v>
          </cell>
          <cell r="E1149">
            <v>2758.45</v>
          </cell>
          <cell r="F1149">
            <v>42279</v>
          </cell>
          <cell r="G1149">
            <v>43222</v>
          </cell>
          <cell r="H1149" t="str">
            <v xml:space="preserve"> PURCHASE TRAILER</v>
          </cell>
          <cell r="I1149" t="str">
            <v xml:space="preserve"> SA</v>
          </cell>
          <cell r="J1149">
            <v>31</v>
          </cell>
          <cell r="K1149" t="str">
            <v xml:space="preserve"> A</v>
          </cell>
          <cell r="L1149" t="str">
            <v xml:space="preserve"> N</v>
          </cell>
          <cell r="M1149">
            <v>0</v>
          </cell>
          <cell r="N1149">
            <v>37945</v>
          </cell>
          <cell r="O1149">
            <v>52160</v>
          </cell>
          <cell r="P1149">
            <v>0</v>
          </cell>
          <cell r="Q1149" t="str">
            <v xml:space="preserve"> JD</v>
          </cell>
          <cell r="R1149">
            <v>43133</v>
          </cell>
          <cell r="S1149">
            <v>698.32</v>
          </cell>
          <cell r="T1149">
            <v>9.89</v>
          </cell>
          <cell r="U1149" t="str">
            <v xml:space="preserve"> N</v>
          </cell>
          <cell r="V1149">
            <v>11</v>
          </cell>
          <cell r="W1149">
            <v>785669620</v>
          </cell>
          <cell r="X1149" t="str">
            <v xml:space="preserve"> S</v>
          </cell>
          <cell r="Y1149">
            <v>37945</v>
          </cell>
          <cell r="Z1149">
            <v>52160</v>
          </cell>
          <cell r="AA1149">
            <v>0</v>
          </cell>
          <cell r="AB1149">
            <v>4</v>
          </cell>
          <cell r="AC1149">
            <v>2</v>
          </cell>
          <cell r="AD1149">
            <v>4</v>
          </cell>
          <cell r="AE1149">
            <v>0</v>
          </cell>
          <cell r="AF1149">
            <v>0</v>
          </cell>
          <cell r="AG1149" t="str">
            <v xml:space="preserve"> ST</v>
          </cell>
          <cell r="AH1149" t="str">
            <v xml:space="preserve"> 2010 WILSON HOPPER TRAILER (VI</v>
          </cell>
          <cell r="AI1149" t="str">
            <v xml:space="preserve"> N</v>
          </cell>
          <cell r="AJ1149">
            <v>5.95</v>
          </cell>
          <cell r="AK1149">
            <v>0</v>
          </cell>
          <cell r="AL1149">
            <v>37945</v>
          </cell>
          <cell r="AM1149">
            <v>52160</v>
          </cell>
          <cell r="AN1149" t="str">
            <v xml:space="preserve">  0/00/0000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37945</v>
          </cell>
          <cell r="AZ1149">
            <v>52160</v>
          </cell>
          <cell r="BA1149" t="str">
            <v xml:space="preserve"> ST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 t="str">
            <v>Pass</v>
          </cell>
          <cell r="BH1149" t="str">
            <v>Pass</v>
          </cell>
          <cell r="BI1149" t="str">
            <v>***-**-9620</v>
          </cell>
          <cell r="BJ1149">
            <v>2758.45</v>
          </cell>
          <cell r="BK1149">
            <v>2768.3399999999997</v>
          </cell>
          <cell r="BL1149">
            <v>2768.3399999999997</v>
          </cell>
          <cell r="BM1149"/>
          <cell r="BN1149"/>
          <cell r="BO1149"/>
          <cell r="BP1149"/>
          <cell r="BQ1149">
            <v>2.2539037323394024E-6</v>
          </cell>
          <cell r="BR1149">
            <v>2758.45</v>
          </cell>
          <cell r="BS1149">
            <v>9.89</v>
          </cell>
          <cell r="BT1149">
            <v>2768.3399999999997</v>
          </cell>
          <cell r="BU1149">
            <v>0</v>
          </cell>
          <cell r="BV1149">
            <v>2768.3399999999997</v>
          </cell>
          <cell r="BW1149">
            <v>0</v>
          </cell>
          <cell r="BX1149">
            <v>0</v>
          </cell>
          <cell r="BY1149"/>
          <cell r="BZ1149">
            <v>0</v>
          </cell>
          <cell r="CA1149" t="e">
            <v>#REF!</v>
          </cell>
          <cell r="CB1149" t="str">
            <v>Match</v>
          </cell>
          <cell r="CC1149" t="b">
            <v>0</v>
          </cell>
          <cell r="CD1149">
            <v>785669620</v>
          </cell>
          <cell r="CE1149">
            <v>9</v>
          </cell>
          <cell r="CF1149">
            <v>7</v>
          </cell>
          <cell r="CG1149">
            <v>66</v>
          </cell>
          <cell r="CH1149" t="b">
            <v>0</v>
          </cell>
          <cell r="CI1149">
            <v>-9.3131597222236451</v>
          </cell>
          <cell r="CJ1149"/>
          <cell r="CK1149" t="e">
            <v>#REF!</v>
          </cell>
          <cell r="CL1149" t="e">
            <v>#REF!</v>
          </cell>
        </row>
        <row r="1150">
          <cell r="B1150">
            <v>53664</v>
          </cell>
          <cell r="C1150" t="str">
            <v xml:space="preserve"> LOPEZ-ROMO,MIGUEL</v>
          </cell>
          <cell r="D1150">
            <v>20002.5</v>
          </cell>
          <cell r="E1150">
            <v>13896.62</v>
          </cell>
          <cell r="F1150">
            <v>42801</v>
          </cell>
          <cell r="G1150">
            <v>43753</v>
          </cell>
          <cell r="H1150" t="str">
            <v xml:space="preserve"> PURCHASE TRUCK</v>
          </cell>
          <cell r="I1150" t="str">
            <v xml:space="preserve"> SA</v>
          </cell>
          <cell r="J1150">
            <v>32</v>
          </cell>
          <cell r="K1150" t="str">
            <v xml:space="preserve"> A</v>
          </cell>
          <cell r="L1150" t="str">
            <v xml:space="preserve"> N</v>
          </cell>
          <cell r="M1150">
            <v>0</v>
          </cell>
          <cell r="N1150">
            <v>37945</v>
          </cell>
          <cell r="O1150">
            <v>53664</v>
          </cell>
          <cell r="P1150">
            <v>0</v>
          </cell>
          <cell r="Q1150" t="str">
            <v xml:space="preserve"> JD</v>
          </cell>
          <cell r="R1150">
            <v>43146</v>
          </cell>
          <cell r="S1150">
            <v>698.71</v>
          </cell>
          <cell r="T1150">
            <v>27.19</v>
          </cell>
          <cell r="U1150" t="str">
            <v xml:space="preserve"> N</v>
          </cell>
          <cell r="V1150">
            <v>3</v>
          </cell>
          <cell r="W1150">
            <v>785669620</v>
          </cell>
          <cell r="X1150" t="str">
            <v xml:space="preserve"> S</v>
          </cell>
          <cell r="Y1150">
            <v>37945</v>
          </cell>
          <cell r="Z1150">
            <v>53664</v>
          </cell>
          <cell r="AA1150">
            <v>0</v>
          </cell>
          <cell r="AB1150">
            <v>1</v>
          </cell>
          <cell r="AC1150">
            <v>5</v>
          </cell>
          <cell r="AD1150">
            <v>5</v>
          </cell>
          <cell r="AE1150">
            <v>0</v>
          </cell>
          <cell r="AF1150">
            <v>0</v>
          </cell>
          <cell r="AG1150" t="str">
            <v xml:space="preserve"> ST</v>
          </cell>
          <cell r="AH1150" t="str">
            <v xml:space="preserve"> 2000 KENWORTH CONSTRUCT W900 (</v>
          </cell>
          <cell r="AI1150" t="str">
            <v xml:space="preserve"> N</v>
          </cell>
          <cell r="AJ1150">
            <v>5.95</v>
          </cell>
          <cell r="AK1150">
            <v>0</v>
          </cell>
          <cell r="AL1150">
            <v>37945</v>
          </cell>
          <cell r="AM1150">
            <v>53664</v>
          </cell>
          <cell r="AN1150" t="str">
            <v xml:space="preserve">  0/00/0000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37945</v>
          </cell>
          <cell r="AZ1150">
            <v>53664</v>
          </cell>
          <cell r="BA1150" t="str">
            <v xml:space="preserve"> ST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 t="str">
            <v>Pass</v>
          </cell>
          <cell r="BH1150" t="str">
            <v>Pass</v>
          </cell>
          <cell r="BI1150" t="str">
            <v>***-**-9620</v>
          </cell>
          <cell r="BJ1150">
            <v>13896.62</v>
          </cell>
          <cell r="BK1150">
            <v>13923.810000000001</v>
          </cell>
          <cell r="BL1150">
            <v>13923.810000000001</v>
          </cell>
          <cell r="BM1150"/>
          <cell r="BN1150"/>
          <cell r="BO1150"/>
          <cell r="BP1150"/>
          <cell r="BQ1150">
            <v>1.1354798413928977E-5</v>
          </cell>
          <cell r="BR1150">
            <v>13896.62</v>
          </cell>
          <cell r="BS1150">
            <v>27.19</v>
          </cell>
          <cell r="BT1150">
            <v>13923.810000000001</v>
          </cell>
          <cell r="BU1150">
            <v>0</v>
          </cell>
          <cell r="BV1150">
            <v>13923.810000000001</v>
          </cell>
          <cell r="BW1150">
            <v>0</v>
          </cell>
          <cell r="BX1150">
            <v>0</v>
          </cell>
          <cell r="BY1150"/>
          <cell r="BZ1150">
            <v>0</v>
          </cell>
          <cell r="CA1150" t="e">
            <v>#REF!</v>
          </cell>
          <cell r="CB1150" t="str">
            <v>Match</v>
          </cell>
          <cell r="CC1150" t="b">
            <v>0</v>
          </cell>
          <cell r="CD1150">
            <v>785669620</v>
          </cell>
          <cell r="CE1150">
            <v>9</v>
          </cell>
          <cell r="CF1150">
            <v>7</v>
          </cell>
          <cell r="CG1150">
            <v>66</v>
          </cell>
          <cell r="CH1150" t="b">
            <v>0</v>
          </cell>
          <cell r="CI1150">
            <v>-22.313159722223645</v>
          </cell>
          <cell r="CJ1150"/>
          <cell r="CK1150" t="e">
            <v>#REF!</v>
          </cell>
          <cell r="CL1150" t="e">
            <v>#REF!</v>
          </cell>
        </row>
        <row r="1151">
          <cell r="B1151">
            <v>54169</v>
          </cell>
          <cell r="C1151" t="str">
            <v xml:space="preserve"> LOPEZ-SANTAGO,AURELI</v>
          </cell>
          <cell r="D1151">
            <v>20027.5</v>
          </cell>
          <cell r="E1151">
            <v>14444.49</v>
          </cell>
          <cell r="F1151">
            <v>42991</v>
          </cell>
          <cell r="G1151">
            <v>44469</v>
          </cell>
          <cell r="H1151" t="str">
            <v xml:space="preserve"> PURCHASE VEHICLE</v>
          </cell>
          <cell r="I1151" t="str">
            <v xml:space="preserve"> SA</v>
          </cell>
          <cell r="J1151">
            <v>34</v>
          </cell>
          <cell r="K1151" t="str">
            <v xml:space="preserve"> A</v>
          </cell>
          <cell r="L1151" t="str">
            <v xml:space="preserve"> N</v>
          </cell>
          <cell r="M1151">
            <v>0</v>
          </cell>
          <cell r="N1151">
            <v>37950</v>
          </cell>
          <cell r="O1151">
            <v>54169</v>
          </cell>
          <cell r="P1151">
            <v>0</v>
          </cell>
          <cell r="Q1151" t="str">
            <v xml:space="preserve"> MN</v>
          </cell>
          <cell r="R1151">
            <v>43130</v>
          </cell>
          <cell r="S1151">
            <v>481.12</v>
          </cell>
          <cell r="T1151">
            <v>91.42</v>
          </cell>
          <cell r="U1151" t="str">
            <v xml:space="preserve"> N</v>
          </cell>
          <cell r="V1151">
            <v>11</v>
          </cell>
          <cell r="W1151">
            <v>907941156</v>
          </cell>
          <cell r="X1151" t="str">
            <v xml:space="preserve"> S</v>
          </cell>
          <cell r="Y1151">
            <v>37950</v>
          </cell>
          <cell r="Z1151">
            <v>54169</v>
          </cell>
          <cell r="AA1151">
            <v>0</v>
          </cell>
          <cell r="AB1151">
            <v>25</v>
          </cell>
          <cell r="AC1151">
            <v>5</v>
          </cell>
          <cell r="AD1151">
            <v>12</v>
          </cell>
          <cell r="AE1151">
            <v>0</v>
          </cell>
          <cell r="AF1151">
            <v>0</v>
          </cell>
          <cell r="AG1151" t="str">
            <v xml:space="preserve"> ST</v>
          </cell>
          <cell r="AH1151" t="str">
            <v xml:space="preserve"> 2011 CHEVROLET SILVERADO 1500</v>
          </cell>
          <cell r="AI1151" t="str">
            <v xml:space="preserve"> N</v>
          </cell>
          <cell r="AJ1151">
            <v>7</v>
          </cell>
          <cell r="AK1151">
            <v>0</v>
          </cell>
          <cell r="AL1151">
            <v>37950</v>
          </cell>
          <cell r="AM1151">
            <v>54169</v>
          </cell>
          <cell r="AN1151" t="str">
            <v xml:space="preserve">  0/00/0000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37950</v>
          </cell>
          <cell r="AZ1151">
            <v>54169</v>
          </cell>
          <cell r="BA1151" t="str">
            <v xml:space="preserve"> ST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 t="str">
            <v>Pass</v>
          </cell>
          <cell r="BH1151" t="str">
            <v>Pass</v>
          </cell>
          <cell r="BI1151" t="str">
            <v>***-**-1156</v>
          </cell>
          <cell r="BJ1151">
            <v>14444.49</v>
          </cell>
          <cell r="BK1151">
            <v>14535.91</v>
          </cell>
          <cell r="BL1151">
            <v>14535.91</v>
          </cell>
          <cell r="BM1151"/>
          <cell r="BN1151"/>
          <cell r="BO1151"/>
          <cell r="BP1151"/>
          <cell r="BQ1151">
            <v>1.388524455773401E-5</v>
          </cell>
          <cell r="BR1151">
            <v>14444.49</v>
          </cell>
          <cell r="BS1151">
            <v>91.42</v>
          </cell>
          <cell r="BT1151">
            <v>14535.91</v>
          </cell>
          <cell r="BU1151">
            <v>0</v>
          </cell>
          <cell r="BV1151">
            <v>14535.91</v>
          </cell>
          <cell r="BW1151">
            <v>0</v>
          </cell>
          <cell r="BX1151">
            <v>0</v>
          </cell>
          <cell r="BY1151"/>
          <cell r="BZ1151">
            <v>0</v>
          </cell>
          <cell r="CA1151" t="e">
            <v>#REF!</v>
          </cell>
          <cell r="CB1151" t="str">
            <v>Match</v>
          </cell>
          <cell r="CC1151" t="b">
            <v>0</v>
          </cell>
          <cell r="CD1151">
            <v>907941156</v>
          </cell>
          <cell r="CE1151">
            <v>9</v>
          </cell>
          <cell r="CF1151">
            <v>9</v>
          </cell>
          <cell r="CG1151">
            <v>94</v>
          </cell>
          <cell r="CH1151" t="b">
            <v>0</v>
          </cell>
          <cell r="CI1151">
            <v>-6.3131597222236451</v>
          </cell>
          <cell r="CJ1151"/>
          <cell r="CK1151" t="e">
            <v>#REF!</v>
          </cell>
          <cell r="CL1151" t="e">
            <v>#REF!</v>
          </cell>
        </row>
        <row r="1152">
          <cell r="B1152">
            <v>53401</v>
          </cell>
          <cell r="C1152" t="str">
            <v xml:space="preserve"> LOWE,AARON H</v>
          </cell>
          <cell r="D1152">
            <v>34210.36</v>
          </cell>
          <cell r="E1152">
            <v>27827.52</v>
          </cell>
          <cell r="F1152">
            <v>42695</v>
          </cell>
          <cell r="G1152">
            <v>44439</v>
          </cell>
          <cell r="H1152" t="str">
            <v xml:space="preserve"> PURCHASE VEHICLE</v>
          </cell>
          <cell r="I1152" t="str">
            <v xml:space="preserve"> SA</v>
          </cell>
          <cell r="J1152">
            <v>34</v>
          </cell>
          <cell r="K1152" t="str">
            <v xml:space="preserve"> A</v>
          </cell>
          <cell r="L1152" t="str">
            <v xml:space="preserve"> N</v>
          </cell>
          <cell r="M1152">
            <v>0</v>
          </cell>
          <cell r="N1152">
            <v>38005</v>
          </cell>
          <cell r="O1152">
            <v>53401</v>
          </cell>
          <cell r="P1152">
            <v>0</v>
          </cell>
          <cell r="Q1152" t="str">
            <v xml:space="preserve"> LF</v>
          </cell>
          <cell r="R1152">
            <v>43133</v>
          </cell>
          <cell r="S1152">
            <v>337.73</v>
          </cell>
          <cell r="T1152">
            <v>28.59</v>
          </cell>
          <cell r="U1152" t="str">
            <v xml:space="preserve"> N</v>
          </cell>
          <cell r="V1152">
            <v>11</v>
          </cell>
          <cell r="W1152">
            <v>498967158</v>
          </cell>
          <cell r="X1152" t="str">
            <v xml:space="preserve"> S</v>
          </cell>
          <cell r="Y1152">
            <v>38005</v>
          </cell>
          <cell r="Z1152">
            <v>53401</v>
          </cell>
          <cell r="AA1152">
            <v>2</v>
          </cell>
          <cell r="AB1152">
            <v>1</v>
          </cell>
          <cell r="AC1152">
            <v>5</v>
          </cell>
          <cell r="AD1152">
            <v>12</v>
          </cell>
          <cell r="AE1152">
            <v>0</v>
          </cell>
          <cell r="AF1152">
            <v>0</v>
          </cell>
          <cell r="AG1152" t="str">
            <v xml:space="preserve"> ST</v>
          </cell>
          <cell r="AH1152" t="str">
            <v xml:space="preserve"> 2006 DODGE RAN 2500</v>
          </cell>
          <cell r="AI1152" t="str">
            <v xml:space="preserve"> N</v>
          </cell>
          <cell r="AJ1152">
            <v>7.5</v>
          </cell>
          <cell r="AK1152">
            <v>8</v>
          </cell>
          <cell r="AL1152">
            <v>38005</v>
          </cell>
          <cell r="AM1152">
            <v>53401</v>
          </cell>
          <cell r="AN1152" t="str">
            <v xml:space="preserve">  5/11/2017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1</v>
          </cell>
          <cell r="AW1152">
            <v>0</v>
          </cell>
          <cell r="AX1152">
            <v>0</v>
          </cell>
          <cell r="AY1152">
            <v>38005</v>
          </cell>
          <cell r="AZ1152">
            <v>53401</v>
          </cell>
          <cell r="BA1152" t="str">
            <v xml:space="preserve"> ST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 t="str">
            <v>Pass</v>
          </cell>
          <cell r="BH1152" t="str">
            <v>Pass</v>
          </cell>
          <cell r="BI1152" t="str">
            <v>***-**-7158</v>
          </cell>
          <cell r="BJ1152">
            <v>27827.52</v>
          </cell>
          <cell r="BK1152">
            <v>27856.11</v>
          </cell>
          <cell r="BL1152">
            <v>27856.11</v>
          </cell>
          <cell r="BM1152"/>
          <cell r="BN1152"/>
          <cell r="BO1152"/>
          <cell r="BP1152"/>
          <cell r="BQ1152">
            <v>2.8660848776090468E-5</v>
          </cell>
          <cell r="BR1152">
            <v>27827.52</v>
          </cell>
          <cell r="BS1152">
            <v>28.59</v>
          </cell>
          <cell r="BT1152">
            <v>27856.11</v>
          </cell>
          <cell r="BU1152">
            <v>0</v>
          </cell>
          <cell r="BV1152">
            <v>27856.11</v>
          </cell>
          <cell r="BW1152">
            <v>0</v>
          </cell>
          <cell r="BX1152">
            <v>0</v>
          </cell>
          <cell r="BY1152"/>
          <cell r="BZ1152">
            <v>0</v>
          </cell>
          <cell r="CA1152" t="e">
            <v>#REF!</v>
          </cell>
          <cell r="CB1152" t="str">
            <v>Match</v>
          </cell>
          <cell r="CC1152" t="b">
            <v>0</v>
          </cell>
          <cell r="CD1152">
            <v>498967158</v>
          </cell>
          <cell r="CE1152">
            <v>9</v>
          </cell>
          <cell r="CF1152">
            <v>4</v>
          </cell>
          <cell r="CG1152">
            <v>96</v>
          </cell>
          <cell r="CH1152" t="b">
            <v>0</v>
          </cell>
          <cell r="CI1152">
            <v>-9.3131597222236451</v>
          </cell>
          <cell r="CJ1152"/>
          <cell r="CK1152" t="e">
            <v>#REF!</v>
          </cell>
          <cell r="CL1152" t="e">
            <v>#REF!</v>
          </cell>
        </row>
        <row r="1153">
          <cell r="B1153">
            <v>54278</v>
          </cell>
          <cell r="C1153" t="str">
            <v xml:space="preserve"> LOWE,KATHRYN LEE</v>
          </cell>
          <cell r="D1153">
            <v>6550.88</v>
          </cell>
          <cell r="E1153">
            <v>6033.22</v>
          </cell>
          <cell r="F1153">
            <v>43041</v>
          </cell>
          <cell r="G1153">
            <v>43763</v>
          </cell>
          <cell r="H1153" t="str">
            <v xml:space="preserve"> REFINANCE DEBT</v>
          </cell>
          <cell r="I1153" t="str">
            <v xml:space="preserve"> SA</v>
          </cell>
          <cell r="J1153">
            <v>31</v>
          </cell>
          <cell r="K1153" t="str">
            <v xml:space="preserve"> A</v>
          </cell>
          <cell r="L1153" t="str">
            <v xml:space="preserve"> N</v>
          </cell>
          <cell r="M1153">
            <v>0</v>
          </cell>
          <cell r="N1153">
            <v>38005</v>
          </cell>
          <cell r="O1153">
            <v>54278</v>
          </cell>
          <cell r="P1153">
            <v>0</v>
          </cell>
          <cell r="Q1153" t="str">
            <v xml:space="preserve"> MN</v>
          </cell>
          <cell r="R1153">
            <v>43125</v>
          </cell>
          <cell r="S1153">
            <v>294.3</v>
          </cell>
          <cell r="T1153">
            <v>35.950000000000003</v>
          </cell>
          <cell r="U1153" t="str">
            <v xml:space="preserve"> N</v>
          </cell>
          <cell r="V1153">
            <v>11</v>
          </cell>
          <cell r="W1153">
            <v>446721785</v>
          </cell>
          <cell r="X1153" t="str">
            <v xml:space="preserve"> S</v>
          </cell>
          <cell r="Y1153">
            <v>38005</v>
          </cell>
          <cell r="Z1153">
            <v>54278</v>
          </cell>
          <cell r="AA1153">
            <v>0</v>
          </cell>
          <cell r="AB1153">
            <v>26</v>
          </cell>
          <cell r="AC1153">
            <v>10</v>
          </cell>
          <cell r="AD1153">
            <v>4</v>
          </cell>
          <cell r="AE1153">
            <v>0</v>
          </cell>
          <cell r="AF1153">
            <v>0</v>
          </cell>
          <cell r="AG1153" t="str">
            <v xml:space="preserve"> ST</v>
          </cell>
          <cell r="AH1153" t="str">
            <v xml:space="preserve"> 2004 DODGE  RAM 2500 (VIN 3D7K</v>
          </cell>
          <cell r="AI1153" t="str">
            <v xml:space="preserve"> N</v>
          </cell>
          <cell r="AJ1153">
            <v>7.5</v>
          </cell>
          <cell r="AK1153">
            <v>0</v>
          </cell>
          <cell r="AL1153">
            <v>38005</v>
          </cell>
          <cell r="AM1153">
            <v>54278</v>
          </cell>
          <cell r="AN1153" t="str">
            <v xml:space="preserve">  0/00/0000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38005</v>
          </cell>
          <cell r="AZ1153">
            <v>54278</v>
          </cell>
          <cell r="BA1153" t="str">
            <v xml:space="preserve"> ST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 t="str">
            <v>Pass</v>
          </cell>
          <cell r="BH1153" t="str">
            <v>Pass</v>
          </cell>
          <cell r="BI1153" t="str">
            <v>***-**-1785</v>
          </cell>
          <cell r="BJ1153">
            <v>6033.22</v>
          </cell>
          <cell r="BK1153">
            <v>6069.17</v>
          </cell>
          <cell r="BL1153">
            <v>6069.17</v>
          </cell>
          <cell r="BM1153"/>
          <cell r="BN1153"/>
          <cell r="BO1153"/>
          <cell r="BP1153"/>
          <cell r="BQ1153">
            <v>6.213892077083569E-6</v>
          </cell>
          <cell r="BR1153">
            <v>6033.22</v>
          </cell>
          <cell r="BS1153">
            <v>35.950000000000003</v>
          </cell>
          <cell r="BT1153">
            <v>6069.17</v>
          </cell>
          <cell r="BU1153">
            <v>0</v>
          </cell>
          <cell r="BV1153">
            <v>6069.17</v>
          </cell>
          <cell r="BW1153">
            <v>0</v>
          </cell>
          <cell r="BX1153">
            <v>0</v>
          </cell>
          <cell r="BY1153"/>
          <cell r="BZ1153">
            <v>0</v>
          </cell>
          <cell r="CA1153" t="e">
            <v>#REF!</v>
          </cell>
          <cell r="CB1153" t="str">
            <v>Match</v>
          </cell>
          <cell r="CC1153" t="b">
            <v>0</v>
          </cell>
          <cell r="CD1153">
            <v>446721785</v>
          </cell>
          <cell r="CE1153">
            <v>9</v>
          </cell>
          <cell r="CF1153">
            <v>4</v>
          </cell>
          <cell r="CG1153">
            <v>72</v>
          </cell>
          <cell r="CH1153" t="b">
            <v>0</v>
          </cell>
          <cell r="CI1153">
            <v>-1.3131597222236451</v>
          </cell>
          <cell r="CJ1153"/>
          <cell r="CK1153" t="e">
            <v>#REF!</v>
          </cell>
          <cell r="CL1153" t="e">
            <v>#REF!</v>
          </cell>
        </row>
        <row r="1154">
          <cell r="B1154">
            <v>51418</v>
          </cell>
          <cell r="C1154" t="str">
            <v xml:space="preserve"> LOWE,TRACY DAWN</v>
          </cell>
          <cell r="D1154">
            <v>5948.2</v>
          </cell>
          <cell r="E1154">
            <v>814.53</v>
          </cell>
          <cell r="F1154">
            <v>42081</v>
          </cell>
          <cell r="G1154">
            <v>43160</v>
          </cell>
          <cell r="H1154" t="str">
            <v xml:space="preserve"> REFINANCE CAMPER</v>
          </cell>
          <cell r="I1154" t="str">
            <v xml:space="preserve"> SA</v>
          </cell>
          <cell r="J1154">
            <v>31</v>
          </cell>
          <cell r="K1154" t="str">
            <v xml:space="preserve"> A</v>
          </cell>
          <cell r="L1154" t="str">
            <v xml:space="preserve"> N</v>
          </cell>
          <cell r="M1154">
            <v>0</v>
          </cell>
          <cell r="N1154">
            <v>38008</v>
          </cell>
          <cell r="O1154">
            <v>51418</v>
          </cell>
          <cell r="P1154">
            <v>0</v>
          </cell>
          <cell r="Q1154" t="str">
            <v xml:space="preserve"> LF</v>
          </cell>
          <cell r="R1154">
            <v>43132</v>
          </cell>
          <cell r="S1154">
            <v>226.81</v>
          </cell>
          <cell r="T1154">
            <v>1.51</v>
          </cell>
          <cell r="U1154" t="str">
            <v xml:space="preserve"> N</v>
          </cell>
          <cell r="V1154">
            <v>11</v>
          </cell>
          <cell r="W1154">
            <v>489928396</v>
          </cell>
          <cell r="X1154" t="str">
            <v xml:space="preserve"> S</v>
          </cell>
          <cell r="Y1154">
            <v>38008</v>
          </cell>
          <cell r="Z1154">
            <v>51418</v>
          </cell>
          <cell r="AA1154">
            <v>2</v>
          </cell>
          <cell r="AB1154">
            <v>11</v>
          </cell>
          <cell r="AC1154">
            <v>10</v>
          </cell>
          <cell r="AD1154">
            <v>4</v>
          </cell>
          <cell r="AE1154">
            <v>0</v>
          </cell>
          <cell r="AF1154">
            <v>0</v>
          </cell>
          <cell r="AG1154" t="str">
            <v xml:space="preserve"> ST</v>
          </cell>
          <cell r="AH1154" t="str">
            <v xml:space="preserve"> 1989 HITCH HIKER II (VIN 1C932</v>
          </cell>
          <cell r="AI1154" t="str">
            <v xml:space="preserve"> N</v>
          </cell>
          <cell r="AJ1154">
            <v>8.5</v>
          </cell>
          <cell r="AK1154">
            <v>9</v>
          </cell>
          <cell r="AL1154">
            <v>38008</v>
          </cell>
          <cell r="AM1154">
            <v>51418</v>
          </cell>
          <cell r="AN1154" t="str">
            <v xml:space="preserve"> 10/20/2017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2</v>
          </cell>
          <cell r="AW1154">
            <v>1</v>
          </cell>
          <cell r="AX1154">
            <v>0</v>
          </cell>
          <cell r="AY1154">
            <v>38008</v>
          </cell>
          <cell r="AZ1154">
            <v>51418</v>
          </cell>
          <cell r="BA1154" t="str">
            <v xml:space="preserve"> ST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 t="str">
            <v>Pass</v>
          </cell>
          <cell r="BH1154" t="str">
            <v>Pass</v>
          </cell>
          <cell r="BI1154" t="str">
            <v>***-**-8396</v>
          </cell>
          <cell r="BJ1154">
            <v>814.53</v>
          </cell>
          <cell r="BK1154">
            <v>816.04</v>
          </cell>
          <cell r="BL1154">
            <v>816.04</v>
          </cell>
          <cell r="BM1154"/>
          <cell r="BN1154"/>
          <cell r="BO1154"/>
          <cell r="BP1154"/>
          <cell r="BQ1154">
            <v>9.5077836523224134E-7</v>
          </cell>
          <cell r="BR1154">
            <v>814.53</v>
          </cell>
          <cell r="BS1154">
            <v>1.51</v>
          </cell>
          <cell r="BT1154">
            <v>816.04</v>
          </cell>
          <cell r="BU1154">
            <v>0</v>
          </cell>
          <cell r="BV1154">
            <v>816.04</v>
          </cell>
          <cell r="BW1154">
            <v>0</v>
          </cell>
          <cell r="BX1154">
            <v>0</v>
          </cell>
          <cell r="BY1154"/>
          <cell r="BZ1154">
            <v>0</v>
          </cell>
          <cell r="CA1154" t="e">
            <v>#REF!</v>
          </cell>
          <cell r="CB1154" t="str">
            <v>Match</v>
          </cell>
          <cell r="CC1154" t="b">
            <v>0</v>
          </cell>
          <cell r="CD1154">
            <v>489928396</v>
          </cell>
          <cell r="CE1154">
            <v>9</v>
          </cell>
          <cell r="CF1154">
            <v>4</v>
          </cell>
          <cell r="CG1154">
            <v>92</v>
          </cell>
          <cell r="CH1154" t="b">
            <v>0</v>
          </cell>
          <cell r="CI1154">
            <v>-8.3131597222236451</v>
          </cell>
          <cell r="CJ1154"/>
          <cell r="CK1154" t="e">
            <v>#REF!</v>
          </cell>
          <cell r="CL1154" t="e">
            <v>#REF!</v>
          </cell>
        </row>
        <row r="1155">
          <cell r="B1155">
            <v>51419</v>
          </cell>
          <cell r="C1155" t="str">
            <v xml:space="preserve"> LOWE,TRACY DAWN</v>
          </cell>
          <cell r="D1155">
            <v>8477.81</v>
          </cell>
          <cell r="E1155">
            <v>4218.66</v>
          </cell>
          <cell r="F1155">
            <v>42081</v>
          </cell>
          <cell r="G1155">
            <v>43661</v>
          </cell>
          <cell r="H1155" t="str">
            <v xml:space="preserve"> REFINANCE VEHICLE</v>
          </cell>
          <cell r="I1155" t="str">
            <v xml:space="preserve"> SA</v>
          </cell>
          <cell r="J1155">
            <v>31</v>
          </cell>
          <cell r="K1155" t="str">
            <v xml:space="preserve"> A</v>
          </cell>
          <cell r="L1155" t="str">
            <v xml:space="preserve"> N</v>
          </cell>
          <cell r="M1155">
            <v>0</v>
          </cell>
          <cell r="N1155">
            <v>38008</v>
          </cell>
          <cell r="O1155">
            <v>51419</v>
          </cell>
          <cell r="P1155">
            <v>0</v>
          </cell>
          <cell r="Q1155" t="str">
            <v xml:space="preserve"> LF</v>
          </cell>
          <cell r="R1155">
            <v>43146</v>
          </cell>
          <cell r="S1155">
            <v>228.12</v>
          </cell>
          <cell r="T1155">
            <v>6.48</v>
          </cell>
          <cell r="U1155" t="str">
            <v xml:space="preserve"> N</v>
          </cell>
          <cell r="V1155">
            <v>11</v>
          </cell>
          <cell r="W1155">
            <v>489928396</v>
          </cell>
          <cell r="X1155" t="str">
            <v xml:space="preserve"> S</v>
          </cell>
          <cell r="Y1155">
            <v>38008</v>
          </cell>
          <cell r="Z1155">
            <v>51419</v>
          </cell>
          <cell r="AA1155">
            <v>2</v>
          </cell>
          <cell r="AB1155">
            <v>11</v>
          </cell>
          <cell r="AC1155">
            <v>10</v>
          </cell>
          <cell r="AD1155">
            <v>4</v>
          </cell>
          <cell r="AE1155">
            <v>0</v>
          </cell>
          <cell r="AF1155">
            <v>0</v>
          </cell>
          <cell r="AG1155" t="str">
            <v xml:space="preserve"> ST</v>
          </cell>
          <cell r="AH1155" t="str">
            <v xml:space="preserve"> 2002 F-250, 1989 HITCH HIKER</v>
          </cell>
          <cell r="AI1155" t="str">
            <v xml:space="preserve"> N</v>
          </cell>
          <cell r="AJ1155">
            <v>7</v>
          </cell>
          <cell r="AK1155">
            <v>9</v>
          </cell>
          <cell r="AL1155">
            <v>38008</v>
          </cell>
          <cell r="AM1155">
            <v>51419</v>
          </cell>
          <cell r="AN1155" t="str">
            <v xml:space="preserve"> 10/20/2017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3</v>
          </cell>
          <cell r="AW1155">
            <v>1</v>
          </cell>
          <cell r="AX1155">
            <v>0</v>
          </cell>
          <cell r="AY1155">
            <v>38008</v>
          </cell>
          <cell r="AZ1155">
            <v>51419</v>
          </cell>
          <cell r="BA1155" t="str">
            <v xml:space="preserve"> ST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 t="str">
            <v>Pass</v>
          </cell>
          <cell r="BH1155" t="str">
            <v>Pass</v>
          </cell>
          <cell r="BI1155" t="str">
            <v>***-**-8396</v>
          </cell>
          <cell r="BJ1155">
            <v>4218.66</v>
          </cell>
          <cell r="BK1155">
            <v>4225.1399999999994</v>
          </cell>
          <cell r="BL1155">
            <v>4225.1399999999994</v>
          </cell>
          <cell r="BM1155"/>
          <cell r="BN1155"/>
          <cell r="BO1155"/>
          <cell r="BP1155"/>
          <cell r="BQ1155">
            <v>4.055326688995607E-6</v>
          </cell>
          <cell r="BR1155">
            <v>4218.66</v>
          </cell>
          <cell r="BS1155">
            <v>6.48</v>
          </cell>
          <cell r="BT1155">
            <v>4225.1399999999994</v>
          </cell>
          <cell r="BU1155">
            <v>0</v>
          </cell>
          <cell r="BV1155">
            <v>4225.1399999999994</v>
          </cell>
          <cell r="BW1155">
            <v>0</v>
          </cell>
          <cell r="BX1155">
            <v>0</v>
          </cell>
          <cell r="BY1155"/>
          <cell r="BZ1155">
            <v>0</v>
          </cell>
          <cell r="CA1155" t="e">
            <v>#REF!</v>
          </cell>
          <cell r="CB1155" t="str">
            <v>Match</v>
          </cell>
          <cell r="CC1155" t="b">
            <v>0</v>
          </cell>
          <cell r="CD1155">
            <v>489928396</v>
          </cell>
          <cell r="CE1155">
            <v>9</v>
          </cell>
          <cell r="CF1155">
            <v>4</v>
          </cell>
          <cell r="CG1155">
            <v>92</v>
          </cell>
          <cell r="CH1155" t="b">
            <v>0</v>
          </cell>
          <cell r="CI1155">
            <v>-22.313159722223645</v>
          </cell>
          <cell r="CJ1155"/>
          <cell r="CK1155" t="e">
            <v>#REF!</v>
          </cell>
          <cell r="CL1155" t="e">
            <v>#REF!</v>
          </cell>
        </row>
        <row r="1156">
          <cell r="B1156">
            <v>52391</v>
          </cell>
          <cell r="C1156" t="str">
            <v xml:space="preserve"> LOZANO,IRVIN A.</v>
          </cell>
          <cell r="D1156">
            <v>4526.5</v>
          </cell>
          <cell r="E1156">
            <v>735</v>
          </cell>
          <cell r="F1156">
            <v>42349</v>
          </cell>
          <cell r="G1156">
            <v>43440</v>
          </cell>
          <cell r="H1156" t="str">
            <v xml:space="preserve"> PERSONAL</v>
          </cell>
          <cell r="I1156" t="str">
            <v xml:space="preserve"> SA</v>
          </cell>
          <cell r="J1156">
            <v>31</v>
          </cell>
          <cell r="K1156" t="str">
            <v xml:space="preserve"> A</v>
          </cell>
          <cell r="L1156" t="str">
            <v xml:space="preserve"> N</v>
          </cell>
          <cell r="M1156">
            <v>0</v>
          </cell>
          <cell r="N1156">
            <v>38009</v>
          </cell>
          <cell r="O1156">
            <v>52391</v>
          </cell>
          <cell r="P1156">
            <v>0</v>
          </cell>
          <cell r="Q1156" t="str">
            <v xml:space="preserve"> JD</v>
          </cell>
          <cell r="R1156">
            <v>43045</v>
          </cell>
          <cell r="S1156">
            <v>152.29</v>
          </cell>
          <cell r="T1156">
            <v>5.76</v>
          </cell>
          <cell r="U1156" t="str">
            <v xml:space="preserve"> N</v>
          </cell>
          <cell r="V1156">
            <v>11</v>
          </cell>
          <cell r="W1156">
            <v>684807595</v>
          </cell>
          <cell r="X1156" t="str">
            <v xml:space="preserve"> S</v>
          </cell>
          <cell r="Y1156">
            <v>38009</v>
          </cell>
          <cell r="Z1156">
            <v>52391</v>
          </cell>
          <cell r="AA1156">
            <v>0</v>
          </cell>
          <cell r="AB1156">
            <v>4</v>
          </cell>
          <cell r="AC1156">
            <v>10</v>
          </cell>
          <cell r="AD1156">
            <v>4</v>
          </cell>
          <cell r="AE1156">
            <v>0</v>
          </cell>
          <cell r="AF1156">
            <v>0</v>
          </cell>
          <cell r="AG1156" t="str">
            <v xml:space="preserve"> ST</v>
          </cell>
          <cell r="AH1156" t="str">
            <v xml:space="preserve"> 2009 CHEVROLET COBALT</v>
          </cell>
          <cell r="AI1156" t="str">
            <v xml:space="preserve"> N</v>
          </cell>
          <cell r="AJ1156">
            <v>13</v>
          </cell>
          <cell r="AK1156">
            <v>13</v>
          </cell>
          <cell r="AL1156">
            <v>38009</v>
          </cell>
          <cell r="AM1156">
            <v>52391</v>
          </cell>
          <cell r="AN1156" t="str">
            <v xml:space="preserve">  0/00/0000</v>
          </cell>
          <cell r="AO1156">
            <v>358.11</v>
          </cell>
          <cell r="AP1156">
            <v>1.05</v>
          </cell>
          <cell r="AQ1156">
            <v>152.29</v>
          </cell>
          <cell r="AR1156">
            <v>152.29</v>
          </cell>
          <cell r="AS1156">
            <v>54.58</v>
          </cell>
          <cell r="AT1156">
            <v>0</v>
          </cell>
          <cell r="AU1156">
            <v>0</v>
          </cell>
          <cell r="AV1156">
            <v>11</v>
          </cell>
          <cell r="AW1156">
            <v>4</v>
          </cell>
          <cell r="AX1156">
            <v>0</v>
          </cell>
          <cell r="AY1156">
            <v>38009</v>
          </cell>
          <cell r="AZ1156">
            <v>52391</v>
          </cell>
          <cell r="BA1156" t="str">
            <v xml:space="preserve"> ST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 t="str">
            <v>Pass</v>
          </cell>
          <cell r="BH1156" t="str">
            <v>Pass</v>
          </cell>
          <cell r="BI1156" t="str">
            <v>***-**-7595</v>
          </cell>
          <cell r="BJ1156">
            <v>735</v>
          </cell>
          <cell r="BK1156">
            <v>740.76</v>
          </cell>
          <cell r="BL1156">
            <v>740.76</v>
          </cell>
          <cell r="BM1156"/>
          <cell r="BN1156"/>
          <cell r="BO1156"/>
          <cell r="BP1156"/>
          <cell r="BQ1156">
            <v>1.3121514723819895E-6</v>
          </cell>
          <cell r="BR1156">
            <v>735</v>
          </cell>
          <cell r="BS1156">
            <v>5.76</v>
          </cell>
          <cell r="BT1156">
            <v>740.76</v>
          </cell>
          <cell r="BU1156">
            <v>0</v>
          </cell>
          <cell r="BV1156">
            <v>740.76</v>
          </cell>
          <cell r="BW1156">
            <v>0</v>
          </cell>
          <cell r="BX1156">
            <v>0</v>
          </cell>
          <cell r="BY1156" t="str">
            <v>60-89</v>
          </cell>
          <cell r="BZ1156">
            <v>359.16</v>
          </cell>
          <cell r="CA1156" t="e">
            <v>#REF!</v>
          </cell>
          <cell r="CB1156" t="str">
            <v>Match</v>
          </cell>
          <cell r="CC1156" t="b">
            <v>0</v>
          </cell>
          <cell r="CD1156">
            <v>684807595</v>
          </cell>
          <cell r="CE1156">
            <v>9</v>
          </cell>
          <cell r="CF1156">
            <v>6</v>
          </cell>
          <cell r="CG1156">
            <v>80</v>
          </cell>
          <cell r="CH1156" t="b">
            <v>0</v>
          </cell>
          <cell r="CI1156">
            <v>78.686840277776355</v>
          </cell>
          <cell r="CJ1156" t="str">
            <v>31 +</v>
          </cell>
          <cell r="CK1156" t="e">
            <v>#REF!</v>
          </cell>
          <cell r="CL1156" t="e">
            <v>#REF!</v>
          </cell>
        </row>
        <row r="1157">
          <cell r="B1157">
            <v>50740</v>
          </cell>
          <cell r="C1157" t="str">
            <v xml:space="preserve"> HUGHES,LARRY D.</v>
          </cell>
          <cell r="D1157">
            <v>125000</v>
          </cell>
          <cell r="E1157">
            <v>103560.08</v>
          </cell>
          <cell r="F1157">
            <v>41897</v>
          </cell>
          <cell r="G1157">
            <v>47376</v>
          </cell>
          <cell r="H1157" t="str">
            <v xml:space="preserve"> REAL ESTATE AMORTIZATION</v>
          </cell>
          <cell r="I1157" t="str">
            <v xml:space="preserve"> SA</v>
          </cell>
          <cell r="J1157">
            <v>15</v>
          </cell>
          <cell r="K1157" t="str">
            <v xml:space="preserve"> A</v>
          </cell>
          <cell r="L1157" t="str">
            <v xml:space="preserve"> N</v>
          </cell>
          <cell r="M1157">
            <v>0</v>
          </cell>
          <cell r="N1157">
            <v>38090</v>
          </cell>
          <cell r="O1157">
            <v>50740</v>
          </cell>
          <cell r="P1157">
            <v>0</v>
          </cell>
          <cell r="Q1157" t="str">
            <v xml:space="preserve"> JD</v>
          </cell>
          <cell r="R1157">
            <v>43146</v>
          </cell>
          <cell r="S1157">
            <v>956.4</v>
          </cell>
          <cell r="T1157">
            <v>357.5</v>
          </cell>
          <cell r="U1157" t="str">
            <v xml:space="preserve"> N</v>
          </cell>
          <cell r="V1157">
            <v>2</v>
          </cell>
          <cell r="W1157">
            <v>515562960</v>
          </cell>
          <cell r="X1157" t="str">
            <v xml:space="preserve"> S</v>
          </cell>
          <cell r="Y1157">
            <v>38090</v>
          </cell>
          <cell r="Z1157">
            <v>50740</v>
          </cell>
          <cell r="AA1157">
            <v>0</v>
          </cell>
          <cell r="AB1157">
            <v>2</v>
          </cell>
          <cell r="AC1157">
            <v>6</v>
          </cell>
          <cell r="AD1157">
            <v>2</v>
          </cell>
          <cell r="AE1157">
            <v>0</v>
          </cell>
          <cell r="AF1157">
            <v>0</v>
          </cell>
          <cell r="AG1157" t="str">
            <v xml:space="preserve"> ST</v>
          </cell>
          <cell r="AH1157" t="str">
            <v xml:space="preserve"> REAL PROPERTY LOCATED IN, SCOT</v>
          </cell>
          <cell r="AI1157" t="str">
            <v xml:space="preserve"> N</v>
          </cell>
          <cell r="AJ1157">
            <v>4.5</v>
          </cell>
          <cell r="AK1157">
            <v>1</v>
          </cell>
          <cell r="AL1157">
            <v>38090</v>
          </cell>
          <cell r="AM1157">
            <v>50740</v>
          </cell>
          <cell r="AN1157" t="str">
            <v xml:space="preserve">  0/00/0000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38090</v>
          </cell>
          <cell r="AZ1157">
            <v>50740</v>
          </cell>
          <cell r="BA1157" t="str">
            <v xml:space="preserve"> ST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 t="str">
            <v>Pass</v>
          </cell>
          <cell r="BH1157" t="str">
            <v>Pass</v>
          </cell>
          <cell r="BI1157" t="str">
            <v>***-**-2960</v>
          </cell>
          <cell r="BJ1157">
            <v>103560.08</v>
          </cell>
          <cell r="BK1157">
            <v>103917.58</v>
          </cell>
          <cell r="BL1157">
            <v>103917.58</v>
          </cell>
          <cell r="BM1157"/>
          <cell r="BN1157"/>
          <cell r="BO1157"/>
          <cell r="BP1157"/>
          <cell r="BQ1157">
            <v>6.399678718304393E-5</v>
          </cell>
          <cell r="BR1157">
            <v>103560.08</v>
          </cell>
          <cell r="BS1157">
            <v>357.5</v>
          </cell>
          <cell r="BT1157">
            <v>103917.58</v>
          </cell>
          <cell r="BU1157">
            <v>0</v>
          </cell>
          <cell r="BV1157">
            <v>103917.58</v>
          </cell>
          <cell r="BW1157">
            <v>0</v>
          </cell>
          <cell r="BX1157">
            <v>0</v>
          </cell>
          <cell r="BY1157"/>
          <cell r="BZ1157">
            <v>0</v>
          </cell>
          <cell r="CA1157" t="e">
            <v>#REF!</v>
          </cell>
          <cell r="CB1157" t="str">
            <v>Match</v>
          </cell>
          <cell r="CC1157" t="b">
            <v>0</v>
          </cell>
          <cell r="CD1157">
            <v>515562960</v>
          </cell>
          <cell r="CE1157">
            <v>9</v>
          </cell>
          <cell r="CF1157">
            <v>5</v>
          </cell>
          <cell r="CG1157">
            <v>56</v>
          </cell>
          <cell r="CH1157" t="b">
            <v>0</v>
          </cell>
          <cell r="CI1157">
            <v>-22.313159722223645</v>
          </cell>
          <cell r="CJ1157"/>
          <cell r="CK1157" t="e">
            <v>#REF!</v>
          </cell>
          <cell r="CL1157" t="e">
            <v>#REF!</v>
          </cell>
        </row>
        <row r="1158">
          <cell r="B1158">
            <v>51466</v>
          </cell>
          <cell r="C1158" t="str">
            <v xml:space="preserve"> LOEWEN,JACOB K</v>
          </cell>
          <cell r="D1158">
            <v>15017.5</v>
          </cell>
          <cell r="E1158">
            <v>3446.92</v>
          </cell>
          <cell r="F1158">
            <v>42094</v>
          </cell>
          <cell r="G1158">
            <v>43405</v>
          </cell>
          <cell r="H1158" t="str">
            <v xml:space="preserve"> PURCHASE VEHICLE</v>
          </cell>
          <cell r="I1158" t="str">
            <v xml:space="preserve"> SA</v>
          </cell>
          <cell r="J1158">
            <v>34</v>
          </cell>
          <cell r="K1158" t="str">
            <v xml:space="preserve"> A</v>
          </cell>
          <cell r="L1158" t="str">
            <v xml:space="preserve"> N</v>
          </cell>
          <cell r="M1158">
            <v>0</v>
          </cell>
          <cell r="N1158">
            <v>38180</v>
          </cell>
          <cell r="O1158">
            <v>51466</v>
          </cell>
          <cell r="P1158">
            <v>0</v>
          </cell>
          <cell r="Q1158" t="str">
            <v xml:space="preserve"> LF</v>
          </cell>
          <cell r="R1158">
            <v>43160</v>
          </cell>
          <cell r="S1158">
            <v>399.53</v>
          </cell>
          <cell r="T1158">
            <v>15.59</v>
          </cell>
          <cell r="U1158" t="str">
            <v xml:space="preserve"> N</v>
          </cell>
          <cell r="V1158">
            <v>11</v>
          </cell>
          <cell r="W1158">
            <v>911735223</v>
          </cell>
          <cell r="X1158" t="str">
            <v xml:space="preserve"> S</v>
          </cell>
          <cell r="Y1158">
            <v>38180</v>
          </cell>
          <cell r="Z1158">
            <v>51466</v>
          </cell>
          <cell r="AA1158">
            <v>0</v>
          </cell>
          <cell r="AB1158">
            <v>12</v>
          </cell>
          <cell r="AC1158">
            <v>5</v>
          </cell>
          <cell r="AD1158">
            <v>12</v>
          </cell>
          <cell r="AE1158">
            <v>0</v>
          </cell>
          <cell r="AF1158">
            <v>0</v>
          </cell>
          <cell r="AG1158" t="str">
            <v xml:space="preserve"> ST</v>
          </cell>
          <cell r="AH1158" t="str">
            <v xml:space="preserve"> 2006 CHEVROLET SILVERADO 1500</v>
          </cell>
          <cell r="AI1158" t="str">
            <v xml:space="preserve"> N</v>
          </cell>
          <cell r="AJ1158">
            <v>7.5</v>
          </cell>
          <cell r="AK1158">
            <v>0</v>
          </cell>
          <cell r="AL1158">
            <v>38180</v>
          </cell>
          <cell r="AM1158">
            <v>51466</v>
          </cell>
          <cell r="AN1158" t="str">
            <v xml:space="preserve">  0/00/0000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38180</v>
          </cell>
          <cell r="AZ1158">
            <v>51466</v>
          </cell>
          <cell r="BA1158" t="str">
            <v xml:space="preserve"> ST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 t="str">
            <v>Pass</v>
          </cell>
          <cell r="BH1158" t="str">
            <v>Pass</v>
          </cell>
          <cell r="BI1158" t="str">
            <v>***-**-5223</v>
          </cell>
          <cell r="BJ1158">
            <v>3446.92</v>
          </cell>
          <cell r="BK1158">
            <v>3462.51</v>
          </cell>
          <cell r="BL1158">
            <v>3462.51</v>
          </cell>
          <cell r="BM1158"/>
          <cell r="BN1158"/>
          <cell r="BO1158"/>
          <cell r="BP1158"/>
          <cell r="BQ1158">
            <v>3.550142192451277E-6</v>
          </cell>
          <cell r="BR1158">
            <v>3446.92</v>
          </cell>
          <cell r="BS1158">
            <v>15.59</v>
          </cell>
          <cell r="BT1158">
            <v>3462.51</v>
          </cell>
          <cell r="BU1158">
            <v>0</v>
          </cell>
          <cell r="BV1158">
            <v>3462.51</v>
          </cell>
          <cell r="BW1158">
            <v>0</v>
          </cell>
          <cell r="BX1158">
            <v>0</v>
          </cell>
          <cell r="BY1158"/>
          <cell r="BZ1158">
            <v>0</v>
          </cell>
          <cell r="CA1158" t="e">
            <v>#REF!</v>
          </cell>
          <cell r="CB1158" t="str">
            <v>Match</v>
          </cell>
          <cell r="CC1158" t="b">
            <v>0</v>
          </cell>
          <cell r="CD1158">
            <v>911735223</v>
          </cell>
          <cell r="CE1158">
            <v>9</v>
          </cell>
          <cell r="CF1158">
            <v>9</v>
          </cell>
          <cell r="CG1158">
            <v>73</v>
          </cell>
          <cell r="CH1158" t="str">
            <v>Z</v>
          </cell>
          <cell r="CI1158">
            <v>-36.313159722223645</v>
          </cell>
          <cell r="CJ1158"/>
          <cell r="CK1158" t="e">
            <v>#REF!</v>
          </cell>
          <cell r="CL1158" t="e">
            <v>#REF!</v>
          </cell>
        </row>
        <row r="1159">
          <cell r="B1159">
            <v>48817</v>
          </cell>
          <cell r="C1159" t="str">
            <v xml:space="preserve"> JEROME L. LUEBBERS A</v>
          </cell>
          <cell r="D1159">
            <v>180000</v>
          </cell>
          <cell r="E1159">
            <v>71008.160000000003</v>
          </cell>
          <cell r="F1159">
            <v>41333</v>
          </cell>
          <cell r="G1159">
            <v>46784</v>
          </cell>
          <cell r="H1159" t="str">
            <v xml:space="preserve"> PURCHASE REAL ESTATE</v>
          </cell>
          <cell r="I1159" t="str">
            <v xml:space="preserve"> SA</v>
          </cell>
          <cell r="J1159">
            <v>12</v>
          </cell>
          <cell r="K1159" t="str">
            <v xml:space="preserve"> A</v>
          </cell>
          <cell r="L1159" t="str">
            <v xml:space="preserve"> N</v>
          </cell>
          <cell r="M1159">
            <v>0</v>
          </cell>
          <cell r="N1159">
            <v>38300</v>
          </cell>
          <cell r="O1159">
            <v>48817</v>
          </cell>
          <cell r="P1159">
            <v>0</v>
          </cell>
          <cell r="Q1159" t="str">
            <v xml:space="preserve"> MN</v>
          </cell>
          <cell r="R1159">
            <v>44593</v>
          </cell>
          <cell r="S1159">
            <v>15868.97</v>
          </cell>
          <cell r="T1159">
            <v>729.54</v>
          </cell>
          <cell r="U1159" t="str">
            <v xml:space="preserve"> N</v>
          </cell>
          <cell r="V1159">
            <v>2</v>
          </cell>
          <cell r="W1159">
            <v>514589111</v>
          </cell>
          <cell r="X1159" t="str">
            <v xml:space="preserve"> F</v>
          </cell>
          <cell r="Y1159">
            <v>38300</v>
          </cell>
          <cell r="Z1159">
            <v>48817</v>
          </cell>
          <cell r="AA1159">
            <v>0</v>
          </cell>
          <cell r="AB1159">
            <v>21</v>
          </cell>
          <cell r="AC1159">
            <v>6</v>
          </cell>
          <cell r="AD1159">
            <v>2</v>
          </cell>
          <cell r="AE1159">
            <v>0</v>
          </cell>
          <cell r="AF1159">
            <v>0</v>
          </cell>
          <cell r="AG1159" t="str">
            <v xml:space="preserve"> ST</v>
          </cell>
          <cell r="AH1159" t="str">
            <v xml:space="preserve"> REAL PROPERTY LOCATED IN RUSH</v>
          </cell>
          <cell r="AI1159" t="str">
            <v xml:space="preserve"> N</v>
          </cell>
          <cell r="AJ1159">
            <v>3.75</v>
          </cell>
          <cell r="AK1159">
            <v>0</v>
          </cell>
          <cell r="AL1159">
            <v>38300</v>
          </cell>
          <cell r="AM1159">
            <v>48817</v>
          </cell>
          <cell r="AN1159" t="str">
            <v xml:space="preserve">  0/00/0000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38300</v>
          </cell>
          <cell r="AZ1159">
            <v>48817</v>
          </cell>
          <cell r="BA1159" t="str">
            <v xml:space="preserve"> ST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 t="str">
            <v>Pass</v>
          </cell>
          <cell r="BH1159" t="str">
            <v>Pass</v>
          </cell>
          <cell r="BI1159" t="str">
            <v>**-***9111</v>
          </cell>
          <cell r="BJ1159">
            <v>71008.160000000003</v>
          </cell>
          <cell r="BK1159">
            <v>71737.7</v>
          </cell>
          <cell r="BL1159">
            <v>71737.7</v>
          </cell>
          <cell r="BM1159"/>
          <cell r="BN1159"/>
          <cell r="BO1159"/>
          <cell r="BP1159"/>
          <cell r="BQ1159">
            <v>3.6567292659001522E-5</v>
          </cell>
          <cell r="BR1159">
            <v>71008.160000000003</v>
          </cell>
          <cell r="BS1159">
            <v>729.54</v>
          </cell>
          <cell r="BT1159">
            <v>71737.7</v>
          </cell>
          <cell r="BU1159">
            <v>0</v>
          </cell>
          <cell r="BV1159">
            <v>71737.7</v>
          </cell>
          <cell r="BW1159">
            <v>0</v>
          </cell>
          <cell r="BX1159">
            <v>0</v>
          </cell>
          <cell r="BY1159"/>
          <cell r="BZ1159">
            <v>0</v>
          </cell>
          <cell r="CA1159" t="e">
            <v>#REF!</v>
          </cell>
          <cell r="CB1159" t="str">
            <v>Match</v>
          </cell>
          <cell r="CC1159" t="b">
            <v>0</v>
          </cell>
          <cell r="CD1159">
            <v>514589111</v>
          </cell>
          <cell r="CE1159">
            <v>9</v>
          </cell>
          <cell r="CF1159">
            <v>5</v>
          </cell>
          <cell r="CG1159">
            <v>58</v>
          </cell>
          <cell r="CH1159" t="b">
            <v>0</v>
          </cell>
          <cell r="CI1159">
            <v>-1469.3131597222236</v>
          </cell>
          <cell r="CJ1159"/>
          <cell r="CK1159" t="e">
            <v>#REF!</v>
          </cell>
          <cell r="CL1159" t="e">
            <v>#REF!</v>
          </cell>
        </row>
        <row r="1160">
          <cell r="B1160">
            <v>53578</v>
          </cell>
          <cell r="C1160" t="str">
            <v xml:space="preserve"> LUDOWESE,BRADLEY LEE</v>
          </cell>
          <cell r="D1160">
            <v>10025</v>
          </cell>
          <cell r="E1160">
            <v>8016.73</v>
          </cell>
          <cell r="F1160">
            <v>42759</v>
          </cell>
          <cell r="G1160">
            <v>44223</v>
          </cell>
          <cell r="H1160" t="str">
            <v xml:space="preserve"> DEBT CONSOLIDATION</v>
          </cell>
          <cell r="I1160" t="str">
            <v xml:space="preserve"> SA</v>
          </cell>
          <cell r="J1160">
            <v>31</v>
          </cell>
          <cell r="K1160" t="str">
            <v xml:space="preserve"> A</v>
          </cell>
          <cell r="L1160" t="str">
            <v xml:space="preserve"> N</v>
          </cell>
          <cell r="M1160">
            <v>0</v>
          </cell>
          <cell r="N1160">
            <v>38391</v>
          </cell>
          <cell r="O1160">
            <v>53578</v>
          </cell>
          <cell r="P1160">
            <v>0</v>
          </cell>
          <cell r="Q1160" t="str">
            <v xml:space="preserve"> BR</v>
          </cell>
          <cell r="R1160">
            <v>43127</v>
          </cell>
          <cell r="S1160">
            <v>242.51</v>
          </cell>
          <cell r="T1160">
            <v>26.35</v>
          </cell>
          <cell r="U1160" t="str">
            <v xml:space="preserve"> N</v>
          </cell>
          <cell r="V1160">
            <v>11</v>
          </cell>
          <cell r="W1160">
            <v>513068774</v>
          </cell>
          <cell r="X1160" t="str">
            <v xml:space="preserve"> S</v>
          </cell>
          <cell r="Y1160">
            <v>38391</v>
          </cell>
          <cell r="Z1160">
            <v>53578</v>
          </cell>
          <cell r="AA1160">
            <v>0</v>
          </cell>
          <cell r="AB1160">
            <v>1</v>
          </cell>
          <cell r="AC1160">
            <v>10</v>
          </cell>
          <cell r="AD1160">
            <v>4</v>
          </cell>
          <cell r="AE1160">
            <v>0</v>
          </cell>
          <cell r="AF1160">
            <v>0</v>
          </cell>
          <cell r="AG1160" t="str">
            <v xml:space="preserve"> ST</v>
          </cell>
          <cell r="AH1160" t="str">
            <v xml:space="preserve"> 1947 GMC 100 TRUCK</v>
          </cell>
          <cell r="AI1160" t="str">
            <v xml:space="preserve"> N</v>
          </cell>
          <cell r="AJ1160">
            <v>7.5</v>
          </cell>
          <cell r="AK1160">
            <v>7</v>
          </cell>
          <cell r="AL1160">
            <v>38391</v>
          </cell>
          <cell r="AM1160">
            <v>53578</v>
          </cell>
          <cell r="AN1160" t="str">
            <v xml:space="preserve">  0/00/0000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4</v>
          </cell>
          <cell r="AW1160">
            <v>0</v>
          </cell>
          <cell r="AX1160">
            <v>0</v>
          </cell>
          <cell r="AY1160">
            <v>38391</v>
          </cell>
          <cell r="AZ1160">
            <v>53578</v>
          </cell>
          <cell r="BA1160" t="str">
            <v xml:space="preserve"> ST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 t="str">
            <v>Pass</v>
          </cell>
          <cell r="BH1160" t="str">
            <v>Pass</v>
          </cell>
          <cell r="BI1160" t="str">
            <v>***-**-8774</v>
          </cell>
          <cell r="BJ1160">
            <v>8016.73</v>
          </cell>
          <cell r="BK1160">
            <v>8043.08</v>
          </cell>
          <cell r="BL1160">
            <v>8043.08</v>
          </cell>
          <cell r="BM1160"/>
          <cell r="BN1160"/>
          <cell r="BO1160"/>
          <cell r="BP1160"/>
          <cell r="BQ1160">
            <v>8.2568006853915733E-6</v>
          </cell>
          <cell r="BR1160">
            <v>8016.73</v>
          </cell>
          <cell r="BS1160">
            <v>26.35</v>
          </cell>
          <cell r="BT1160">
            <v>8043.08</v>
          </cell>
          <cell r="BU1160">
            <v>0</v>
          </cell>
          <cell r="BV1160">
            <v>8043.08</v>
          </cell>
          <cell r="BW1160">
            <v>0</v>
          </cell>
          <cell r="BX1160">
            <v>0</v>
          </cell>
          <cell r="BY1160"/>
          <cell r="BZ1160">
            <v>0</v>
          </cell>
          <cell r="CA1160" t="e">
            <v>#REF!</v>
          </cell>
          <cell r="CB1160" t="str">
            <v>Match</v>
          </cell>
          <cell r="CC1160" t="b">
            <v>0</v>
          </cell>
          <cell r="CD1160">
            <v>513068774</v>
          </cell>
          <cell r="CE1160">
            <v>9</v>
          </cell>
          <cell r="CF1160">
            <v>5</v>
          </cell>
          <cell r="CG1160">
            <v>6</v>
          </cell>
          <cell r="CH1160" t="b">
            <v>0</v>
          </cell>
          <cell r="CI1160">
            <v>-3.3131597222236451</v>
          </cell>
          <cell r="CJ1160"/>
          <cell r="CK1160" t="e">
            <v>#REF!</v>
          </cell>
          <cell r="CL1160" t="e">
            <v>#REF!</v>
          </cell>
        </row>
        <row r="1161">
          <cell r="B1161">
            <v>51155</v>
          </cell>
          <cell r="C1161" t="str">
            <v xml:space="preserve"> LUMPKINS,DALTON J.</v>
          </cell>
          <cell r="D1161">
            <v>7968.7</v>
          </cell>
          <cell r="E1161">
            <v>2864.38</v>
          </cell>
          <cell r="F1161">
            <v>42009</v>
          </cell>
          <cell r="G1161">
            <v>43466</v>
          </cell>
          <cell r="H1161" t="str">
            <v xml:space="preserve"> VEHICLE RENEWAL</v>
          </cell>
          <cell r="I1161" t="str">
            <v xml:space="preserve"> SA</v>
          </cell>
          <cell r="J1161">
            <v>34</v>
          </cell>
          <cell r="K1161" t="str">
            <v xml:space="preserve"> A</v>
          </cell>
          <cell r="L1161" t="str">
            <v xml:space="preserve"> N</v>
          </cell>
          <cell r="M1161">
            <v>0</v>
          </cell>
          <cell r="N1161">
            <v>38399</v>
          </cell>
          <cell r="O1161">
            <v>51155</v>
          </cell>
          <cell r="P1161">
            <v>0</v>
          </cell>
          <cell r="Q1161" t="str">
            <v xml:space="preserve"> LF</v>
          </cell>
          <cell r="R1161">
            <v>43101</v>
          </cell>
          <cell r="S1161">
            <v>218.39</v>
          </cell>
          <cell r="T1161">
            <v>18.37</v>
          </cell>
          <cell r="U1161" t="str">
            <v xml:space="preserve"> N</v>
          </cell>
          <cell r="V1161">
            <v>11</v>
          </cell>
          <cell r="W1161">
            <v>511067295</v>
          </cell>
          <cell r="X1161" t="str">
            <v xml:space="preserve"> S</v>
          </cell>
          <cell r="Y1161">
            <v>38399</v>
          </cell>
          <cell r="Z1161">
            <v>51155</v>
          </cell>
          <cell r="AA1161">
            <v>1</v>
          </cell>
          <cell r="AB1161">
            <v>4</v>
          </cell>
          <cell r="AC1161">
            <v>5</v>
          </cell>
          <cell r="AD1161">
            <v>12</v>
          </cell>
          <cell r="AE1161">
            <v>0</v>
          </cell>
          <cell r="AF1161">
            <v>0</v>
          </cell>
          <cell r="AG1161" t="str">
            <v xml:space="preserve"> ST</v>
          </cell>
          <cell r="AH1161" t="str">
            <v xml:space="preserve"> 2000 DODGE DURANGO (VIN 1B4H52</v>
          </cell>
          <cell r="AI1161" t="str">
            <v xml:space="preserve"> N</v>
          </cell>
          <cell r="AJ1161">
            <v>9</v>
          </cell>
          <cell r="AK1161">
            <v>24</v>
          </cell>
          <cell r="AL1161">
            <v>38399</v>
          </cell>
          <cell r="AM1161">
            <v>51155</v>
          </cell>
          <cell r="AN1161" t="str">
            <v xml:space="preserve">  8/01/2017</v>
          </cell>
          <cell r="AO1161">
            <v>214.65</v>
          </cell>
          <cell r="AP1161">
            <v>2.13</v>
          </cell>
          <cell r="AQ1161">
            <v>216.78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14</v>
          </cell>
          <cell r="AW1161">
            <v>5</v>
          </cell>
          <cell r="AX1161">
            <v>0</v>
          </cell>
          <cell r="AY1161">
            <v>38399</v>
          </cell>
          <cell r="AZ1161">
            <v>51155</v>
          </cell>
          <cell r="BA1161" t="str">
            <v xml:space="preserve"> ST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 t="str">
            <v>Pass</v>
          </cell>
          <cell r="BH1161" t="str">
            <v>Pass</v>
          </cell>
          <cell r="BI1161" t="str">
            <v>***-**-7295</v>
          </cell>
          <cell r="BJ1161">
            <v>2864.38</v>
          </cell>
          <cell r="BK1161">
            <v>2882.75</v>
          </cell>
          <cell r="BL1161">
            <v>2882.75</v>
          </cell>
          <cell r="BM1161"/>
          <cell r="BN1161"/>
          <cell r="BO1161"/>
          <cell r="BP1161"/>
          <cell r="BQ1161">
            <v>3.5401887922714499E-6</v>
          </cell>
          <cell r="BR1161">
            <v>2864.38</v>
          </cell>
          <cell r="BS1161">
            <v>18.37</v>
          </cell>
          <cell r="BT1161">
            <v>2882.75</v>
          </cell>
          <cell r="BU1161">
            <v>0</v>
          </cell>
          <cell r="BV1161">
            <v>2882.75</v>
          </cell>
          <cell r="BW1161">
            <v>0</v>
          </cell>
          <cell r="BX1161">
            <v>0</v>
          </cell>
          <cell r="BY1161" t="str">
            <v>1-29</v>
          </cell>
          <cell r="BZ1161">
            <v>216.78</v>
          </cell>
          <cell r="CA1161" t="e">
            <v>#REF!</v>
          </cell>
          <cell r="CB1161" t="str">
            <v>Match</v>
          </cell>
          <cell r="CC1161" t="b">
            <v>0</v>
          </cell>
          <cell r="CD1161">
            <v>511067295</v>
          </cell>
          <cell r="CE1161">
            <v>9</v>
          </cell>
          <cell r="CF1161">
            <v>5</v>
          </cell>
          <cell r="CG1161">
            <v>6</v>
          </cell>
          <cell r="CH1161" t="b">
            <v>0</v>
          </cell>
          <cell r="CI1161">
            <v>22.686840277776355</v>
          </cell>
          <cell r="CJ1161"/>
          <cell r="CK1161" t="e">
            <v>#REF!</v>
          </cell>
          <cell r="CL1161" t="e">
            <v>#REF!</v>
          </cell>
        </row>
        <row r="1162">
          <cell r="B1162">
            <v>48196</v>
          </cell>
          <cell r="C1162" t="str">
            <v xml:space="preserve"> LUND,CHRISTOP</v>
          </cell>
          <cell r="D1162">
            <v>40000</v>
          </cell>
          <cell r="E1162">
            <v>18683.849999999999</v>
          </cell>
          <cell r="F1162">
            <v>41166</v>
          </cell>
          <cell r="G1162">
            <v>44839</v>
          </cell>
          <cell r="H1162" t="str">
            <v xml:space="preserve"> REFINANCE RENTALS</v>
          </cell>
          <cell r="I1162" t="str">
            <v xml:space="preserve"> SA</v>
          </cell>
          <cell r="J1162">
            <v>13</v>
          </cell>
          <cell r="K1162" t="str">
            <v xml:space="preserve"> A</v>
          </cell>
          <cell r="L1162" t="str">
            <v xml:space="preserve"> N</v>
          </cell>
          <cell r="M1162">
            <v>0</v>
          </cell>
          <cell r="N1162">
            <v>38400</v>
          </cell>
          <cell r="O1162">
            <v>48196</v>
          </cell>
          <cell r="P1162">
            <v>0</v>
          </cell>
          <cell r="Q1162" t="str">
            <v xml:space="preserve"> LF</v>
          </cell>
          <cell r="R1162">
            <v>43317</v>
          </cell>
          <cell r="S1162">
            <v>435.52</v>
          </cell>
          <cell r="T1162">
            <v>5.63</v>
          </cell>
          <cell r="U1162" t="str">
            <v xml:space="preserve"> N</v>
          </cell>
          <cell r="V1162">
            <v>2</v>
          </cell>
          <cell r="W1162">
            <v>10525833</v>
          </cell>
          <cell r="X1162" t="str">
            <v xml:space="preserve"> S</v>
          </cell>
          <cell r="Y1162">
            <v>38400</v>
          </cell>
          <cell r="Z1162">
            <v>48196</v>
          </cell>
          <cell r="AA1162">
            <v>0</v>
          </cell>
          <cell r="AB1162">
            <v>13</v>
          </cell>
          <cell r="AC1162">
            <v>6</v>
          </cell>
          <cell r="AD1162">
            <v>1</v>
          </cell>
          <cell r="AE1162">
            <v>0</v>
          </cell>
          <cell r="AF1162">
            <v>0</v>
          </cell>
          <cell r="AG1162" t="str">
            <v xml:space="preserve"> ST</v>
          </cell>
          <cell r="AH1162" t="str">
            <v xml:space="preserve"> 1005 ELIZABETH/305 W 7TH</v>
          </cell>
          <cell r="AI1162" t="str">
            <v xml:space="preserve"> N</v>
          </cell>
          <cell r="AJ1162">
            <v>5.5</v>
          </cell>
          <cell r="AK1162">
            <v>0</v>
          </cell>
          <cell r="AL1162">
            <v>38400</v>
          </cell>
          <cell r="AM1162">
            <v>48196</v>
          </cell>
          <cell r="AN1162" t="str">
            <v xml:space="preserve">  0/00/0000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38400</v>
          </cell>
          <cell r="AZ1162">
            <v>48196</v>
          </cell>
          <cell r="BA1162" t="str">
            <v xml:space="preserve"> ST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 t="str">
            <v>Pass</v>
          </cell>
          <cell r="BH1162" t="str">
            <v>Pass</v>
          </cell>
          <cell r="BI1162" t="str">
            <v>***-**-5833</v>
          </cell>
          <cell r="BJ1162">
            <v>18683.849999999999</v>
          </cell>
          <cell r="BK1162">
            <v>18689.48</v>
          </cell>
          <cell r="BL1162">
            <v>18689.48</v>
          </cell>
          <cell r="BM1162"/>
          <cell r="BN1162"/>
          <cell r="BO1162"/>
          <cell r="BP1162"/>
          <cell r="BQ1162">
            <v>1.4111797705908245E-5</v>
          </cell>
          <cell r="BR1162">
            <v>18683.849999999999</v>
          </cell>
          <cell r="BS1162">
            <v>5.63</v>
          </cell>
          <cell r="BT1162">
            <v>18689.48</v>
          </cell>
          <cell r="BU1162">
            <v>0</v>
          </cell>
          <cell r="BV1162">
            <v>18689.48</v>
          </cell>
          <cell r="BW1162">
            <v>0</v>
          </cell>
          <cell r="BX1162">
            <v>0</v>
          </cell>
          <cell r="BY1162"/>
          <cell r="BZ1162">
            <v>0</v>
          </cell>
          <cell r="CA1162" t="e">
            <v>#REF!</v>
          </cell>
          <cell r="CB1162" t="str">
            <v>Match</v>
          </cell>
          <cell r="CC1162" t="b">
            <v>0</v>
          </cell>
          <cell r="CD1162" t="str">
            <v>010525833</v>
          </cell>
          <cell r="CE1162">
            <v>9</v>
          </cell>
          <cell r="CF1162">
            <v>0</v>
          </cell>
          <cell r="CG1162">
            <v>52</v>
          </cell>
          <cell r="CH1162" t="b">
            <v>0</v>
          </cell>
          <cell r="CI1162">
            <v>-193.31315972222365</v>
          </cell>
          <cell r="CJ1162"/>
          <cell r="CK1162" t="e">
            <v>#REF!</v>
          </cell>
          <cell r="CL1162" t="e">
            <v>#REF!</v>
          </cell>
        </row>
        <row r="1163">
          <cell r="B1163">
            <v>50876</v>
          </cell>
          <cell r="C1163" t="str">
            <v xml:space="preserve"> LUND,CHRISTOPHER</v>
          </cell>
          <cell r="D1163">
            <v>28960.67</v>
          </cell>
          <cell r="E1163">
            <v>21097.74</v>
          </cell>
          <cell r="F1163">
            <v>41936</v>
          </cell>
          <cell r="G1163">
            <v>45588</v>
          </cell>
          <cell r="H1163" t="str">
            <v xml:space="preserve"> PURCHASE RENTAL</v>
          </cell>
          <cell r="I1163" t="str">
            <v xml:space="preserve"> SA</v>
          </cell>
          <cell r="J1163">
            <v>13</v>
          </cell>
          <cell r="K1163" t="str">
            <v xml:space="preserve"> A</v>
          </cell>
          <cell r="L1163" t="str">
            <v xml:space="preserve"> N</v>
          </cell>
          <cell r="M1163">
            <v>0</v>
          </cell>
          <cell r="N1163">
            <v>38400</v>
          </cell>
          <cell r="O1163">
            <v>50876</v>
          </cell>
          <cell r="P1163">
            <v>0</v>
          </cell>
          <cell r="Q1163" t="str">
            <v xml:space="preserve"> LF</v>
          </cell>
          <cell r="R1163">
            <v>43154</v>
          </cell>
          <cell r="S1163">
            <v>310.74</v>
          </cell>
          <cell r="T1163">
            <v>39.450000000000003</v>
          </cell>
          <cell r="U1163" t="str">
            <v xml:space="preserve"> N</v>
          </cell>
          <cell r="V1163">
            <v>2</v>
          </cell>
          <cell r="W1163">
            <v>10525833</v>
          </cell>
          <cell r="X1163" t="str">
            <v xml:space="preserve"> S</v>
          </cell>
          <cell r="Y1163">
            <v>38400</v>
          </cell>
          <cell r="Z1163">
            <v>50876</v>
          </cell>
          <cell r="AA1163">
            <v>0</v>
          </cell>
          <cell r="AB1163">
            <v>4</v>
          </cell>
          <cell r="AC1163">
            <v>6</v>
          </cell>
          <cell r="AD1163">
            <v>1</v>
          </cell>
          <cell r="AE1163">
            <v>0</v>
          </cell>
          <cell r="AF1163">
            <v>0</v>
          </cell>
          <cell r="AG1163" t="str">
            <v xml:space="preserve"> ST</v>
          </cell>
          <cell r="AH1163" t="str">
            <v xml:space="preserve"> REAL PROPERTY LOCATED AT 10990</v>
          </cell>
          <cell r="AI1163" t="str">
            <v xml:space="preserve"> N</v>
          </cell>
          <cell r="AJ1163">
            <v>5.25</v>
          </cell>
          <cell r="AK1163">
            <v>2</v>
          </cell>
          <cell r="AL1163">
            <v>38400</v>
          </cell>
          <cell r="AM1163">
            <v>50876</v>
          </cell>
          <cell r="AN1163" t="str">
            <v xml:space="preserve">  0/00/0000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38400</v>
          </cell>
          <cell r="AZ1163">
            <v>50876</v>
          </cell>
          <cell r="BA1163" t="str">
            <v xml:space="preserve"> ST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 t="str">
            <v>Pass</v>
          </cell>
          <cell r="BH1163" t="str">
            <v>Pass</v>
          </cell>
          <cell r="BI1163" t="str">
            <v>***-**-5833</v>
          </cell>
          <cell r="BJ1163">
            <v>21097.74</v>
          </cell>
          <cell r="BK1163">
            <v>21137.190000000002</v>
          </cell>
          <cell r="BL1163">
            <v>21137.190000000002</v>
          </cell>
          <cell r="BM1163"/>
          <cell r="BN1163"/>
          <cell r="BO1163"/>
          <cell r="BP1163"/>
          <cell r="BQ1163">
            <v>1.5210676156556262E-5</v>
          </cell>
          <cell r="BR1163">
            <v>21097.74</v>
          </cell>
          <cell r="BS1163">
            <v>39.450000000000003</v>
          </cell>
          <cell r="BT1163">
            <v>21137.190000000002</v>
          </cell>
          <cell r="BU1163">
            <v>0</v>
          </cell>
          <cell r="BV1163">
            <v>21137.190000000002</v>
          </cell>
          <cell r="BW1163">
            <v>0</v>
          </cell>
          <cell r="BX1163">
            <v>0</v>
          </cell>
          <cell r="BY1163"/>
          <cell r="BZ1163">
            <v>0</v>
          </cell>
          <cell r="CA1163" t="e">
            <v>#REF!</v>
          </cell>
          <cell r="CB1163" t="str">
            <v>Match</v>
          </cell>
          <cell r="CC1163" t="b">
            <v>0</v>
          </cell>
          <cell r="CD1163" t="str">
            <v>010525833</v>
          </cell>
          <cell r="CE1163">
            <v>9</v>
          </cell>
          <cell r="CF1163">
            <v>0</v>
          </cell>
          <cell r="CG1163">
            <v>52</v>
          </cell>
          <cell r="CH1163" t="b">
            <v>0</v>
          </cell>
          <cell r="CI1163">
            <v>-30.313159722223645</v>
          </cell>
          <cell r="CJ1163"/>
          <cell r="CK1163" t="e">
            <v>#REF!</v>
          </cell>
          <cell r="CL1163" t="e">
            <v>#REF!</v>
          </cell>
        </row>
        <row r="1164">
          <cell r="B1164">
            <v>48080</v>
          </cell>
          <cell r="C1164" t="str">
            <v xml:space="preserve"> MACLEAN,WILL</v>
          </cell>
          <cell r="D1164">
            <v>48037.5</v>
          </cell>
          <cell r="E1164">
            <v>12517.16</v>
          </cell>
          <cell r="F1164">
            <v>41128</v>
          </cell>
          <cell r="G1164">
            <v>43697</v>
          </cell>
          <cell r="H1164" t="str">
            <v xml:space="preserve"> PURCHASE VEHICLE</v>
          </cell>
          <cell r="I1164" t="str">
            <v xml:space="preserve"> SA</v>
          </cell>
          <cell r="J1164">
            <v>34</v>
          </cell>
          <cell r="K1164" t="str">
            <v xml:space="preserve"> A</v>
          </cell>
          <cell r="L1164" t="str">
            <v xml:space="preserve"> N</v>
          </cell>
          <cell r="M1164">
            <v>0</v>
          </cell>
          <cell r="N1164">
            <v>39060</v>
          </cell>
          <cell r="O1164">
            <v>48080</v>
          </cell>
          <cell r="P1164">
            <v>0</v>
          </cell>
          <cell r="Q1164" t="str">
            <v xml:space="preserve"> AT</v>
          </cell>
          <cell r="R1164">
            <v>43151</v>
          </cell>
          <cell r="S1164">
            <v>691.81</v>
          </cell>
          <cell r="T1164">
            <v>9.43</v>
          </cell>
          <cell r="U1164" t="str">
            <v xml:space="preserve"> N</v>
          </cell>
          <cell r="V1164">
            <v>11</v>
          </cell>
          <cell r="W1164">
            <v>513920472</v>
          </cell>
          <cell r="X1164" t="str">
            <v xml:space="preserve"> S</v>
          </cell>
          <cell r="Y1164">
            <v>39060</v>
          </cell>
          <cell r="Z1164">
            <v>48080</v>
          </cell>
          <cell r="AA1164">
            <v>0</v>
          </cell>
          <cell r="AB1164">
            <v>3</v>
          </cell>
          <cell r="AC1164">
            <v>5</v>
          </cell>
          <cell r="AD1164">
            <v>12</v>
          </cell>
          <cell r="AE1164">
            <v>0</v>
          </cell>
          <cell r="AF1164">
            <v>0</v>
          </cell>
          <cell r="AG1164" t="str">
            <v xml:space="preserve"> ST</v>
          </cell>
          <cell r="AH1164" t="str">
            <v xml:space="preserve"> 2012 GMC SIERRA 3500 DENALI (V</v>
          </cell>
          <cell r="AI1164" t="str">
            <v xml:space="preserve"> N</v>
          </cell>
          <cell r="AJ1164">
            <v>5.5</v>
          </cell>
          <cell r="AK1164">
            <v>0</v>
          </cell>
          <cell r="AL1164">
            <v>39060</v>
          </cell>
          <cell r="AM1164">
            <v>48080</v>
          </cell>
          <cell r="AN1164" t="str">
            <v xml:space="preserve">  0/00/0000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39060</v>
          </cell>
          <cell r="AZ1164">
            <v>48080</v>
          </cell>
          <cell r="BA1164" t="str">
            <v xml:space="preserve"> ST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 t="str">
            <v>Pass</v>
          </cell>
          <cell r="BH1164" t="str">
            <v>Pass</v>
          </cell>
          <cell r="BI1164" t="str">
            <v>***-**-0472</v>
          </cell>
          <cell r="BJ1164">
            <v>12517.16</v>
          </cell>
          <cell r="BK1164">
            <v>12526.59</v>
          </cell>
          <cell r="BL1164">
            <v>12526.59</v>
          </cell>
          <cell r="BM1164"/>
          <cell r="BN1164"/>
          <cell r="BO1164"/>
          <cell r="BP1164"/>
          <cell r="BQ1164">
            <v>9.4541344408398944E-6</v>
          </cell>
          <cell r="BR1164">
            <v>12517.16</v>
          </cell>
          <cell r="BS1164">
            <v>9.43</v>
          </cell>
          <cell r="BT1164">
            <v>12526.59</v>
          </cell>
          <cell r="BU1164">
            <v>0</v>
          </cell>
          <cell r="BV1164">
            <v>12526.59</v>
          </cell>
          <cell r="BW1164">
            <v>0</v>
          </cell>
          <cell r="BX1164">
            <v>0</v>
          </cell>
          <cell r="BY1164"/>
          <cell r="BZ1164">
            <v>0</v>
          </cell>
          <cell r="CA1164" t="e">
            <v>#REF!</v>
          </cell>
          <cell r="CB1164" t="str">
            <v>Match</v>
          </cell>
          <cell r="CC1164" t="b">
            <v>0</v>
          </cell>
          <cell r="CD1164">
            <v>513920472</v>
          </cell>
          <cell r="CE1164">
            <v>9</v>
          </cell>
          <cell r="CF1164">
            <v>5</v>
          </cell>
          <cell r="CG1164">
            <v>92</v>
          </cell>
          <cell r="CH1164" t="b">
            <v>0</v>
          </cell>
          <cell r="CI1164">
            <v>-27.313159722223645</v>
          </cell>
          <cell r="CJ1164"/>
          <cell r="CK1164" t="e">
            <v>#REF!</v>
          </cell>
          <cell r="CL1164" t="e">
            <v>#REF!</v>
          </cell>
        </row>
        <row r="1165">
          <cell r="B1165">
            <v>51240</v>
          </cell>
          <cell r="C1165" t="str">
            <v xml:space="preserve"> MACLEAN,WILL</v>
          </cell>
          <cell r="D1165">
            <v>25000</v>
          </cell>
          <cell r="E1165">
            <v>25000</v>
          </cell>
          <cell r="F1165">
            <v>42031</v>
          </cell>
          <cell r="G1165">
            <v>43054</v>
          </cell>
          <cell r="H1165" t="str">
            <v xml:space="preserve"> OPERATING LOC</v>
          </cell>
          <cell r="I1165" t="str">
            <v xml:space="preserve"> SI</v>
          </cell>
          <cell r="J1165">
            <v>61</v>
          </cell>
          <cell r="K1165" t="str">
            <v xml:space="preserve"> A</v>
          </cell>
          <cell r="L1165" t="str">
            <v xml:space="preserve"> O</v>
          </cell>
          <cell r="M1165">
            <v>25000</v>
          </cell>
          <cell r="N1165">
            <v>39060</v>
          </cell>
          <cell r="O1165">
            <v>51240</v>
          </cell>
          <cell r="P1165">
            <v>0</v>
          </cell>
          <cell r="Q1165" t="str">
            <v xml:space="preserve"> LF</v>
          </cell>
          <cell r="R1165">
            <v>43054</v>
          </cell>
          <cell r="S1165">
            <v>0</v>
          </cell>
          <cell r="T1165">
            <v>2880.49</v>
          </cell>
          <cell r="U1165" t="str">
            <v xml:space="preserve"> N</v>
          </cell>
          <cell r="V1165">
            <v>3</v>
          </cell>
          <cell r="W1165">
            <v>513920472</v>
          </cell>
          <cell r="X1165" t="str">
            <v xml:space="preserve"> S</v>
          </cell>
          <cell r="Y1165">
            <v>39060</v>
          </cell>
          <cell r="Z1165">
            <v>51240</v>
          </cell>
          <cell r="AA1165">
            <v>1</v>
          </cell>
          <cell r="AB1165">
            <v>3</v>
          </cell>
          <cell r="AC1165">
            <v>4</v>
          </cell>
          <cell r="AD1165">
            <v>5</v>
          </cell>
          <cell r="AE1165">
            <v>0</v>
          </cell>
          <cell r="AF1165">
            <v>0</v>
          </cell>
          <cell r="AG1165" t="str">
            <v xml:space="preserve"> ST</v>
          </cell>
          <cell r="AH1165" t="str">
            <v xml:space="preserve"> 2015 PETERBILT  CONVENTIONAL 3</v>
          </cell>
          <cell r="AI1165" t="str">
            <v xml:space="preserve"> N</v>
          </cell>
          <cell r="AJ1165">
            <v>6</v>
          </cell>
          <cell r="AK1165">
            <v>4</v>
          </cell>
          <cell r="AL1165">
            <v>39060</v>
          </cell>
          <cell r="AM1165">
            <v>51240</v>
          </cell>
          <cell r="AN1165" t="str">
            <v xml:space="preserve">  2/28/2017</v>
          </cell>
          <cell r="AO1165">
            <v>25000</v>
          </cell>
          <cell r="AP1165">
            <v>2880.49</v>
          </cell>
          <cell r="AQ1165">
            <v>0</v>
          </cell>
          <cell r="AR1165">
            <v>0</v>
          </cell>
          <cell r="AS1165">
            <v>27880.49</v>
          </cell>
          <cell r="AT1165">
            <v>0</v>
          </cell>
          <cell r="AU1165">
            <v>0</v>
          </cell>
          <cell r="AV1165">
            <v>2</v>
          </cell>
          <cell r="AW1165">
            <v>1</v>
          </cell>
          <cell r="AX1165">
            <v>0</v>
          </cell>
          <cell r="AY1165">
            <v>39060</v>
          </cell>
          <cell r="AZ1165">
            <v>51240</v>
          </cell>
          <cell r="BA1165" t="str">
            <v xml:space="preserve"> ST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 t="str">
            <v>Pass</v>
          </cell>
          <cell r="BH1165" t="str">
            <v>Pass</v>
          </cell>
          <cell r="BI1165" t="str">
            <v>***-**-0472</v>
          </cell>
          <cell r="BJ1165">
            <v>25000</v>
          </cell>
          <cell r="BK1165">
            <v>27880.489999999998</v>
          </cell>
          <cell r="BL1165">
            <v>27880.489999999998</v>
          </cell>
          <cell r="BM1165"/>
          <cell r="BN1165"/>
          <cell r="BO1165"/>
          <cell r="BP1165"/>
          <cell r="BQ1165">
            <v>2.0598924213218043E-5</v>
          </cell>
          <cell r="BR1165">
            <v>25000</v>
          </cell>
          <cell r="BS1165">
            <v>2880.49</v>
          </cell>
          <cell r="BT1165">
            <v>27880.489999999998</v>
          </cell>
          <cell r="BU1165">
            <v>0</v>
          </cell>
          <cell r="BV1165">
            <v>27880.489999999998</v>
          </cell>
          <cell r="BW1165">
            <v>0</v>
          </cell>
          <cell r="BX1165">
            <v>0</v>
          </cell>
          <cell r="BY1165" t="str">
            <v>60-89</v>
          </cell>
          <cell r="BZ1165">
            <v>27880.489999999998</v>
          </cell>
          <cell r="CA1165" t="e">
            <v>#REF!</v>
          </cell>
          <cell r="CB1165" t="str">
            <v>Match</v>
          </cell>
          <cell r="CC1165" t="b">
            <v>0</v>
          </cell>
          <cell r="CD1165">
            <v>513920472</v>
          </cell>
          <cell r="CE1165">
            <v>9</v>
          </cell>
          <cell r="CF1165">
            <v>5</v>
          </cell>
          <cell r="CG1165">
            <v>92</v>
          </cell>
          <cell r="CH1165" t="b">
            <v>0</v>
          </cell>
          <cell r="CI1165">
            <v>69.686840277776355</v>
          </cell>
          <cell r="CJ1165" t="str">
            <v>31 +</v>
          </cell>
          <cell r="CK1165" t="e">
            <v>#REF!</v>
          </cell>
          <cell r="CL1165" t="e">
            <v>#REF!</v>
          </cell>
        </row>
        <row r="1166">
          <cell r="B1166">
            <v>52752</v>
          </cell>
          <cell r="C1166" t="str">
            <v xml:space="preserve"> MACLEAN,WILL</v>
          </cell>
          <cell r="D1166">
            <v>40002.5</v>
          </cell>
          <cell r="E1166">
            <v>29322.65</v>
          </cell>
          <cell r="F1166">
            <v>42471</v>
          </cell>
          <cell r="G1166">
            <v>44326</v>
          </cell>
          <cell r="H1166" t="str">
            <v xml:space="preserve"> PURCHASE TRAILER</v>
          </cell>
          <cell r="I1166" t="str">
            <v xml:space="preserve"> SA</v>
          </cell>
          <cell r="J1166">
            <v>32</v>
          </cell>
          <cell r="K1166" t="str">
            <v xml:space="preserve"> A</v>
          </cell>
          <cell r="L1166" t="str">
            <v xml:space="preserve"> N</v>
          </cell>
          <cell r="M1166">
            <v>0</v>
          </cell>
          <cell r="N1166">
            <v>39060</v>
          </cell>
          <cell r="O1166">
            <v>52752</v>
          </cell>
          <cell r="P1166">
            <v>0</v>
          </cell>
          <cell r="Q1166" t="str">
            <v xml:space="preserve"> LF</v>
          </cell>
          <cell r="R1166">
            <v>43079</v>
          </cell>
          <cell r="S1166">
            <v>772.35</v>
          </cell>
          <cell r="T1166">
            <v>346.45</v>
          </cell>
          <cell r="U1166" t="str">
            <v xml:space="preserve"> N</v>
          </cell>
          <cell r="V1166">
            <v>3</v>
          </cell>
          <cell r="W1166">
            <v>513920472</v>
          </cell>
          <cell r="X1166" t="str">
            <v xml:space="preserve"> S</v>
          </cell>
          <cell r="Y1166">
            <v>39060</v>
          </cell>
          <cell r="Z1166">
            <v>52752</v>
          </cell>
          <cell r="AA1166">
            <v>0</v>
          </cell>
          <cell r="AB1166">
            <v>3</v>
          </cell>
          <cell r="AC1166">
            <v>2</v>
          </cell>
          <cell r="AD1166">
            <v>5</v>
          </cell>
          <cell r="AE1166">
            <v>0</v>
          </cell>
          <cell r="AF1166">
            <v>0</v>
          </cell>
          <cell r="AG1166" t="str">
            <v xml:space="preserve"> ST</v>
          </cell>
          <cell r="AH1166" t="str">
            <v xml:space="preserve"> 2005 BARRETT CATTLE TRAILER (S</v>
          </cell>
          <cell r="AI1166" t="str">
            <v xml:space="preserve"> N</v>
          </cell>
          <cell r="AJ1166">
            <v>5.75</v>
          </cell>
          <cell r="AK1166">
            <v>3</v>
          </cell>
          <cell r="AL1166">
            <v>39060</v>
          </cell>
          <cell r="AM1166">
            <v>52752</v>
          </cell>
          <cell r="AN1166" t="str">
            <v xml:space="preserve">  0/00/0000</v>
          </cell>
          <cell r="AO1166">
            <v>1262.92</v>
          </cell>
          <cell r="AP1166">
            <v>281.77999999999997</v>
          </cell>
          <cell r="AQ1166">
            <v>772.35</v>
          </cell>
          <cell r="AR1166">
            <v>772.35</v>
          </cell>
          <cell r="AS1166">
            <v>0</v>
          </cell>
          <cell r="AT1166">
            <v>0</v>
          </cell>
          <cell r="AU1166">
            <v>0</v>
          </cell>
          <cell r="AV1166">
            <v>1</v>
          </cell>
          <cell r="AW1166">
            <v>0</v>
          </cell>
          <cell r="AX1166">
            <v>0</v>
          </cell>
          <cell r="AY1166">
            <v>39060</v>
          </cell>
          <cell r="AZ1166">
            <v>52752</v>
          </cell>
          <cell r="BA1166" t="str">
            <v xml:space="preserve"> ST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 t="str">
            <v>Pass</v>
          </cell>
          <cell r="BH1166" t="str">
            <v>Pass</v>
          </cell>
          <cell r="BI1166" t="str">
            <v>***-**-0472</v>
          </cell>
          <cell r="BJ1166">
            <v>29322.65</v>
          </cell>
          <cell r="BK1166">
            <v>29669.100000000002</v>
          </cell>
          <cell r="BL1166">
            <v>29669.100000000002</v>
          </cell>
          <cell r="BM1166"/>
          <cell r="BN1166"/>
          <cell r="BO1166"/>
          <cell r="BP1166"/>
          <cell r="BQ1166">
            <v>2.315391006142753E-5</v>
          </cell>
          <cell r="BR1166">
            <v>29322.65</v>
          </cell>
          <cell r="BS1166">
            <v>346.45</v>
          </cell>
          <cell r="BT1166">
            <v>29669.100000000002</v>
          </cell>
          <cell r="BU1166">
            <v>0</v>
          </cell>
          <cell r="BV1166">
            <v>29669.100000000002</v>
          </cell>
          <cell r="BW1166">
            <v>0</v>
          </cell>
          <cell r="BX1166">
            <v>0</v>
          </cell>
          <cell r="BY1166" t="str">
            <v>30-59</v>
          </cell>
          <cell r="BZ1166">
            <v>1544.7</v>
          </cell>
          <cell r="CA1166" t="e">
            <v>#REF!</v>
          </cell>
          <cell r="CB1166" t="str">
            <v>Match</v>
          </cell>
          <cell r="CC1166" t="b">
            <v>0</v>
          </cell>
          <cell r="CD1166">
            <v>513920472</v>
          </cell>
          <cell r="CE1166">
            <v>9</v>
          </cell>
          <cell r="CF1166">
            <v>5</v>
          </cell>
          <cell r="CG1166">
            <v>92</v>
          </cell>
          <cell r="CH1166" t="b">
            <v>0</v>
          </cell>
          <cell r="CI1166">
            <v>44.686840277776355</v>
          </cell>
          <cell r="CJ1166" t="str">
            <v>31 +</v>
          </cell>
          <cell r="CK1166" t="e">
            <v>#REF!</v>
          </cell>
          <cell r="CL1166" t="e">
            <v>#REF!</v>
          </cell>
        </row>
        <row r="1167">
          <cell r="B1167">
            <v>53837</v>
          </cell>
          <cell r="C1167" t="str">
            <v xml:space="preserve"> MACLEAN,WILL</v>
          </cell>
          <cell r="D1167">
            <v>118047.92</v>
          </cell>
          <cell r="E1167">
            <v>109852.29</v>
          </cell>
          <cell r="F1167">
            <v>42860</v>
          </cell>
          <cell r="G1167">
            <v>44676</v>
          </cell>
          <cell r="H1167" t="str">
            <v xml:space="preserve"> REFINANCE TRUCK AND TRAILER</v>
          </cell>
          <cell r="I1167" t="str">
            <v xml:space="preserve"> SA</v>
          </cell>
          <cell r="J1167">
            <v>32</v>
          </cell>
          <cell r="K1167" t="str">
            <v xml:space="preserve"> A</v>
          </cell>
          <cell r="L1167" t="str">
            <v xml:space="preserve"> N</v>
          </cell>
          <cell r="M1167">
            <v>0</v>
          </cell>
          <cell r="N1167">
            <v>39060</v>
          </cell>
          <cell r="O1167">
            <v>53837</v>
          </cell>
          <cell r="P1167">
            <v>0</v>
          </cell>
          <cell r="Q1167" t="str">
            <v xml:space="preserve"> LF</v>
          </cell>
          <cell r="R1167">
            <v>43033</v>
          </cell>
          <cell r="S1167">
            <v>2292.36</v>
          </cell>
          <cell r="T1167">
            <v>1843.41</v>
          </cell>
          <cell r="U1167" t="str">
            <v xml:space="preserve"> N</v>
          </cell>
          <cell r="V1167">
            <v>3</v>
          </cell>
          <cell r="W1167">
            <v>513920472</v>
          </cell>
          <cell r="X1167" t="str">
            <v xml:space="preserve"> S</v>
          </cell>
          <cell r="Y1167">
            <v>39060</v>
          </cell>
          <cell r="Z1167">
            <v>53837</v>
          </cell>
          <cell r="AA1167">
            <v>0</v>
          </cell>
          <cell r="AB1167">
            <v>3</v>
          </cell>
          <cell r="AC1167">
            <v>2</v>
          </cell>
          <cell r="AD1167">
            <v>5</v>
          </cell>
          <cell r="AE1167">
            <v>0</v>
          </cell>
          <cell r="AF1167">
            <v>0</v>
          </cell>
          <cell r="AG1167" t="str">
            <v xml:space="preserve"> ST</v>
          </cell>
          <cell r="AH1167" t="str">
            <v xml:space="preserve"> 2000 CLASSIC ENCLOSED-CLASSIC</v>
          </cell>
          <cell r="AI1167" t="str">
            <v xml:space="preserve"> N</v>
          </cell>
          <cell r="AJ1167">
            <v>6.25</v>
          </cell>
          <cell r="AK1167">
            <v>7</v>
          </cell>
          <cell r="AL1167">
            <v>39060</v>
          </cell>
          <cell r="AM1167">
            <v>53837</v>
          </cell>
          <cell r="AN1167" t="str">
            <v xml:space="preserve">  0/00/0000</v>
          </cell>
          <cell r="AO1167">
            <v>5597.97</v>
          </cell>
          <cell r="AP1167">
            <v>1279.1099999999999</v>
          </cell>
          <cell r="AQ1167">
            <v>0</v>
          </cell>
          <cell r="AR1167">
            <v>2292.36</v>
          </cell>
          <cell r="AS1167">
            <v>2292.36</v>
          </cell>
          <cell r="AT1167">
            <v>2292.36</v>
          </cell>
          <cell r="AU1167">
            <v>0</v>
          </cell>
          <cell r="AV1167">
            <v>4</v>
          </cell>
          <cell r="AW1167">
            <v>2</v>
          </cell>
          <cell r="AX1167">
            <v>1</v>
          </cell>
          <cell r="AY1167">
            <v>39060</v>
          </cell>
          <cell r="AZ1167">
            <v>53837</v>
          </cell>
          <cell r="BA1167" t="str">
            <v xml:space="preserve"> ST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 t="str">
            <v>Substandard</v>
          </cell>
          <cell r="BH1167" t="str">
            <v>Pass</v>
          </cell>
          <cell r="BI1167" t="str">
            <v>***-**-0472</v>
          </cell>
          <cell r="BJ1167">
            <v>109852.29</v>
          </cell>
          <cell r="BK1167">
            <v>111695.7</v>
          </cell>
          <cell r="BL1167"/>
          <cell r="BM1167"/>
          <cell r="BN1167">
            <v>111695.7</v>
          </cell>
          <cell r="BO1167"/>
          <cell r="BP1167"/>
          <cell r="BQ1167">
            <v>9.428495818160209E-5</v>
          </cell>
          <cell r="BR1167">
            <v>109852.29</v>
          </cell>
          <cell r="BS1167">
            <v>1843.41</v>
          </cell>
          <cell r="BT1167">
            <v>111695.7</v>
          </cell>
          <cell r="BU1167">
            <v>0</v>
          </cell>
          <cell r="BV1167">
            <v>111695.7</v>
          </cell>
          <cell r="BW1167">
            <v>0</v>
          </cell>
          <cell r="BX1167">
            <v>0</v>
          </cell>
          <cell r="BY1167" t="str">
            <v>90-119</v>
          </cell>
          <cell r="BZ1167">
            <v>6877.08</v>
          </cell>
          <cell r="CA1167" t="e">
            <v>#REF!</v>
          </cell>
          <cell r="CB1167" t="str">
            <v>Match</v>
          </cell>
          <cell r="CC1167" t="b">
            <v>0</v>
          </cell>
          <cell r="CD1167">
            <v>513920472</v>
          </cell>
          <cell r="CE1167">
            <v>9</v>
          </cell>
          <cell r="CF1167">
            <v>5</v>
          </cell>
          <cell r="CG1167">
            <v>92</v>
          </cell>
          <cell r="CH1167" t="b">
            <v>0</v>
          </cell>
          <cell r="CI1167">
            <v>90.686840277776355</v>
          </cell>
          <cell r="CJ1167" t="str">
            <v>31 +</v>
          </cell>
          <cell r="CK1167" t="e">
            <v>#REF!</v>
          </cell>
          <cell r="CL1167" t="e">
            <v>#REF!</v>
          </cell>
        </row>
        <row r="1168">
          <cell r="B1168">
            <v>310229</v>
          </cell>
          <cell r="C1168" t="str">
            <v xml:space="preserve"> MACLEAN,WILL</v>
          </cell>
          <cell r="D1168">
            <v>59200</v>
          </cell>
          <cell r="E1168">
            <v>50928.57</v>
          </cell>
          <cell r="F1168">
            <v>40780</v>
          </cell>
          <cell r="G1168">
            <v>51745</v>
          </cell>
          <cell r="H1168" t="str">
            <v xml:space="preserve"> PURCHASE HOME</v>
          </cell>
          <cell r="I1168" t="str">
            <v xml:space="preserve"> PA</v>
          </cell>
          <cell r="J1168">
            <v>19</v>
          </cell>
          <cell r="K1168" t="str">
            <v xml:space="preserve"> A</v>
          </cell>
          <cell r="L1168" t="str">
            <v xml:space="preserve"> N</v>
          </cell>
          <cell r="M1168">
            <v>0</v>
          </cell>
          <cell r="N1168">
            <v>39060</v>
          </cell>
          <cell r="O1168">
            <v>310229</v>
          </cell>
          <cell r="P1168">
            <v>0</v>
          </cell>
          <cell r="Q1168" t="str">
            <v xml:space="preserve"> KM</v>
          </cell>
          <cell r="R1168">
            <v>43132</v>
          </cell>
          <cell r="S1168">
            <v>286.91000000000003</v>
          </cell>
          <cell r="T1168">
            <v>126.14</v>
          </cell>
          <cell r="U1168" t="str">
            <v xml:space="preserve"> N</v>
          </cell>
          <cell r="V1168">
            <v>2</v>
          </cell>
          <cell r="W1168">
            <v>513920472</v>
          </cell>
          <cell r="X1168" t="str">
            <v xml:space="preserve"> S</v>
          </cell>
          <cell r="Y1168">
            <v>39060</v>
          </cell>
          <cell r="Z1168">
            <v>310229</v>
          </cell>
          <cell r="AA1168">
            <v>0</v>
          </cell>
          <cell r="AB1168">
            <v>3</v>
          </cell>
          <cell r="AC1168">
            <v>6</v>
          </cell>
          <cell r="AD1168">
            <v>3</v>
          </cell>
          <cell r="AE1168">
            <v>310229</v>
          </cell>
          <cell r="AF1168">
            <v>1</v>
          </cell>
          <cell r="AG1168" t="str">
            <v xml:space="preserve"> ST</v>
          </cell>
          <cell r="AH1168" t="str">
            <v xml:space="preserve"> 1006 CHURCH</v>
          </cell>
          <cell r="AI1168" t="str">
            <v xml:space="preserve"> N</v>
          </cell>
          <cell r="AJ1168">
            <v>3.875</v>
          </cell>
          <cell r="AK1168">
            <v>0</v>
          </cell>
          <cell r="AL1168">
            <v>39060</v>
          </cell>
          <cell r="AM1168">
            <v>310229</v>
          </cell>
          <cell r="AN1168" t="str">
            <v xml:space="preserve">  0/00/0000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39060</v>
          </cell>
          <cell r="AZ1168">
            <v>310229</v>
          </cell>
          <cell r="BA1168" t="str">
            <v xml:space="preserve"> ST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 t="str">
            <v>Pass</v>
          </cell>
          <cell r="BH1168" t="str">
            <v>Pass</v>
          </cell>
          <cell r="BI1168" t="str">
            <v>***-**-0472</v>
          </cell>
          <cell r="BJ1168">
            <v>50928.57</v>
          </cell>
          <cell r="BK1168">
            <v>51054.71</v>
          </cell>
          <cell r="BL1168">
            <v>51054.71</v>
          </cell>
          <cell r="BM1168"/>
          <cell r="BN1168"/>
          <cell r="BO1168"/>
          <cell r="BP1168"/>
          <cell r="BQ1168">
            <v>2.7101071971037227E-5</v>
          </cell>
          <cell r="BR1168">
            <v>50928.57</v>
          </cell>
          <cell r="BS1168">
            <v>126.14</v>
          </cell>
          <cell r="BT1168">
            <v>51054.71</v>
          </cell>
          <cell r="BU1168">
            <v>0</v>
          </cell>
          <cell r="BV1168">
            <v>51054.71</v>
          </cell>
          <cell r="BW1168">
            <v>0</v>
          </cell>
          <cell r="BX1168">
            <v>0</v>
          </cell>
          <cell r="BY1168"/>
          <cell r="BZ1168">
            <v>0</v>
          </cell>
          <cell r="CA1168" t="e">
            <v>#REF!</v>
          </cell>
          <cell r="CB1168" t="str">
            <v>Match</v>
          </cell>
          <cell r="CC1168" t="b">
            <v>0</v>
          </cell>
          <cell r="CD1168">
            <v>513920472</v>
          </cell>
          <cell r="CE1168">
            <v>9</v>
          </cell>
          <cell r="CF1168">
            <v>5</v>
          </cell>
          <cell r="CG1168">
            <v>92</v>
          </cell>
          <cell r="CH1168" t="b">
            <v>0</v>
          </cell>
          <cell r="CI1168">
            <v>-8.3131597222236451</v>
          </cell>
          <cell r="CJ1168"/>
          <cell r="CK1168" t="e">
            <v>#REF!</v>
          </cell>
          <cell r="CL1168" t="e">
            <v>#REF!</v>
          </cell>
        </row>
        <row r="1169">
          <cell r="B1169">
            <v>9310229</v>
          </cell>
          <cell r="C1169" t="str">
            <v xml:space="preserve"> MACLEAN,WILL</v>
          </cell>
          <cell r="D1169">
            <v>59200</v>
          </cell>
          <cell r="E1169">
            <v>-50928.57</v>
          </cell>
          <cell r="F1169">
            <v>40780</v>
          </cell>
          <cell r="G1169">
            <v>51745</v>
          </cell>
          <cell r="H1169" t="str">
            <v xml:space="preserve"> FHLB SOLD LOAN</v>
          </cell>
          <cell r="I1169" t="str">
            <v xml:space="preserve"> PT</v>
          </cell>
          <cell r="J1169">
            <v>20</v>
          </cell>
          <cell r="K1169" t="str">
            <v xml:space="preserve"> A</v>
          </cell>
          <cell r="L1169" t="str">
            <v xml:space="preserve"> N</v>
          </cell>
          <cell r="M1169">
            <v>0</v>
          </cell>
          <cell r="N1169">
            <v>39060</v>
          </cell>
          <cell r="O1169">
            <v>9310229</v>
          </cell>
          <cell r="P1169">
            <v>0</v>
          </cell>
          <cell r="Q1169" t="str">
            <v xml:space="preserve"> KM</v>
          </cell>
          <cell r="R1169">
            <v>43132</v>
          </cell>
          <cell r="S1169">
            <v>286.91000000000003</v>
          </cell>
          <cell r="T1169">
            <v>-126.14</v>
          </cell>
          <cell r="U1169" t="str">
            <v xml:space="preserve"> N</v>
          </cell>
          <cell r="V1169">
            <v>2</v>
          </cell>
          <cell r="W1169">
            <v>513920472</v>
          </cell>
          <cell r="X1169" t="str">
            <v xml:space="preserve"> S</v>
          </cell>
          <cell r="Y1169">
            <v>39060</v>
          </cell>
          <cell r="Z1169">
            <v>9310229</v>
          </cell>
          <cell r="AA1169">
            <v>0</v>
          </cell>
          <cell r="AB1169">
            <v>3</v>
          </cell>
          <cell r="AC1169">
            <v>6</v>
          </cell>
          <cell r="AD1169">
            <v>3</v>
          </cell>
          <cell r="AE1169">
            <v>310229</v>
          </cell>
          <cell r="AF1169">
            <v>1</v>
          </cell>
          <cell r="AG1169" t="str">
            <v xml:space="preserve"> ST</v>
          </cell>
          <cell r="AH1169" t="str">
            <v xml:space="preserve"> 1006 CHURCH</v>
          </cell>
          <cell r="AI1169" t="str">
            <v xml:space="preserve"> N</v>
          </cell>
          <cell r="AJ1169">
            <v>3.875</v>
          </cell>
          <cell r="AK1169">
            <v>0</v>
          </cell>
          <cell r="AL1169">
            <v>39060</v>
          </cell>
          <cell r="AM1169">
            <v>9310229</v>
          </cell>
          <cell r="AN1169" t="str">
            <v xml:space="preserve">  0/00/0000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39060</v>
          </cell>
          <cell r="AZ1169">
            <v>9310229</v>
          </cell>
          <cell r="BA1169" t="str">
            <v xml:space="preserve"> ST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 t="str">
            <v>Pass</v>
          </cell>
          <cell r="BH1169" t="str">
            <v>Pass</v>
          </cell>
          <cell r="BI1169" t="str">
            <v>***-**-0472</v>
          </cell>
          <cell r="BJ1169">
            <v>-50928.57</v>
          </cell>
          <cell r="BK1169">
            <v>-51054.71</v>
          </cell>
          <cell r="BL1169">
            <v>-51054.71</v>
          </cell>
          <cell r="BM1169"/>
          <cell r="BN1169"/>
          <cell r="BO1169"/>
          <cell r="BP1169"/>
          <cell r="BQ1169">
            <v>-2.7101071971037227E-5</v>
          </cell>
          <cell r="BR1169">
            <v>-50928.57</v>
          </cell>
          <cell r="BS1169">
            <v>-126.14</v>
          </cell>
          <cell r="BT1169">
            <v>-51054.71</v>
          </cell>
          <cell r="BU1169">
            <v>0</v>
          </cell>
          <cell r="BV1169">
            <v>-51054.71</v>
          </cell>
          <cell r="BW1169">
            <v>0</v>
          </cell>
          <cell r="BX1169">
            <v>0</v>
          </cell>
          <cell r="BY1169"/>
          <cell r="BZ1169">
            <v>0</v>
          </cell>
          <cell r="CA1169" t="e">
            <v>#REF!</v>
          </cell>
          <cell r="CB1169" t="str">
            <v>Match</v>
          </cell>
          <cell r="CC1169" t="b">
            <v>0</v>
          </cell>
          <cell r="CD1169">
            <v>513920472</v>
          </cell>
          <cell r="CE1169">
            <v>9</v>
          </cell>
          <cell r="CF1169">
            <v>5</v>
          </cell>
          <cell r="CG1169">
            <v>92</v>
          </cell>
          <cell r="CH1169" t="b">
            <v>0</v>
          </cell>
          <cell r="CI1169">
            <v>-8.3131597222236451</v>
          </cell>
          <cell r="CJ1169"/>
          <cell r="CK1169" t="e">
            <v>#REF!</v>
          </cell>
          <cell r="CL1169" t="e">
            <v>#REF!</v>
          </cell>
        </row>
        <row r="1170">
          <cell r="B1170">
            <v>54021</v>
          </cell>
          <cell r="C1170" t="str">
            <v xml:space="preserve"> MACIAS,LEONOR C.</v>
          </cell>
          <cell r="D1170">
            <v>10025</v>
          </cell>
          <cell r="E1170">
            <v>7754.17</v>
          </cell>
          <cell r="F1170">
            <v>42935</v>
          </cell>
          <cell r="G1170">
            <v>43723</v>
          </cell>
          <cell r="H1170" t="str">
            <v xml:space="preserve"> HOME REMODEL</v>
          </cell>
          <cell r="I1170" t="str">
            <v xml:space="preserve"> SA</v>
          </cell>
          <cell r="J1170">
            <v>31</v>
          </cell>
          <cell r="K1170" t="str">
            <v xml:space="preserve"> A</v>
          </cell>
          <cell r="L1170" t="str">
            <v xml:space="preserve"> N</v>
          </cell>
          <cell r="M1170">
            <v>0</v>
          </cell>
          <cell r="N1170">
            <v>39071</v>
          </cell>
          <cell r="O1170">
            <v>54021</v>
          </cell>
          <cell r="P1170">
            <v>0</v>
          </cell>
          <cell r="Q1170" t="str">
            <v xml:space="preserve"> MN</v>
          </cell>
          <cell r="R1170">
            <v>43146</v>
          </cell>
          <cell r="S1170">
            <v>395.99</v>
          </cell>
          <cell r="T1170">
            <v>6.12</v>
          </cell>
          <cell r="U1170" t="str">
            <v xml:space="preserve"> N</v>
          </cell>
          <cell r="V1170">
            <v>8</v>
          </cell>
          <cell r="W1170">
            <v>944724755</v>
          </cell>
          <cell r="X1170" t="str">
            <v xml:space="preserve"> S</v>
          </cell>
          <cell r="Y1170">
            <v>39071</v>
          </cell>
          <cell r="Z1170">
            <v>54021</v>
          </cell>
          <cell r="AA1170">
            <v>0</v>
          </cell>
          <cell r="AB1170">
            <v>1</v>
          </cell>
          <cell r="AC1170">
            <v>10</v>
          </cell>
          <cell r="AD1170">
            <v>4</v>
          </cell>
          <cell r="AE1170">
            <v>0</v>
          </cell>
          <cell r="AF1170">
            <v>0</v>
          </cell>
          <cell r="AG1170" t="str">
            <v xml:space="preserve"> ST</v>
          </cell>
          <cell r="AH1170" t="str">
            <v xml:space="preserve"> CD ACCOUNT NUMBER 13382 WITH L</v>
          </cell>
          <cell r="AI1170" t="str">
            <v xml:space="preserve"> N</v>
          </cell>
          <cell r="AJ1170">
            <v>2.4</v>
          </cell>
          <cell r="AK1170">
            <v>0</v>
          </cell>
          <cell r="AL1170">
            <v>39071</v>
          </cell>
          <cell r="AM1170">
            <v>54021</v>
          </cell>
          <cell r="AN1170" t="str">
            <v xml:space="preserve">  0/00/0000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39071</v>
          </cell>
          <cell r="AZ1170">
            <v>54021</v>
          </cell>
          <cell r="BA1170" t="str">
            <v xml:space="preserve"> ST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 t="str">
            <v>Pass</v>
          </cell>
          <cell r="BH1170" t="str">
            <v>Pass</v>
          </cell>
          <cell r="BI1170" t="str">
            <v>***-**-4755</v>
          </cell>
          <cell r="BJ1170">
            <v>7754.17</v>
          </cell>
          <cell r="BK1170">
            <v>7760.29</v>
          </cell>
          <cell r="BL1170">
            <v>7760.29</v>
          </cell>
          <cell r="BM1170"/>
          <cell r="BN1170"/>
          <cell r="BO1170"/>
          <cell r="BP1170"/>
          <cell r="BQ1170">
            <v>2.5556409626625435E-6</v>
          </cell>
          <cell r="BR1170">
            <v>7754.17</v>
          </cell>
          <cell r="BS1170">
            <v>6.12</v>
          </cell>
          <cell r="BT1170">
            <v>7760.29</v>
          </cell>
          <cell r="BU1170">
            <v>0</v>
          </cell>
          <cell r="BV1170">
            <v>7760.29</v>
          </cell>
          <cell r="BW1170">
            <v>0</v>
          </cell>
          <cell r="BX1170">
            <v>0</v>
          </cell>
          <cell r="BY1170"/>
          <cell r="BZ1170">
            <v>0</v>
          </cell>
          <cell r="CA1170" t="e">
            <v>#REF!</v>
          </cell>
          <cell r="CB1170" t="str">
            <v>Match</v>
          </cell>
          <cell r="CC1170" t="b">
            <v>0</v>
          </cell>
          <cell r="CD1170">
            <v>944724755</v>
          </cell>
          <cell r="CE1170">
            <v>9</v>
          </cell>
          <cell r="CF1170">
            <v>9</v>
          </cell>
          <cell r="CG1170">
            <v>72</v>
          </cell>
          <cell r="CH1170" t="str">
            <v>Z</v>
          </cell>
          <cell r="CI1170">
            <v>-22.313159722223645</v>
          </cell>
          <cell r="CJ1170"/>
          <cell r="CK1170" t="e">
            <v>#REF!</v>
          </cell>
          <cell r="CL1170" t="e">
            <v>#REF!</v>
          </cell>
        </row>
        <row r="1171">
          <cell r="B1171">
            <v>53665</v>
          </cell>
          <cell r="C1171" t="str">
            <v xml:space="preserve"> MACIAS,CLARA</v>
          </cell>
          <cell r="D1171">
            <v>34268.5</v>
          </cell>
          <cell r="E1171">
            <v>29481.89</v>
          </cell>
          <cell r="F1171">
            <v>42801</v>
          </cell>
          <cell r="G1171">
            <v>44637</v>
          </cell>
          <cell r="H1171" t="str">
            <v xml:space="preserve"> PURCHASE VEHICLE</v>
          </cell>
          <cell r="I1171" t="str">
            <v xml:space="preserve"> SA</v>
          </cell>
          <cell r="J1171">
            <v>34</v>
          </cell>
          <cell r="K1171" t="str">
            <v xml:space="preserve"> A</v>
          </cell>
          <cell r="L1171" t="str">
            <v xml:space="preserve"> N</v>
          </cell>
          <cell r="M1171">
            <v>0</v>
          </cell>
          <cell r="N1171">
            <v>39074</v>
          </cell>
          <cell r="O1171">
            <v>53665</v>
          </cell>
          <cell r="P1171">
            <v>0</v>
          </cell>
          <cell r="Q1171" t="str">
            <v xml:space="preserve"> MN</v>
          </cell>
          <cell r="R1171">
            <v>43148</v>
          </cell>
          <cell r="S1171">
            <v>688.27</v>
          </cell>
          <cell r="T1171">
            <v>42.4</v>
          </cell>
          <cell r="U1171" t="str">
            <v xml:space="preserve"> N</v>
          </cell>
          <cell r="V1171">
            <v>11</v>
          </cell>
          <cell r="W1171">
            <v>601841180</v>
          </cell>
          <cell r="X1171" t="str">
            <v xml:space="preserve"> S</v>
          </cell>
          <cell r="Y1171">
            <v>39074</v>
          </cell>
          <cell r="Z1171">
            <v>53665</v>
          </cell>
          <cell r="AA1171">
            <v>0</v>
          </cell>
          <cell r="AB1171">
            <v>22</v>
          </cell>
          <cell r="AC1171">
            <v>5</v>
          </cell>
          <cell r="AD1171">
            <v>12</v>
          </cell>
          <cell r="AE1171">
            <v>0</v>
          </cell>
          <cell r="AF1171">
            <v>0</v>
          </cell>
          <cell r="AG1171" t="str">
            <v xml:space="preserve"> ST</v>
          </cell>
          <cell r="AH1171" t="str">
            <v xml:space="preserve"> 2014 CHEVROLET SILVERADO HIGH</v>
          </cell>
          <cell r="AI1171" t="str">
            <v xml:space="preserve"> N</v>
          </cell>
          <cell r="AJ1171">
            <v>7.5</v>
          </cell>
          <cell r="AK1171">
            <v>1</v>
          </cell>
          <cell r="AL1171">
            <v>39074</v>
          </cell>
          <cell r="AM1171">
            <v>53665</v>
          </cell>
          <cell r="AN1171" t="str">
            <v xml:space="preserve">  0/00/0000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39074</v>
          </cell>
          <cell r="AZ1171">
            <v>53665</v>
          </cell>
          <cell r="BA1171" t="str">
            <v xml:space="preserve"> ST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 t="str">
            <v>Pass</v>
          </cell>
          <cell r="BH1171" t="str">
            <v>Pass</v>
          </cell>
          <cell r="BI1171" t="str">
            <v>***-**-1180</v>
          </cell>
          <cell r="BJ1171">
            <v>29481.89</v>
          </cell>
          <cell r="BK1171">
            <v>29524.29</v>
          </cell>
          <cell r="BL1171">
            <v>29524.29</v>
          </cell>
          <cell r="BM1171"/>
          <cell r="BN1171"/>
          <cell r="BO1171"/>
          <cell r="BP1171"/>
          <cell r="BQ1171">
            <v>3.0364760888621542E-5</v>
          </cell>
          <cell r="BR1171">
            <v>29481.89</v>
          </cell>
          <cell r="BS1171">
            <v>42.4</v>
          </cell>
          <cell r="BT1171">
            <v>29524.29</v>
          </cell>
          <cell r="BU1171">
            <v>0</v>
          </cell>
          <cell r="BV1171">
            <v>29524.29</v>
          </cell>
          <cell r="BW1171">
            <v>0</v>
          </cell>
          <cell r="BX1171">
            <v>0</v>
          </cell>
          <cell r="BY1171"/>
          <cell r="BZ1171">
            <v>0</v>
          </cell>
          <cell r="CA1171" t="e">
            <v>#REF!</v>
          </cell>
          <cell r="CB1171" t="str">
            <v>Match</v>
          </cell>
          <cell r="CC1171" t="b">
            <v>0</v>
          </cell>
          <cell r="CD1171">
            <v>601841180</v>
          </cell>
          <cell r="CE1171">
            <v>9</v>
          </cell>
          <cell r="CF1171">
            <v>6</v>
          </cell>
          <cell r="CG1171">
            <v>84</v>
          </cell>
          <cell r="CH1171" t="b">
            <v>0</v>
          </cell>
          <cell r="CI1171">
            <v>-24.313159722223645</v>
          </cell>
          <cell r="CJ1171"/>
          <cell r="CK1171" t="e">
            <v>#REF!</v>
          </cell>
          <cell r="CL1171" t="e">
            <v>#REF!</v>
          </cell>
        </row>
        <row r="1172">
          <cell r="B1172">
            <v>54146</v>
          </cell>
          <cell r="C1172" t="str">
            <v xml:space="preserve"> MACIAS,CLARA</v>
          </cell>
          <cell r="D1172">
            <v>8000</v>
          </cell>
          <cell r="E1172">
            <v>8000</v>
          </cell>
          <cell r="F1172">
            <v>42983</v>
          </cell>
          <cell r="G1172">
            <v>43220</v>
          </cell>
          <cell r="H1172" t="str">
            <v xml:space="preserve"> PURCHASE LIVESTOCK</v>
          </cell>
          <cell r="I1172" t="str">
            <v xml:space="preserve"> SI</v>
          </cell>
          <cell r="J1172">
            <v>91</v>
          </cell>
          <cell r="K1172" t="str">
            <v xml:space="preserve"> A</v>
          </cell>
          <cell r="L1172" t="str">
            <v xml:space="preserve"> N</v>
          </cell>
          <cell r="M1172">
            <v>0</v>
          </cell>
          <cell r="N1172">
            <v>39074</v>
          </cell>
          <cell r="O1172">
            <v>54146</v>
          </cell>
          <cell r="P1172">
            <v>0</v>
          </cell>
          <cell r="Q1172" t="str">
            <v xml:space="preserve"> MN</v>
          </cell>
          <cell r="R1172">
            <v>43220</v>
          </cell>
          <cell r="S1172">
            <v>0</v>
          </cell>
          <cell r="T1172">
            <v>185.42</v>
          </cell>
          <cell r="U1172" t="str">
            <v xml:space="preserve"> N</v>
          </cell>
          <cell r="V1172">
            <v>4</v>
          </cell>
          <cell r="W1172">
            <v>601841180</v>
          </cell>
          <cell r="X1172" t="str">
            <v xml:space="preserve"> S</v>
          </cell>
          <cell r="Y1172">
            <v>39074</v>
          </cell>
          <cell r="Z1172">
            <v>54146</v>
          </cell>
          <cell r="AA1172">
            <v>0</v>
          </cell>
          <cell r="AB1172">
            <v>22</v>
          </cell>
          <cell r="AC1172">
            <v>3</v>
          </cell>
          <cell r="AD1172">
            <v>11</v>
          </cell>
          <cell r="AE1172">
            <v>0</v>
          </cell>
          <cell r="AF1172">
            <v>0</v>
          </cell>
          <cell r="AG1172" t="str">
            <v xml:space="preserve"> ST</v>
          </cell>
          <cell r="AH1172" t="str">
            <v xml:space="preserve"> ALL LIVESTOCK (INCLUDING ALL I</v>
          </cell>
          <cell r="AI1172" t="str">
            <v xml:space="preserve"> N</v>
          </cell>
          <cell r="AJ1172">
            <v>6</v>
          </cell>
          <cell r="AK1172">
            <v>0</v>
          </cell>
          <cell r="AL1172">
            <v>39074</v>
          </cell>
          <cell r="AM1172">
            <v>54146</v>
          </cell>
          <cell r="AN1172" t="str">
            <v xml:space="preserve">  0/00/0000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39074</v>
          </cell>
          <cell r="AZ1172">
            <v>54146</v>
          </cell>
          <cell r="BA1172" t="str">
            <v xml:space="preserve"> ST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 t="str">
            <v>Pass</v>
          </cell>
          <cell r="BH1172" t="str">
            <v>Pass</v>
          </cell>
          <cell r="BI1172" t="str">
            <v>***-**-1180</v>
          </cell>
          <cell r="BJ1172">
            <v>8000</v>
          </cell>
          <cell r="BK1172">
            <v>8185.42</v>
          </cell>
          <cell r="BL1172">
            <v>8185.42</v>
          </cell>
          <cell r="BM1172"/>
          <cell r="BN1172"/>
          <cell r="BO1172"/>
          <cell r="BP1172"/>
          <cell r="BQ1172">
            <v>6.5916557482297737E-6</v>
          </cell>
          <cell r="BR1172">
            <v>8000</v>
          </cell>
          <cell r="BS1172">
            <v>185.42</v>
          </cell>
          <cell r="BT1172">
            <v>8185.42</v>
          </cell>
          <cell r="BU1172">
            <v>0</v>
          </cell>
          <cell r="BV1172">
            <v>8185.42</v>
          </cell>
          <cell r="BW1172">
            <v>0</v>
          </cell>
          <cell r="BX1172">
            <v>0</v>
          </cell>
          <cell r="BY1172"/>
          <cell r="BZ1172">
            <v>0</v>
          </cell>
          <cell r="CA1172" t="e">
            <v>#REF!</v>
          </cell>
          <cell r="CB1172" t="str">
            <v>Match</v>
          </cell>
          <cell r="CC1172" t="b">
            <v>0</v>
          </cell>
          <cell r="CD1172">
            <v>601841180</v>
          </cell>
          <cell r="CE1172">
            <v>9</v>
          </cell>
          <cell r="CF1172">
            <v>6</v>
          </cell>
          <cell r="CG1172">
            <v>84</v>
          </cell>
          <cell r="CH1172" t="b">
            <v>0</v>
          </cell>
          <cell r="CI1172">
            <v>-96.313159722223645</v>
          </cell>
          <cell r="CJ1172"/>
          <cell r="CK1172" t="e">
            <v>#REF!</v>
          </cell>
          <cell r="CL1172" t="e">
            <v>#REF!</v>
          </cell>
        </row>
        <row r="1173">
          <cell r="B1173">
            <v>54448</v>
          </cell>
          <cell r="C1173" t="str">
            <v xml:space="preserve"> MACIAS,CLARA</v>
          </cell>
          <cell r="D1173">
            <v>0</v>
          </cell>
          <cell r="E1173">
            <v>0</v>
          </cell>
          <cell r="F1173">
            <v>43116</v>
          </cell>
          <cell r="G1173">
            <v>44201</v>
          </cell>
          <cell r="H1173" t="str">
            <v xml:space="preserve"> PURCHASE VEHICLE</v>
          </cell>
          <cell r="I1173" t="str">
            <v xml:space="preserve"> SA</v>
          </cell>
          <cell r="J1173">
            <v>34</v>
          </cell>
          <cell r="K1173" t="str">
            <v xml:space="preserve"> A</v>
          </cell>
          <cell r="L1173" t="str">
            <v xml:space="preserve"> N</v>
          </cell>
          <cell r="M1173">
            <v>0</v>
          </cell>
          <cell r="N1173">
            <v>39074</v>
          </cell>
          <cell r="O1173">
            <v>54448</v>
          </cell>
          <cell r="P1173">
            <v>0</v>
          </cell>
          <cell r="Q1173" t="str">
            <v xml:space="preserve"> MN</v>
          </cell>
          <cell r="R1173">
            <v>43136</v>
          </cell>
          <cell r="S1173">
            <v>402.72</v>
          </cell>
          <cell r="T1173">
            <v>7.5</v>
          </cell>
          <cell r="U1173" t="str">
            <v xml:space="preserve"> N</v>
          </cell>
          <cell r="V1173">
            <v>11</v>
          </cell>
          <cell r="W1173">
            <v>601841180</v>
          </cell>
          <cell r="X1173" t="str">
            <v xml:space="preserve"> S</v>
          </cell>
          <cell r="Y1173">
            <v>39074</v>
          </cell>
          <cell r="Z1173">
            <v>54448</v>
          </cell>
          <cell r="AA1173">
            <v>0</v>
          </cell>
          <cell r="AB1173">
            <v>22</v>
          </cell>
          <cell r="AC1173">
            <v>5</v>
          </cell>
          <cell r="AD1173">
            <v>12</v>
          </cell>
          <cell r="AE1173">
            <v>0</v>
          </cell>
          <cell r="AF1173">
            <v>0</v>
          </cell>
          <cell r="AG1173" t="str">
            <v xml:space="preserve"> ST</v>
          </cell>
          <cell r="AH1173" t="str">
            <v xml:space="preserve"> 2004 FORD F-150 (VIN 1FTPW1451</v>
          </cell>
          <cell r="AI1173" t="str">
            <v xml:space="preserve"> N</v>
          </cell>
          <cell r="AJ1173">
            <v>7</v>
          </cell>
          <cell r="AK1173">
            <v>0</v>
          </cell>
          <cell r="AL1173">
            <v>39074</v>
          </cell>
          <cell r="AM1173">
            <v>54448</v>
          </cell>
          <cell r="AN1173" t="str">
            <v xml:space="preserve">  0/00/0000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39074</v>
          </cell>
          <cell r="AZ1173">
            <v>54448</v>
          </cell>
          <cell r="BA1173" t="str">
            <v xml:space="preserve"> ST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 t="str">
            <v>Pass</v>
          </cell>
          <cell r="BH1173" t="str">
            <v>Pass</v>
          </cell>
          <cell r="BI1173" t="str">
            <v>***-**-1180</v>
          </cell>
          <cell r="BJ1173">
            <v>0</v>
          </cell>
          <cell r="BK1173">
            <v>7.5</v>
          </cell>
          <cell r="BL1173">
            <v>7.5</v>
          </cell>
          <cell r="BM1173"/>
          <cell r="BN1173"/>
          <cell r="BO1173"/>
          <cell r="BP1173"/>
          <cell r="BQ1173">
            <v>0</v>
          </cell>
          <cell r="BR1173">
            <v>0</v>
          </cell>
          <cell r="BS1173">
            <v>7.5</v>
          </cell>
          <cell r="BT1173">
            <v>7.5</v>
          </cell>
          <cell r="BU1173">
            <v>0</v>
          </cell>
          <cell r="BV1173">
            <v>7.5</v>
          </cell>
          <cell r="BW1173">
            <v>0</v>
          </cell>
          <cell r="BX1173">
            <v>0</v>
          </cell>
          <cell r="BY1173"/>
          <cell r="BZ1173">
            <v>0</v>
          </cell>
          <cell r="CA1173" t="e">
            <v>#REF!</v>
          </cell>
          <cell r="CB1173" t="str">
            <v>Match</v>
          </cell>
          <cell r="CC1173" t="b">
            <v>0</v>
          </cell>
          <cell r="CD1173">
            <v>601841180</v>
          </cell>
          <cell r="CE1173">
            <v>9</v>
          </cell>
          <cell r="CF1173">
            <v>6</v>
          </cell>
          <cell r="CG1173">
            <v>84</v>
          </cell>
          <cell r="CH1173" t="b">
            <v>0</v>
          </cell>
          <cell r="CI1173">
            <v>-12.313159722223645</v>
          </cell>
          <cell r="CJ1173"/>
          <cell r="CK1173" t="e">
            <v>#REF!</v>
          </cell>
          <cell r="CL1173" t="e">
            <v>#REF!</v>
          </cell>
        </row>
        <row r="1174">
          <cell r="B1174">
            <v>52333</v>
          </cell>
          <cell r="C1174" t="str">
            <v xml:space="preserve"> MACIAS,OSCAR F.</v>
          </cell>
          <cell r="D1174">
            <v>10517.5</v>
          </cell>
          <cell r="E1174">
            <v>9756.5</v>
          </cell>
          <cell r="F1174">
            <v>42333</v>
          </cell>
          <cell r="G1174">
            <v>44247</v>
          </cell>
          <cell r="H1174" t="str">
            <v xml:space="preserve"> PURCHASE VEHICLE</v>
          </cell>
          <cell r="I1174" t="str">
            <v xml:space="preserve"> SA</v>
          </cell>
          <cell r="J1174">
            <v>34</v>
          </cell>
          <cell r="K1174" t="str">
            <v xml:space="preserve"> A</v>
          </cell>
          <cell r="L1174" t="str">
            <v xml:space="preserve"> N</v>
          </cell>
          <cell r="M1174">
            <v>0</v>
          </cell>
          <cell r="N1174">
            <v>39075</v>
          </cell>
          <cell r="O1174">
            <v>52333</v>
          </cell>
          <cell r="P1174">
            <v>3369</v>
          </cell>
          <cell r="Q1174" t="str">
            <v xml:space="preserve"> JD</v>
          </cell>
          <cell r="R1174">
            <v>42936</v>
          </cell>
          <cell r="S1174">
            <v>261.18</v>
          </cell>
          <cell r="T1174">
            <v>0</v>
          </cell>
          <cell r="U1174" t="str">
            <v xml:space="preserve"> N</v>
          </cell>
          <cell r="V1174">
            <v>11</v>
          </cell>
          <cell r="W1174">
            <v>600496627</v>
          </cell>
          <cell r="X1174" t="str">
            <v xml:space="preserve"> S</v>
          </cell>
          <cell r="Y1174">
            <v>39075</v>
          </cell>
          <cell r="Z1174">
            <v>52333</v>
          </cell>
          <cell r="AA1174">
            <v>1</v>
          </cell>
          <cell r="AB1174">
            <v>22</v>
          </cell>
          <cell r="AC1174">
            <v>5</v>
          </cell>
          <cell r="AD1174">
            <v>12</v>
          </cell>
          <cell r="AE1174">
            <v>0</v>
          </cell>
          <cell r="AF1174">
            <v>0</v>
          </cell>
          <cell r="AG1174" t="str">
            <v xml:space="preserve"> NA</v>
          </cell>
          <cell r="AH1174" t="str">
            <v xml:space="preserve"> 2004 FORD F-150</v>
          </cell>
          <cell r="AI1174" t="str">
            <v xml:space="preserve"> N</v>
          </cell>
          <cell r="AJ1174">
            <v>8.9499999999999993</v>
          </cell>
          <cell r="AK1174">
            <v>14</v>
          </cell>
          <cell r="AL1174">
            <v>39075</v>
          </cell>
          <cell r="AM1174">
            <v>52333</v>
          </cell>
          <cell r="AN1174" t="str">
            <v xml:space="preserve">  5/30/2017</v>
          </cell>
          <cell r="AO1174">
            <v>1126.92</v>
          </cell>
          <cell r="AP1174">
            <v>701.34</v>
          </cell>
          <cell r="AQ1174">
            <v>0</v>
          </cell>
          <cell r="AR1174">
            <v>261.18</v>
          </cell>
          <cell r="AS1174">
            <v>261.18</v>
          </cell>
          <cell r="AT1174">
            <v>261.18</v>
          </cell>
          <cell r="AU1174">
            <v>783.54</v>
          </cell>
          <cell r="AV1174">
            <v>11</v>
          </cell>
          <cell r="AW1174">
            <v>8</v>
          </cell>
          <cell r="AX1174">
            <v>5</v>
          </cell>
          <cell r="AY1174">
            <v>39075</v>
          </cell>
          <cell r="AZ1174">
            <v>52333</v>
          </cell>
          <cell r="BA1174" t="str">
            <v xml:space="preserve"> NA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 t="str">
            <v>Substandard</v>
          </cell>
          <cell r="BH1174" t="str">
            <v>Pass</v>
          </cell>
          <cell r="BI1174" t="str">
            <v>***-**-6627</v>
          </cell>
          <cell r="BJ1174">
            <v>9756.5</v>
          </cell>
          <cell r="BK1174">
            <v>6387.5</v>
          </cell>
          <cell r="BL1174"/>
          <cell r="BM1174"/>
          <cell r="BN1174">
            <v>6387.5</v>
          </cell>
          <cell r="BO1174"/>
          <cell r="BP1174"/>
          <cell r="BQ1174">
            <v>1.199141311048029E-5</v>
          </cell>
          <cell r="BR1174">
            <v>6387.5</v>
          </cell>
          <cell r="BS1174">
            <v>0</v>
          </cell>
          <cell r="BT1174">
            <v>6387.5</v>
          </cell>
          <cell r="BU1174">
            <v>0</v>
          </cell>
          <cell r="BV1174">
            <v>6387.5</v>
          </cell>
          <cell r="BW1174">
            <v>0</v>
          </cell>
          <cell r="BX1174">
            <v>0</v>
          </cell>
          <cell r="BY1174" t="str">
            <v>120 +</v>
          </cell>
          <cell r="BZ1174">
            <v>1828.2600000000002</v>
          </cell>
          <cell r="CA1174" t="e">
            <v>#REF!</v>
          </cell>
          <cell r="CB1174" t="str">
            <v>Match</v>
          </cell>
          <cell r="CC1174" t="b">
            <v>0</v>
          </cell>
          <cell r="CD1174">
            <v>600496627</v>
          </cell>
          <cell r="CE1174">
            <v>9</v>
          </cell>
          <cell r="CF1174">
            <v>6</v>
          </cell>
          <cell r="CG1174">
            <v>49</v>
          </cell>
          <cell r="CH1174" t="b">
            <v>0</v>
          </cell>
          <cell r="CI1174">
            <v>187.68684027777635</v>
          </cell>
          <cell r="CJ1174" t="str">
            <v>31 +</v>
          </cell>
          <cell r="CK1174" t="e">
            <v>#REF!</v>
          </cell>
          <cell r="CL1174" t="e">
            <v>#REF!</v>
          </cell>
        </row>
        <row r="1175">
          <cell r="B1175">
            <v>52347</v>
          </cell>
          <cell r="C1175" t="str">
            <v xml:space="preserve"> MACIAS,KARINA</v>
          </cell>
          <cell r="D1175">
            <v>11507.5</v>
          </cell>
          <cell r="E1175">
            <v>4589.0600000000004</v>
          </cell>
          <cell r="F1175">
            <v>42340</v>
          </cell>
          <cell r="G1175">
            <v>43544</v>
          </cell>
          <cell r="H1175" t="str">
            <v xml:space="preserve"> PURCHASE VEHICLE</v>
          </cell>
          <cell r="I1175" t="str">
            <v xml:space="preserve"> SA</v>
          </cell>
          <cell r="J1175">
            <v>34</v>
          </cell>
          <cell r="K1175" t="str">
            <v xml:space="preserve"> A</v>
          </cell>
          <cell r="L1175" t="str">
            <v xml:space="preserve"> N</v>
          </cell>
          <cell r="M1175">
            <v>0</v>
          </cell>
          <cell r="N1175">
            <v>39076</v>
          </cell>
          <cell r="O1175">
            <v>52347</v>
          </cell>
          <cell r="P1175">
            <v>0</v>
          </cell>
          <cell r="Q1175" t="str">
            <v xml:space="preserve"> JD</v>
          </cell>
          <cell r="R1175">
            <v>43151</v>
          </cell>
          <cell r="S1175">
            <v>348.31</v>
          </cell>
          <cell r="T1175">
            <v>6.26</v>
          </cell>
          <cell r="U1175" t="str">
            <v xml:space="preserve"> N</v>
          </cell>
          <cell r="V1175">
            <v>11</v>
          </cell>
          <cell r="W1175">
            <v>600677637</v>
          </cell>
          <cell r="X1175" t="str">
            <v xml:space="preserve"> S</v>
          </cell>
          <cell r="Y1175">
            <v>39076</v>
          </cell>
          <cell r="Z1175">
            <v>52347</v>
          </cell>
          <cell r="AA1175">
            <v>0</v>
          </cell>
          <cell r="AB1175">
            <v>22</v>
          </cell>
          <cell r="AC1175">
            <v>5</v>
          </cell>
          <cell r="AD1175">
            <v>12</v>
          </cell>
          <cell r="AE1175">
            <v>0</v>
          </cell>
          <cell r="AF1175">
            <v>0</v>
          </cell>
          <cell r="AG1175" t="str">
            <v xml:space="preserve"> ST</v>
          </cell>
          <cell r="AH1175" t="str">
            <v xml:space="preserve"> 2003 CHEVROLET AVALANCHE (VIN</v>
          </cell>
          <cell r="AI1175" t="str">
            <v xml:space="preserve"> N</v>
          </cell>
          <cell r="AJ1175">
            <v>9.9499999999999993</v>
          </cell>
          <cell r="AK1175">
            <v>3</v>
          </cell>
          <cell r="AL1175">
            <v>39076</v>
          </cell>
          <cell r="AM1175">
            <v>52347</v>
          </cell>
          <cell r="AN1175" t="str">
            <v xml:space="preserve">  0/00/0000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39076</v>
          </cell>
          <cell r="AZ1175">
            <v>52347</v>
          </cell>
          <cell r="BA1175" t="str">
            <v xml:space="preserve"> ST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 t="str">
            <v>Pass</v>
          </cell>
          <cell r="BH1175" t="str">
            <v>Pass</v>
          </cell>
          <cell r="BI1175" t="str">
            <v>***-**-7637</v>
          </cell>
          <cell r="BJ1175">
            <v>4589.0600000000004</v>
          </cell>
          <cell r="BK1175">
            <v>4595.3200000000006</v>
          </cell>
          <cell r="BL1175">
            <v>4595.3200000000006</v>
          </cell>
          <cell r="BM1175"/>
          <cell r="BN1175"/>
          <cell r="BO1175"/>
          <cell r="BP1175"/>
          <cell r="BQ1175">
            <v>6.2704700436107228E-6</v>
          </cell>
          <cell r="BR1175">
            <v>4589.0600000000004</v>
          </cell>
          <cell r="BS1175">
            <v>6.26</v>
          </cell>
          <cell r="BT1175">
            <v>4595.3200000000006</v>
          </cell>
          <cell r="BU1175">
            <v>0</v>
          </cell>
          <cell r="BV1175">
            <v>4595.3200000000006</v>
          </cell>
          <cell r="BW1175">
            <v>0</v>
          </cell>
          <cell r="BX1175">
            <v>0</v>
          </cell>
          <cell r="BY1175"/>
          <cell r="BZ1175">
            <v>0</v>
          </cell>
          <cell r="CA1175" t="e">
            <v>#REF!</v>
          </cell>
          <cell r="CB1175" t="str">
            <v>Match</v>
          </cell>
          <cell r="CC1175" t="b">
            <v>0</v>
          </cell>
          <cell r="CD1175">
            <v>600677637</v>
          </cell>
          <cell r="CE1175">
            <v>9</v>
          </cell>
          <cell r="CF1175">
            <v>6</v>
          </cell>
          <cell r="CG1175">
            <v>67</v>
          </cell>
          <cell r="CH1175" t="b">
            <v>0</v>
          </cell>
          <cell r="CI1175">
            <v>-27.313159722223645</v>
          </cell>
          <cell r="CJ1175"/>
          <cell r="CK1175" t="e">
            <v>#REF!</v>
          </cell>
          <cell r="CL1175" t="e">
            <v>#REF!</v>
          </cell>
        </row>
        <row r="1176">
          <cell r="B1176">
            <v>54030</v>
          </cell>
          <cell r="C1176" t="str">
            <v xml:space="preserve"> MACIAS,KARINA</v>
          </cell>
          <cell r="D1176">
            <v>2525</v>
          </cell>
          <cell r="E1176">
            <v>1901.33</v>
          </cell>
          <cell r="F1176">
            <v>42940</v>
          </cell>
          <cell r="G1176">
            <v>43666</v>
          </cell>
          <cell r="H1176" t="str">
            <v xml:space="preserve"> PERSONAL</v>
          </cell>
          <cell r="I1176" t="str">
            <v xml:space="preserve"> SA</v>
          </cell>
          <cell r="J1176">
            <v>31</v>
          </cell>
          <cell r="K1176" t="str">
            <v xml:space="preserve"> A</v>
          </cell>
          <cell r="L1176" t="str">
            <v xml:space="preserve"> N</v>
          </cell>
          <cell r="M1176">
            <v>0</v>
          </cell>
          <cell r="N1176">
            <v>39076</v>
          </cell>
          <cell r="O1176">
            <v>54030</v>
          </cell>
          <cell r="P1176">
            <v>0</v>
          </cell>
          <cell r="Q1176" t="str">
            <v xml:space="preserve"> MN</v>
          </cell>
          <cell r="R1176">
            <v>43151</v>
          </cell>
          <cell r="S1176">
            <v>122.27</v>
          </cell>
          <cell r="T1176">
            <v>6.26</v>
          </cell>
          <cell r="U1176" t="str">
            <v xml:space="preserve"> N</v>
          </cell>
          <cell r="V1176">
            <v>1</v>
          </cell>
          <cell r="W1176">
            <v>600677637</v>
          </cell>
          <cell r="X1176" t="str">
            <v xml:space="preserve"> S</v>
          </cell>
          <cell r="Y1176">
            <v>39076</v>
          </cell>
          <cell r="Z1176">
            <v>54030</v>
          </cell>
          <cell r="AA1176">
            <v>0</v>
          </cell>
          <cell r="AB1176">
            <v>22</v>
          </cell>
          <cell r="AC1176">
            <v>10</v>
          </cell>
          <cell r="AD1176">
            <v>4</v>
          </cell>
          <cell r="AE1176">
            <v>0</v>
          </cell>
          <cell r="AF1176">
            <v>0</v>
          </cell>
          <cell r="AG1176" t="str">
            <v xml:space="preserve"> ST</v>
          </cell>
          <cell r="AH1176" t="str">
            <v xml:space="preserve"> UNSECURED</v>
          </cell>
          <cell r="AI1176" t="str">
            <v xml:space="preserve"> N</v>
          </cell>
          <cell r="AJ1176">
            <v>15</v>
          </cell>
          <cell r="AK1176">
            <v>0</v>
          </cell>
          <cell r="AL1176">
            <v>39076</v>
          </cell>
          <cell r="AM1176">
            <v>54030</v>
          </cell>
          <cell r="AN1176" t="str">
            <v xml:space="preserve">  0/00/0000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39076</v>
          </cell>
          <cell r="AZ1176">
            <v>54030</v>
          </cell>
          <cell r="BA1176" t="str">
            <v xml:space="preserve"> ST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 t="str">
            <v>Pass</v>
          </cell>
          <cell r="BH1176" t="str">
            <v>Pass</v>
          </cell>
          <cell r="BI1176" t="str">
            <v>***-**-7637</v>
          </cell>
          <cell r="BJ1176">
            <v>1901.33</v>
          </cell>
          <cell r="BK1176">
            <v>1907.59</v>
          </cell>
          <cell r="BL1176">
            <v>1907.59</v>
          </cell>
          <cell r="BM1176"/>
          <cell r="BN1176"/>
          <cell r="BO1176"/>
          <cell r="BP1176"/>
          <cell r="BQ1176">
            <v>3.9165352574317861E-6</v>
          </cell>
          <cell r="BR1176">
            <v>1901.33</v>
          </cell>
          <cell r="BS1176">
            <v>6.26</v>
          </cell>
          <cell r="BT1176">
            <v>1907.59</v>
          </cell>
          <cell r="BU1176">
            <v>0</v>
          </cell>
          <cell r="BV1176">
            <v>1907.59</v>
          </cell>
          <cell r="BW1176">
            <v>0</v>
          </cell>
          <cell r="BX1176">
            <v>0</v>
          </cell>
          <cell r="BY1176"/>
          <cell r="BZ1176">
            <v>0</v>
          </cell>
          <cell r="CA1176" t="e">
            <v>#REF!</v>
          </cell>
          <cell r="CB1176" t="str">
            <v>Match</v>
          </cell>
          <cell r="CC1176" t="b">
            <v>0</v>
          </cell>
          <cell r="CD1176">
            <v>600677637</v>
          </cell>
          <cell r="CE1176">
            <v>9</v>
          </cell>
          <cell r="CF1176">
            <v>6</v>
          </cell>
          <cell r="CG1176">
            <v>67</v>
          </cell>
          <cell r="CH1176" t="b">
            <v>0</v>
          </cell>
          <cell r="CI1176">
            <v>-27.313159722223645</v>
          </cell>
          <cell r="CJ1176"/>
          <cell r="CK1176" t="e">
            <v>#REF!</v>
          </cell>
          <cell r="CL1176" t="e">
            <v>#REF!</v>
          </cell>
        </row>
        <row r="1177">
          <cell r="B1177">
            <v>54112</v>
          </cell>
          <cell r="C1177" t="str">
            <v xml:space="preserve"> MACIAS,MELISSA</v>
          </cell>
          <cell r="D1177">
            <v>9027.5</v>
          </cell>
          <cell r="E1177">
            <v>8044.36</v>
          </cell>
          <cell r="F1177">
            <v>42971</v>
          </cell>
          <cell r="G1177">
            <v>44065</v>
          </cell>
          <cell r="H1177" t="str">
            <v xml:space="preserve"> PURCHASE VEHICLE</v>
          </cell>
          <cell r="I1177" t="str">
            <v xml:space="preserve"> SA</v>
          </cell>
          <cell r="J1177">
            <v>34</v>
          </cell>
          <cell r="K1177" t="str">
            <v xml:space="preserve"> A</v>
          </cell>
          <cell r="L1177" t="str">
            <v xml:space="preserve"> N</v>
          </cell>
          <cell r="M1177">
            <v>0</v>
          </cell>
          <cell r="N1177">
            <v>39077</v>
          </cell>
          <cell r="O1177">
            <v>54112</v>
          </cell>
          <cell r="P1177">
            <v>0</v>
          </cell>
          <cell r="Q1177" t="str">
            <v xml:space="preserve"> MN</v>
          </cell>
          <cell r="R1177">
            <v>43122</v>
          </cell>
          <cell r="S1177">
            <v>278.64999999999998</v>
          </cell>
          <cell r="T1177">
            <v>33.94</v>
          </cell>
          <cell r="U1177" t="str">
            <v xml:space="preserve"> N</v>
          </cell>
          <cell r="V1177">
            <v>11</v>
          </cell>
          <cell r="W1177">
            <v>600293825</v>
          </cell>
          <cell r="X1177" t="str">
            <v xml:space="preserve"> S</v>
          </cell>
          <cell r="Y1177">
            <v>39077</v>
          </cell>
          <cell r="Z1177">
            <v>54112</v>
          </cell>
          <cell r="AA1177">
            <v>0</v>
          </cell>
          <cell r="AB1177">
            <v>22</v>
          </cell>
          <cell r="AC1177">
            <v>5</v>
          </cell>
          <cell r="AD1177">
            <v>12</v>
          </cell>
          <cell r="AE1177">
            <v>0</v>
          </cell>
          <cell r="AF1177">
            <v>0</v>
          </cell>
          <cell r="AG1177" t="str">
            <v xml:space="preserve"> ST</v>
          </cell>
          <cell r="AH1177" t="str">
            <v xml:space="preserve"> 2007 CHEVROLET SILVERADO 1500</v>
          </cell>
          <cell r="AI1177" t="str">
            <v xml:space="preserve"> N</v>
          </cell>
          <cell r="AJ1177">
            <v>7</v>
          </cell>
          <cell r="AK1177">
            <v>1</v>
          </cell>
          <cell r="AL1177">
            <v>39077</v>
          </cell>
          <cell r="AM1177">
            <v>54112</v>
          </cell>
          <cell r="AN1177" t="str">
            <v xml:space="preserve">  0/00/0000</v>
          </cell>
          <cell r="AO1177">
            <v>162.38999999999999</v>
          </cell>
          <cell r="AP1177">
            <v>30.86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39077</v>
          </cell>
          <cell r="AZ1177">
            <v>54112</v>
          </cell>
          <cell r="BA1177" t="str">
            <v xml:space="preserve"> ST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 t="str">
            <v>Pass</v>
          </cell>
          <cell r="BH1177" t="str">
            <v>Pass</v>
          </cell>
          <cell r="BI1177" t="str">
            <v>***-**-3825</v>
          </cell>
          <cell r="BJ1177">
            <v>8044.36</v>
          </cell>
          <cell r="BK1177">
            <v>8078.2999999999993</v>
          </cell>
          <cell r="BL1177">
            <v>8078.2999999999993</v>
          </cell>
          <cell r="BM1177"/>
          <cell r="BN1177"/>
          <cell r="BO1177"/>
          <cell r="BP1177"/>
          <cell r="BQ1177">
            <v>7.7329075592459946E-6</v>
          </cell>
          <cell r="BR1177">
            <v>8044.36</v>
          </cell>
          <cell r="BS1177">
            <v>33.94</v>
          </cell>
          <cell r="BT1177">
            <v>8078.2999999999993</v>
          </cell>
          <cell r="BU1177">
            <v>0</v>
          </cell>
          <cell r="BV1177">
            <v>8078.2999999999993</v>
          </cell>
          <cell r="BW1177">
            <v>0</v>
          </cell>
          <cell r="BX1177">
            <v>0</v>
          </cell>
          <cell r="BY1177"/>
          <cell r="BZ1177">
            <v>193.25</v>
          </cell>
          <cell r="CA1177" t="e">
            <v>#REF!</v>
          </cell>
          <cell r="CB1177" t="str">
            <v>Match</v>
          </cell>
          <cell r="CC1177" t="b">
            <v>0</v>
          </cell>
          <cell r="CD1177">
            <v>600293825</v>
          </cell>
          <cell r="CE1177">
            <v>9</v>
          </cell>
          <cell r="CF1177">
            <v>6</v>
          </cell>
          <cell r="CG1177">
            <v>29</v>
          </cell>
          <cell r="CH1177" t="b">
            <v>0</v>
          </cell>
          <cell r="CI1177">
            <v>1.6868402777763549</v>
          </cell>
          <cell r="CJ1177"/>
          <cell r="CK1177" t="e">
            <v>#REF!</v>
          </cell>
          <cell r="CL1177" t="e">
            <v>#REF!</v>
          </cell>
        </row>
        <row r="1178">
          <cell r="B1178">
            <v>53249</v>
          </cell>
          <cell r="C1178" t="str">
            <v xml:space="preserve"> MACY,KATHERINE L.</v>
          </cell>
          <cell r="D1178">
            <v>9036.5</v>
          </cell>
          <cell r="E1178">
            <v>6210.69</v>
          </cell>
          <cell r="F1178">
            <v>42615</v>
          </cell>
          <cell r="G1178">
            <v>43710</v>
          </cell>
          <cell r="H1178" t="str">
            <v xml:space="preserve"> PERSONAL</v>
          </cell>
          <cell r="I1178" t="str">
            <v xml:space="preserve"> SA</v>
          </cell>
          <cell r="J1178">
            <v>31</v>
          </cell>
          <cell r="K1178" t="str">
            <v xml:space="preserve"> A</v>
          </cell>
          <cell r="L1178" t="str">
            <v xml:space="preserve"> N</v>
          </cell>
          <cell r="M1178">
            <v>0</v>
          </cell>
          <cell r="N1178">
            <v>39100</v>
          </cell>
          <cell r="O1178">
            <v>53249</v>
          </cell>
          <cell r="P1178">
            <v>0</v>
          </cell>
          <cell r="Q1178" t="str">
            <v xml:space="preserve"> JD</v>
          </cell>
          <cell r="R1178">
            <v>43345</v>
          </cell>
          <cell r="S1178">
            <v>3377.52</v>
          </cell>
          <cell r="T1178">
            <v>127.56</v>
          </cell>
          <cell r="U1178" t="str">
            <v xml:space="preserve"> N</v>
          </cell>
          <cell r="V1178">
            <v>11</v>
          </cell>
          <cell r="W1178">
            <v>510527364</v>
          </cell>
          <cell r="X1178" t="str">
            <v xml:space="preserve"> S</v>
          </cell>
          <cell r="Y1178">
            <v>39100</v>
          </cell>
          <cell r="Z1178">
            <v>53249</v>
          </cell>
          <cell r="AA1178">
            <v>0</v>
          </cell>
          <cell r="AB1178">
            <v>4</v>
          </cell>
          <cell r="AC1178">
            <v>10</v>
          </cell>
          <cell r="AD1178">
            <v>4</v>
          </cell>
          <cell r="AE1178">
            <v>0</v>
          </cell>
          <cell r="AF1178">
            <v>0</v>
          </cell>
          <cell r="AG1178" t="str">
            <v xml:space="preserve"> ST</v>
          </cell>
          <cell r="AH1178" t="str">
            <v xml:space="preserve"> 2014 CHEVROLET MALIBU</v>
          </cell>
          <cell r="AI1178" t="str">
            <v xml:space="preserve"> N</v>
          </cell>
          <cell r="AJ1178">
            <v>5.95</v>
          </cell>
          <cell r="AK1178">
            <v>1</v>
          </cell>
          <cell r="AL1178">
            <v>39100</v>
          </cell>
          <cell r="AM1178">
            <v>53249</v>
          </cell>
          <cell r="AN1178" t="str">
            <v xml:space="preserve">  0/00/0000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39100</v>
          </cell>
          <cell r="AZ1178">
            <v>53249</v>
          </cell>
          <cell r="BA1178" t="str">
            <v xml:space="preserve"> ST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 t="str">
            <v>Pass</v>
          </cell>
          <cell r="BH1178" t="str">
            <v>Pass</v>
          </cell>
          <cell r="BI1178" t="str">
            <v>***-**-7364</v>
          </cell>
          <cell r="BJ1178">
            <v>6210.69</v>
          </cell>
          <cell r="BK1178">
            <v>6338.25</v>
          </cell>
          <cell r="BL1178">
            <v>6338.25</v>
          </cell>
          <cell r="BM1178"/>
          <cell r="BN1178"/>
          <cell r="BO1178"/>
          <cell r="BP1178"/>
          <cell r="BQ1178">
            <v>5.0746967939977163E-6</v>
          </cell>
          <cell r="BR1178">
            <v>6210.69</v>
          </cell>
          <cell r="BS1178">
            <v>127.56</v>
          </cell>
          <cell r="BT1178">
            <v>6338.25</v>
          </cell>
          <cell r="BU1178">
            <v>0</v>
          </cell>
          <cell r="BV1178">
            <v>6338.25</v>
          </cell>
          <cell r="BW1178">
            <v>0</v>
          </cell>
          <cell r="BX1178">
            <v>0</v>
          </cell>
          <cell r="BY1178"/>
          <cell r="BZ1178">
            <v>0</v>
          </cell>
          <cell r="CA1178" t="e">
            <v>#REF!</v>
          </cell>
          <cell r="CB1178" t="str">
            <v>Match</v>
          </cell>
          <cell r="CC1178" t="b">
            <v>0</v>
          </cell>
          <cell r="CD1178">
            <v>510527364</v>
          </cell>
          <cell r="CE1178">
            <v>9</v>
          </cell>
          <cell r="CF1178">
            <v>5</v>
          </cell>
          <cell r="CG1178">
            <v>52</v>
          </cell>
          <cell r="CH1178" t="b">
            <v>0</v>
          </cell>
          <cell r="CI1178">
            <v>-221.31315972222365</v>
          </cell>
          <cell r="CJ1178"/>
          <cell r="CK1178" t="e">
            <v>#REF!</v>
          </cell>
          <cell r="CL1178" t="e">
            <v>#REF!</v>
          </cell>
        </row>
        <row r="1179">
          <cell r="B1179">
            <v>52096</v>
          </cell>
          <cell r="C1179" t="str">
            <v xml:space="preserve"> MALSOM,BRODY ALEXAND</v>
          </cell>
          <cell r="D1179">
            <v>3117.5</v>
          </cell>
          <cell r="E1179">
            <v>1785.12</v>
          </cell>
          <cell r="F1179">
            <v>42261</v>
          </cell>
          <cell r="G1179">
            <v>42736</v>
          </cell>
          <cell r="H1179" t="str">
            <v xml:space="preserve"> PURCHASE MOTORCYCLE</v>
          </cell>
          <cell r="I1179" t="str">
            <v xml:space="preserve"> CO</v>
          </cell>
          <cell r="J1179">
            <v>31</v>
          </cell>
          <cell r="K1179" t="str">
            <v xml:space="preserve"> A</v>
          </cell>
          <cell r="L1179" t="str">
            <v xml:space="preserve"> N</v>
          </cell>
          <cell r="M1179">
            <v>0</v>
          </cell>
          <cell r="N1179">
            <v>39116</v>
          </cell>
          <cell r="O1179">
            <v>52096</v>
          </cell>
          <cell r="P1179">
            <v>3117.5</v>
          </cell>
          <cell r="Q1179" t="str">
            <v xml:space="preserve"> JD</v>
          </cell>
          <cell r="R1179">
            <v>42461</v>
          </cell>
          <cell r="S1179">
            <v>206.85</v>
          </cell>
          <cell r="T1179">
            <v>0</v>
          </cell>
          <cell r="U1179" t="str">
            <v xml:space="preserve"> N</v>
          </cell>
          <cell r="V1179">
            <v>14</v>
          </cell>
          <cell r="W1179">
            <v>521977626</v>
          </cell>
          <cell r="X1179" t="str">
            <v xml:space="preserve"> S</v>
          </cell>
          <cell r="Y1179">
            <v>39116</v>
          </cell>
          <cell r="Z1179">
            <v>52096</v>
          </cell>
          <cell r="AA1179">
            <v>0</v>
          </cell>
          <cell r="AB1179">
            <v>25</v>
          </cell>
          <cell r="AC1179">
            <v>10</v>
          </cell>
          <cell r="AD1179">
            <v>4</v>
          </cell>
          <cell r="AE1179">
            <v>0</v>
          </cell>
          <cell r="AF1179">
            <v>0</v>
          </cell>
          <cell r="AG1179" t="str">
            <v xml:space="preserve"> CO</v>
          </cell>
          <cell r="AH1179" t="str">
            <v xml:space="preserve"> 2003 HONDA SHADOW (VIN JH2RC44</v>
          </cell>
          <cell r="AI1179" t="str">
            <v xml:space="preserve"> N</v>
          </cell>
          <cell r="AJ1179">
            <v>9</v>
          </cell>
          <cell r="AK1179">
            <v>16</v>
          </cell>
          <cell r="AL1179">
            <v>39116</v>
          </cell>
          <cell r="AM1179">
            <v>52096</v>
          </cell>
          <cell r="AN1179" t="str">
            <v xml:space="preserve">  0/00/0000</v>
          </cell>
          <cell r="AO1179">
            <v>1785.12</v>
          </cell>
          <cell r="AP1179">
            <v>454.13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2239.25</v>
          </cell>
          <cell r="AV1179">
            <v>16</v>
          </cell>
          <cell r="AW1179">
            <v>15</v>
          </cell>
          <cell r="AX1179">
            <v>14</v>
          </cell>
          <cell r="AY1179">
            <v>39116</v>
          </cell>
          <cell r="AZ1179">
            <v>52096</v>
          </cell>
          <cell r="BA1179" t="str">
            <v xml:space="preserve"> CO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 t="str">
            <v>Substandard</v>
          </cell>
          <cell r="BH1179" t="str">
            <v>Pass</v>
          </cell>
          <cell r="BI1179" t="str">
            <v>***-**-7626</v>
          </cell>
          <cell r="BJ1179">
            <v>1785.12</v>
          </cell>
          <cell r="BK1179">
            <v>0</v>
          </cell>
          <cell r="BL1179"/>
          <cell r="BM1179"/>
          <cell r="BN1179">
            <v>0</v>
          </cell>
          <cell r="BO1179"/>
          <cell r="BP1179"/>
          <cell r="BQ1179">
            <v>2.2062930954899878E-6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4902.62</v>
          </cell>
          <cell r="BY1179" t="str">
            <v>120 +</v>
          </cell>
          <cell r="BZ1179">
            <v>2239.25</v>
          </cell>
          <cell r="CA1179" t="e">
            <v>#REF!</v>
          </cell>
          <cell r="CB1179" t="str">
            <v>Match</v>
          </cell>
          <cell r="CC1179" t="b">
            <v>0</v>
          </cell>
          <cell r="CD1179">
            <v>521977626</v>
          </cell>
          <cell r="CE1179">
            <v>9</v>
          </cell>
          <cell r="CF1179">
            <v>5</v>
          </cell>
          <cell r="CG1179">
            <v>97</v>
          </cell>
          <cell r="CH1179" t="b">
            <v>0</v>
          </cell>
          <cell r="CI1179">
            <v>662.68684027777635</v>
          </cell>
          <cell r="CJ1179" t="str">
            <v>31 +</v>
          </cell>
          <cell r="CK1179">
            <v>0</v>
          </cell>
          <cell r="CL1179">
            <v>0</v>
          </cell>
        </row>
        <row r="1180">
          <cell r="B1180">
            <v>54073</v>
          </cell>
          <cell r="C1180" t="str">
            <v xml:space="preserve"> MARISCAL,VERONICA</v>
          </cell>
          <cell r="D1180">
            <v>6909.89</v>
          </cell>
          <cell r="E1180">
            <v>5590.27</v>
          </cell>
          <cell r="F1180">
            <v>42957</v>
          </cell>
          <cell r="G1180">
            <v>43850</v>
          </cell>
          <cell r="H1180" t="str">
            <v xml:space="preserve"> PERSONAL</v>
          </cell>
          <cell r="I1180" t="str">
            <v xml:space="preserve"> SA</v>
          </cell>
          <cell r="J1180">
            <v>31</v>
          </cell>
          <cell r="K1180" t="str">
            <v xml:space="preserve"> A</v>
          </cell>
          <cell r="L1180" t="str">
            <v xml:space="preserve"> N</v>
          </cell>
          <cell r="M1180">
            <v>0</v>
          </cell>
          <cell r="N1180">
            <v>39117</v>
          </cell>
          <cell r="O1180">
            <v>54073</v>
          </cell>
          <cell r="P1180">
            <v>0</v>
          </cell>
          <cell r="Q1180" t="str">
            <v xml:space="preserve"> MN</v>
          </cell>
          <cell r="R1180">
            <v>43151</v>
          </cell>
          <cell r="S1180">
            <v>249.28</v>
          </cell>
          <cell r="T1180">
            <v>5.98</v>
          </cell>
          <cell r="U1180" t="str">
            <v xml:space="preserve"> N</v>
          </cell>
          <cell r="V1180">
            <v>11</v>
          </cell>
          <cell r="W1180">
            <v>611259071</v>
          </cell>
          <cell r="X1180" t="str">
            <v xml:space="preserve"> S</v>
          </cell>
          <cell r="Y1180">
            <v>39117</v>
          </cell>
          <cell r="Z1180">
            <v>54073</v>
          </cell>
          <cell r="AA1180">
            <v>0</v>
          </cell>
          <cell r="AB1180">
            <v>21</v>
          </cell>
          <cell r="AC1180">
            <v>10</v>
          </cell>
          <cell r="AD1180">
            <v>4</v>
          </cell>
          <cell r="AE1180">
            <v>0</v>
          </cell>
          <cell r="AF1180">
            <v>0</v>
          </cell>
          <cell r="AG1180" t="str">
            <v xml:space="preserve"> ST</v>
          </cell>
          <cell r="AH1180" t="str">
            <v xml:space="preserve"> 1997 FORD  EXPEDITION XLT (VIN</v>
          </cell>
          <cell r="AI1180" t="str">
            <v xml:space="preserve"> N</v>
          </cell>
          <cell r="AJ1180">
            <v>6.5</v>
          </cell>
          <cell r="AK1180">
            <v>0</v>
          </cell>
          <cell r="AL1180">
            <v>39117</v>
          </cell>
          <cell r="AM1180">
            <v>54073</v>
          </cell>
          <cell r="AN1180" t="str">
            <v xml:space="preserve">  0/00/0000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39117</v>
          </cell>
          <cell r="AZ1180">
            <v>54073</v>
          </cell>
          <cell r="BA1180" t="str">
            <v xml:space="preserve"> ST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 t="str">
            <v>Pass</v>
          </cell>
          <cell r="BH1180" t="str">
            <v>Pass</v>
          </cell>
          <cell r="BI1180" t="str">
            <v>***-**-9071</v>
          </cell>
          <cell r="BJ1180">
            <v>5590.27</v>
          </cell>
          <cell r="BK1180">
            <v>5596.25</v>
          </cell>
          <cell r="BL1180">
            <v>5596.25</v>
          </cell>
          <cell r="BM1180"/>
          <cell r="BN1180"/>
          <cell r="BO1180"/>
          <cell r="BP1180"/>
          <cell r="BQ1180">
            <v>4.9899870826618131E-6</v>
          </cell>
          <cell r="BR1180">
            <v>5590.27</v>
          </cell>
          <cell r="BS1180">
            <v>5.98</v>
          </cell>
          <cell r="BT1180">
            <v>5596.25</v>
          </cell>
          <cell r="BU1180">
            <v>0</v>
          </cell>
          <cell r="BV1180">
            <v>5596.25</v>
          </cell>
          <cell r="BW1180">
            <v>0</v>
          </cell>
          <cell r="BX1180">
            <v>0</v>
          </cell>
          <cell r="BY1180"/>
          <cell r="BZ1180">
            <v>0</v>
          </cell>
          <cell r="CA1180" t="e">
            <v>#REF!</v>
          </cell>
          <cell r="CB1180" t="str">
            <v>Match</v>
          </cell>
          <cell r="CC1180" t="b">
            <v>0</v>
          </cell>
          <cell r="CD1180">
            <v>611259071</v>
          </cell>
          <cell r="CE1180">
            <v>9</v>
          </cell>
          <cell r="CF1180">
            <v>6</v>
          </cell>
          <cell r="CG1180">
            <v>25</v>
          </cell>
          <cell r="CH1180" t="b">
            <v>0</v>
          </cell>
          <cell r="CI1180">
            <v>-27.313159722223645</v>
          </cell>
          <cell r="CJ1180"/>
          <cell r="CK1180" t="e">
            <v>#REF!</v>
          </cell>
          <cell r="CL1180" t="e">
            <v>#REF!</v>
          </cell>
        </row>
        <row r="1181">
          <cell r="B1181">
            <v>52204</v>
          </cell>
          <cell r="C1181" t="str">
            <v xml:space="preserve"> MALDONADO-SANCHEZ,RO</v>
          </cell>
          <cell r="D1181">
            <v>13410.9</v>
          </cell>
          <cell r="E1181">
            <v>3087.05</v>
          </cell>
          <cell r="F1181">
            <v>42291</v>
          </cell>
          <cell r="G1181">
            <v>43296</v>
          </cell>
          <cell r="H1181" t="str">
            <v xml:space="preserve"> CONSOLIDATE DEBT</v>
          </cell>
          <cell r="I1181" t="str">
            <v xml:space="preserve"> SA</v>
          </cell>
          <cell r="J1181">
            <v>31</v>
          </cell>
          <cell r="K1181" t="str">
            <v xml:space="preserve"> A</v>
          </cell>
          <cell r="L1181" t="str">
            <v xml:space="preserve"> N</v>
          </cell>
          <cell r="M1181">
            <v>0</v>
          </cell>
          <cell r="N1181">
            <v>39167</v>
          </cell>
          <cell r="O1181">
            <v>52204</v>
          </cell>
          <cell r="P1181">
            <v>0</v>
          </cell>
          <cell r="Q1181" t="str">
            <v xml:space="preserve"> JD</v>
          </cell>
          <cell r="R1181">
            <v>43174</v>
          </cell>
          <cell r="S1181">
            <v>507.03</v>
          </cell>
          <cell r="T1181">
            <v>24.4</v>
          </cell>
          <cell r="U1181" t="str">
            <v xml:space="preserve"> N</v>
          </cell>
          <cell r="V1181">
            <v>11</v>
          </cell>
          <cell r="W1181">
            <v>990731237</v>
          </cell>
          <cell r="X1181" t="str">
            <v xml:space="preserve"> S</v>
          </cell>
          <cell r="Y1181">
            <v>39167</v>
          </cell>
          <cell r="Z1181">
            <v>52204</v>
          </cell>
          <cell r="AA1181">
            <v>0</v>
          </cell>
          <cell r="AB1181">
            <v>3</v>
          </cell>
          <cell r="AC1181">
            <v>10</v>
          </cell>
          <cell r="AD1181">
            <v>4</v>
          </cell>
          <cell r="AE1181">
            <v>0</v>
          </cell>
          <cell r="AF1181">
            <v>0</v>
          </cell>
          <cell r="AG1181" t="str">
            <v xml:space="preserve"> ST</v>
          </cell>
          <cell r="AH1181" t="str">
            <v xml:space="preserve"> 04 AVALANCHE/05 RAM 1500</v>
          </cell>
          <cell r="AI1181" t="str">
            <v xml:space="preserve"> N</v>
          </cell>
          <cell r="AJ1181">
            <v>9.9499999999999993</v>
          </cell>
          <cell r="AK1181">
            <v>10</v>
          </cell>
          <cell r="AL1181">
            <v>39167</v>
          </cell>
          <cell r="AM1181">
            <v>52204</v>
          </cell>
          <cell r="AN1181" t="str">
            <v xml:space="preserve">  0/00/0000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3</v>
          </cell>
          <cell r="AW1181">
            <v>1</v>
          </cell>
          <cell r="AX1181">
            <v>0</v>
          </cell>
          <cell r="AY1181">
            <v>39167</v>
          </cell>
          <cell r="AZ1181">
            <v>52204</v>
          </cell>
          <cell r="BA1181" t="str">
            <v xml:space="preserve"> ST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 t="str">
            <v>Pass</v>
          </cell>
          <cell r="BH1181" t="str">
            <v>Pass</v>
          </cell>
          <cell r="BI1181" t="str">
            <v>***-**-1237</v>
          </cell>
          <cell r="BJ1181">
            <v>3087.05</v>
          </cell>
          <cell r="BK1181">
            <v>3111.4500000000003</v>
          </cell>
          <cell r="BL1181">
            <v>3111.4500000000003</v>
          </cell>
          <cell r="BM1181"/>
          <cell r="BN1181"/>
          <cell r="BO1181"/>
          <cell r="BP1181"/>
          <cell r="BQ1181">
            <v>4.218130629830179E-6</v>
          </cell>
          <cell r="BR1181">
            <v>3087.05</v>
          </cell>
          <cell r="BS1181">
            <v>24.4</v>
          </cell>
          <cell r="BT1181">
            <v>3111.4500000000003</v>
          </cell>
          <cell r="BU1181">
            <v>0</v>
          </cell>
          <cell r="BV1181">
            <v>3111.4500000000003</v>
          </cell>
          <cell r="BW1181">
            <v>0</v>
          </cell>
          <cell r="BX1181">
            <v>0</v>
          </cell>
          <cell r="BY1181"/>
          <cell r="BZ1181">
            <v>0</v>
          </cell>
          <cell r="CA1181" t="e">
            <v>#REF!</v>
          </cell>
          <cell r="CB1181" t="str">
            <v>Match</v>
          </cell>
          <cell r="CC1181" t="b">
            <v>0</v>
          </cell>
          <cell r="CD1181">
            <v>990731237</v>
          </cell>
          <cell r="CE1181">
            <v>9</v>
          </cell>
          <cell r="CF1181">
            <v>9</v>
          </cell>
          <cell r="CG1181">
            <v>73</v>
          </cell>
          <cell r="CH1181" t="str">
            <v>Z</v>
          </cell>
          <cell r="CI1181">
            <v>-50.313159722223645</v>
          </cell>
          <cell r="CJ1181"/>
          <cell r="CK1181" t="e">
            <v>#REF!</v>
          </cell>
          <cell r="CL1181" t="e">
            <v>#REF!</v>
          </cell>
        </row>
        <row r="1182">
          <cell r="B1182">
            <v>53607</v>
          </cell>
          <cell r="C1182" t="str">
            <v xml:space="preserve"> MANCILLAS,CESAR</v>
          </cell>
          <cell r="D1182">
            <v>9200</v>
          </cell>
          <cell r="E1182">
            <v>7253.94</v>
          </cell>
          <cell r="F1182">
            <v>42772</v>
          </cell>
          <cell r="G1182">
            <v>44237</v>
          </cell>
          <cell r="H1182" t="str">
            <v xml:space="preserve"> PURCHASE VEHICLE</v>
          </cell>
          <cell r="I1182" t="str">
            <v xml:space="preserve"> SA</v>
          </cell>
          <cell r="J1182">
            <v>34</v>
          </cell>
          <cell r="K1182" t="str">
            <v xml:space="preserve"> A</v>
          </cell>
          <cell r="L1182" t="str">
            <v xml:space="preserve"> N</v>
          </cell>
          <cell r="M1182">
            <v>0</v>
          </cell>
          <cell r="N1182">
            <v>39205</v>
          </cell>
          <cell r="O1182">
            <v>53607</v>
          </cell>
          <cell r="P1182">
            <v>0</v>
          </cell>
          <cell r="Q1182" t="str">
            <v xml:space="preserve"> MN</v>
          </cell>
          <cell r="R1182">
            <v>43141</v>
          </cell>
          <cell r="S1182">
            <v>226.91</v>
          </cell>
          <cell r="T1182">
            <v>25.34</v>
          </cell>
          <cell r="U1182" t="str">
            <v xml:space="preserve"> N</v>
          </cell>
          <cell r="V1182">
            <v>11</v>
          </cell>
          <cell r="W1182">
            <v>514150052</v>
          </cell>
          <cell r="X1182" t="str">
            <v xml:space="preserve"> S</v>
          </cell>
          <cell r="Y1182">
            <v>39205</v>
          </cell>
          <cell r="Z1182">
            <v>53607</v>
          </cell>
          <cell r="AA1182">
            <v>0</v>
          </cell>
          <cell r="AB1182">
            <v>21</v>
          </cell>
          <cell r="AC1182">
            <v>5</v>
          </cell>
          <cell r="AD1182">
            <v>12</v>
          </cell>
          <cell r="AE1182">
            <v>0</v>
          </cell>
          <cell r="AF1182">
            <v>0</v>
          </cell>
          <cell r="AG1182" t="str">
            <v xml:space="preserve"> ST</v>
          </cell>
          <cell r="AH1182" t="str">
            <v xml:space="preserve"> 2013 CHEVROLET CRUZE LT</v>
          </cell>
          <cell r="AI1182" t="str">
            <v xml:space="preserve"> N</v>
          </cell>
          <cell r="AJ1182">
            <v>8.5</v>
          </cell>
          <cell r="AK1182">
            <v>1</v>
          </cell>
          <cell r="AL1182">
            <v>39205</v>
          </cell>
          <cell r="AM1182">
            <v>53607</v>
          </cell>
          <cell r="AN1182" t="str">
            <v xml:space="preserve">  0/00/0000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39205</v>
          </cell>
          <cell r="AZ1182">
            <v>53607</v>
          </cell>
          <cell r="BA1182" t="str">
            <v xml:space="preserve"> ST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 t="str">
            <v>Pass</v>
          </cell>
          <cell r="BH1182" t="str">
            <v>Pass</v>
          </cell>
          <cell r="BI1182" t="str">
            <v>***-**-0052</v>
          </cell>
          <cell r="BJ1182">
            <v>7253.94</v>
          </cell>
          <cell r="BK1182">
            <v>7279.28</v>
          </cell>
          <cell r="BL1182">
            <v>7279.28</v>
          </cell>
          <cell r="BM1182"/>
          <cell r="BN1182"/>
          <cell r="BO1182"/>
          <cell r="BP1182"/>
          <cell r="BQ1182">
            <v>8.4673237507430844E-6</v>
          </cell>
          <cell r="BR1182">
            <v>7253.94</v>
          </cell>
          <cell r="BS1182">
            <v>25.34</v>
          </cell>
          <cell r="BT1182">
            <v>7279.28</v>
          </cell>
          <cell r="BU1182">
            <v>0</v>
          </cell>
          <cell r="BV1182">
            <v>7279.28</v>
          </cell>
          <cell r="BW1182">
            <v>0</v>
          </cell>
          <cell r="BX1182">
            <v>0</v>
          </cell>
          <cell r="BY1182"/>
          <cell r="BZ1182">
            <v>0</v>
          </cell>
          <cell r="CA1182" t="e">
            <v>#REF!</v>
          </cell>
          <cell r="CB1182" t="str">
            <v>Match</v>
          </cell>
          <cell r="CC1182" t="b">
            <v>0</v>
          </cell>
          <cell r="CD1182">
            <v>514150052</v>
          </cell>
          <cell r="CE1182">
            <v>9</v>
          </cell>
          <cell r="CF1182">
            <v>5</v>
          </cell>
          <cell r="CG1182">
            <v>15</v>
          </cell>
          <cell r="CH1182" t="b">
            <v>0</v>
          </cell>
          <cell r="CI1182">
            <v>-17.313159722223645</v>
          </cell>
          <cell r="CJ1182"/>
          <cell r="CK1182" t="e">
            <v>#REF!</v>
          </cell>
          <cell r="CL1182" t="e">
            <v>#REF!</v>
          </cell>
        </row>
        <row r="1183">
          <cell r="B1183">
            <v>51476</v>
          </cell>
          <cell r="C1183" t="str">
            <v xml:space="preserve"> MARISCAL,PEDRO</v>
          </cell>
          <cell r="D1183">
            <v>9016.61</v>
          </cell>
          <cell r="E1183">
            <v>223.28</v>
          </cell>
          <cell r="F1183">
            <v>42100</v>
          </cell>
          <cell r="G1183">
            <v>43141</v>
          </cell>
          <cell r="H1183" t="str">
            <v xml:space="preserve"> PERSONAL</v>
          </cell>
          <cell r="I1183" t="str">
            <v xml:space="preserve"> SA</v>
          </cell>
          <cell r="J1183">
            <v>31</v>
          </cell>
          <cell r="K1183" t="str">
            <v xml:space="preserve"> A</v>
          </cell>
          <cell r="L1183" t="str">
            <v xml:space="preserve"> N</v>
          </cell>
          <cell r="M1183">
            <v>0</v>
          </cell>
          <cell r="N1183">
            <v>39265</v>
          </cell>
          <cell r="O1183">
            <v>51476</v>
          </cell>
          <cell r="P1183">
            <v>0</v>
          </cell>
          <cell r="Q1183" t="str">
            <v xml:space="preserve"> JD</v>
          </cell>
          <cell r="R1183">
            <v>43141</v>
          </cell>
          <cell r="S1183">
            <v>0</v>
          </cell>
          <cell r="T1183">
            <v>0.28999999999999998</v>
          </cell>
          <cell r="U1183" t="str">
            <v xml:space="preserve"> N</v>
          </cell>
          <cell r="V1183">
            <v>11</v>
          </cell>
          <cell r="W1183">
            <v>616141776</v>
          </cell>
          <cell r="X1183" t="str">
            <v xml:space="preserve"> S</v>
          </cell>
          <cell r="Y1183">
            <v>39265</v>
          </cell>
          <cell r="Z1183">
            <v>51476</v>
          </cell>
          <cell r="AA1183">
            <v>0</v>
          </cell>
          <cell r="AB1183">
            <v>21</v>
          </cell>
          <cell r="AC1183">
            <v>10</v>
          </cell>
          <cell r="AD1183">
            <v>4</v>
          </cell>
          <cell r="AE1183">
            <v>0</v>
          </cell>
          <cell r="AF1183">
            <v>0</v>
          </cell>
          <cell r="AG1183" t="str">
            <v xml:space="preserve"> ST</v>
          </cell>
          <cell r="AH1183" t="str">
            <v xml:space="preserve"> 2006 FORD F-150</v>
          </cell>
          <cell r="AI1183" t="str">
            <v xml:space="preserve"> N</v>
          </cell>
          <cell r="AJ1183">
            <v>8</v>
          </cell>
          <cell r="AK1183">
            <v>4</v>
          </cell>
          <cell r="AL1183">
            <v>39265</v>
          </cell>
          <cell r="AM1183">
            <v>51476</v>
          </cell>
          <cell r="AN1183" t="str">
            <v xml:space="preserve">  0/00/0000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1</v>
          </cell>
          <cell r="AW1183">
            <v>0</v>
          </cell>
          <cell r="AX1183">
            <v>0</v>
          </cell>
          <cell r="AY1183">
            <v>39265</v>
          </cell>
          <cell r="AZ1183">
            <v>51476</v>
          </cell>
          <cell r="BA1183" t="str">
            <v xml:space="preserve"> ST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 t="str">
            <v>Pass</v>
          </cell>
          <cell r="BH1183" t="str">
            <v>Pass</v>
          </cell>
          <cell r="BI1183" t="str">
            <v>***-**-1776</v>
          </cell>
          <cell r="BJ1183">
            <v>223.28</v>
          </cell>
          <cell r="BK1183">
            <v>223.57</v>
          </cell>
          <cell r="BL1183">
            <v>223.57</v>
          </cell>
          <cell r="BM1183"/>
          <cell r="BN1183"/>
          <cell r="BO1183"/>
          <cell r="BP1183"/>
          <cell r="BQ1183">
            <v>2.4529748257745733E-7</v>
          </cell>
          <cell r="BR1183">
            <v>223.28</v>
          </cell>
          <cell r="BS1183">
            <v>0.28999999999999998</v>
          </cell>
          <cell r="BT1183">
            <v>223.57</v>
          </cell>
          <cell r="BU1183">
            <v>0</v>
          </cell>
          <cell r="BV1183">
            <v>223.57</v>
          </cell>
          <cell r="BW1183">
            <v>0</v>
          </cell>
          <cell r="BX1183">
            <v>0</v>
          </cell>
          <cell r="BY1183"/>
          <cell r="BZ1183">
            <v>0</v>
          </cell>
          <cell r="CA1183" t="e">
            <v>#REF!</v>
          </cell>
          <cell r="CB1183" t="str">
            <v>Match</v>
          </cell>
          <cell r="CC1183" t="b">
            <v>0</v>
          </cell>
          <cell r="CD1183">
            <v>616141776</v>
          </cell>
          <cell r="CE1183">
            <v>9</v>
          </cell>
          <cell r="CF1183">
            <v>6</v>
          </cell>
          <cell r="CG1183">
            <v>14</v>
          </cell>
          <cell r="CH1183" t="b">
            <v>0</v>
          </cell>
          <cell r="CI1183">
            <v>-17.313159722223645</v>
          </cell>
          <cell r="CJ1183"/>
          <cell r="CK1183" t="e">
            <v>#REF!</v>
          </cell>
          <cell r="CL1183" t="e">
            <v>#REF!</v>
          </cell>
        </row>
        <row r="1184">
          <cell r="B1184">
            <v>46833</v>
          </cell>
          <cell r="C1184" t="str">
            <v xml:space="preserve"> MARKLE,TAMRA R.</v>
          </cell>
          <cell r="D1184">
            <v>25000</v>
          </cell>
          <cell r="E1184">
            <v>3162.66</v>
          </cell>
          <cell r="F1184">
            <v>40816</v>
          </cell>
          <cell r="G1184">
            <v>43374</v>
          </cell>
          <cell r="H1184" t="str">
            <v xml:space="preserve"> PURCHASE HOME</v>
          </cell>
          <cell r="I1184" t="str">
            <v xml:space="preserve"> SA</v>
          </cell>
          <cell r="J1184">
            <v>13</v>
          </cell>
          <cell r="K1184" t="str">
            <v xml:space="preserve"> A</v>
          </cell>
          <cell r="L1184" t="str">
            <v xml:space="preserve"> N</v>
          </cell>
          <cell r="M1184">
            <v>0</v>
          </cell>
          <cell r="N1184">
            <v>39275</v>
          </cell>
          <cell r="O1184">
            <v>46833</v>
          </cell>
          <cell r="P1184">
            <v>0</v>
          </cell>
          <cell r="Q1184" t="str">
            <v xml:space="preserve"> KM</v>
          </cell>
          <cell r="R1184">
            <v>43132</v>
          </cell>
          <cell r="S1184">
            <v>359.37</v>
          </cell>
          <cell r="T1184">
            <v>10.96</v>
          </cell>
          <cell r="U1184" t="str">
            <v xml:space="preserve"> N</v>
          </cell>
          <cell r="V1184">
            <v>2</v>
          </cell>
          <cell r="W1184">
            <v>513700218</v>
          </cell>
          <cell r="X1184" t="str">
            <v xml:space="preserve"> S</v>
          </cell>
          <cell r="Y1184">
            <v>39275</v>
          </cell>
          <cell r="Z1184">
            <v>46833</v>
          </cell>
          <cell r="AA1184">
            <v>0</v>
          </cell>
          <cell r="AB1184">
            <v>4</v>
          </cell>
          <cell r="AC1184">
            <v>6</v>
          </cell>
          <cell r="AD1184">
            <v>1</v>
          </cell>
          <cell r="AE1184">
            <v>0</v>
          </cell>
          <cell r="AF1184">
            <v>0</v>
          </cell>
          <cell r="AG1184" t="str">
            <v xml:space="preserve"> ST</v>
          </cell>
          <cell r="AH1184" t="str">
            <v xml:space="preserve"> 702 ELIZABETH</v>
          </cell>
          <cell r="AI1184" t="str">
            <v xml:space="preserve"> N</v>
          </cell>
          <cell r="AJ1184">
            <v>5.5</v>
          </cell>
          <cell r="AK1184">
            <v>0</v>
          </cell>
          <cell r="AL1184">
            <v>39275</v>
          </cell>
          <cell r="AM1184">
            <v>46833</v>
          </cell>
          <cell r="AN1184" t="str">
            <v xml:space="preserve">  0/00/0000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39275</v>
          </cell>
          <cell r="AZ1184">
            <v>46833</v>
          </cell>
          <cell r="BA1184" t="str">
            <v xml:space="preserve"> ST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 t="str">
            <v>Pass</v>
          </cell>
          <cell r="BH1184" t="str">
            <v>Pass</v>
          </cell>
          <cell r="BI1184" t="str">
            <v>***-**-0218</v>
          </cell>
          <cell r="BJ1184">
            <v>3162.66</v>
          </cell>
          <cell r="BK1184">
            <v>3173.62</v>
          </cell>
          <cell r="BL1184">
            <v>3173.62</v>
          </cell>
          <cell r="BM1184"/>
          <cell r="BN1184"/>
          <cell r="BO1184"/>
          <cell r="BP1184"/>
          <cell r="BQ1184">
            <v>2.3887377672464595E-6</v>
          </cell>
          <cell r="BR1184">
            <v>3162.66</v>
          </cell>
          <cell r="BS1184">
            <v>10.96</v>
          </cell>
          <cell r="BT1184">
            <v>3173.62</v>
          </cell>
          <cell r="BU1184">
            <v>0</v>
          </cell>
          <cell r="BV1184">
            <v>3173.62</v>
          </cell>
          <cell r="BW1184">
            <v>0</v>
          </cell>
          <cell r="BX1184">
            <v>0</v>
          </cell>
          <cell r="BY1184"/>
          <cell r="BZ1184">
            <v>0</v>
          </cell>
          <cell r="CA1184" t="e">
            <v>#REF!</v>
          </cell>
          <cell r="CB1184" t="str">
            <v>Match</v>
          </cell>
          <cell r="CC1184" t="b">
            <v>0</v>
          </cell>
          <cell r="CD1184">
            <v>513700218</v>
          </cell>
          <cell r="CE1184">
            <v>9</v>
          </cell>
          <cell r="CF1184">
            <v>5</v>
          </cell>
          <cell r="CG1184">
            <v>70</v>
          </cell>
          <cell r="CH1184" t="b">
            <v>0</v>
          </cell>
          <cell r="CI1184">
            <v>-8.3131597222236451</v>
          </cell>
          <cell r="CJ1184"/>
          <cell r="CK1184" t="e">
            <v>#REF!</v>
          </cell>
          <cell r="CL1184" t="e">
            <v>#REF!</v>
          </cell>
        </row>
        <row r="1185">
          <cell r="B1185">
            <v>54156</v>
          </cell>
          <cell r="C1185" t="str">
            <v xml:space="preserve"> MARKLE,TAMRA R.</v>
          </cell>
          <cell r="D1185">
            <v>6676.5</v>
          </cell>
          <cell r="E1185">
            <v>6021.46</v>
          </cell>
          <cell r="F1185">
            <v>42986</v>
          </cell>
          <cell r="G1185">
            <v>44089</v>
          </cell>
          <cell r="H1185" t="str">
            <v xml:space="preserve"> PURCHASE VEHICLE</v>
          </cell>
          <cell r="I1185" t="str">
            <v xml:space="preserve"> SA</v>
          </cell>
          <cell r="J1185">
            <v>34</v>
          </cell>
          <cell r="K1185" t="str">
            <v xml:space="preserve"> A</v>
          </cell>
          <cell r="L1185" t="str">
            <v xml:space="preserve"> N</v>
          </cell>
          <cell r="M1185">
            <v>0</v>
          </cell>
          <cell r="N1185">
            <v>39275</v>
          </cell>
          <cell r="O1185">
            <v>54156</v>
          </cell>
          <cell r="P1185">
            <v>0</v>
          </cell>
          <cell r="Q1185" t="str">
            <v xml:space="preserve"> J</v>
          </cell>
          <cell r="R1185">
            <v>43146</v>
          </cell>
          <cell r="S1185">
            <v>211.09</v>
          </cell>
          <cell r="T1185">
            <v>16.82</v>
          </cell>
          <cell r="U1185" t="str">
            <v xml:space="preserve"> N</v>
          </cell>
          <cell r="V1185">
            <v>11</v>
          </cell>
          <cell r="W1185">
            <v>513700218</v>
          </cell>
          <cell r="X1185" t="str">
            <v xml:space="preserve"> S</v>
          </cell>
          <cell r="Y1185">
            <v>39275</v>
          </cell>
          <cell r="Z1185">
            <v>54156</v>
          </cell>
          <cell r="AA1185">
            <v>0</v>
          </cell>
          <cell r="AB1185">
            <v>3</v>
          </cell>
          <cell r="AC1185">
            <v>5</v>
          </cell>
          <cell r="AD1185">
            <v>12</v>
          </cell>
          <cell r="AE1185">
            <v>0</v>
          </cell>
          <cell r="AF1185">
            <v>0</v>
          </cell>
          <cell r="AG1185" t="str">
            <v xml:space="preserve"> ST</v>
          </cell>
          <cell r="AH1185" t="str">
            <v xml:space="preserve"> 2007 FORD EDGE (VIN 2FMDK48C17</v>
          </cell>
          <cell r="AI1185" t="str">
            <v xml:space="preserve"> N</v>
          </cell>
          <cell r="AJ1185">
            <v>8.5</v>
          </cell>
          <cell r="AK1185">
            <v>0</v>
          </cell>
          <cell r="AL1185">
            <v>39275</v>
          </cell>
          <cell r="AM1185">
            <v>54156</v>
          </cell>
          <cell r="AN1185" t="str">
            <v xml:space="preserve">  0/00/0000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39275</v>
          </cell>
          <cell r="AZ1185">
            <v>54156</v>
          </cell>
          <cell r="BA1185" t="str">
            <v xml:space="preserve"> ST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 t="str">
            <v>Pass</v>
          </cell>
          <cell r="BH1185" t="str">
            <v>Pass</v>
          </cell>
          <cell r="BI1185" t="str">
            <v>***-**-0218</v>
          </cell>
          <cell r="BJ1185">
            <v>6021.46</v>
          </cell>
          <cell r="BK1185">
            <v>6038.28</v>
          </cell>
          <cell r="BL1185">
            <v>6038.28</v>
          </cell>
          <cell r="BM1185"/>
          <cell r="BN1185"/>
          <cell r="BO1185"/>
          <cell r="BP1185"/>
          <cell r="BQ1185">
            <v>7.028683897599023E-6</v>
          </cell>
          <cell r="BR1185">
            <v>6021.46</v>
          </cell>
          <cell r="BS1185">
            <v>16.82</v>
          </cell>
          <cell r="BT1185">
            <v>6038.28</v>
          </cell>
          <cell r="BU1185">
            <v>0</v>
          </cell>
          <cell r="BV1185">
            <v>6038.28</v>
          </cell>
          <cell r="BW1185">
            <v>0</v>
          </cell>
          <cell r="BX1185">
            <v>0</v>
          </cell>
          <cell r="BY1185"/>
          <cell r="BZ1185">
            <v>0</v>
          </cell>
          <cell r="CA1185" t="e">
            <v>#REF!</v>
          </cell>
          <cell r="CB1185" t="str">
            <v>Match</v>
          </cell>
          <cell r="CC1185" t="b">
            <v>0</v>
          </cell>
          <cell r="CD1185">
            <v>513700218</v>
          </cell>
          <cell r="CE1185">
            <v>9</v>
          </cell>
          <cell r="CF1185">
            <v>5</v>
          </cell>
          <cell r="CG1185">
            <v>70</v>
          </cell>
          <cell r="CH1185" t="b">
            <v>0</v>
          </cell>
          <cell r="CI1185">
            <v>-22.313159722223645</v>
          </cell>
          <cell r="CJ1185"/>
          <cell r="CK1185" t="e">
            <v>#REF!</v>
          </cell>
          <cell r="CL1185" t="e">
            <v>#REF!</v>
          </cell>
        </row>
        <row r="1186">
          <cell r="B1186">
            <v>54442</v>
          </cell>
          <cell r="C1186" t="str">
            <v xml:space="preserve"> MARKLE,TAMRA R.</v>
          </cell>
          <cell r="D1186">
            <v>1732.48</v>
          </cell>
          <cell r="E1186">
            <v>1732.48</v>
          </cell>
          <cell r="F1186">
            <v>43112</v>
          </cell>
          <cell r="G1186">
            <v>43663</v>
          </cell>
          <cell r="H1186" t="str">
            <v xml:space="preserve"> PERSONAL</v>
          </cell>
          <cell r="I1186" t="str">
            <v xml:space="preserve"> SA</v>
          </cell>
          <cell r="J1186">
            <v>31</v>
          </cell>
          <cell r="K1186" t="str">
            <v xml:space="preserve"> A</v>
          </cell>
          <cell r="L1186" t="str">
            <v xml:space="preserve"> N</v>
          </cell>
          <cell r="M1186">
            <v>0</v>
          </cell>
          <cell r="N1186">
            <v>39275</v>
          </cell>
          <cell r="O1186">
            <v>54442</v>
          </cell>
          <cell r="P1186">
            <v>0</v>
          </cell>
          <cell r="Q1186" t="str">
            <v xml:space="preserve"> J</v>
          </cell>
          <cell r="R1186">
            <v>43148</v>
          </cell>
          <cell r="S1186">
            <v>108.26</v>
          </cell>
          <cell r="T1186">
            <v>8.5399999999999991</v>
          </cell>
          <cell r="U1186" t="str">
            <v xml:space="preserve"> N</v>
          </cell>
          <cell r="V1186">
            <v>1</v>
          </cell>
          <cell r="W1186">
            <v>513700218</v>
          </cell>
          <cell r="X1186" t="str">
            <v xml:space="preserve"> S</v>
          </cell>
          <cell r="Y1186">
            <v>39275</v>
          </cell>
          <cell r="Z1186">
            <v>54442</v>
          </cell>
          <cell r="AA1186">
            <v>0</v>
          </cell>
          <cell r="AB1186">
            <v>3</v>
          </cell>
          <cell r="AC1186">
            <v>10</v>
          </cell>
          <cell r="AD1186">
            <v>4</v>
          </cell>
          <cell r="AE1186">
            <v>0</v>
          </cell>
          <cell r="AF1186">
            <v>0</v>
          </cell>
          <cell r="AG1186" t="str">
            <v xml:space="preserve"> ST</v>
          </cell>
          <cell r="AH1186" t="str">
            <v xml:space="preserve"> UNSECURED</v>
          </cell>
          <cell r="AI1186" t="str">
            <v xml:space="preserve"> N</v>
          </cell>
          <cell r="AJ1186">
            <v>15</v>
          </cell>
          <cell r="AK1186">
            <v>0</v>
          </cell>
          <cell r="AL1186">
            <v>39275</v>
          </cell>
          <cell r="AM1186">
            <v>54442</v>
          </cell>
          <cell r="AN1186" t="str">
            <v xml:space="preserve">  0/00/0000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39275</v>
          </cell>
          <cell r="AZ1186">
            <v>54442</v>
          </cell>
          <cell r="BA1186" t="str">
            <v xml:space="preserve"> ST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 t="str">
            <v>Pass</v>
          </cell>
          <cell r="BH1186" t="str">
            <v>Pass</v>
          </cell>
          <cell r="BI1186" t="str">
            <v>***-**-0218</v>
          </cell>
          <cell r="BJ1186">
            <v>1732.48</v>
          </cell>
          <cell r="BK1186">
            <v>1741.02</v>
          </cell>
          <cell r="BL1186">
            <v>1741.02</v>
          </cell>
          <cell r="BM1186"/>
          <cell r="BN1186"/>
          <cell r="BO1186"/>
          <cell r="BP1186"/>
          <cell r="BQ1186">
            <v>3.5687224220915999E-6</v>
          </cell>
          <cell r="BR1186">
            <v>1732.48</v>
          </cell>
          <cell r="BS1186">
            <v>8.5399999999999991</v>
          </cell>
          <cell r="BT1186">
            <v>1741.02</v>
          </cell>
          <cell r="BU1186">
            <v>0</v>
          </cell>
          <cell r="BV1186">
            <v>1741.02</v>
          </cell>
          <cell r="BW1186">
            <v>0</v>
          </cell>
          <cell r="BX1186">
            <v>0</v>
          </cell>
          <cell r="BY1186"/>
          <cell r="BZ1186">
            <v>0</v>
          </cell>
          <cell r="CA1186" t="e">
            <v>#REF!</v>
          </cell>
          <cell r="CB1186" t="str">
            <v>Match</v>
          </cell>
          <cell r="CC1186" t="b">
            <v>0</v>
          </cell>
          <cell r="CD1186">
            <v>513700218</v>
          </cell>
          <cell r="CE1186">
            <v>9</v>
          </cell>
          <cell r="CF1186">
            <v>5</v>
          </cell>
          <cell r="CG1186">
            <v>70</v>
          </cell>
          <cell r="CH1186" t="b">
            <v>0</v>
          </cell>
          <cell r="CI1186">
            <v>-24.313159722223645</v>
          </cell>
          <cell r="CJ1186"/>
          <cell r="CK1186" t="e">
            <v>#REF!</v>
          </cell>
          <cell r="CL1186" t="e">
            <v>#REF!</v>
          </cell>
        </row>
        <row r="1187">
          <cell r="B1187">
            <v>49806</v>
          </cell>
          <cell r="C1187" t="str">
            <v xml:space="preserve"> MARTENS,EUGENE W.</v>
          </cell>
          <cell r="D1187">
            <v>24000</v>
          </cell>
          <cell r="E1187">
            <v>15835.26</v>
          </cell>
          <cell r="F1187">
            <v>41632</v>
          </cell>
          <cell r="G1187">
            <v>45292</v>
          </cell>
          <cell r="H1187" t="str">
            <v xml:space="preserve"> REFINANCE PURCHASE/SIDING &amp; WI</v>
          </cell>
          <cell r="I1187" t="str">
            <v xml:space="preserve"> SA</v>
          </cell>
          <cell r="J1187">
            <v>13</v>
          </cell>
          <cell r="K1187" t="str">
            <v xml:space="preserve"> A</v>
          </cell>
          <cell r="L1187" t="str">
            <v xml:space="preserve"> N</v>
          </cell>
          <cell r="M1187">
            <v>0</v>
          </cell>
          <cell r="N1187">
            <v>39600</v>
          </cell>
          <cell r="O1187">
            <v>49806</v>
          </cell>
          <cell r="P1187">
            <v>0</v>
          </cell>
          <cell r="Q1187" t="str">
            <v xml:space="preserve"> KM</v>
          </cell>
          <cell r="R1187">
            <v>43132</v>
          </cell>
          <cell r="S1187">
            <v>254.64</v>
          </cell>
          <cell r="T1187">
            <v>49.9</v>
          </cell>
          <cell r="U1187" t="str">
            <v xml:space="preserve"> N</v>
          </cell>
          <cell r="V1187">
            <v>2</v>
          </cell>
          <cell r="W1187">
            <v>561523262</v>
          </cell>
          <cell r="X1187" t="str">
            <v xml:space="preserve"> S</v>
          </cell>
          <cell r="Y1187">
            <v>39600</v>
          </cell>
          <cell r="Z1187">
            <v>49806</v>
          </cell>
          <cell r="AA1187">
            <v>0</v>
          </cell>
          <cell r="AB1187">
            <v>13</v>
          </cell>
          <cell r="AC1187">
            <v>6</v>
          </cell>
          <cell r="AD1187">
            <v>1</v>
          </cell>
          <cell r="AE1187">
            <v>0</v>
          </cell>
          <cell r="AF1187">
            <v>0</v>
          </cell>
          <cell r="AG1187" t="str">
            <v xml:space="preserve"> ST</v>
          </cell>
          <cell r="AH1187" t="str">
            <v xml:space="preserve"> 460 W ROAD 270, SCOTT CITY</v>
          </cell>
          <cell r="AI1187" t="str">
            <v xml:space="preserve"> N</v>
          </cell>
          <cell r="AJ1187">
            <v>5</v>
          </cell>
          <cell r="AK1187">
            <v>0</v>
          </cell>
          <cell r="AL1187">
            <v>39600</v>
          </cell>
          <cell r="AM1187">
            <v>49806</v>
          </cell>
          <cell r="AN1187" t="str">
            <v xml:space="preserve">  0/00/0000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39600</v>
          </cell>
          <cell r="AZ1187">
            <v>49806</v>
          </cell>
          <cell r="BA1187" t="str">
            <v xml:space="preserve"> ST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 t="str">
            <v>Pass</v>
          </cell>
          <cell r="BH1187" t="str">
            <v>Pass</v>
          </cell>
          <cell r="BI1187" t="str">
            <v>***-**-3262</v>
          </cell>
          <cell r="BJ1187">
            <v>15835.26</v>
          </cell>
          <cell r="BK1187">
            <v>15885.16</v>
          </cell>
          <cell r="BL1187">
            <v>15885.16</v>
          </cell>
          <cell r="BM1187"/>
          <cell r="BN1187"/>
          <cell r="BO1187"/>
          <cell r="BP1187"/>
          <cell r="BQ1187">
            <v>1.0872977354553439E-5</v>
          </cell>
          <cell r="BR1187">
            <v>15835.26</v>
          </cell>
          <cell r="BS1187">
            <v>49.9</v>
          </cell>
          <cell r="BT1187">
            <v>15885.16</v>
          </cell>
          <cell r="BU1187">
            <v>0</v>
          </cell>
          <cell r="BV1187">
            <v>15885.16</v>
          </cell>
          <cell r="BW1187">
            <v>0</v>
          </cell>
          <cell r="BX1187">
            <v>0</v>
          </cell>
          <cell r="BY1187"/>
          <cell r="BZ1187">
            <v>0</v>
          </cell>
          <cell r="CA1187" t="e">
            <v>#REF!</v>
          </cell>
          <cell r="CB1187" t="str">
            <v>Match</v>
          </cell>
          <cell r="CC1187" t="b">
            <v>0</v>
          </cell>
          <cell r="CD1187">
            <v>561523262</v>
          </cell>
          <cell r="CE1187">
            <v>9</v>
          </cell>
          <cell r="CF1187">
            <v>5</v>
          </cell>
          <cell r="CG1187">
            <v>52</v>
          </cell>
          <cell r="CH1187" t="b">
            <v>0</v>
          </cell>
          <cell r="CI1187">
            <v>-8.3131597222236451</v>
          </cell>
          <cell r="CJ1187"/>
          <cell r="CK1187" t="e">
            <v>#REF!</v>
          </cell>
          <cell r="CL1187" t="e">
            <v>#REF!</v>
          </cell>
        </row>
        <row r="1188">
          <cell r="B1188">
            <v>53082</v>
          </cell>
          <cell r="C1188" t="str">
            <v xml:space="preserve"> MARTENS,EUGENE W.</v>
          </cell>
          <cell r="D1188">
            <v>11353.98</v>
          </cell>
          <cell r="E1188">
            <v>6348.06</v>
          </cell>
          <cell r="F1188">
            <v>42563</v>
          </cell>
          <cell r="G1188">
            <v>43789</v>
          </cell>
          <cell r="H1188" t="str">
            <v xml:space="preserve"> REFINANCE VEHICLE</v>
          </cell>
          <cell r="I1188" t="str">
            <v xml:space="preserve"> SA</v>
          </cell>
          <cell r="J1188">
            <v>31</v>
          </cell>
          <cell r="K1188" t="str">
            <v xml:space="preserve"> A</v>
          </cell>
          <cell r="L1188" t="str">
            <v xml:space="preserve"> N</v>
          </cell>
          <cell r="M1188">
            <v>0</v>
          </cell>
          <cell r="N1188">
            <v>39600</v>
          </cell>
          <cell r="O1188">
            <v>53082</v>
          </cell>
          <cell r="P1188">
            <v>0</v>
          </cell>
          <cell r="Q1188" t="str">
            <v xml:space="preserve"> JD</v>
          </cell>
          <cell r="R1188">
            <v>43151</v>
          </cell>
          <cell r="S1188">
            <v>304.89</v>
          </cell>
          <cell r="T1188">
            <v>5.04</v>
          </cell>
          <cell r="U1188" t="str">
            <v xml:space="preserve"> N</v>
          </cell>
          <cell r="V1188">
            <v>11</v>
          </cell>
          <cell r="W1188">
            <v>561523262</v>
          </cell>
          <cell r="X1188" t="str">
            <v xml:space="preserve"> S</v>
          </cell>
          <cell r="Y1188">
            <v>39600</v>
          </cell>
          <cell r="Z1188">
            <v>53082</v>
          </cell>
          <cell r="AA1188">
            <v>0</v>
          </cell>
          <cell r="AB1188">
            <v>13</v>
          </cell>
          <cell r="AC1188">
            <v>10</v>
          </cell>
          <cell r="AD1188">
            <v>4</v>
          </cell>
          <cell r="AE1188">
            <v>0</v>
          </cell>
          <cell r="AF1188">
            <v>0</v>
          </cell>
          <cell r="AG1188" t="str">
            <v xml:space="preserve"> ST</v>
          </cell>
          <cell r="AH1188" t="str">
            <v xml:space="preserve"> 2010 BUICK LA CROSSE</v>
          </cell>
          <cell r="AI1188" t="str">
            <v xml:space="preserve"> N</v>
          </cell>
          <cell r="AJ1188">
            <v>5.8</v>
          </cell>
          <cell r="AK1188">
            <v>0</v>
          </cell>
          <cell r="AL1188">
            <v>39600</v>
          </cell>
          <cell r="AM1188">
            <v>53082</v>
          </cell>
          <cell r="AN1188" t="str">
            <v xml:space="preserve">  0/00/0000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39600</v>
          </cell>
          <cell r="AZ1188">
            <v>53082</v>
          </cell>
          <cell r="BA1188" t="str">
            <v xml:space="preserve"> ST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 t="str">
            <v>Pass</v>
          </cell>
          <cell r="BH1188" t="str">
            <v>Pass</v>
          </cell>
          <cell r="BI1188" t="str">
            <v>***-**-3262</v>
          </cell>
          <cell r="BJ1188">
            <v>6348.06</v>
          </cell>
          <cell r="BK1188">
            <v>6353.1</v>
          </cell>
          <cell r="BL1188">
            <v>6353.1</v>
          </cell>
          <cell r="BM1188"/>
          <cell r="BN1188"/>
          <cell r="BO1188"/>
          <cell r="BP1188"/>
          <cell r="BQ1188">
            <v>5.0561773311838231E-6</v>
          </cell>
          <cell r="BR1188">
            <v>6348.06</v>
          </cell>
          <cell r="BS1188">
            <v>5.04</v>
          </cell>
          <cell r="BT1188">
            <v>6353.1</v>
          </cell>
          <cell r="BU1188">
            <v>0</v>
          </cell>
          <cell r="BV1188">
            <v>6353.1</v>
          </cell>
          <cell r="BW1188">
            <v>0</v>
          </cell>
          <cell r="BX1188">
            <v>0</v>
          </cell>
          <cell r="BY1188"/>
          <cell r="BZ1188">
            <v>0</v>
          </cell>
          <cell r="CA1188" t="e">
            <v>#REF!</v>
          </cell>
          <cell r="CB1188" t="str">
            <v>Match</v>
          </cell>
          <cell r="CC1188" t="b">
            <v>0</v>
          </cell>
          <cell r="CD1188">
            <v>561523262</v>
          </cell>
          <cell r="CE1188">
            <v>9</v>
          </cell>
          <cell r="CF1188">
            <v>5</v>
          </cell>
          <cell r="CG1188">
            <v>52</v>
          </cell>
          <cell r="CH1188" t="b">
            <v>0</v>
          </cell>
          <cell r="CI1188">
            <v>-27.313159722223645</v>
          </cell>
          <cell r="CJ1188"/>
          <cell r="CK1188" t="e">
            <v>#REF!</v>
          </cell>
          <cell r="CL1188" t="e">
            <v>#REF!</v>
          </cell>
        </row>
        <row r="1189">
          <cell r="B1189">
            <v>50395</v>
          </cell>
          <cell r="C1189" t="str">
            <v xml:space="preserve"> FRANCE,CHERYL K.</v>
          </cell>
          <cell r="D1189">
            <v>34785.5</v>
          </cell>
          <cell r="E1189">
            <v>14554.79</v>
          </cell>
          <cell r="F1189">
            <v>41795</v>
          </cell>
          <cell r="G1189">
            <v>43480</v>
          </cell>
          <cell r="H1189" t="str">
            <v xml:space="preserve"> PURCHASE VEHICLE</v>
          </cell>
          <cell r="I1189" t="str">
            <v xml:space="preserve"> SA</v>
          </cell>
          <cell r="J1189">
            <v>34</v>
          </cell>
          <cell r="K1189" t="str">
            <v xml:space="preserve"> A</v>
          </cell>
          <cell r="L1189" t="str">
            <v xml:space="preserve"> N</v>
          </cell>
          <cell r="M1189">
            <v>0</v>
          </cell>
          <cell r="N1189">
            <v>39700</v>
          </cell>
          <cell r="O1189">
            <v>50395</v>
          </cell>
          <cell r="P1189">
            <v>0</v>
          </cell>
          <cell r="Q1189" t="str">
            <v xml:space="preserve"> LF</v>
          </cell>
          <cell r="R1189">
            <v>43115</v>
          </cell>
          <cell r="S1189">
            <v>7688.72</v>
          </cell>
          <cell r="T1189">
            <v>582.79</v>
          </cell>
          <cell r="U1189" t="str">
            <v xml:space="preserve"> N</v>
          </cell>
          <cell r="V1189">
            <v>11</v>
          </cell>
          <cell r="W1189">
            <v>509468865</v>
          </cell>
          <cell r="X1189" t="str">
            <v xml:space="preserve"> S</v>
          </cell>
          <cell r="Y1189">
            <v>39700</v>
          </cell>
          <cell r="Z1189">
            <v>50395</v>
          </cell>
          <cell r="AA1189">
            <v>0</v>
          </cell>
          <cell r="AB1189">
            <v>12</v>
          </cell>
          <cell r="AC1189">
            <v>5</v>
          </cell>
          <cell r="AD1189">
            <v>12</v>
          </cell>
          <cell r="AE1189">
            <v>0</v>
          </cell>
          <cell r="AF1189">
            <v>0</v>
          </cell>
          <cell r="AG1189" t="str">
            <v xml:space="preserve"> ST</v>
          </cell>
          <cell r="AH1189" t="str">
            <v xml:space="preserve"> 2013 BUICK ENCLAVE (VIN 5GAKVC</v>
          </cell>
          <cell r="AI1189" t="str">
            <v xml:space="preserve"> N</v>
          </cell>
          <cell r="AJ1189">
            <v>3.95</v>
          </cell>
          <cell r="AK1189">
            <v>2</v>
          </cell>
          <cell r="AL1189">
            <v>39700</v>
          </cell>
          <cell r="AM1189">
            <v>50395</v>
          </cell>
          <cell r="AN1189" t="str">
            <v xml:space="preserve">  0/00/0000</v>
          </cell>
          <cell r="AO1189">
            <v>7120.1</v>
          </cell>
          <cell r="AP1189">
            <v>568.62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39700</v>
          </cell>
          <cell r="AZ1189">
            <v>50395</v>
          </cell>
          <cell r="BA1189" t="str">
            <v xml:space="preserve"> ST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 t="str">
            <v>Pass</v>
          </cell>
          <cell r="BH1189" t="str">
            <v>Pass</v>
          </cell>
          <cell r="BI1189" t="str">
            <v>***-**-8865</v>
          </cell>
          <cell r="BJ1189">
            <v>14554.79</v>
          </cell>
          <cell r="BK1189">
            <v>15137.580000000002</v>
          </cell>
          <cell r="BL1189">
            <v>15137.580000000002</v>
          </cell>
          <cell r="BM1189"/>
          <cell r="BN1189"/>
          <cell r="BO1189"/>
          <cell r="BP1189"/>
          <cell r="BQ1189">
            <v>7.8950760919316683E-6</v>
          </cell>
          <cell r="BR1189">
            <v>14554.79</v>
          </cell>
          <cell r="BS1189">
            <v>582.79</v>
          </cell>
          <cell r="BT1189">
            <v>15137.580000000002</v>
          </cell>
          <cell r="BU1189">
            <v>0</v>
          </cell>
          <cell r="BV1189">
            <v>15137.580000000002</v>
          </cell>
          <cell r="BW1189">
            <v>0</v>
          </cell>
          <cell r="BX1189">
            <v>0</v>
          </cell>
          <cell r="BY1189"/>
          <cell r="BZ1189">
            <v>7688.72</v>
          </cell>
          <cell r="CA1189" t="e">
            <v>#REF!</v>
          </cell>
          <cell r="CB1189" t="str">
            <v>Match</v>
          </cell>
          <cell r="CC1189" t="b">
            <v>0</v>
          </cell>
          <cell r="CD1189">
            <v>509468865</v>
          </cell>
          <cell r="CE1189">
            <v>9</v>
          </cell>
          <cell r="CF1189">
            <v>5</v>
          </cell>
          <cell r="CG1189">
            <v>46</v>
          </cell>
          <cell r="CH1189" t="b">
            <v>0</v>
          </cell>
          <cell r="CI1189">
            <v>8.6868402777763549</v>
          </cell>
          <cell r="CJ1189"/>
          <cell r="CK1189" t="e">
            <v>#REF!</v>
          </cell>
          <cell r="CL1189" t="e">
            <v>#REF!</v>
          </cell>
        </row>
        <row r="1190">
          <cell r="B1190">
            <v>53398</v>
          </cell>
          <cell r="C1190" t="str">
            <v xml:space="preserve"> CHERYL K. MARTIN TRU</v>
          </cell>
          <cell r="D1190">
            <v>230000</v>
          </cell>
          <cell r="E1190">
            <v>230000</v>
          </cell>
          <cell r="F1190">
            <v>42684</v>
          </cell>
          <cell r="G1190">
            <v>43132</v>
          </cell>
          <cell r="H1190" t="str">
            <v xml:space="preserve"> OPERATE RENEWAL</v>
          </cell>
          <cell r="I1190" t="str">
            <v xml:space="preserve"> SI</v>
          </cell>
          <cell r="J1190">
            <v>12</v>
          </cell>
          <cell r="K1190" t="str">
            <v xml:space="preserve"> A</v>
          </cell>
          <cell r="L1190" t="str">
            <v xml:space="preserve"> O</v>
          </cell>
          <cell r="M1190">
            <v>230000</v>
          </cell>
          <cell r="N1190">
            <v>39700</v>
          </cell>
          <cell r="O1190">
            <v>53398</v>
          </cell>
          <cell r="P1190">
            <v>0</v>
          </cell>
          <cell r="Q1190" t="str">
            <v xml:space="preserve"> LF</v>
          </cell>
          <cell r="R1190">
            <v>43132</v>
          </cell>
          <cell r="S1190">
            <v>0</v>
          </cell>
          <cell r="T1190">
            <v>12407.13</v>
          </cell>
          <cell r="U1190" t="str">
            <v xml:space="preserve"> N</v>
          </cell>
          <cell r="V1190">
            <v>7</v>
          </cell>
          <cell r="W1190">
            <v>509468865</v>
          </cell>
          <cell r="X1190" t="str">
            <v xml:space="preserve"> F</v>
          </cell>
          <cell r="Y1190">
            <v>39700</v>
          </cell>
          <cell r="Z1190">
            <v>53398</v>
          </cell>
          <cell r="AA1190">
            <v>1</v>
          </cell>
          <cell r="AB1190">
            <v>11</v>
          </cell>
          <cell r="AC1190">
            <v>4</v>
          </cell>
          <cell r="AD1190">
            <v>2</v>
          </cell>
          <cell r="AE1190">
            <v>0</v>
          </cell>
          <cell r="AF1190">
            <v>0</v>
          </cell>
          <cell r="AG1190" t="str">
            <v xml:space="preserve"> ST</v>
          </cell>
          <cell r="AH1190" t="str">
            <v xml:space="preserve"> ALL AC GROWING CROPS AND CROPS</v>
          </cell>
          <cell r="AI1190" t="str">
            <v xml:space="preserve"> N</v>
          </cell>
          <cell r="AJ1190">
            <v>4.95</v>
          </cell>
          <cell r="AK1190">
            <v>1</v>
          </cell>
          <cell r="AL1190">
            <v>39700</v>
          </cell>
          <cell r="AM1190">
            <v>53398</v>
          </cell>
          <cell r="AN1190" t="str">
            <v xml:space="preserve"> 12/22/2017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39700</v>
          </cell>
          <cell r="AZ1190">
            <v>53398</v>
          </cell>
          <cell r="BA1190" t="str">
            <v xml:space="preserve"> ST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 t="str">
            <v>Pass</v>
          </cell>
          <cell r="BH1190" t="str">
            <v>Pass</v>
          </cell>
          <cell r="BI1190" t="str">
            <v>**-***8865</v>
          </cell>
          <cell r="BJ1190">
            <v>230000</v>
          </cell>
          <cell r="BK1190">
            <v>242407.13</v>
          </cell>
          <cell r="BL1190">
            <v>242407.13</v>
          </cell>
          <cell r="BM1190"/>
          <cell r="BN1190"/>
          <cell r="BO1190"/>
          <cell r="BP1190"/>
          <cell r="BQ1190">
            <v>1.5634583477832495E-4</v>
          </cell>
          <cell r="BR1190">
            <v>230000</v>
          </cell>
          <cell r="BS1190">
            <v>12407.13</v>
          </cell>
          <cell r="BT1190">
            <v>242407.13</v>
          </cell>
          <cell r="BU1190">
            <v>0</v>
          </cell>
          <cell r="BV1190">
            <v>242407.13</v>
          </cell>
          <cell r="BW1190">
            <v>0</v>
          </cell>
          <cell r="BX1190">
            <v>0</v>
          </cell>
          <cell r="BY1190"/>
          <cell r="BZ1190">
            <v>0</v>
          </cell>
          <cell r="CA1190" t="e">
            <v>#REF!</v>
          </cell>
          <cell r="CB1190" t="str">
            <v>Match</v>
          </cell>
          <cell r="CC1190" t="b">
            <v>0</v>
          </cell>
          <cell r="CD1190">
            <v>509468865</v>
          </cell>
          <cell r="CE1190">
            <v>9</v>
          </cell>
          <cell r="CF1190">
            <v>5</v>
          </cell>
          <cell r="CG1190">
            <v>46</v>
          </cell>
          <cell r="CH1190" t="b">
            <v>0</v>
          </cell>
          <cell r="CI1190">
            <v>-8.3131597222236451</v>
          </cell>
          <cell r="CJ1190"/>
          <cell r="CK1190" t="e">
            <v>#REF!</v>
          </cell>
          <cell r="CL1190" t="e">
            <v>#REF!</v>
          </cell>
        </row>
        <row r="1191">
          <cell r="B1191">
            <v>97483</v>
          </cell>
          <cell r="C1191" t="str">
            <v xml:space="preserve"> MARTINEZ,MAR</v>
          </cell>
          <cell r="D1191">
            <v>2354.3000000000002</v>
          </cell>
          <cell r="E1191">
            <v>368.43</v>
          </cell>
          <cell r="F1191">
            <v>37837</v>
          </cell>
          <cell r="G1191">
            <v>38562</v>
          </cell>
          <cell r="H1191" t="str">
            <v xml:space="preserve"> REFI BUSINESS MANAGER ACCT.</v>
          </cell>
          <cell r="I1191" t="str">
            <v xml:space="preserve"> CO</v>
          </cell>
          <cell r="J1191">
            <v>31</v>
          </cell>
          <cell r="K1191" t="str">
            <v xml:space="preserve"> A</v>
          </cell>
          <cell r="L1191" t="str">
            <v xml:space="preserve"> N</v>
          </cell>
          <cell r="M1191">
            <v>0</v>
          </cell>
          <cell r="N1191">
            <v>40058</v>
          </cell>
          <cell r="O1191">
            <v>97483</v>
          </cell>
          <cell r="P1191">
            <v>0</v>
          </cell>
          <cell r="Q1191" t="str">
            <v xml:space="preserve"> DH</v>
          </cell>
          <cell r="R1191">
            <v>38501</v>
          </cell>
          <cell r="S1191">
            <v>105.31</v>
          </cell>
          <cell r="T1191">
            <v>0</v>
          </cell>
          <cell r="U1191" t="str">
            <v xml:space="preserve"> N</v>
          </cell>
          <cell r="V1191">
            <v>1</v>
          </cell>
          <cell r="W1191">
            <v>514049905</v>
          </cell>
          <cell r="X1191" t="str">
            <v xml:space="preserve"> S</v>
          </cell>
          <cell r="Y1191">
            <v>40058</v>
          </cell>
          <cell r="Z1191">
            <v>97483</v>
          </cell>
          <cell r="AA1191">
            <v>0</v>
          </cell>
          <cell r="AB1191">
            <v>24</v>
          </cell>
          <cell r="AC1191">
            <v>10</v>
          </cell>
          <cell r="AD1191">
            <v>4</v>
          </cell>
          <cell r="AE1191">
            <v>0</v>
          </cell>
          <cell r="AF1191">
            <v>0</v>
          </cell>
          <cell r="AG1191" t="str">
            <v xml:space="preserve"> ST</v>
          </cell>
          <cell r="AH1191" t="str">
            <v xml:space="preserve"> UNSECURED</v>
          </cell>
          <cell r="AI1191" t="str">
            <v xml:space="preserve"> N</v>
          </cell>
          <cell r="AJ1191">
            <v>7</v>
          </cell>
          <cell r="AK1191">
            <v>12</v>
          </cell>
          <cell r="AL1191">
            <v>40058</v>
          </cell>
          <cell r="AM1191">
            <v>97483</v>
          </cell>
          <cell r="AN1191" t="str">
            <v xml:space="preserve">  0/00/0000</v>
          </cell>
          <cell r="AO1191">
            <v>368.43</v>
          </cell>
          <cell r="AP1191">
            <v>330.89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699.32</v>
          </cell>
          <cell r="AV1191">
            <v>10</v>
          </cell>
          <cell r="AW1191">
            <v>7</v>
          </cell>
          <cell r="AX1191">
            <v>6</v>
          </cell>
          <cell r="AY1191">
            <v>40058</v>
          </cell>
          <cell r="AZ1191">
            <v>97483</v>
          </cell>
          <cell r="BA1191" t="str">
            <v xml:space="preserve"> ST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 t="str">
            <v>Substandard</v>
          </cell>
          <cell r="BH1191" t="str">
            <v>Pass</v>
          </cell>
          <cell r="BI1191" t="str">
            <v>***-**-9905</v>
          </cell>
          <cell r="BJ1191">
            <v>368.43</v>
          </cell>
          <cell r="BK1191">
            <v>0</v>
          </cell>
          <cell r="BL1191"/>
          <cell r="BM1191"/>
          <cell r="BN1191">
            <v>0</v>
          </cell>
          <cell r="BO1191"/>
          <cell r="BP1191"/>
          <cell r="BQ1191">
            <v>3.5416554356754313E-7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368.43</v>
          </cell>
          <cell r="BY1191" t="str">
            <v>120 +</v>
          </cell>
          <cell r="BZ1191">
            <v>699.31999999999994</v>
          </cell>
          <cell r="CA1191" t="e">
            <v>#REF!</v>
          </cell>
          <cell r="CB1191" t="str">
            <v>Match</v>
          </cell>
          <cell r="CC1191" t="b">
            <v>0</v>
          </cell>
          <cell r="CD1191">
            <v>514049905</v>
          </cell>
          <cell r="CE1191">
            <v>9</v>
          </cell>
          <cell r="CF1191">
            <v>5</v>
          </cell>
          <cell r="CG1191">
            <v>4</v>
          </cell>
          <cell r="CH1191" t="b">
            <v>0</v>
          </cell>
          <cell r="CI1191">
            <v>4622.6868402777764</v>
          </cell>
          <cell r="CJ1191" t="str">
            <v>31 +</v>
          </cell>
          <cell r="CK1191">
            <v>0</v>
          </cell>
          <cell r="CL1191">
            <v>0</v>
          </cell>
        </row>
        <row r="1192">
          <cell r="B1192">
            <v>52766</v>
          </cell>
          <cell r="C1192" t="str">
            <v xml:space="preserve"> MARTINEZ,VICTOR F.</v>
          </cell>
          <cell r="D1192">
            <v>23725.5</v>
          </cell>
          <cell r="E1192">
            <v>15680.02</v>
          </cell>
          <cell r="F1192">
            <v>42473</v>
          </cell>
          <cell r="G1192">
            <v>44134</v>
          </cell>
          <cell r="H1192" t="str">
            <v xml:space="preserve"> PURCHASE VEHICLE</v>
          </cell>
          <cell r="I1192" t="str">
            <v xml:space="preserve"> SA</v>
          </cell>
          <cell r="J1192">
            <v>34</v>
          </cell>
          <cell r="K1192" t="str">
            <v xml:space="preserve"> A</v>
          </cell>
          <cell r="L1192" t="str">
            <v xml:space="preserve"> N</v>
          </cell>
          <cell r="M1192">
            <v>0</v>
          </cell>
          <cell r="N1192">
            <v>40065</v>
          </cell>
          <cell r="O1192">
            <v>52766</v>
          </cell>
          <cell r="P1192">
            <v>0</v>
          </cell>
          <cell r="Q1192" t="str">
            <v xml:space="preserve"> JD</v>
          </cell>
          <cell r="R1192">
            <v>43130</v>
          </cell>
          <cell r="S1192">
            <v>503.86</v>
          </cell>
          <cell r="T1192">
            <v>90.21</v>
          </cell>
          <cell r="U1192" t="str">
            <v xml:space="preserve"> N</v>
          </cell>
          <cell r="V1192">
            <v>11</v>
          </cell>
          <cell r="W1192">
            <v>945729283</v>
          </cell>
          <cell r="X1192" t="str">
            <v xml:space="preserve"> S</v>
          </cell>
          <cell r="Y1192">
            <v>40065</v>
          </cell>
          <cell r="Z1192">
            <v>52766</v>
          </cell>
          <cell r="AA1192">
            <v>0</v>
          </cell>
          <cell r="AB1192">
            <v>3</v>
          </cell>
          <cell r="AC1192">
            <v>5</v>
          </cell>
          <cell r="AD1192">
            <v>12</v>
          </cell>
          <cell r="AE1192">
            <v>0</v>
          </cell>
          <cell r="AF1192">
            <v>0</v>
          </cell>
          <cell r="AG1192" t="str">
            <v xml:space="preserve"> ST</v>
          </cell>
          <cell r="AH1192" t="str">
            <v xml:space="preserve"> 2012 FORD F-150</v>
          </cell>
          <cell r="AI1192" t="str">
            <v xml:space="preserve"> N</v>
          </cell>
          <cell r="AJ1192">
            <v>6</v>
          </cell>
          <cell r="AK1192">
            <v>0</v>
          </cell>
          <cell r="AL1192">
            <v>40065</v>
          </cell>
          <cell r="AM1192">
            <v>52766</v>
          </cell>
          <cell r="AN1192" t="str">
            <v xml:space="preserve">  0/00/0000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40065</v>
          </cell>
          <cell r="AZ1192">
            <v>52766</v>
          </cell>
          <cell r="BA1192" t="str">
            <v xml:space="preserve"> ST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 t="str">
            <v>Pass</v>
          </cell>
          <cell r="BH1192" t="str">
            <v>Pass</v>
          </cell>
          <cell r="BI1192" t="str">
            <v>***-**-9283</v>
          </cell>
          <cell r="BJ1192">
            <v>15680.02</v>
          </cell>
          <cell r="BK1192">
            <v>15770.23</v>
          </cell>
          <cell r="BL1192">
            <v>15770.23</v>
          </cell>
          <cell r="BM1192"/>
          <cell r="BN1192"/>
          <cell r="BO1192"/>
          <cell r="BP1192"/>
          <cell r="BQ1192">
            <v>1.2919661745669728E-5</v>
          </cell>
          <cell r="BR1192">
            <v>15680.02</v>
          </cell>
          <cell r="BS1192">
            <v>90.21</v>
          </cell>
          <cell r="BT1192">
            <v>15770.23</v>
          </cell>
          <cell r="BU1192">
            <v>0</v>
          </cell>
          <cell r="BV1192">
            <v>15770.23</v>
          </cell>
          <cell r="BW1192">
            <v>0</v>
          </cell>
          <cell r="BX1192">
            <v>0</v>
          </cell>
          <cell r="BY1192"/>
          <cell r="BZ1192">
            <v>0</v>
          </cell>
          <cell r="CA1192" t="e">
            <v>#REF!</v>
          </cell>
          <cell r="CB1192" t="str">
            <v>Match</v>
          </cell>
          <cell r="CC1192" t="b">
            <v>0</v>
          </cell>
          <cell r="CD1192">
            <v>945729283</v>
          </cell>
          <cell r="CE1192">
            <v>9</v>
          </cell>
          <cell r="CF1192">
            <v>9</v>
          </cell>
          <cell r="CG1192">
            <v>72</v>
          </cell>
          <cell r="CH1192" t="str">
            <v>Z</v>
          </cell>
          <cell r="CI1192">
            <v>-6.3131597222236451</v>
          </cell>
          <cell r="CJ1192"/>
          <cell r="CK1192" t="e">
            <v>#REF!</v>
          </cell>
          <cell r="CL1192" t="e">
            <v>#REF!</v>
          </cell>
        </row>
        <row r="1193">
          <cell r="B1193">
            <v>53019</v>
          </cell>
          <cell r="C1193" t="str">
            <v xml:space="preserve"> MARTINEZ,VICTOR F.</v>
          </cell>
          <cell r="D1193">
            <v>11369.74</v>
          </cell>
          <cell r="E1193">
            <v>5002.45</v>
          </cell>
          <cell r="F1193">
            <v>42537</v>
          </cell>
          <cell r="G1193">
            <v>43489</v>
          </cell>
          <cell r="H1193" t="str">
            <v xml:space="preserve"> REFINANCE VEHICLE</v>
          </cell>
          <cell r="I1193" t="str">
            <v xml:space="preserve"> SA</v>
          </cell>
          <cell r="J1193">
            <v>31</v>
          </cell>
          <cell r="K1193" t="str">
            <v xml:space="preserve"> A</v>
          </cell>
          <cell r="L1193" t="str">
            <v xml:space="preserve"> N</v>
          </cell>
          <cell r="M1193">
            <v>0</v>
          </cell>
          <cell r="N1193">
            <v>40065</v>
          </cell>
          <cell r="O1193">
            <v>53019</v>
          </cell>
          <cell r="P1193">
            <v>0</v>
          </cell>
          <cell r="Q1193" t="str">
            <v xml:space="preserve"> MN</v>
          </cell>
          <cell r="R1193">
            <v>43124</v>
          </cell>
          <cell r="S1193">
            <v>400</v>
          </cell>
          <cell r="T1193">
            <v>31.18</v>
          </cell>
          <cell r="U1193" t="str">
            <v xml:space="preserve"> N</v>
          </cell>
          <cell r="V1193">
            <v>11</v>
          </cell>
          <cell r="W1193">
            <v>945729283</v>
          </cell>
          <cell r="X1193" t="str">
            <v xml:space="preserve"> S</v>
          </cell>
          <cell r="Y1193">
            <v>40065</v>
          </cell>
          <cell r="Z1193">
            <v>53019</v>
          </cell>
          <cell r="AA1193">
            <v>0</v>
          </cell>
          <cell r="AB1193">
            <v>3</v>
          </cell>
          <cell r="AC1193">
            <v>10</v>
          </cell>
          <cell r="AD1193">
            <v>4</v>
          </cell>
          <cell r="AE1193">
            <v>0</v>
          </cell>
          <cell r="AF1193">
            <v>0</v>
          </cell>
          <cell r="AG1193" t="str">
            <v xml:space="preserve"> ST</v>
          </cell>
          <cell r="AH1193" t="str">
            <v xml:space="preserve"> 2010 PONTIAC G6</v>
          </cell>
          <cell r="AI1193" t="str">
            <v xml:space="preserve"> N</v>
          </cell>
          <cell r="AJ1193">
            <v>6.5</v>
          </cell>
          <cell r="AK1193">
            <v>0</v>
          </cell>
          <cell r="AL1193">
            <v>40065</v>
          </cell>
          <cell r="AM1193">
            <v>53019</v>
          </cell>
          <cell r="AN1193" t="str">
            <v xml:space="preserve">  0/00/0000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40065</v>
          </cell>
          <cell r="AZ1193">
            <v>53019</v>
          </cell>
          <cell r="BA1193" t="str">
            <v xml:space="preserve"> ST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 t="str">
            <v>Pass</v>
          </cell>
          <cell r="BH1193" t="str">
            <v>Pass</v>
          </cell>
          <cell r="BI1193" t="str">
            <v>***-**-9283</v>
          </cell>
          <cell r="BJ1193">
            <v>5002.45</v>
          </cell>
          <cell r="BK1193">
            <v>5033.63</v>
          </cell>
          <cell r="BL1193">
            <v>5033.63</v>
          </cell>
          <cell r="BM1193"/>
          <cell r="BN1193"/>
          <cell r="BO1193"/>
          <cell r="BP1193"/>
          <cell r="BQ1193">
            <v>4.4652871653178789E-6</v>
          </cell>
          <cell r="BR1193">
            <v>5002.45</v>
          </cell>
          <cell r="BS1193">
            <v>31.18</v>
          </cell>
          <cell r="BT1193">
            <v>5033.63</v>
          </cell>
          <cell r="BU1193">
            <v>0</v>
          </cell>
          <cell r="BV1193">
            <v>5033.63</v>
          </cell>
          <cell r="BW1193">
            <v>0</v>
          </cell>
          <cell r="BX1193">
            <v>0</v>
          </cell>
          <cell r="BY1193"/>
          <cell r="BZ1193">
            <v>0</v>
          </cell>
          <cell r="CA1193" t="e">
            <v>#REF!</v>
          </cell>
          <cell r="CB1193" t="str">
            <v>Match</v>
          </cell>
          <cell r="CC1193" t="b">
            <v>0</v>
          </cell>
          <cell r="CD1193">
            <v>945729283</v>
          </cell>
          <cell r="CE1193">
            <v>9</v>
          </cell>
          <cell r="CF1193">
            <v>9</v>
          </cell>
          <cell r="CG1193">
            <v>72</v>
          </cell>
          <cell r="CH1193" t="str">
            <v>Z</v>
          </cell>
          <cell r="CI1193">
            <v>-0.31315972222364508</v>
          </cell>
          <cell r="CJ1193"/>
          <cell r="CK1193" t="e">
            <v>#REF!</v>
          </cell>
          <cell r="CL1193" t="e">
            <v>#REF!</v>
          </cell>
        </row>
        <row r="1194">
          <cell r="B1194">
            <v>350076</v>
          </cell>
          <cell r="C1194" t="str">
            <v xml:space="preserve"> MASTERS,BEAU R.</v>
          </cell>
          <cell r="D1194">
            <v>58162.8</v>
          </cell>
          <cell r="E1194">
            <v>53775.58</v>
          </cell>
          <cell r="F1194">
            <v>41547</v>
          </cell>
          <cell r="G1194">
            <v>52505</v>
          </cell>
          <cell r="H1194" t="str">
            <v xml:space="preserve"> PURCHASE HOME</v>
          </cell>
          <cell r="I1194" t="str">
            <v xml:space="preserve"> PA</v>
          </cell>
          <cell r="J1194">
            <v>19</v>
          </cell>
          <cell r="K1194" t="str">
            <v xml:space="preserve"> A</v>
          </cell>
          <cell r="L1194" t="str">
            <v xml:space="preserve"> N</v>
          </cell>
          <cell r="M1194">
            <v>0</v>
          </cell>
          <cell r="N1194">
            <v>40489</v>
          </cell>
          <cell r="O1194">
            <v>350076</v>
          </cell>
          <cell r="P1194">
            <v>0</v>
          </cell>
          <cell r="Q1194" t="str">
            <v xml:space="preserve"> KM</v>
          </cell>
          <cell r="R1194">
            <v>43132</v>
          </cell>
          <cell r="S1194">
            <v>290.39999999999998</v>
          </cell>
          <cell r="T1194">
            <v>135.16999999999999</v>
          </cell>
          <cell r="U1194" t="str">
            <v xml:space="preserve"> N</v>
          </cell>
          <cell r="V1194">
            <v>2</v>
          </cell>
          <cell r="W1194">
            <v>611196095</v>
          </cell>
          <cell r="X1194" t="str">
            <v xml:space="preserve"> S</v>
          </cell>
          <cell r="Y1194">
            <v>40489</v>
          </cell>
          <cell r="Z1194">
            <v>350076</v>
          </cell>
          <cell r="AA1194">
            <v>0</v>
          </cell>
          <cell r="AB1194">
            <v>3</v>
          </cell>
          <cell r="AC1194">
            <v>6</v>
          </cell>
          <cell r="AD1194">
            <v>3</v>
          </cell>
          <cell r="AE1194">
            <v>350076</v>
          </cell>
          <cell r="AF1194">
            <v>1</v>
          </cell>
          <cell r="AG1194" t="str">
            <v xml:space="preserve"> ST</v>
          </cell>
          <cell r="AH1194" t="str">
            <v xml:space="preserve"> 609 JACKSON, SCOTT CITY</v>
          </cell>
          <cell r="AI1194" t="str">
            <v xml:space="preserve"> N</v>
          </cell>
          <cell r="AJ1194">
            <v>3.9350000000000001</v>
          </cell>
          <cell r="AK1194">
            <v>0</v>
          </cell>
          <cell r="AL1194">
            <v>40489</v>
          </cell>
          <cell r="AM1194">
            <v>350076</v>
          </cell>
          <cell r="AN1194" t="str">
            <v xml:space="preserve">  0/00/0000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40489</v>
          </cell>
          <cell r="AZ1194">
            <v>350076</v>
          </cell>
          <cell r="BA1194" t="str">
            <v xml:space="preserve"> ST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 t="str">
            <v>Pass</v>
          </cell>
          <cell r="BH1194" t="str">
            <v>Pass</v>
          </cell>
          <cell r="BI1194" t="str">
            <v>***-**-6095</v>
          </cell>
          <cell r="BJ1194">
            <v>53775.58</v>
          </cell>
          <cell r="BK1194">
            <v>53910.75</v>
          </cell>
          <cell r="BL1194">
            <v>53910.75</v>
          </cell>
          <cell r="BM1194"/>
          <cell r="BN1194"/>
          <cell r="BO1194"/>
          <cell r="BP1194"/>
          <cell r="BQ1194">
            <v>2.9059164309774375E-5</v>
          </cell>
          <cell r="BR1194">
            <v>53775.58</v>
          </cell>
          <cell r="BS1194">
            <v>135.16999999999999</v>
          </cell>
          <cell r="BT1194">
            <v>53910.75</v>
          </cell>
          <cell r="BU1194">
            <v>0</v>
          </cell>
          <cell r="BV1194">
            <v>53910.75</v>
          </cell>
          <cell r="BW1194">
            <v>0</v>
          </cell>
          <cell r="BX1194">
            <v>0</v>
          </cell>
          <cell r="BY1194"/>
          <cell r="BZ1194">
            <v>0</v>
          </cell>
          <cell r="CA1194" t="e">
            <v>#REF!</v>
          </cell>
          <cell r="CB1194" t="str">
            <v>Match</v>
          </cell>
          <cell r="CC1194" t="b">
            <v>0</v>
          </cell>
          <cell r="CD1194">
            <v>611196095</v>
          </cell>
          <cell r="CE1194">
            <v>9</v>
          </cell>
          <cell r="CF1194">
            <v>6</v>
          </cell>
          <cell r="CG1194">
            <v>19</v>
          </cell>
          <cell r="CH1194" t="b">
            <v>0</v>
          </cell>
          <cell r="CI1194">
            <v>-8.3131597222236451</v>
          </cell>
          <cell r="CJ1194"/>
          <cell r="CK1194" t="e">
            <v>#REF!</v>
          </cell>
          <cell r="CL1194" t="e">
            <v>#REF!</v>
          </cell>
        </row>
        <row r="1195">
          <cell r="B1195">
            <v>9350076</v>
          </cell>
          <cell r="C1195" t="str">
            <v xml:space="preserve"> MASTERS,BEAU</v>
          </cell>
          <cell r="D1195">
            <v>-58162.8</v>
          </cell>
          <cell r="E1195">
            <v>-53775.58</v>
          </cell>
          <cell r="F1195">
            <v>41547</v>
          </cell>
          <cell r="G1195">
            <v>52505</v>
          </cell>
          <cell r="H1195" t="str">
            <v xml:space="preserve"> FHLB SOLD LOAN</v>
          </cell>
          <cell r="I1195" t="str">
            <v xml:space="preserve"> PT</v>
          </cell>
          <cell r="J1195">
            <v>20</v>
          </cell>
          <cell r="K1195" t="str">
            <v xml:space="preserve"> A</v>
          </cell>
          <cell r="L1195" t="str">
            <v xml:space="preserve"> N</v>
          </cell>
          <cell r="M1195">
            <v>0</v>
          </cell>
          <cell r="N1195">
            <v>40489</v>
          </cell>
          <cell r="O1195">
            <v>9350076</v>
          </cell>
          <cell r="P1195">
            <v>0</v>
          </cell>
          <cell r="Q1195" t="str">
            <v xml:space="preserve"> KM</v>
          </cell>
          <cell r="R1195">
            <v>43132</v>
          </cell>
          <cell r="S1195">
            <v>290.39999999999998</v>
          </cell>
          <cell r="T1195">
            <v>-135.16999999999999</v>
          </cell>
          <cell r="U1195" t="str">
            <v xml:space="preserve"> N</v>
          </cell>
          <cell r="V1195">
            <v>2</v>
          </cell>
          <cell r="W1195">
            <v>611196095</v>
          </cell>
          <cell r="X1195" t="str">
            <v xml:space="preserve"> S</v>
          </cell>
          <cell r="Y1195">
            <v>40489</v>
          </cell>
          <cell r="Z1195">
            <v>9350076</v>
          </cell>
          <cell r="AA1195">
            <v>0</v>
          </cell>
          <cell r="AB1195">
            <v>3</v>
          </cell>
          <cell r="AC1195">
            <v>6</v>
          </cell>
          <cell r="AD1195">
            <v>3</v>
          </cell>
          <cell r="AE1195">
            <v>350076</v>
          </cell>
          <cell r="AF1195">
            <v>1</v>
          </cell>
          <cell r="AG1195" t="str">
            <v xml:space="preserve"> ST</v>
          </cell>
          <cell r="AH1195" t="str">
            <v xml:space="preserve"> 609 JACKSON, SCOTT CITY</v>
          </cell>
          <cell r="AI1195" t="str">
            <v xml:space="preserve"> N</v>
          </cell>
          <cell r="AJ1195">
            <v>3.9350000000000001</v>
          </cell>
          <cell r="AK1195">
            <v>0</v>
          </cell>
          <cell r="AL1195">
            <v>40489</v>
          </cell>
          <cell r="AM1195">
            <v>9350076</v>
          </cell>
          <cell r="AN1195" t="str">
            <v xml:space="preserve">  0/00/0000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40489</v>
          </cell>
          <cell r="AZ1195">
            <v>9350076</v>
          </cell>
          <cell r="BA1195" t="str">
            <v xml:space="preserve"> ST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 t="str">
            <v>Pass</v>
          </cell>
          <cell r="BH1195" t="str">
            <v>Pass</v>
          </cell>
          <cell r="BI1195" t="str">
            <v>***-**-6095</v>
          </cell>
          <cell r="BJ1195">
            <v>-53775.58</v>
          </cell>
          <cell r="BK1195">
            <v>-53910.75</v>
          </cell>
          <cell r="BL1195">
            <v>-53910.75</v>
          </cell>
          <cell r="BM1195"/>
          <cell r="BN1195"/>
          <cell r="BO1195"/>
          <cell r="BP1195"/>
          <cell r="BQ1195">
            <v>-2.9059164309774375E-5</v>
          </cell>
          <cell r="BR1195">
            <v>-53775.58</v>
          </cell>
          <cell r="BS1195">
            <v>-135.16999999999999</v>
          </cell>
          <cell r="BT1195">
            <v>-53910.75</v>
          </cell>
          <cell r="BU1195">
            <v>0</v>
          </cell>
          <cell r="BV1195">
            <v>-53910.75</v>
          </cell>
          <cell r="BW1195">
            <v>0</v>
          </cell>
          <cell r="BX1195">
            <v>0</v>
          </cell>
          <cell r="BY1195"/>
          <cell r="BZ1195">
            <v>0</v>
          </cell>
          <cell r="CA1195" t="e">
            <v>#REF!</v>
          </cell>
          <cell r="CB1195" t="str">
            <v>Match</v>
          </cell>
          <cell r="CC1195" t="b">
            <v>0</v>
          </cell>
          <cell r="CD1195">
            <v>611196095</v>
          </cell>
          <cell r="CE1195">
            <v>9</v>
          </cell>
          <cell r="CF1195">
            <v>6</v>
          </cell>
          <cell r="CG1195">
            <v>19</v>
          </cell>
          <cell r="CH1195" t="b">
            <v>0</v>
          </cell>
          <cell r="CI1195">
            <v>-8.3131597222236451</v>
          </cell>
          <cell r="CJ1195"/>
          <cell r="CK1195" t="e">
            <v>#REF!</v>
          </cell>
          <cell r="CL1195" t="e">
            <v>#REF!</v>
          </cell>
        </row>
        <row r="1196">
          <cell r="B1196">
            <v>52884</v>
          </cell>
          <cell r="C1196" t="str">
            <v xml:space="preserve"> MASTERS,JAMES CURTIS</v>
          </cell>
          <cell r="D1196">
            <v>8017.5</v>
          </cell>
          <cell r="E1196">
            <v>3662.8</v>
          </cell>
          <cell r="F1196">
            <v>42503</v>
          </cell>
          <cell r="G1196">
            <v>43575</v>
          </cell>
          <cell r="H1196" t="str">
            <v xml:space="preserve"> PURCHASE VEHICLE</v>
          </cell>
          <cell r="I1196" t="str">
            <v xml:space="preserve"> SA</v>
          </cell>
          <cell r="J1196">
            <v>34</v>
          </cell>
          <cell r="K1196" t="str">
            <v xml:space="preserve"> A</v>
          </cell>
          <cell r="L1196" t="str">
            <v xml:space="preserve"> N</v>
          </cell>
          <cell r="M1196">
            <v>0</v>
          </cell>
          <cell r="N1196">
            <v>40490</v>
          </cell>
          <cell r="O1196">
            <v>52884</v>
          </cell>
          <cell r="P1196">
            <v>0</v>
          </cell>
          <cell r="Q1196" t="str">
            <v xml:space="preserve"> LF</v>
          </cell>
          <cell r="R1196">
            <v>43151</v>
          </cell>
          <cell r="S1196">
            <v>258.04000000000002</v>
          </cell>
          <cell r="T1196">
            <v>1.61</v>
          </cell>
          <cell r="U1196" t="str">
            <v xml:space="preserve"> N</v>
          </cell>
          <cell r="V1196">
            <v>11</v>
          </cell>
          <cell r="W1196">
            <v>601560863</v>
          </cell>
          <cell r="X1196" t="str">
            <v xml:space="preserve"> S</v>
          </cell>
          <cell r="Y1196">
            <v>40490</v>
          </cell>
          <cell r="Z1196">
            <v>52884</v>
          </cell>
          <cell r="AA1196">
            <v>0</v>
          </cell>
          <cell r="AB1196">
            <v>25</v>
          </cell>
          <cell r="AC1196">
            <v>5</v>
          </cell>
          <cell r="AD1196">
            <v>12</v>
          </cell>
          <cell r="AE1196">
            <v>0</v>
          </cell>
          <cell r="AF1196">
            <v>0</v>
          </cell>
          <cell r="AG1196" t="str">
            <v xml:space="preserve"> ST</v>
          </cell>
          <cell r="AH1196" t="str">
            <v xml:space="preserve"> 2004 DODGE RAM 1500</v>
          </cell>
          <cell r="AI1196" t="str">
            <v xml:space="preserve"> N</v>
          </cell>
          <cell r="AJ1196">
            <v>8</v>
          </cell>
          <cell r="AK1196">
            <v>5</v>
          </cell>
          <cell r="AL1196">
            <v>40490</v>
          </cell>
          <cell r="AM1196">
            <v>52884</v>
          </cell>
          <cell r="AN1196" t="str">
            <v xml:space="preserve">  0/00/0000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40490</v>
          </cell>
          <cell r="AZ1196">
            <v>52884</v>
          </cell>
          <cell r="BA1196" t="str">
            <v xml:space="preserve"> ST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 t="str">
            <v>Pass</v>
          </cell>
          <cell r="BH1196" t="str">
            <v>Pass</v>
          </cell>
          <cell r="BI1196" t="str">
            <v>***-**-0863</v>
          </cell>
          <cell r="BJ1196">
            <v>3662.8</v>
          </cell>
          <cell r="BK1196">
            <v>3664.4100000000003</v>
          </cell>
          <cell r="BL1196">
            <v>3664.4100000000003</v>
          </cell>
          <cell r="BM1196"/>
          <cell r="BN1196"/>
          <cell r="BO1196"/>
          <cell r="BP1196"/>
          <cell r="BQ1196">
            <v>4.023986112436003E-6</v>
          </cell>
          <cell r="BR1196">
            <v>3662.8</v>
          </cell>
          <cell r="BS1196">
            <v>1.61</v>
          </cell>
          <cell r="BT1196">
            <v>3664.4100000000003</v>
          </cell>
          <cell r="BU1196">
            <v>0</v>
          </cell>
          <cell r="BV1196">
            <v>3664.4100000000003</v>
          </cell>
          <cell r="BW1196">
            <v>0</v>
          </cell>
          <cell r="BX1196">
            <v>0</v>
          </cell>
          <cell r="BY1196"/>
          <cell r="BZ1196">
            <v>0</v>
          </cell>
          <cell r="CA1196" t="e">
            <v>#REF!</v>
          </cell>
          <cell r="CB1196" t="str">
            <v>Match</v>
          </cell>
          <cell r="CC1196" t="b">
            <v>0</v>
          </cell>
          <cell r="CD1196">
            <v>601560863</v>
          </cell>
          <cell r="CE1196">
            <v>9</v>
          </cell>
          <cell r="CF1196">
            <v>6</v>
          </cell>
          <cell r="CG1196">
            <v>56</v>
          </cell>
          <cell r="CH1196" t="b">
            <v>0</v>
          </cell>
          <cell r="CI1196">
            <v>-27.313159722223645</v>
          </cell>
          <cell r="CJ1196"/>
          <cell r="CK1196" t="e">
            <v>#REF!</v>
          </cell>
          <cell r="CL1196" t="e">
            <v>#REF!</v>
          </cell>
        </row>
        <row r="1197">
          <cell r="B1197">
            <v>51196</v>
          </cell>
          <cell r="C1197" t="str">
            <v xml:space="preserve"> MASTERS,JEREMIE R.</v>
          </cell>
          <cell r="D1197">
            <v>11515</v>
          </cell>
          <cell r="E1197">
            <v>2847.69</v>
          </cell>
          <cell r="F1197">
            <v>42018</v>
          </cell>
          <cell r="G1197">
            <v>43416</v>
          </cell>
          <cell r="H1197" t="str">
            <v xml:space="preserve"> PURCHASE VEHICLE</v>
          </cell>
          <cell r="I1197" t="str">
            <v xml:space="preserve"> SA</v>
          </cell>
          <cell r="J1197">
            <v>31</v>
          </cell>
          <cell r="K1197" t="str">
            <v xml:space="preserve"> A</v>
          </cell>
          <cell r="L1197" t="str">
            <v xml:space="preserve"> N</v>
          </cell>
          <cell r="M1197">
            <v>0</v>
          </cell>
          <cell r="N1197">
            <v>40500</v>
          </cell>
          <cell r="O1197">
            <v>51196</v>
          </cell>
          <cell r="P1197">
            <v>0</v>
          </cell>
          <cell r="Q1197" t="str">
            <v xml:space="preserve"> LF</v>
          </cell>
          <cell r="R1197">
            <v>43143</v>
          </cell>
          <cell r="S1197">
            <v>296.76</v>
          </cell>
          <cell r="T1197">
            <v>8.43</v>
          </cell>
          <cell r="U1197" t="str">
            <v xml:space="preserve"> N</v>
          </cell>
          <cell r="V1197">
            <v>1</v>
          </cell>
          <cell r="W1197">
            <v>509989989</v>
          </cell>
          <cell r="X1197" t="str">
            <v xml:space="preserve"> S</v>
          </cell>
          <cell r="Y1197">
            <v>40500</v>
          </cell>
          <cell r="Z1197">
            <v>51196</v>
          </cell>
          <cell r="AA1197">
            <v>0</v>
          </cell>
          <cell r="AB1197">
            <v>1</v>
          </cell>
          <cell r="AC1197">
            <v>10</v>
          </cell>
          <cell r="AD1197">
            <v>4</v>
          </cell>
          <cell r="AE1197">
            <v>0</v>
          </cell>
          <cell r="AF1197">
            <v>0</v>
          </cell>
          <cell r="AG1197" t="str">
            <v xml:space="preserve"> ST</v>
          </cell>
          <cell r="AH1197" t="str">
            <v xml:space="preserve"> UNSECURED</v>
          </cell>
          <cell r="AI1197" t="str">
            <v xml:space="preserve"> N</v>
          </cell>
          <cell r="AJ1197">
            <v>9</v>
          </cell>
          <cell r="AK1197">
            <v>0</v>
          </cell>
          <cell r="AL1197">
            <v>40500</v>
          </cell>
          <cell r="AM1197">
            <v>51196</v>
          </cell>
          <cell r="AN1197" t="str">
            <v xml:space="preserve">  0/00/0000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40500</v>
          </cell>
          <cell r="AZ1197">
            <v>51196</v>
          </cell>
          <cell r="BA1197" t="str">
            <v xml:space="preserve"> ST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 t="str">
            <v>Pass</v>
          </cell>
          <cell r="BH1197" t="str">
            <v>Pass</v>
          </cell>
          <cell r="BI1197" t="str">
            <v>***-**-9989</v>
          </cell>
          <cell r="BJ1197">
            <v>2847.69</v>
          </cell>
          <cell r="BK1197">
            <v>2856.12</v>
          </cell>
          <cell r="BL1197">
            <v>2856.12</v>
          </cell>
          <cell r="BM1197"/>
          <cell r="BN1197"/>
          <cell r="BO1197"/>
          <cell r="BP1197"/>
          <cell r="BQ1197">
            <v>3.5195610295643337E-6</v>
          </cell>
          <cell r="BR1197">
            <v>2847.69</v>
          </cell>
          <cell r="BS1197">
            <v>8.43</v>
          </cell>
          <cell r="BT1197">
            <v>2856.12</v>
          </cell>
          <cell r="BU1197">
            <v>0</v>
          </cell>
          <cell r="BV1197">
            <v>2856.12</v>
          </cell>
          <cell r="BW1197">
            <v>0</v>
          </cell>
          <cell r="BX1197">
            <v>0</v>
          </cell>
          <cell r="BY1197"/>
          <cell r="BZ1197">
            <v>0</v>
          </cell>
          <cell r="CA1197" t="e">
            <v>#REF!</v>
          </cell>
          <cell r="CB1197" t="str">
            <v>Match</v>
          </cell>
          <cell r="CC1197" t="b">
            <v>0</v>
          </cell>
          <cell r="CD1197">
            <v>509989989</v>
          </cell>
          <cell r="CE1197">
            <v>9</v>
          </cell>
          <cell r="CF1197">
            <v>5</v>
          </cell>
          <cell r="CG1197">
            <v>98</v>
          </cell>
          <cell r="CH1197" t="b">
            <v>0</v>
          </cell>
          <cell r="CI1197">
            <v>-19.313159722223645</v>
          </cell>
          <cell r="CJ1197"/>
          <cell r="CK1197" t="e">
            <v>#REF!</v>
          </cell>
          <cell r="CL1197" t="e">
            <v>#REF!</v>
          </cell>
        </row>
        <row r="1198">
          <cell r="B1198">
            <v>50925</v>
          </cell>
          <cell r="C1198" t="str">
            <v xml:space="preserve"> MASTERS,CURTIS JAMES</v>
          </cell>
          <cell r="D1198">
            <v>274000</v>
          </cell>
          <cell r="E1198">
            <v>259063.69</v>
          </cell>
          <cell r="F1198">
            <v>41983</v>
          </cell>
          <cell r="G1198">
            <v>43966</v>
          </cell>
          <cell r="H1198" t="str">
            <v xml:space="preserve"> CASH-OUT HOME LOAN</v>
          </cell>
          <cell r="I1198" t="str">
            <v xml:space="preserve"> NA</v>
          </cell>
          <cell r="J1198">
            <v>13</v>
          </cell>
          <cell r="K1198" t="str">
            <v xml:space="preserve"> A</v>
          </cell>
          <cell r="L1198" t="str">
            <v xml:space="preserve"> N</v>
          </cell>
          <cell r="M1198">
            <v>0</v>
          </cell>
          <cell r="N1198">
            <v>40520</v>
          </cell>
          <cell r="O1198">
            <v>50925</v>
          </cell>
          <cell r="P1198">
            <v>0</v>
          </cell>
          <cell r="Q1198" t="str">
            <v xml:space="preserve"> BR</v>
          </cell>
          <cell r="R1198">
            <v>43146</v>
          </cell>
          <cell r="S1198">
            <v>1348.38</v>
          </cell>
          <cell r="T1198">
            <v>-8279.33</v>
          </cell>
          <cell r="U1198" t="str">
            <v xml:space="preserve"> N</v>
          </cell>
          <cell r="V1198">
            <v>2</v>
          </cell>
          <cell r="W1198">
            <v>526046819</v>
          </cell>
          <cell r="X1198" t="str">
            <v xml:space="preserve"> S</v>
          </cell>
          <cell r="Y1198">
            <v>40520</v>
          </cell>
          <cell r="Z1198">
            <v>50925</v>
          </cell>
          <cell r="AA1198">
            <v>0</v>
          </cell>
          <cell r="AB1198">
            <v>11</v>
          </cell>
          <cell r="AC1198">
            <v>6</v>
          </cell>
          <cell r="AD1198">
            <v>1</v>
          </cell>
          <cell r="AE1198">
            <v>0</v>
          </cell>
          <cell r="AF1198">
            <v>0</v>
          </cell>
          <cell r="AG1198" t="str">
            <v xml:space="preserve"> NA</v>
          </cell>
          <cell r="AH1198" t="str">
            <v xml:space="preserve"> 1500 N. SHAWNEE ROAD, SCOTT</v>
          </cell>
          <cell r="AI1198" t="str">
            <v xml:space="preserve"> N</v>
          </cell>
          <cell r="AJ1198">
            <v>4.25</v>
          </cell>
          <cell r="AK1198">
            <v>9</v>
          </cell>
          <cell r="AL1198">
            <v>40520</v>
          </cell>
          <cell r="AM1198">
            <v>50925</v>
          </cell>
          <cell r="AN1198" t="str">
            <v xml:space="preserve">  0/00/0000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40520</v>
          </cell>
          <cell r="AZ1198">
            <v>50925</v>
          </cell>
          <cell r="BA1198" t="str">
            <v xml:space="preserve"> NA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 t="str">
            <v>Substandard</v>
          </cell>
          <cell r="BH1198" t="str">
            <v>Substandard</v>
          </cell>
          <cell r="BI1198" t="str">
            <v>***-**-6819</v>
          </cell>
          <cell r="BJ1198">
            <v>259063.69</v>
          </cell>
          <cell r="BK1198">
            <v>250784.36000000002</v>
          </cell>
          <cell r="BL1198"/>
          <cell r="BM1198"/>
          <cell r="BN1198">
            <v>250784.36000000002</v>
          </cell>
          <cell r="BO1198"/>
          <cell r="BP1198"/>
          <cell r="BQ1198">
            <v>1.5119894397335406E-4</v>
          </cell>
          <cell r="BR1198">
            <v>259063.69</v>
          </cell>
          <cell r="BS1198">
            <v>-8279.33</v>
          </cell>
          <cell r="BT1198">
            <v>250784.36000000002</v>
          </cell>
          <cell r="BU1198">
            <v>0</v>
          </cell>
          <cell r="BV1198">
            <v>250784.36000000002</v>
          </cell>
          <cell r="BW1198">
            <v>250784.36000000002</v>
          </cell>
          <cell r="BX1198">
            <v>0</v>
          </cell>
          <cell r="BY1198"/>
          <cell r="BZ1198">
            <v>0</v>
          </cell>
          <cell r="CA1198" t="e">
            <v>#REF!</v>
          </cell>
          <cell r="CB1198" t="str">
            <v>Match</v>
          </cell>
          <cell r="CC1198" t="b">
            <v>0</v>
          </cell>
          <cell r="CD1198">
            <v>526046819</v>
          </cell>
          <cell r="CE1198">
            <v>9</v>
          </cell>
          <cell r="CF1198">
            <v>5</v>
          </cell>
          <cell r="CG1198">
            <v>4</v>
          </cell>
          <cell r="CH1198" t="b">
            <v>0</v>
          </cell>
          <cell r="CI1198">
            <v>-22.313159722223645</v>
          </cell>
          <cell r="CJ1198"/>
          <cell r="CK1198" t="e">
            <v>#REF!</v>
          </cell>
          <cell r="CL1198" t="e">
            <v>#REF!</v>
          </cell>
        </row>
        <row r="1199">
          <cell r="B1199">
            <v>50988</v>
          </cell>
          <cell r="C1199" t="str">
            <v xml:space="preserve"> MASTERS,CURTIS JAMES</v>
          </cell>
          <cell r="D1199">
            <v>201957.22</v>
          </cell>
          <cell r="E1199">
            <v>173566.52</v>
          </cell>
          <cell r="F1199">
            <v>41963</v>
          </cell>
          <cell r="G1199">
            <v>49288</v>
          </cell>
          <cell r="H1199" t="str">
            <v xml:space="preserve"> RENTALS</v>
          </cell>
          <cell r="I1199" t="str">
            <v xml:space="preserve"> SA</v>
          </cell>
          <cell r="J1199">
            <v>13</v>
          </cell>
          <cell r="K1199" t="str">
            <v xml:space="preserve"> A</v>
          </cell>
          <cell r="L1199" t="str">
            <v xml:space="preserve"> N</v>
          </cell>
          <cell r="M1199">
            <v>0</v>
          </cell>
          <cell r="N1199">
            <v>40520</v>
          </cell>
          <cell r="O1199">
            <v>50988</v>
          </cell>
          <cell r="P1199">
            <v>0</v>
          </cell>
          <cell r="Q1199" t="str">
            <v xml:space="preserve"> LF</v>
          </cell>
          <cell r="R1199">
            <v>43141</v>
          </cell>
          <cell r="S1199">
            <v>1511.58</v>
          </cell>
          <cell r="T1199">
            <v>0</v>
          </cell>
          <cell r="U1199" t="str">
            <v xml:space="preserve"> N</v>
          </cell>
          <cell r="V1199">
            <v>2</v>
          </cell>
          <cell r="W1199">
            <v>526046819</v>
          </cell>
          <cell r="X1199" t="str">
            <v xml:space="preserve"> S</v>
          </cell>
          <cell r="Y1199">
            <v>40520</v>
          </cell>
          <cell r="Z1199">
            <v>50988</v>
          </cell>
          <cell r="AA1199">
            <v>0</v>
          </cell>
          <cell r="AB1199">
            <v>11</v>
          </cell>
          <cell r="AC1199">
            <v>6</v>
          </cell>
          <cell r="AD1199">
            <v>1</v>
          </cell>
          <cell r="AE1199">
            <v>0</v>
          </cell>
          <cell r="AF1199">
            <v>0</v>
          </cell>
          <cell r="AG1199" t="str">
            <v xml:space="preserve"> NA</v>
          </cell>
          <cell r="AH1199" t="str">
            <v xml:space="preserve"> REAL PROPERTY IN SCOTT AND LAN</v>
          </cell>
          <cell r="AI1199" t="str">
            <v xml:space="preserve"> N</v>
          </cell>
          <cell r="AJ1199">
            <v>6.5</v>
          </cell>
          <cell r="AK1199">
            <v>6</v>
          </cell>
          <cell r="AL1199">
            <v>40520</v>
          </cell>
          <cell r="AM1199">
            <v>50988</v>
          </cell>
          <cell r="AN1199" t="str">
            <v xml:space="preserve">  0/00/0000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40520</v>
          </cell>
          <cell r="AZ1199">
            <v>50988</v>
          </cell>
          <cell r="BA1199" t="str">
            <v xml:space="preserve"> NA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 t="str">
            <v>Substandard</v>
          </cell>
          <cell r="BH1199" t="str">
            <v>Substandard</v>
          </cell>
          <cell r="BI1199" t="str">
            <v>***-**-6819</v>
          </cell>
          <cell r="BJ1199">
            <v>173566.52</v>
          </cell>
          <cell r="BK1199">
            <v>173566.52</v>
          </cell>
          <cell r="BL1199"/>
          <cell r="BM1199"/>
          <cell r="BN1199">
            <v>173566.52</v>
          </cell>
          <cell r="BO1199"/>
          <cell r="BP1199"/>
          <cell r="BQ1199">
            <v>1.5492895562871974E-4</v>
          </cell>
          <cell r="BR1199">
            <v>173566.52</v>
          </cell>
          <cell r="BS1199">
            <v>0</v>
          </cell>
          <cell r="BT1199">
            <v>173566.52</v>
          </cell>
          <cell r="BU1199">
            <v>0</v>
          </cell>
          <cell r="BV1199">
            <v>173566.52</v>
          </cell>
          <cell r="BW1199">
            <v>0</v>
          </cell>
          <cell r="BX1199">
            <v>0</v>
          </cell>
          <cell r="BY1199"/>
          <cell r="BZ1199">
            <v>0</v>
          </cell>
          <cell r="CA1199" t="e">
            <v>#REF!</v>
          </cell>
          <cell r="CB1199" t="str">
            <v>Match</v>
          </cell>
          <cell r="CC1199" t="b">
            <v>0</v>
          </cell>
          <cell r="CD1199">
            <v>526046819</v>
          </cell>
          <cell r="CE1199">
            <v>9</v>
          </cell>
          <cell r="CF1199">
            <v>5</v>
          </cell>
          <cell r="CG1199">
            <v>4</v>
          </cell>
          <cell r="CH1199" t="b">
            <v>0</v>
          </cell>
          <cell r="CI1199">
            <v>-17.313159722223645</v>
          </cell>
          <cell r="CJ1199"/>
          <cell r="CK1199" t="e">
            <v>#REF!</v>
          </cell>
          <cell r="CL1199" t="e">
            <v>#REF!</v>
          </cell>
        </row>
        <row r="1200">
          <cell r="B1200">
            <v>51501</v>
          </cell>
          <cell r="C1200" t="str">
            <v xml:space="preserve"> MASTERS,CURTIS JAMES</v>
          </cell>
          <cell r="D1200">
            <v>28419.85</v>
          </cell>
          <cell r="E1200">
            <v>19948.400000000001</v>
          </cell>
          <cell r="F1200">
            <v>42104</v>
          </cell>
          <cell r="G1200">
            <v>43926</v>
          </cell>
          <cell r="H1200" t="str">
            <v xml:space="preserve"> REFINANCE REAL ESTATE</v>
          </cell>
          <cell r="I1200" t="str">
            <v xml:space="preserve"> NA</v>
          </cell>
          <cell r="J1200">
            <v>15</v>
          </cell>
          <cell r="K1200" t="str">
            <v xml:space="preserve"> A</v>
          </cell>
          <cell r="L1200" t="str">
            <v xml:space="preserve"> N</v>
          </cell>
          <cell r="M1200">
            <v>0</v>
          </cell>
          <cell r="N1200">
            <v>40520</v>
          </cell>
          <cell r="O1200">
            <v>51501</v>
          </cell>
          <cell r="P1200">
            <v>0</v>
          </cell>
          <cell r="Q1200" t="str">
            <v xml:space="preserve"> LF</v>
          </cell>
          <cell r="R1200">
            <v>43136</v>
          </cell>
          <cell r="S1200">
            <v>363.12</v>
          </cell>
          <cell r="T1200">
            <v>-839.23</v>
          </cell>
          <cell r="U1200" t="str">
            <v xml:space="preserve"> N</v>
          </cell>
          <cell r="V1200">
            <v>2</v>
          </cell>
          <cell r="W1200">
            <v>526046819</v>
          </cell>
          <cell r="X1200" t="str">
            <v xml:space="preserve"> S</v>
          </cell>
          <cell r="Y1200">
            <v>40520</v>
          </cell>
          <cell r="Z1200">
            <v>51501</v>
          </cell>
          <cell r="AA1200">
            <v>0</v>
          </cell>
          <cell r="AB1200">
            <v>11</v>
          </cell>
          <cell r="AC1200">
            <v>6</v>
          </cell>
          <cell r="AD1200">
            <v>2</v>
          </cell>
          <cell r="AE1200">
            <v>0</v>
          </cell>
          <cell r="AF1200">
            <v>0</v>
          </cell>
          <cell r="AG1200" t="str">
            <v xml:space="preserve"> NA</v>
          </cell>
          <cell r="AH1200" t="str">
            <v xml:space="preserve"> 101 N MAIN, SCOTT CITY, KS</v>
          </cell>
          <cell r="AI1200" t="str">
            <v xml:space="preserve"> N</v>
          </cell>
          <cell r="AJ1200">
            <v>5.25</v>
          </cell>
          <cell r="AK1200">
            <v>1</v>
          </cell>
          <cell r="AL1200">
            <v>40520</v>
          </cell>
          <cell r="AM1200">
            <v>51501</v>
          </cell>
          <cell r="AN1200" t="str">
            <v xml:space="preserve">  0/00/0000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40520</v>
          </cell>
          <cell r="AZ1200">
            <v>51501</v>
          </cell>
          <cell r="BA1200" t="str">
            <v xml:space="preserve"> NA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 t="str">
            <v>Substandard</v>
          </cell>
          <cell r="BH1200" t="str">
            <v>Substandard</v>
          </cell>
          <cell r="BI1200" t="str">
            <v>***-**-6819</v>
          </cell>
          <cell r="BJ1200">
            <v>19948.400000000001</v>
          </cell>
          <cell r="BK1200">
            <v>19109.170000000002</v>
          </cell>
          <cell r="BL1200"/>
          <cell r="BM1200"/>
          <cell r="BN1200">
            <v>19109.170000000002</v>
          </cell>
          <cell r="BO1200"/>
          <cell r="BP1200"/>
          <cell r="BQ1200">
            <v>1.4382045292123558E-5</v>
          </cell>
          <cell r="BR1200">
            <v>19948.400000000001</v>
          </cell>
          <cell r="BS1200">
            <v>-839.23</v>
          </cell>
          <cell r="BT1200">
            <v>19109.170000000002</v>
          </cell>
          <cell r="BU1200">
            <v>0</v>
          </cell>
          <cell r="BV1200">
            <v>19109.170000000002</v>
          </cell>
          <cell r="BW1200">
            <v>19109.170000000002</v>
          </cell>
          <cell r="BX1200">
            <v>0</v>
          </cell>
          <cell r="BY1200"/>
          <cell r="BZ1200">
            <v>0</v>
          </cell>
          <cell r="CA1200" t="e">
            <v>#REF!</v>
          </cell>
          <cell r="CB1200" t="str">
            <v>Match</v>
          </cell>
          <cell r="CC1200" t="b">
            <v>0</v>
          </cell>
          <cell r="CD1200">
            <v>526046819</v>
          </cell>
          <cell r="CE1200">
            <v>9</v>
          </cell>
          <cell r="CF1200">
            <v>5</v>
          </cell>
          <cell r="CG1200">
            <v>4</v>
          </cell>
          <cell r="CH1200" t="b">
            <v>0</v>
          </cell>
          <cell r="CI1200">
            <v>-12.313159722223645</v>
          </cell>
          <cell r="CJ1200"/>
          <cell r="CK1200" t="e">
            <v>#REF!</v>
          </cell>
          <cell r="CL1200" t="e">
            <v>#REF!</v>
          </cell>
        </row>
        <row r="1201">
          <cell r="B1201">
            <v>53182</v>
          </cell>
          <cell r="C1201" t="str">
            <v xml:space="preserve"> MASTERS,CURTIS JAMES</v>
          </cell>
          <cell r="D1201">
            <v>730792.51</v>
          </cell>
          <cell r="E1201">
            <v>548962.56000000006</v>
          </cell>
          <cell r="F1201">
            <v>42598</v>
          </cell>
          <cell r="G1201">
            <v>43327</v>
          </cell>
          <cell r="H1201" t="str">
            <v xml:space="preserve"> EQUIPMENT RENEWAL</v>
          </cell>
          <cell r="I1201" t="str">
            <v xml:space="preserve"> SA</v>
          </cell>
          <cell r="J1201">
            <v>61</v>
          </cell>
          <cell r="K1201" t="str">
            <v xml:space="preserve"> A</v>
          </cell>
          <cell r="L1201" t="str">
            <v xml:space="preserve"> N</v>
          </cell>
          <cell r="M1201">
            <v>0</v>
          </cell>
          <cell r="N1201">
            <v>40520</v>
          </cell>
          <cell r="O1201">
            <v>53182</v>
          </cell>
          <cell r="P1201">
            <v>150248</v>
          </cell>
          <cell r="Q1201" t="str">
            <v xml:space="preserve"> LF</v>
          </cell>
          <cell r="R1201">
            <v>43327</v>
          </cell>
          <cell r="S1201">
            <v>0</v>
          </cell>
          <cell r="T1201">
            <v>8993.9599999999991</v>
          </cell>
          <cell r="U1201" t="str">
            <v xml:space="preserve"> N</v>
          </cell>
          <cell r="V1201">
            <v>7</v>
          </cell>
          <cell r="W1201">
            <v>526046819</v>
          </cell>
          <cell r="X1201" t="str">
            <v xml:space="preserve"> S</v>
          </cell>
          <cell r="Y1201">
            <v>40520</v>
          </cell>
          <cell r="Z1201">
            <v>53182</v>
          </cell>
          <cell r="AA1201">
            <v>0</v>
          </cell>
          <cell r="AB1201">
            <v>1</v>
          </cell>
          <cell r="AC1201">
            <v>2</v>
          </cell>
          <cell r="AD1201">
            <v>5</v>
          </cell>
          <cell r="AE1201">
            <v>0</v>
          </cell>
          <cell r="AF1201">
            <v>0</v>
          </cell>
          <cell r="AG1201" t="str">
            <v xml:space="preserve"> NA</v>
          </cell>
          <cell r="AH1201" t="str">
            <v xml:space="preserve"> INSURANCE POLICY NUMBER 045020</v>
          </cell>
          <cell r="AI1201" t="str">
            <v xml:space="preserve"> N</v>
          </cell>
          <cell r="AJ1201">
            <v>6.5</v>
          </cell>
          <cell r="AK1201">
            <v>2</v>
          </cell>
          <cell r="AL1201">
            <v>40520</v>
          </cell>
          <cell r="AM1201">
            <v>53182</v>
          </cell>
          <cell r="AN1201" t="str">
            <v xml:space="preserve">  0/00/0000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1</v>
          </cell>
          <cell r="AW1201">
            <v>0</v>
          </cell>
          <cell r="AX1201">
            <v>0</v>
          </cell>
          <cell r="AY1201">
            <v>40520</v>
          </cell>
          <cell r="AZ1201">
            <v>53182</v>
          </cell>
          <cell r="BA1201" t="str">
            <v xml:space="preserve"> NA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 t="str">
            <v>Substandard</v>
          </cell>
          <cell r="BH1201" t="str">
            <v>Substandard</v>
          </cell>
          <cell r="BI1201" t="str">
            <v>***-**-6819</v>
          </cell>
          <cell r="BJ1201">
            <v>548962.56000000006</v>
          </cell>
          <cell r="BK1201">
            <v>407708.52</v>
          </cell>
          <cell r="BL1201"/>
          <cell r="BM1201"/>
          <cell r="BN1201">
            <v>407708.52</v>
          </cell>
          <cell r="BO1201"/>
          <cell r="BP1201"/>
          <cell r="BQ1201">
            <v>4.9001498733781382E-4</v>
          </cell>
          <cell r="BR1201">
            <v>398714.56000000006</v>
          </cell>
          <cell r="BS1201">
            <v>8993.9599999999991</v>
          </cell>
          <cell r="BT1201">
            <v>407708.52000000008</v>
          </cell>
          <cell r="BU1201">
            <v>0</v>
          </cell>
          <cell r="BV1201">
            <v>407708.52000000008</v>
          </cell>
          <cell r="BW1201">
            <v>0</v>
          </cell>
          <cell r="BX1201">
            <v>0</v>
          </cell>
          <cell r="BY1201"/>
          <cell r="BZ1201">
            <v>0</v>
          </cell>
          <cell r="CA1201" t="e">
            <v>#REF!</v>
          </cell>
          <cell r="CB1201" t="str">
            <v>Match</v>
          </cell>
          <cell r="CC1201" t="b">
            <v>0</v>
          </cell>
          <cell r="CD1201">
            <v>526046819</v>
          </cell>
          <cell r="CE1201">
            <v>9</v>
          </cell>
          <cell r="CF1201">
            <v>5</v>
          </cell>
          <cell r="CG1201">
            <v>4</v>
          </cell>
          <cell r="CH1201" t="b">
            <v>0</v>
          </cell>
          <cell r="CI1201">
            <v>-203.31315972222365</v>
          </cell>
          <cell r="CJ1201"/>
          <cell r="CK1201" t="e">
            <v>#REF!</v>
          </cell>
          <cell r="CL1201" t="e">
            <v>#REF!</v>
          </cell>
        </row>
        <row r="1202">
          <cell r="B1202">
            <v>53184</v>
          </cell>
          <cell r="C1202" t="str">
            <v xml:space="preserve"> MASTERS,CURTIS JAMES</v>
          </cell>
          <cell r="D1202">
            <v>105000</v>
          </cell>
          <cell r="E1202">
            <v>105000</v>
          </cell>
          <cell r="F1202">
            <v>42598</v>
          </cell>
          <cell r="G1202">
            <v>42948</v>
          </cell>
          <cell r="H1202" t="str">
            <v xml:space="preserve"> OPERATE</v>
          </cell>
          <cell r="I1202" t="str">
            <v xml:space="preserve"> NA</v>
          </cell>
          <cell r="J1202">
            <v>61</v>
          </cell>
          <cell r="K1202" t="str">
            <v xml:space="preserve"> A</v>
          </cell>
          <cell r="L1202" t="str">
            <v xml:space="preserve"> O</v>
          </cell>
          <cell r="M1202">
            <v>105000</v>
          </cell>
          <cell r="N1202">
            <v>40520</v>
          </cell>
          <cell r="O1202">
            <v>53184</v>
          </cell>
          <cell r="P1202">
            <v>0</v>
          </cell>
          <cell r="Q1202" t="str">
            <v xml:space="preserve"> LF</v>
          </cell>
          <cell r="R1202">
            <v>42948</v>
          </cell>
          <cell r="S1202">
            <v>0</v>
          </cell>
          <cell r="T1202">
            <v>1720.28</v>
          </cell>
          <cell r="U1202" t="str">
            <v xml:space="preserve"> N</v>
          </cell>
          <cell r="V1202">
            <v>7</v>
          </cell>
          <cell r="W1202">
            <v>526046819</v>
          </cell>
          <cell r="X1202" t="str">
            <v xml:space="preserve"> S</v>
          </cell>
          <cell r="Y1202">
            <v>40520</v>
          </cell>
          <cell r="Z1202">
            <v>53184</v>
          </cell>
          <cell r="AA1202">
            <v>0</v>
          </cell>
          <cell r="AB1202">
            <v>1</v>
          </cell>
          <cell r="AC1202">
            <v>4</v>
          </cell>
          <cell r="AD1202">
            <v>5</v>
          </cell>
          <cell r="AE1202">
            <v>0</v>
          </cell>
          <cell r="AF1202">
            <v>0</v>
          </cell>
          <cell r="AG1202" t="str">
            <v xml:space="preserve"> NA</v>
          </cell>
          <cell r="AH1202" t="str">
            <v xml:space="preserve"> ALL IN, AC, EQ, GI, AND FE</v>
          </cell>
          <cell r="AI1202" t="str">
            <v xml:space="preserve"> N</v>
          </cell>
          <cell r="AJ1202">
            <v>6.5</v>
          </cell>
          <cell r="AK1202">
            <v>1</v>
          </cell>
          <cell r="AL1202">
            <v>40520</v>
          </cell>
          <cell r="AM1202">
            <v>53184</v>
          </cell>
          <cell r="AN1202" t="str">
            <v xml:space="preserve">  0/00/0000</v>
          </cell>
          <cell r="AO1202">
            <v>105000</v>
          </cell>
          <cell r="AP1202">
            <v>9753.5400000000009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114753.54</v>
          </cell>
          <cell r="AV1202">
            <v>1</v>
          </cell>
          <cell r="AW1202">
            <v>1</v>
          </cell>
          <cell r="AX1202">
            <v>1</v>
          </cell>
          <cell r="AY1202">
            <v>40520</v>
          </cell>
          <cell r="AZ1202">
            <v>53184</v>
          </cell>
          <cell r="BA1202" t="str">
            <v xml:space="preserve"> NA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 t="str">
            <v>Substandard</v>
          </cell>
          <cell r="BH1202" t="str">
            <v>Substandard</v>
          </cell>
          <cell r="BI1202" t="str">
            <v>***-**-6819</v>
          </cell>
          <cell r="BJ1202">
            <v>105000</v>
          </cell>
          <cell r="BK1202">
            <v>106720.28</v>
          </cell>
          <cell r="BL1202"/>
          <cell r="BM1202"/>
          <cell r="BN1202">
            <v>106720.28</v>
          </cell>
          <cell r="BO1202"/>
          <cell r="BP1202"/>
          <cell r="BQ1202">
            <v>9.3725105170142101E-5</v>
          </cell>
          <cell r="BR1202">
            <v>105000</v>
          </cell>
          <cell r="BS1202">
            <v>1720.28</v>
          </cell>
          <cell r="BT1202">
            <v>106720.28</v>
          </cell>
          <cell r="BU1202">
            <v>0</v>
          </cell>
          <cell r="BV1202">
            <v>106720.28</v>
          </cell>
          <cell r="BW1202">
            <v>106720.28</v>
          </cell>
          <cell r="BX1202">
            <v>0</v>
          </cell>
          <cell r="BY1202" t="str">
            <v>120 +</v>
          </cell>
          <cell r="BZ1202">
            <v>114753.54000000001</v>
          </cell>
          <cell r="CA1202" t="e">
            <v>#REF!</v>
          </cell>
          <cell r="CB1202" t="str">
            <v>Match</v>
          </cell>
          <cell r="CC1202" t="b">
            <v>0</v>
          </cell>
          <cell r="CD1202">
            <v>526046819</v>
          </cell>
          <cell r="CE1202">
            <v>9</v>
          </cell>
          <cell r="CF1202">
            <v>5</v>
          </cell>
          <cell r="CG1202">
            <v>4</v>
          </cell>
          <cell r="CH1202" t="b">
            <v>0</v>
          </cell>
          <cell r="CI1202">
            <v>175.68684027777635</v>
          </cell>
          <cell r="CJ1202" t="str">
            <v>31 +</v>
          </cell>
          <cell r="CK1202" t="e">
            <v>#REF!</v>
          </cell>
          <cell r="CL1202" t="e">
            <v>#REF!</v>
          </cell>
        </row>
        <row r="1203">
          <cell r="B1203">
            <v>53818</v>
          </cell>
          <cell r="C1203" t="str">
            <v xml:space="preserve"> MASTERS,CURTIS JAMES</v>
          </cell>
          <cell r="D1203">
            <v>32500</v>
          </cell>
          <cell r="E1203">
            <v>32500</v>
          </cell>
          <cell r="F1203">
            <v>42858</v>
          </cell>
          <cell r="G1203">
            <v>42887</v>
          </cell>
          <cell r="H1203" t="str">
            <v xml:space="preserve"> FINANCE MOTOR</v>
          </cell>
          <cell r="I1203" t="str">
            <v xml:space="preserve"> NA</v>
          </cell>
          <cell r="J1203">
            <v>61</v>
          </cell>
          <cell r="K1203" t="str">
            <v xml:space="preserve"> A</v>
          </cell>
          <cell r="L1203" t="str">
            <v xml:space="preserve"> N</v>
          </cell>
          <cell r="M1203">
            <v>0</v>
          </cell>
          <cell r="N1203">
            <v>40520</v>
          </cell>
          <cell r="O1203">
            <v>53818</v>
          </cell>
          <cell r="P1203">
            <v>0</v>
          </cell>
          <cell r="Q1203" t="str">
            <v xml:space="preserve"> LF</v>
          </cell>
          <cell r="R1203">
            <v>42887</v>
          </cell>
          <cell r="S1203">
            <v>0</v>
          </cell>
          <cell r="T1203">
            <v>0</v>
          </cell>
          <cell r="U1203" t="str">
            <v xml:space="preserve"> N</v>
          </cell>
          <cell r="V1203">
            <v>7</v>
          </cell>
          <cell r="W1203">
            <v>526046819</v>
          </cell>
          <cell r="X1203" t="str">
            <v xml:space="preserve"> S</v>
          </cell>
          <cell r="Y1203">
            <v>40520</v>
          </cell>
          <cell r="Z1203">
            <v>53818</v>
          </cell>
          <cell r="AA1203">
            <v>0</v>
          </cell>
          <cell r="AB1203">
            <v>1</v>
          </cell>
          <cell r="AC1203">
            <v>4</v>
          </cell>
          <cell r="AD1203">
            <v>5</v>
          </cell>
          <cell r="AE1203">
            <v>0</v>
          </cell>
          <cell r="AF1203">
            <v>0</v>
          </cell>
          <cell r="AG1203" t="str">
            <v xml:space="preserve"> NA</v>
          </cell>
          <cell r="AH1203" t="str">
            <v xml:space="preserve"> 2014 PETERBILT 379 TRACTOR</v>
          </cell>
          <cell r="AI1203" t="str">
            <v xml:space="preserve"> N</v>
          </cell>
          <cell r="AJ1203">
            <v>6.5</v>
          </cell>
          <cell r="AK1203">
            <v>1</v>
          </cell>
          <cell r="AL1203">
            <v>40520</v>
          </cell>
          <cell r="AM1203">
            <v>53818</v>
          </cell>
          <cell r="AN1203" t="str">
            <v xml:space="preserve">  0/00/0000</v>
          </cell>
          <cell r="AO1203">
            <v>32500</v>
          </cell>
          <cell r="AP1203">
            <v>1539.52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34039.519999999997</v>
          </cell>
          <cell r="AV1203">
            <v>1</v>
          </cell>
          <cell r="AW1203">
            <v>1</v>
          </cell>
          <cell r="AX1203">
            <v>1</v>
          </cell>
          <cell r="AY1203">
            <v>40520</v>
          </cell>
          <cell r="AZ1203">
            <v>53818</v>
          </cell>
          <cell r="BA1203" t="str">
            <v xml:space="preserve"> NA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 t="str">
            <v>Substandard</v>
          </cell>
          <cell r="BH1203" t="str">
            <v>Substandard</v>
          </cell>
          <cell r="BI1203" t="str">
            <v>***-**-6819</v>
          </cell>
          <cell r="BJ1203">
            <v>32500</v>
          </cell>
          <cell r="BK1203">
            <v>32500</v>
          </cell>
          <cell r="BL1203"/>
          <cell r="BM1203"/>
          <cell r="BN1203">
            <v>32500</v>
          </cell>
          <cell r="BO1203"/>
          <cell r="BP1203"/>
          <cell r="BQ1203">
            <v>2.901015160028208E-5</v>
          </cell>
          <cell r="BR1203">
            <v>32500</v>
          </cell>
          <cell r="BS1203">
            <v>0</v>
          </cell>
          <cell r="BT1203">
            <v>32500</v>
          </cell>
          <cell r="BU1203">
            <v>0</v>
          </cell>
          <cell r="BV1203">
            <v>32500</v>
          </cell>
          <cell r="BW1203">
            <v>32500</v>
          </cell>
          <cell r="BX1203">
            <v>0</v>
          </cell>
          <cell r="BY1203" t="str">
            <v>120 +</v>
          </cell>
          <cell r="BZ1203">
            <v>34039.519999999997</v>
          </cell>
          <cell r="CA1203" t="e">
            <v>#REF!</v>
          </cell>
          <cell r="CB1203" t="str">
            <v>Match</v>
          </cell>
          <cell r="CC1203" t="b">
            <v>0</v>
          </cell>
          <cell r="CD1203">
            <v>526046819</v>
          </cell>
          <cell r="CE1203">
            <v>9</v>
          </cell>
          <cell r="CF1203">
            <v>5</v>
          </cell>
          <cell r="CG1203">
            <v>4</v>
          </cell>
          <cell r="CH1203" t="b">
            <v>0</v>
          </cell>
          <cell r="CI1203">
            <v>236.68684027777635</v>
          </cell>
          <cell r="CJ1203" t="str">
            <v>31 +</v>
          </cell>
          <cell r="CK1203" t="e">
            <v>#REF!</v>
          </cell>
          <cell r="CL1203" t="e">
            <v>#REF!</v>
          </cell>
        </row>
        <row r="1204">
          <cell r="B1204">
            <v>531821</v>
          </cell>
          <cell r="C1204" t="str">
            <v xml:space="preserve"> MASTERS,CURTI</v>
          </cell>
          <cell r="D1204">
            <v>169749</v>
          </cell>
          <cell r="E1204">
            <v>169749</v>
          </cell>
          <cell r="F1204">
            <v>42598</v>
          </cell>
          <cell r="G1204">
            <v>43327</v>
          </cell>
          <cell r="H1204" t="str">
            <v xml:space="preserve"> EQUIPMENT RENEWAL</v>
          </cell>
          <cell r="I1204" t="str">
            <v xml:space="preserve"> CO</v>
          </cell>
          <cell r="J1204">
            <v>61</v>
          </cell>
          <cell r="K1204" t="str">
            <v xml:space="preserve"> A</v>
          </cell>
          <cell r="L1204" t="str">
            <v xml:space="preserve"> N</v>
          </cell>
          <cell r="M1204">
            <v>0</v>
          </cell>
          <cell r="N1204">
            <v>40520</v>
          </cell>
          <cell r="O1204">
            <v>531821</v>
          </cell>
          <cell r="P1204">
            <v>169749</v>
          </cell>
          <cell r="Q1204" t="str">
            <v xml:space="preserve"> LF</v>
          </cell>
          <cell r="R1204">
            <v>42719</v>
          </cell>
          <cell r="S1204">
            <v>8297.85</v>
          </cell>
          <cell r="T1204">
            <v>0</v>
          </cell>
          <cell r="U1204" t="str">
            <v xml:space="preserve"> N</v>
          </cell>
          <cell r="V1204">
            <v>7</v>
          </cell>
          <cell r="W1204">
            <v>526046819</v>
          </cell>
          <cell r="X1204" t="str">
            <v xml:space="preserve"> S</v>
          </cell>
          <cell r="Y1204">
            <v>40520</v>
          </cell>
          <cell r="Z1204">
            <v>531821</v>
          </cell>
          <cell r="AA1204">
            <v>0</v>
          </cell>
          <cell r="AB1204">
            <v>1</v>
          </cell>
          <cell r="AC1204">
            <v>2</v>
          </cell>
          <cell r="AD1204">
            <v>5</v>
          </cell>
          <cell r="AE1204">
            <v>0</v>
          </cell>
          <cell r="AF1204">
            <v>0</v>
          </cell>
          <cell r="AG1204" t="str">
            <v xml:space="preserve"> CO</v>
          </cell>
          <cell r="AH1204" t="str">
            <v xml:space="preserve"> INSURANCE POLICY NUMBER 045020</v>
          </cell>
          <cell r="AI1204" t="str">
            <v xml:space="preserve"> N</v>
          </cell>
          <cell r="AJ1204">
            <v>6.5</v>
          </cell>
          <cell r="AK1204">
            <v>11</v>
          </cell>
          <cell r="AL1204">
            <v>40520</v>
          </cell>
          <cell r="AM1204">
            <v>531821</v>
          </cell>
          <cell r="AN1204" t="str">
            <v xml:space="preserve">  0/00/0000</v>
          </cell>
          <cell r="AO1204">
            <v>100541.35</v>
          </cell>
          <cell r="AP1204">
            <v>15628.55</v>
          </cell>
          <cell r="AQ1204">
            <v>0</v>
          </cell>
          <cell r="AR1204">
            <v>8297.85</v>
          </cell>
          <cell r="AS1204">
            <v>8297.85</v>
          </cell>
          <cell r="AT1204">
            <v>8297.85</v>
          </cell>
          <cell r="AU1204">
            <v>82978.5</v>
          </cell>
          <cell r="AV1204">
            <v>12</v>
          </cell>
          <cell r="AW1204">
            <v>12</v>
          </cell>
          <cell r="AX1204">
            <v>11</v>
          </cell>
          <cell r="AY1204">
            <v>40520</v>
          </cell>
          <cell r="AZ1204">
            <v>531821</v>
          </cell>
          <cell r="BA1204" t="str">
            <v xml:space="preserve"> CO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 t="str">
            <v>Substandard</v>
          </cell>
          <cell r="BH1204" t="str">
            <v>Substandard</v>
          </cell>
          <cell r="BI1204" t="str">
            <v>***-**-6819</v>
          </cell>
          <cell r="BJ1204">
            <v>169749</v>
          </cell>
          <cell r="BK1204">
            <v>0</v>
          </cell>
          <cell r="BL1204"/>
          <cell r="BM1204"/>
          <cell r="BN1204">
            <v>0</v>
          </cell>
          <cell r="BO1204"/>
          <cell r="BP1204"/>
          <cell r="BQ1204">
            <v>1.5152136073834715E-4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339498</v>
          </cell>
          <cell r="BY1204" t="str">
            <v>120 +</v>
          </cell>
          <cell r="BZ1204">
            <v>116169.90000000001</v>
          </cell>
          <cell r="CA1204" t="e">
            <v>#REF!</v>
          </cell>
          <cell r="CB1204" t="str">
            <v>Match</v>
          </cell>
          <cell r="CC1204" t="b">
            <v>0</v>
          </cell>
          <cell r="CD1204">
            <v>526046819</v>
          </cell>
          <cell r="CE1204">
            <v>9</v>
          </cell>
          <cell r="CF1204">
            <v>5</v>
          </cell>
          <cell r="CG1204">
            <v>4</v>
          </cell>
          <cell r="CH1204" t="b">
            <v>0</v>
          </cell>
          <cell r="CI1204">
            <v>404.68684027777635</v>
          </cell>
          <cell r="CJ1204" t="str">
            <v>31 +</v>
          </cell>
          <cell r="CK1204">
            <v>0</v>
          </cell>
          <cell r="CL1204">
            <v>0</v>
          </cell>
        </row>
        <row r="1205">
          <cell r="B1205">
            <v>53251</v>
          </cell>
          <cell r="C1205" t="str">
            <v xml:space="preserve"> MAYER,JEFFREY L.</v>
          </cell>
          <cell r="D1205">
            <v>33168.660000000003</v>
          </cell>
          <cell r="E1205">
            <v>25345.79</v>
          </cell>
          <cell r="F1205">
            <v>42619</v>
          </cell>
          <cell r="G1205">
            <v>44635</v>
          </cell>
          <cell r="H1205" t="str">
            <v xml:space="preserve"> REFINANCE VEHICLE</v>
          </cell>
          <cell r="I1205" t="str">
            <v xml:space="preserve"> SA</v>
          </cell>
          <cell r="J1205">
            <v>34</v>
          </cell>
          <cell r="K1205" t="str">
            <v xml:space="preserve"> A</v>
          </cell>
          <cell r="L1205" t="str">
            <v xml:space="preserve"> N</v>
          </cell>
          <cell r="M1205">
            <v>0</v>
          </cell>
          <cell r="N1205">
            <v>40560</v>
          </cell>
          <cell r="O1205">
            <v>53251</v>
          </cell>
          <cell r="P1205">
            <v>0</v>
          </cell>
          <cell r="Q1205" t="str">
            <v xml:space="preserve"> LF</v>
          </cell>
          <cell r="R1205">
            <v>43146</v>
          </cell>
          <cell r="S1205">
            <v>548.25</v>
          </cell>
          <cell r="T1205">
            <v>20.83</v>
          </cell>
          <cell r="U1205" t="str">
            <v xml:space="preserve"> N</v>
          </cell>
          <cell r="V1205">
            <v>11</v>
          </cell>
          <cell r="W1205">
            <v>513669760</v>
          </cell>
          <cell r="X1205" t="str">
            <v xml:space="preserve"> S</v>
          </cell>
          <cell r="Y1205">
            <v>40560</v>
          </cell>
          <cell r="Z1205">
            <v>53251</v>
          </cell>
          <cell r="AA1205">
            <v>0</v>
          </cell>
          <cell r="AB1205">
            <v>4</v>
          </cell>
          <cell r="AC1205">
            <v>5</v>
          </cell>
          <cell r="AD1205">
            <v>12</v>
          </cell>
          <cell r="AE1205">
            <v>0</v>
          </cell>
          <cell r="AF1205">
            <v>0</v>
          </cell>
          <cell r="AG1205" t="str">
            <v xml:space="preserve"> ST</v>
          </cell>
          <cell r="AH1205" t="str">
            <v xml:space="preserve"> 2015 GMC SIERRA SLT</v>
          </cell>
          <cell r="AI1205" t="str">
            <v xml:space="preserve"> N</v>
          </cell>
          <cell r="AJ1205">
            <v>3.75</v>
          </cell>
          <cell r="AK1205">
            <v>3</v>
          </cell>
          <cell r="AL1205">
            <v>40560</v>
          </cell>
          <cell r="AM1205">
            <v>53251</v>
          </cell>
          <cell r="AN1205" t="str">
            <v xml:space="preserve">  0/00/0000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40560</v>
          </cell>
          <cell r="AZ1205">
            <v>53251</v>
          </cell>
          <cell r="BA1205" t="str">
            <v xml:space="preserve"> ST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 t="str">
            <v>Pass</v>
          </cell>
          <cell r="BH1205" t="str">
            <v>Pass</v>
          </cell>
          <cell r="BI1205" t="str">
            <v>***-**-9760</v>
          </cell>
          <cell r="BJ1205">
            <v>25345.79</v>
          </cell>
          <cell r="BK1205">
            <v>25366.620000000003</v>
          </cell>
          <cell r="BL1205">
            <v>25366.620000000003</v>
          </cell>
          <cell r="BM1205"/>
          <cell r="BN1205"/>
          <cell r="BO1205"/>
          <cell r="BP1205"/>
          <cell r="BQ1205">
            <v>1.3052400183353494E-5</v>
          </cell>
          <cell r="BR1205">
            <v>25345.79</v>
          </cell>
          <cell r="BS1205">
            <v>20.83</v>
          </cell>
          <cell r="BT1205">
            <v>25366.620000000003</v>
          </cell>
          <cell r="BU1205">
            <v>0</v>
          </cell>
          <cell r="BV1205">
            <v>25366.620000000003</v>
          </cell>
          <cell r="BW1205">
            <v>0</v>
          </cell>
          <cell r="BX1205">
            <v>0</v>
          </cell>
          <cell r="BY1205"/>
          <cell r="BZ1205">
            <v>0</v>
          </cell>
          <cell r="CA1205" t="e">
            <v>#REF!</v>
          </cell>
          <cell r="CB1205" t="str">
            <v>Match</v>
          </cell>
          <cell r="CC1205" t="b">
            <v>0</v>
          </cell>
          <cell r="CD1205">
            <v>513669760</v>
          </cell>
          <cell r="CE1205">
            <v>9</v>
          </cell>
          <cell r="CF1205">
            <v>5</v>
          </cell>
          <cell r="CG1205">
            <v>66</v>
          </cell>
          <cell r="CH1205" t="b">
            <v>0</v>
          </cell>
          <cell r="CI1205">
            <v>-22.313159722223645</v>
          </cell>
          <cell r="CJ1205"/>
          <cell r="CK1205" t="e">
            <v>#REF!</v>
          </cell>
          <cell r="CL1205" t="e">
            <v>#REF!</v>
          </cell>
        </row>
        <row r="1206">
          <cell r="B1206">
            <v>53923</v>
          </cell>
          <cell r="C1206" t="str">
            <v xml:space="preserve"> MC BRIDE,BARBARA J.</v>
          </cell>
          <cell r="D1206">
            <v>3557.5</v>
          </cell>
          <cell r="E1206">
            <v>1857.77</v>
          </cell>
          <cell r="F1206">
            <v>42895</v>
          </cell>
          <cell r="G1206">
            <v>43327</v>
          </cell>
          <cell r="H1206" t="str">
            <v xml:space="preserve"> PERSONAL</v>
          </cell>
          <cell r="I1206" t="str">
            <v xml:space="preserve"> SA</v>
          </cell>
          <cell r="J1206">
            <v>31</v>
          </cell>
          <cell r="K1206" t="str">
            <v xml:space="preserve"> A</v>
          </cell>
          <cell r="L1206" t="str">
            <v xml:space="preserve"> N</v>
          </cell>
          <cell r="M1206">
            <v>0</v>
          </cell>
          <cell r="N1206">
            <v>40570</v>
          </cell>
          <cell r="O1206">
            <v>53923</v>
          </cell>
          <cell r="P1206">
            <v>0</v>
          </cell>
          <cell r="Q1206" t="str">
            <v xml:space="preserve"> MN</v>
          </cell>
          <cell r="R1206">
            <v>43146</v>
          </cell>
          <cell r="S1206">
            <v>279.39</v>
          </cell>
          <cell r="T1206">
            <v>9.16</v>
          </cell>
          <cell r="U1206" t="str">
            <v xml:space="preserve"> N</v>
          </cell>
          <cell r="V1206">
            <v>1</v>
          </cell>
          <cell r="W1206">
            <v>522528943</v>
          </cell>
          <cell r="X1206" t="str">
            <v xml:space="preserve"> S</v>
          </cell>
          <cell r="Y1206">
            <v>40570</v>
          </cell>
          <cell r="Z1206">
            <v>53923</v>
          </cell>
          <cell r="AA1206">
            <v>0</v>
          </cell>
          <cell r="AB1206">
            <v>3</v>
          </cell>
          <cell r="AC1206">
            <v>10</v>
          </cell>
          <cell r="AD1206">
            <v>4</v>
          </cell>
          <cell r="AE1206">
            <v>0</v>
          </cell>
          <cell r="AF1206">
            <v>0</v>
          </cell>
          <cell r="AG1206" t="str">
            <v xml:space="preserve"> ST</v>
          </cell>
          <cell r="AH1206" t="str">
            <v xml:space="preserve"> UNSECURED</v>
          </cell>
          <cell r="AI1206" t="str">
            <v xml:space="preserve"> N</v>
          </cell>
          <cell r="AJ1206">
            <v>15</v>
          </cell>
          <cell r="AK1206">
            <v>0</v>
          </cell>
          <cell r="AL1206">
            <v>40570</v>
          </cell>
          <cell r="AM1206">
            <v>53923</v>
          </cell>
          <cell r="AN1206" t="str">
            <v xml:space="preserve">  0/00/0000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40570</v>
          </cell>
          <cell r="AZ1206">
            <v>53923</v>
          </cell>
          <cell r="BA1206" t="str">
            <v xml:space="preserve"> ST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 t="str">
            <v>Pass</v>
          </cell>
          <cell r="BH1206" t="str">
            <v>Pass</v>
          </cell>
          <cell r="BI1206" t="str">
            <v>***-**-8943</v>
          </cell>
          <cell r="BJ1206">
            <v>1857.77</v>
          </cell>
          <cell r="BK1206">
            <v>1866.93</v>
          </cell>
          <cell r="BL1206">
            <v>1866.93</v>
          </cell>
          <cell r="BM1206"/>
          <cell r="BN1206"/>
          <cell r="BO1206"/>
          <cell r="BP1206"/>
          <cell r="BQ1206">
            <v>3.8268063435590089E-6</v>
          </cell>
          <cell r="BR1206">
            <v>1857.77</v>
          </cell>
          <cell r="BS1206">
            <v>9.16</v>
          </cell>
          <cell r="BT1206">
            <v>1866.93</v>
          </cell>
          <cell r="BU1206">
            <v>0</v>
          </cell>
          <cell r="BV1206">
            <v>1866.93</v>
          </cell>
          <cell r="BW1206">
            <v>0</v>
          </cell>
          <cell r="BX1206">
            <v>0</v>
          </cell>
          <cell r="BY1206"/>
          <cell r="BZ1206">
            <v>0</v>
          </cell>
          <cell r="CA1206" t="e">
            <v>#REF!</v>
          </cell>
          <cell r="CB1206" t="str">
            <v>Match</v>
          </cell>
          <cell r="CC1206" t="b">
            <v>0</v>
          </cell>
          <cell r="CD1206">
            <v>522528943</v>
          </cell>
          <cell r="CE1206">
            <v>9</v>
          </cell>
          <cell r="CF1206">
            <v>5</v>
          </cell>
          <cell r="CG1206">
            <v>52</v>
          </cell>
          <cell r="CH1206" t="b">
            <v>0</v>
          </cell>
          <cell r="CI1206">
            <v>-22.313159722223645</v>
          </cell>
          <cell r="CJ1206"/>
          <cell r="CK1206" t="e">
            <v>#REF!</v>
          </cell>
          <cell r="CL1206" t="e">
            <v>#REF!</v>
          </cell>
        </row>
        <row r="1207">
          <cell r="B1207">
            <v>310027</v>
          </cell>
          <cell r="C1207" t="str">
            <v xml:space="preserve"> MC BRIDE,SHAN</v>
          </cell>
          <cell r="D1207">
            <v>70000</v>
          </cell>
          <cell r="E1207">
            <v>55196.17</v>
          </cell>
          <cell r="F1207">
            <v>38694</v>
          </cell>
          <cell r="G1207">
            <v>49675</v>
          </cell>
          <cell r="H1207" t="str">
            <v xml:space="preserve"> PURCHASE RESIDENCE</v>
          </cell>
          <cell r="I1207" t="str">
            <v xml:space="preserve"> PA</v>
          </cell>
          <cell r="J1207">
            <v>19</v>
          </cell>
          <cell r="K1207" t="str">
            <v xml:space="preserve"> A</v>
          </cell>
          <cell r="L1207" t="str">
            <v xml:space="preserve"> N</v>
          </cell>
          <cell r="M1207">
            <v>0</v>
          </cell>
          <cell r="N1207">
            <v>40580</v>
          </cell>
          <cell r="O1207">
            <v>310027</v>
          </cell>
          <cell r="P1207">
            <v>0</v>
          </cell>
          <cell r="Q1207" t="str">
            <v xml:space="preserve"> KM</v>
          </cell>
          <cell r="R1207">
            <v>42917</v>
          </cell>
          <cell r="S1207">
            <v>448.22</v>
          </cell>
          <cell r="T1207">
            <v>2277.8000000000002</v>
          </cell>
          <cell r="U1207" t="str">
            <v xml:space="preserve"> N</v>
          </cell>
          <cell r="V1207">
            <v>2</v>
          </cell>
          <cell r="W1207">
            <v>505152176</v>
          </cell>
          <cell r="X1207" t="str">
            <v xml:space="preserve"> S</v>
          </cell>
          <cell r="Y1207">
            <v>40580</v>
          </cell>
          <cell r="Z1207">
            <v>310027</v>
          </cell>
          <cell r="AA1207">
            <v>0</v>
          </cell>
          <cell r="AB1207">
            <v>3</v>
          </cell>
          <cell r="AC1207">
            <v>6</v>
          </cell>
          <cell r="AD1207">
            <v>3</v>
          </cell>
          <cell r="AE1207">
            <v>310027</v>
          </cell>
          <cell r="AF1207">
            <v>1</v>
          </cell>
          <cell r="AG1207" t="str">
            <v xml:space="preserve"> ST</v>
          </cell>
          <cell r="AH1207" t="str">
            <v xml:space="preserve"> 1510 COURT STREET</v>
          </cell>
          <cell r="AI1207" t="str">
            <v xml:space="preserve"> N</v>
          </cell>
          <cell r="AJ1207">
            <v>6.375</v>
          </cell>
          <cell r="AK1207">
            <v>13</v>
          </cell>
          <cell r="AL1207">
            <v>40580</v>
          </cell>
          <cell r="AM1207">
            <v>310027</v>
          </cell>
          <cell r="AN1207" t="str">
            <v xml:space="preserve">  0/00/0000</v>
          </cell>
          <cell r="AO1207">
            <v>1004.45</v>
          </cell>
          <cell r="AP1207">
            <v>2052.9899999999998</v>
          </cell>
          <cell r="AQ1207">
            <v>993.09</v>
          </cell>
          <cell r="AR1207">
            <v>807.24</v>
          </cell>
          <cell r="AS1207">
            <v>807.24</v>
          </cell>
          <cell r="AT1207">
            <v>807.24</v>
          </cell>
          <cell r="AU1207">
            <v>2421.7199999999998</v>
          </cell>
          <cell r="AV1207">
            <v>6</v>
          </cell>
          <cell r="AW1207">
            <v>5</v>
          </cell>
          <cell r="AX1207">
            <v>4</v>
          </cell>
          <cell r="AY1207">
            <v>40580</v>
          </cell>
          <cell r="AZ1207">
            <v>310027</v>
          </cell>
          <cell r="BA1207" t="str">
            <v xml:space="preserve"> ST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 t="str">
            <v>Substandard</v>
          </cell>
          <cell r="BH1207" t="str">
            <v>Pass</v>
          </cell>
          <cell r="BI1207" t="str">
            <v>***-**-2176</v>
          </cell>
          <cell r="BJ1207">
            <v>55196.17</v>
          </cell>
          <cell r="BK1207">
            <v>57473.97</v>
          </cell>
          <cell r="BL1207"/>
          <cell r="BM1207"/>
          <cell r="BN1207">
            <v>57473.97</v>
          </cell>
          <cell r="BO1207"/>
          <cell r="BP1207"/>
          <cell r="BQ1207">
            <v>4.832172321432072E-5</v>
          </cell>
          <cell r="BR1207">
            <v>55196.17</v>
          </cell>
          <cell r="BS1207">
            <v>2277.8000000000002</v>
          </cell>
          <cell r="BT1207">
            <v>57473.97</v>
          </cell>
          <cell r="BU1207">
            <v>0</v>
          </cell>
          <cell r="BV1207">
            <v>57473.97</v>
          </cell>
          <cell r="BW1207">
            <v>0</v>
          </cell>
          <cell r="BX1207">
            <v>0</v>
          </cell>
          <cell r="BY1207" t="str">
            <v>120 +</v>
          </cell>
          <cell r="BZ1207">
            <v>3057.4399999999996</v>
          </cell>
          <cell r="CA1207" t="e">
            <v>#REF!</v>
          </cell>
          <cell r="CB1207" t="str">
            <v>Match</v>
          </cell>
          <cell r="CC1207" t="b">
            <v>0</v>
          </cell>
          <cell r="CD1207">
            <v>505152176</v>
          </cell>
          <cell r="CE1207">
            <v>9</v>
          </cell>
          <cell r="CF1207">
            <v>5</v>
          </cell>
          <cell r="CG1207">
            <v>15</v>
          </cell>
          <cell r="CH1207" t="b">
            <v>0</v>
          </cell>
          <cell r="CI1207">
            <v>206.68684027777635</v>
          </cell>
          <cell r="CJ1207" t="str">
            <v>31 +</v>
          </cell>
          <cell r="CK1207" t="e">
            <v>#REF!</v>
          </cell>
          <cell r="CL1207" t="e">
            <v>#REF!</v>
          </cell>
        </row>
        <row r="1208">
          <cell r="B1208">
            <v>9310027</v>
          </cell>
          <cell r="C1208" t="str">
            <v xml:space="preserve"> MC BRIDE,SHANE</v>
          </cell>
          <cell r="D1208">
            <v>0</v>
          </cell>
          <cell r="E1208">
            <v>-55196.17</v>
          </cell>
          <cell r="F1208">
            <v>38694</v>
          </cell>
          <cell r="G1208">
            <v>49675</v>
          </cell>
          <cell r="H1208" t="str">
            <v xml:space="preserve"> PURCHASE RESIDENCE</v>
          </cell>
          <cell r="I1208" t="str">
            <v xml:space="preserve"> PT</v>
          </cell>
          <cell r="J1208">
            <v>20</v>
          </cell>
          <cell r="K1208" t="str">
            <v xml:space="preserve"> A</v>
          </cell>
          <cell r="L1208" t="str">
            <v xml:space="preserve"> N</v>
          </cell>
          <cell r="M1208">
            <v>0</v>
          </cell>
          <cell r="N1208">
            <v>40580</v>
          </cell>
          <cell r="O1208">
            <v>9310027</v>
          </cell>
          <cell r="P1208">
            <v>0</v>
          </cell>
          <cell r="Q1208" t="str">
            <v xml:space="preserve"> KM</v>
          </cell>
          <cell r="R1208">
            <v>42917</v>
          </cell>
          <cell r="S1208">
            <v>448.22</v>
          </cell>
          <cell r="T1208">
            <v>-2277.8000000000002</v>
          </cell>
          <cell r="U1208" t="str">
            <v xml:space="preserve"> N</v>
          </cell>
          <cell r="V1208">
            <v>2</v>
          </cell>
          <cell r="W1208">
            <v>505152176</v>
          </cell>
          <cell r="X1208" t="str">
            <v xml:space="preserve"> S</v>
          </cell>
          <cell r="Y1208">
            <v>40580</v>
          </cell>
          <cell r="Z1208">
            <v>9310027</v>
          </cell>
          <cell r="AA1208">
            <v>0</v>
          </cell>
          <cell r="AB1208">
            <v>3</v>
          </cell>
          <cell r="AC1208">
            <v>6</v>
          </cell>
          <cell r="AD1208">
            <v>3</v>
          </cell>
          <cell r="AE1208">
            <v>310027</v>
          </cell>
          <cell r="AF1208">
            <v>1</v>
          </cell>
          <cell r="AG1208" t="str">
            <v xml:space="preserve"> ST</v>
          </cell>
          <cell r="AH1208" t="str">
            <v xml:space="preserve"> 1510 COURT</v>
          </cell>
          <cell r="AI1208" t="str">
            <v xml:space="preserve"> N</v>
          </cell>
          <cell r="AJ1208">
            <v>6.375</v>
          </cell>
          <cell r="AK1208">
            <v>52</v>
          </cell>
          <cell r="AL1208">
            <v>40580</v>
          </cell>
          <cell r="AM1208">
            <v>9310027</v>
          </cell>
          <cell r="AN1208" t="str">
            <v xml:space="preserve">  0/00/0000</v>
          </cell>
          <cell r="AO1208">
            <v>-1004.45</v>
          </cell>
          <cell r="AP1208">
            <v>-2052.9899999999998</v>
          </cell>
          <cell r="AQ1208">
            <v>-993.09</v>
          </cell>
          <cell r="AR1208">
            <v>-807.24</v>
          </cell>
          <cell r="AS1208">
            <v>-807.24</v>
          </cell>
          <cell r="AT1208">
            <v>-807.24</v>
          </cell>
          <cell r="AU1208">
            <v>-2421.7199999999998</v>
          </cell>
          <cell r="AV1208">
            <v>6</v>
          </cell>
          <cell r="AW1208">
            <v>5</v>
          </cell>
          <cell r="AX1208">
            <v>4</v>
          </cell>
          <cell r="AY1208">
            <v>40580</v>
          </cell>
          <cell r="AZ1208">
            <v>9310027</v>
          </cell>
          <cell r="BA1208" t="str">
            <v xml:space="preserve"> ST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 t="str">
            <v>Substandard</v>
          </cell>
          <cell r="BH1208" t="str">
            <v>Pass</v>
          </cell>
          <cell r="BI1208" t="str">
            <v>***-**-2176</v>
          </cell>
          <cell r="BJ1208">
            <v>-55196.17</v>
          </cell>
          <cell r="BK1208">
            <v>-57473.97</v>
          </cell>
          <cell r="BL1208"/>
          <cell r="BM1208"/>
          <cell r="BN1208">
            <v>-57473.97</v>
          </cell>
          <cell r="BO1208"/>
          <cell r="BP1208"/>
          <cell r="BQ1208">
            <v>-4.832172321432072E-5</v>
          </cell>
          <cell r="BR1208">
            <v>-55196.17</v>
          </cell>
          <cell r="BS1208">
            <v>-2277.8000000000002</v>
          </cell>
          <cell r="BT1208">
            <v>-57473.97</v>
          </cell>
          <cell r="BU1208">
            <v>0</v>
          </cell>
          <cell r="BV1208">
            <v>-57473.97</v>
          </cell>
          <cell r="BW1208">
            <v>0</v>
          </cell>
          <cell r="BX1208">
            <v>0</v>
          </cell>
          <cell r="BY1208" t="str">
            <v>120 +</v>
          </cell>
          <cell r="BZ1208">
            <v>-3057.4399999999996</v>
          </cell>
          <cell r="CA1208" t="e">
            <v>#REF!</v>
          </cell>
          <cell r="CB1208" t="str">
            <v>Match</v>
          </cell>
          <cell r="CC1208" t="b">
            <v>0</v>
          </cell>
          <cell r="CD1208">
            <v>505152176</v>
          </cell>
          <cell r="CE1208">
            <v>9</v>
          </cell>
          <cell r="CF1208">
            <v>5</v>
          </cell>
          <cell r="CG1208">
            <v>15</v>
          </cell>
          <cell r="CH1208" t="b">
            <v>0</v>
          </cell>
          <cell r="CI1208">
            <v>206.68684027777635</v>
          </cell>
          <cell r="CJ1208" t="str">
            <v>31 +</v>
          </cell>
          <cell r="CK1208" t="e">
            <v>#REF!</v>
          </cell>
          <cell r="CL1208" t="e">
            <v>#REF!</v>
          </cell>
        </row>
        <row r="1209">
          <cell r="B1209">
            <v>53089</v>
          </cell>
          <cell r="C1209" t="str">
            <v xml:space="preserve"> MC CORMICK,BRAD ALLE</v>
          </cell>
          <cell r="D1209">
            <v>13027.5</v>
          </cell>
          <cell r="E1209">
            <v>8466.2000000000007</v>
          </cell>
          <cell r="F1209">
            <v>42564</v>
          </cell>
          <cell r="G1209">
            <v>44032</v>
          </cell>
          <cell r="H1209" t="str">
            <v xml:space="preserve"> PURCHASE CAMPER</v>
          </cell>
          <cell r="I1209" t="str">
            <v xml:space="preserve"> SA</v>
          </cell>
          <cell r="J1209">
            <v>31</v>
          </cell>
          <cell r="K1209" t="str">
            <v xml:space="preserve"> A</v>
          </cell>
          <cell r="L1209" t="str">
            <v xml:space="preserve"> N</v>
          </cell>
          <cell r="M1209">
            <v>0</v>
          </cell>
          <cell r="N1209">
            <v>40595</v>
          </cell>
          <cell r="O1209">
            <v>53089</v>
          </cell>
          <cell r="P1209">
            <v>0</v>
          </cell>
          <cell r="Q1209" t="str">
            <v xml:space="preserve"> LF</v>
          </cell>
          <cell r="R1209">
            <v>43151</v>
          </cell>
          <cell r="S1209">
            <v>301.83</v>
          </cell>
          <cell r="T1209">
            <v>6.09</v>
          </cell>
          <cell r="U1209" t="str">
            <v xml:space="preserve"> N</v>
          </cell>
          <cell r="V1209">
            <v>11</v>
          </cell>
          <cell r="W1209">
            <v>510944822</v>
          </cell>
          <cell r="X1209" t="str">
            <v xml:space="preserve"> S</v>
          </cell>
          <cell r="Y1209">
            <v>40595</v>
          </cell>
          <cell r="Z1209">
            <v>53089</v>
          </cell>
          <cell r="AA1209">
            <v>0</v>
          </cell>
          <cell r="AB1209">
            <v>3</v>
          </cell>
          <cell r="AC1209">
            <v>10</v>
          </cell>
          <cell r="AD1209">
            <v>4</v>
          </cell>
          <cell r="AE1209">
            <v>0</v>
          </cell>
          <cell r="AF1209">
            <v>0</v>
          </cell>
          <cell r="AG1209" t="str">
            <v xml:space="preserve"> ST</v>
          </cell>
          <cell r="AH1209" t="str">
            <v xml:space="preserve"> 2007 FRONTIER RV</v>
          </cell>
          <cell r="AI1209" t="str">
            <v xml:space="preserve"> N</v>
          </cell>
          <cell r="AJ1209">
            <v>5.25</v>
          </cell>
          <cell r="AK1209">
            <v>0</v>
          </cell>
          <cell r="AL1209">
            <v>40595</v>
          </cell>
          <cell r="AM1209">
            <v>53089</v>
          </cell>
          <cell r="AN1209" t="str">
            <v xml:space="preserve">  0/00/0000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40595</v>
          </cell>
          <cell r="AZ1209">
            <v>53089</v>
          </cell>
          <cell r="BA1209" t="str">
            <v xml:space="preserve"> ST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 t="str">
            <v>Pass</v>
          </cell>
          <cell r="BH1209" t="str">
            <v>Pass</v>
          </cell>
          <cell r="BI1209" t="str">
            <v>***-**-4822</v>
          </cell>
          <cell r="BJ1209">
            <v>8466.2000000000007</v>
          </cell>
          <cell r="BK1209">
            <v>8472.2900000000009</v>
          </cell>
          <cell r="BL1209">
            <v>8472.2900000000009</v>
          </cell>
          <cell r="BM1209"/>
          <cell r="BN1209"/>
          <cell r="BO1209"/>
          <cell r="BP1209"/>
          <cell r="BQ1209">
            <v>6.1038114260881309E-6</v>
          </cell>
          <cell r="BR1209">
            <v>8466.2000000000007</v>
          </cell>
          <cell r="BS1209">
            <v>6.09</v>
          </cell>
          <cell r="BT1209">
            <v>8472.2900000000009</v>
          </cell>
          <cell r="BU1209">
            <v>0</v>
          </cell>
          <cell r="BV1209">
            <v>8472.2900000000009</v>
          </cell>
          <cell r="BW1209">
            <v>0</v>
          </cell>
          <cell r="BX1209">
            <v>0</v>
          </cell>
          <cell r="BY1209"/>
          <cell r="BZ1209">
            <v>0</v>
          </cell>
          <cell r="CA1209" t="e">
            <v>#REF!</v>
          </cell>
          <cell r="CB1209" t="str">
            <v>Match</v>
          </cell>
          <cell r="CC1209" t="b">
            <v>0</v>
          </cell>
          <cell r="CD1209">
            <v>510944822</v>
          </cell>
          <cell r="CE1209">
            <v>9</v>
          </cell>
          <cell r="CF1209">
            <v>5</v>
          </cell>
          <cell r="CG1209">
            <v>94</v>
          </cell>
          <cell r="CH1209" t="b">
            <v>0</v>
          </cell>
          <cell r="CI1209">
            <v>-27.313159722223645</v>
          </cell>
          <cell r="CJ1209"/>
          <cell r="CK1209" t="e">
            <v>#REF!</v>
          </cell>
          <cell r="CL1209" t="e">
            <v>#REF!</v>
          </cell>
        </row>
        <row r="1210">
          <cell r="B1210">
            <v>310378</v>
          </cell>
          <cell r="C1210" t="str">
            <v xml:space="preserve"> MC CORMICK,BRAD ALLE</v>
          </cell>
          <cell r="D1210">
            <v>201600</v>
          </cell>
          <cell r="E1210">
            <v>192174.19</v>
          </cell>
          <cell r="F1210">
            <v>42213</v>
          </cell>
          <cell r="G1210">
            <v>53175</v>
          </cell>
          <cell r="H1210" t="str">
            <v xml:space="preserve"> PURCHASE HOME</v>
          </cell>
          <cell r="I1210" t="str">
            <v xml:space="preserve"> PA</v>
          </cell>
          <cell r="J1210">
            <v>19</v>
          </cell>
          <cell r="K1210" t="str">
            <v xml:space="preserve"> A</v>
          </cell>
          <cell r="L1210" t="str">
            <v xml:space="preserve"> N</v>
          </cell>
          <cell r="M1210">
            <v>0</v>
          </cell>
          <cell r="N1210">
            <v>40595</v>
          </cell>
          <cell r="O1210">
            <v>310378</v>
          </cell>
          <cell r="P1210">
            <v>0</v>
          </cell>
          <cell r="Q1210" t="str">
            <v xml:space="preserve"> BR</v>
          </cell>
          <cell r="R1210">
            <v>43160</v>
          </cell>
          <cell r="S1210">
            <v>962.47</v>
          </cell>
          <cell r="T1210">
            <v>0</v>
          </cell>
          <cell r="U1210" t="str">
            <v xml:space="preserve"> N</v>
          </cell>
          <cell r="V1210">
            <v>2</v>
          </cell>
          <cell r="W1210">
            <v>510944822</v>
          </cell>
          <cell r="X1210" t="str">
            <v xml:space="preserve"> S</v>
          </cell>
          <cell r="Y1210">
            <v>40595</v>
          </cell>
          <cell r="Z1210">
            <v>310378</v>
          </cell>
          <cell r="AA1210">
            <v>0</v>
          </cell>
          <cell r="AB1210">
            <v>3</v>
          </cell>
          <cell r="AC1210">
            <v>6</v>
          </cell>
          <cell r="AD1210">
            <v>3</v>
          </cell>
          <cell r="AE1210">
            <v>310378</v>
          </cell>
          <cell r="AF1210">
            <v>1</v>
          </cell>
          <cell r="AG1210" t="str">
            <v xml:space="preserve"> ST</v>
          </cell>
          <cell r="AH1210" t="str">
            <v xml:space="preserve"> 1208 CHURCH ST</v>
          </cell>
          <cell r="AI1210" t="str">
            <v xml:space="preserve"> N</v>
          </cell>
          <cell r="AJ1210">
            <v>3.75</v>
          </cell>
          <cell r="AK1210">
            <v>0</v>
          </cell>
          <cell r="AL1210">
            <v>40595</v>
          </cell>
          <cell r="AM1210">
            <v>310378</v>
          </cell>
          <cell r="AN1210" t="str">
            <v xml:space="preserve">  0/00/0000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40595</v>
          </cell>
          <cell r="AZ1210">
            <v>310378</v>
          </cell>
          <cell r="BA1210" t="str">
            <v xml:space="preserve"> ST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 t="str">
            <v>Pass</v>
          </cell>
          <cell r="BH1210" t="str">
            <v>Pass</v>
          </cell>
          <cell r="BI1210" t="str">
            <v>***-**-4822</v>
          </cell>
          <cell r="BJ1210">
            <v>192174.19</v>
          </cell>
          <cell r="BK1210">
            <v>192174.19</v>
          </cell>
          <cell r="BL1210">
            <v>192174.19</v>
          </cell>
          <cell r="BM1210"/>
          <cell r="BN1210"/>
          <cell r="BO1210"/>
          <cell r="BP1210"/>
          <cell r="BQ1210">
            <v>9.8964539388664115E-5</v>
          </cell>
          <cell r="BR1210">
            <v>192174.19</v>
          </cell>
          <cell r="BS1210">
            <v>0</v>
          </cell>
          <cell r="BT1210">
            <v>192174.19</v>
          </cell>
          <cell r="BU1210">
            <v>0</v>
          </cell>
          <cell r="BV1210">
            <v>192174.19</v>
          </cell>
          <cell r="BW1210">
            <v>0</v>
          </cell>
          <cell r="BX1210">
            <v>0</v>
          </cell>
          <cell r="BY1210"/>
          <cell r="BZ1210">
            <v>0</v>
          </cell>
          <cell r="CA1210" t="e">
            <v>#REF!</v>
          </cell>
          <cell r="CB1210" t="str">
            <v>Match</v>
          </cell>
          <cell r="CC1210" t="b">
            <v>0</v>
          </cell>
          <cell r="CD1210">
            <v>510944822</v>
          </cell>
          <cell r="CE1210">
            <v>9</v>
          </cell>
          <cell r="CF1210">
            <v>5</v>
          </cell>
          <cell r="CG1210">
            <v>94</v>
          </cell>
          <cell r="CH1210" t="b">
            <v>0</v>
          </cell>
          <cell r="CI1210">
            <v>-36.313159722223645</v>
          </cell>
          <cell r="CJ1210"/>
          <cell r="CK1210" t="e">
            <v>#REF!</v>
          </cell>
          <cell r="CL1210" t="e">
            <v>#REF!</v>
          </cell>
        </row>
        <row r="1211">
          <cell r="B1211">
            <v>9310378</v>
          </cell>
          <cell r="C1211" t="str">
            <v xml:space="preserve"> MC CORMIC BRA</v>
          </cell>
          <cell r="D1211">
            <v>-201600</v>
          </cell>
          <cell r="E1211">
            <v>-192174.19</v>
          </cell>
          <cell r="F1211">
            <v>42213</v>
          </cell>
          <cell r="G1211">
            <v>53175</v>
          </cell>
          <cell r="H1211" t="str">
            <v xml:space="preserve"> MPF SOLD LOAN</v>
          </cell>
          <cell r="I1211" t="str">
            <v xml:space="preserve"> PT</v>
          </cell>
          <cell r="J1211">
            <v>20</v>
          </cell>
          <cell r="K1211" t="str">
            <v xml:space="preserve"> A</v>
          </cell>
          <cell r="L1211" t="str">
            <v xml:space="preserve"> N</v>
          </cell>
          <cell r="M1211">
            <v>0</v>
          </cell>
          <cell r="N1211">
            <v>40595</v>
          </cell>
          <cell r="O1211">
            <v>9310378</v>
          </cell>
          <cell r="P1211">
            <v>0</v>
          </cell>
          <cell r="Q1211" t="str">
            <v xml:space="preserve"> BR</v>
          </cell>
          <cell r="R1211">
            <v>43160</v>
          </cell>
          <cell r="S1211">
            <v>962.47</v>
          </cell>
          <cell r="T1211">
            <v>0</v>
          </cell>
          <cell r="U1211" t="str">
            <v xml:space="preserve"> N</v>
          </cell>
          <cell r="V1211">
            <v>2</v>
          </cell>
          <cell r="W1211">
            <v>510944822</v>
          </cell>
          <cell r="X1211" t="str">
            <v xml:space="preserve"> S</v>
          </cell>
          <cell r="Y1211">
            <v>40595</v>
          </cell>
          <cell r="Z1211">
            <v>9310378</v>
          </cell>
          <cell r="AA1211">
            <v>0</v>
          </cell>
          <cell r="AB1211">
            <v>3</v>
          </cell>
          <cell r="AC1211">
            <v>6</v>
          </cell>
          <cell r="AD1211">
            <v>3</v>
          </cell>
          <cell r="AE1211">
            <v>310378</v>
          </cell>
          <cell r="AF1211">
            <v>1</v>
          </cell>
          <cell r="AG1211" t="str">
            <v xml:space="preserve"> ST</v>
          </cell>
          <cell r="AH1211" t="str">
            <v xml:space="preserve"> 1208 CHURCH ST</v>
          </cell>
          <cell r="AI1211" t="str">
            <v xml:space="preserve">  </v>
          </cell>
          <cell r="AJ1211">
            <v>3.75</v>
          </cell>
          <cell r="AK1211">
            <v>0</v>
          </cell>
          <cell r="AL1211">
            <v>40595</v>
          </cell>
          <cell r="AM1211">
            <v>9310378</v>
          </cell>
          <cell r="AN1211" t="str">
            <v xml:space="preserve">  0/00/0000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40595</v>
          </cell>
          <cell r="AZ1211">
            <v>9310378</v>
          </cell>
          <cell r="BA1211" t="str">
            <v xml:space="preserve"> ST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 t="str">
            <v>Pass</v>
          </cell>
          <cell r="BH1211" t="str">
            <v>Pass</v>
          </cell>
          <cell r="BI1211" t="str">
            <v>***-**-4822</v>
          </cell>
          <cell r="BJ1211">
            <v>-192174.19</v>
          </cell>
          <cell r="BK1211">
            <v>-192174.19</v>
          </cell>
          <cell r="BL1211">
            <v>-192174.19</v>
          </cell>
          <cell r="BM1211"/>
          <cell r="BN1211"/>
          <cell r="BO1211"/>
          <cell r="BP1211"/>
          <cell r="BQ1211">
            <v>-9.8964539388664115E-5</v>
          </cell>
          <cell r="BR1211">
            <v>-192174.19</v>
          </cell>
          <cell r="BS1211">
            <v>0</v>
          </cell>
          <cell r="BT1211">
            <v>-192174.19</v>
          </cell>
          <cell r="BU1211">
            <v>0</v>
          </cell>
          <cell r="BV1211">
            <v>-192174.19</v>
          </cell>
          <cell r="BW1211">
            <v>0</v>
          </cell>
          <cell r="BX1211">
            <v>0</v>
          </cell>
          <cell r="BY1211"/>
          <cell r="BZ1211">
            <v>0</v>
          </cell>
          <cell r="CA1211" t="e">
            <v>#REF!</v>
          </cell>
          <cell r="CB1211" t="str">
            <v>Match</v>
          </cell>
          <cell r="CC1211" t="b">
            <v>0</v>
          </cell>
          <cell r="CD1211">
            <v>510944822</v>
          </cell>
          <cell r="CE1211">
            <v>9</v>
          </cell>
          <cell r="CF1211">
            <v>5</v>
          </cell>
          <cell r="CG1211">
            <v>94</v>
          </cell>
          <cell r="CH1211" t="b">
            <v>0</v>
          </cell>
          <cell r="CI1211">
            <v>-36.313159722223645</v>
          </cell>
          <cell r="CJ1211"/>
          <cell r="CK1211" t="e">
            <v>#REF!</v>
          </cell>
          <cell r="CL1211" t="e">
            <v>#REF!</v>
          </cell>
        </row>
        <row r="1212">
          <cell r="B1212">
            <v>350072</v>
          </cell>
          <cell r="C1212" t="str">
            <v xml:space="preserve"> MC CULLOCH,MARK</v>
          </cell>
          <cell r="D1212">
            <v>49500</v>
          </cell>
          <cell r="E1212">
            <v>45244.47</v>
          </cell>
          <cell r="F1212">
            <v>41432</v>
          </cell>
          <cell r="G1212">
            <v>52413</v>
          </cell>
          <cell r="H1212" t="str">
            <v xml:space="preserve"> PURCHASE HOME</v>
          </cell>
          <cell r="I1212" t="str">
            <v xml:space="preserve"> PA</v>
          </cell>
          <cell r="J1212">
            <v>19</v>
          </cell>
          <cell r="K1212" t="str">
            <v xml:space="preserve"> A</v>
          </cell>
          <cell r="L1212" t="str">
            <v xml:space="preserve"> N</v>
          </cell>
          <cell r="M1212">
            <v>0</v>
          </cell>
          <cell r="N1212">
            <v>40600</v>
          </cell>
          <cell r="O1212">
            <v>350072</v>
          </cell>
          <cell r="P1212">
            <v>0</v>
          </cell>
          <cell r="Q1212" t="str">
            <v xml:space="preserve"> KM</v>
          </cell>
          <cell r="R1212">
            <v>43132</v>
          </cell>
          <cell r="S1212">
            <v>236.32</v>
          </cell>
          <cell r="T1212">
            <v>134.22</v>
          </cell>
          <cell r="U1212" t="str">
            <v xml:space="preserve"> N</v>
          </cell>
          <cell r="V1212">
            <v>2</v>
          </cell>
          <cell r="W1212">
            <v>524174721</v>
          </cell>
          <cell r="X1212" t="str">
            <v xml:space="preserve"> S</v>
          </cell>
          <cell r="Y1212">
            <v>40600</v>
          </cell>
          <cell r="Z1212">
            <v>350072</v>
          </cell>
          <cell r="AA1212">
            <v>0</v>
          </cell>
          <cell r="AB1212">
            <v>23</v>
          </cell>
          <cell r="AC1212">
            <v>6</v>
          </cell>
          <cell r="AD1212">
            <v>3</v>
          </cell>
          <cell r="AE1212">
            <v>350072</v>
          </cell>
          <cell r="AF1212">
            <v>1</v>
          </cell>
          <cell r="AG1212" t="str">
            <v xml:space="preserve"> ST</v>
          </cell>
          <cell r="AH1212" t="str">
            <v xml:space="preserve"> 130 S EAGLE, DIGHTON</v>
          </cell>
          <cell r="AI1212" t="str">
            <v xml:space="preserve"> N</v>
          </cell>
          <cell r="AJ1212">
            <v>3.56</v>
          </cell>
          <cell r="AK1212">
            <v>1</v>
          </cell>
          <cell r="AL1212">
            <v>40600</v>
          </cell>
          <cell r="AM1212">
            <v>350072</v>
          </cell>
          <cell r="AN1212" t="str">
            <v xml:space="preserve">  0/00/0000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40600</v>
          </cell>
          <cell r="AZ1212">
            <v>350072</v>
          </cell>
          <cell r="BA1212" t="str">
            <v xml:space="preserve"> ST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 t="str">
            <v>Pass</v>
          </cell>
          <cell r="BH1212" t="str">
            <v>Pass</v>
          </cell>
          <cell r="BI1212" t="str">
            <v>***-**-4721</v>
          </cell>
          <cell r="BJ1212">
            <v>45244.47</v>
          </cell>
          <cell r="BK1212">
            <v>45378.69</v>
          </cell>
          <cell r="BL1212">
            <v>45378.69</v>
          </cell>
          <cell r="BM1212"/>
          <cell r="BN1212"/>
          <cell r="BO1212"/>
          <cell r="BP1212"/>
          <cell r="BQ1212">
            <v>2.2119167830707295E-5</v>
          </cell>
          <cell r="BR1212">
            <v>45244.47</v>
          </cell>
          <cell r="BS1212">
            <v>134.22</v>
          </cell>
          <cell r="BT1212">
            <v>45378.69</v>
          </cell>
          <cell r="BU1212">
            <v>0</v>
          </cell>
          <cell r="BV1212">
            <v>45378.69</v>
          </cell>
          <cell r="BW1212">
            <v>0</v>
          </cell>
          <cell r="BX1212">
            <v>0</v>
          </cell>
          <cell r="BY1212"/>
          <cell r="BZ1212">
            <v>0</v>
          </cell>
          <cell r="CA1212" t="e">
            <v>#REF!</v>
          </cell>
          <cell r="CB1212" t="str">
            <v>Match</v>
          </cell>
          <cell r="CC1212" t="b">
            <v>0</v>
          </cell>
          <cell r="CD1212">
            <v>524174721</v>
          </cell>
          <cell r="CE1212">
            <v>9</v>
          </cell>
          <cell r="CF1212">
            <v>5</v>
          </cell>
          <cell r="CG1212">
            <v>17</v>
          </cell>
          <cell r="CH1212" t="b">
            <v>0</v>
          </cell>
          <cell r="CI1212">
            <v>-8.3131597222236451</v>
          </cell>
          <cell r="CJ1212"/>
          <cell r="CK1212" t="e">
            <v>#REF!</v>
          </cell>
          <cell r="CL1212" t="e">
            <v>#REF!</v>
          </cell>
        </row>
        <row r="1213">
          <cell r="B1213">
            <v>9350072</v>
          </cell>
          <cell r="C1213" t="str">
            <v xml:space="preserve"> MC CULLOCH,MARK</v>
          </cell>
          <cell r="D1213">
            <v>-49500</v>
          </cell>
          <cell r="E1213">
            <v>-45244.47</v>
          </cell>
          <cell r="F1213">
            <v>41432</v>
          </cell>
          <cell r="G1213">
            <v>52413</v>
          </cell>
          <cell r="H1213" t="str">
            <v xml:space="preserve"> FHLB SOLD LOAN</v>
          </cell>
          <cell r="I1213" t="str">
            <v xml:space="preserve"> PT</v>
          </cell>
          <cell r="J1213">
            <v>20</v>
          </cell>
          <cell r="K1213" t="str">
            <v xml:space="preserve"> A</v>
          </cell>
          <cell r="L1213" t="str">
            <v xml:space="preserve"> N</v>
          </cell>
          <cell r="M1213">
            <v>0</v>
          </cell>
          <cell r="N1213">
            <v>40600</v>
          </cell>
          <cell r="O1213">
            <v>9350072</v>
          </cell>
          <cell r="P1213">
            <v>0</v>
          </cell>
          <cell r="Q1213" t="str">
            <v xml:space="preserve"> KM</v>
          </cell>
          <cell r="R1213">
            <v>43132</v>
          </cell>
          <cell r="S1213">
            <v>236.32</v>
          </cell>
          <cell r="T1213">
            <v>-134.22</v>
          </cell>
          <cell r="U1213" t="str">
            <v xml:space="preserve"> N</v>
          </cell>
          <cell r="V1213">
            <v>2</v>
          </cell>
          <cell r="W1213">
            <v>524174721</v>
          </cell>
          <cell r="X1213" t="str">
            <v xml:space="preserve"> S</v>
          </cell>
          <cell r="Y1213">
            <v>40600</v>
          </cell>
          <cell r="Z1213">
            <v>9350072</v>
          </cell>
          <cell r="AA1213">
            <v>0</v>
          </cell>
          <cell r="AB1213">
            <v>23</v>
          </cell>
          <cell r="AC1213">
            <v>6</v>
          </cell>
          <cell r="AD1213">
            <v>3</v>
          </cell>
          <cell r="AE1213">
            <v>350072</v>
          </cell>
          <cell r="AF1213">
            <v>1</v>
          </cell>
          <cell r="AG1213" t="str">
            <v xml:space="preserve"> ST</v>
          </cell>
          <cell r="AH1213" t="str">
            <v xml:space="preserve"> 130 S EAGLE, DIGHTON</v>
          </cell>
          <cell r="AI1213" t="str">
            <v xml:space="preserve"> N</v>
          </cell>
          <cell r="AJ1213">
            <v>3.56</v>
          </cell>
          <cell r="AK1213">
            <v>2</v>
          </cell>
          <cell r="AL1213">
            <v>40600</v>
          </cell>
          <cell r="AM1213">
            <v>9350072</v>
          </cell>
          <cell r="AN1213" t="str">
            <v xml:space="preserve">  0/00/0000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40600</v>
          </cell>
          <cell r="AZ1213">
            <v>9350072</v>
          </cell>
          <cell r="BA1213" t="str">
            <v xml:space="preserve"> ST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 t="str">
            <v>Pass</v>
          </cell>
          <cell r="BH1213" t="str">
            <v>Pass</v>
          </cell>
          <cell r="BI1213" t="str">
            <v>***-**-4721</v>
          </cell>
          <cell r="BJ1213">
            <v>-45244.47</v>
          </cell>
          <cell r="BK1213">
            <v>-45378.69</v>
          </cell>
          <cell r="BL1213">
            <v>-45378.69</v>
          </cell>
          <cell r="BM1213"/>
          <cell r="BN1213"/>
          <cell r="BO1213"/>
          <cell r="BP1213"/>
          <cell r="BQ1213">
            <v>-2.2119167830707295E-5</v>
          </cell>
          <cell r="BR1213">
            <v>-45244.47</v>
          </cell>
          <cell r="BS1213">
            <v>-134.22</v>
          </cell>
          <cell r="BT1213">
            <v>-45378.69</v>
          </cell>
          <cell r="BU1213">
            <v>0</v>
          </cell>
          <cell r="BV1213">
            <v>-45378.69</v>
          </cell>
          <cell r="BW1213">
            <v>0</v>
          </cell>
          <cell r="BX1213">
            <v>0</v>
          </cell>
          <cell r="BY1213"/>
          <cell r="BZ1213">
            <v>0</v>
          </cell>
          <cell r="CA1213" t="e">
            <v>#REF!</v>
          </cell>
          <cell r="CB1213" t="str">
            <v>Match</v>
          </cell>
          <cell r="CC1213" t="b">
            <v>0</v>
          </cell>
          <cell r="CD1213">
            <v>524174721</v>
          </cell>
          <cell r="CE1213">
            <v>9</v>
          </cell>
          <cell r="CF1213">
            <v>5</v>
          </cell>
          <cell r="CG1213">
            <v>17</v>
          </cell>
          <cell r="CH1213" t="b">
            <v>0</v>
          </cell>
          <cell r="CI1213">
            <v>-8.3131597222236451</v>
          </cell>
          <cell r="CJ1213"/>
          <cell r="CK1213" t="e">
            <v>#REF!</v>
          </cell>
          <cell r="CL1213" t="e">
            <v>#REF!</v>
          </cell>
        </row>
        <row r="1214">
          <cell r="B1214">
            <v>51507</v>
          </cell>
          <cell r="C1214" t="str">
            <v xml:space="preserve"> MC DANIEL,CAMERON A</v>
          </cell>
          <cell r="D1214">
            <v>3411.5</v>
          </cell>
          <cell r="E1214">
            <v>1151.27</v>
          </cell>
          <cell r="F1214">
            <v>42104</v>
          </cell>
          <cell r="G1214">
            <v>43301</v>
          </cell>
          <cell r="H1214" t="str">
            <v xml:space="preserve"> PURCHASE LIVESTOCK</v>
          </cell>
          <cell r="I1214" t="str">
            <v xml:space="preserve"> SA</v>
          </cell>
          <cell r="J1214">
            <v>92</v>
          </cell>
          <cell r="K1214" t="str">
            <v xml:space="preserve"> A</v>
          </cell>
          <cell r="L1214" t="str">
            <v xml:space="preserve"> N</v>
          </cell>
          <cell r="M1214">
            <v>0</v>
          </cell>
          <cell r="N1214">
            <v>40625</v>
          </cell>
          <cell r="O1214">
            <v>51507</v>
          </cell>
          <cell r="P1214">
            <v>0</v>
          </cell>
          <cell r="Q1214" t="str">
            <v xml:space="preserve"> JD</v>
          </cell>
          <cell r="R1214">
            <v>43301</v>
          </cell>
          <cell r="S1214">
            <v>0</v>
          </cell>
          <cell r="T1214">
            <v>41.73</v>
          </cell>
          <cell r="U1214" t="str">
            <v xml:space="preserve"> N</v>
          </cell>
          <cell r="V1214">
            <v>7</v>
          </cell>
          <cell r="W1214">
            <v>514067471</v>
          </cell>
          <cell r="X1214" t="str">
            <v xml:space="preserve"> S</v>
          </cell>
          <cell r="Y1214">
            <v>40625</v>
          </cell>
          <cell r="Z1214">
            <v>51507</v>
          </cell>
          <cell r="AA1214">
            <v>0</v>
          </cell>
          <cell r="AB1214">
            <v>13</v>
          </cell>
          <cell r="AC1214">
            <v>3</v>
          </cell>
          <cell r="AD1214">
            <v>11</v>
          </cell>
          <cell r="AE1214">
            <v>0</v>
          </cell>
          <cell r="AF1214">
            <v>0</v>
          </cell>
          <cell r="AG1214" t="str">
            <v xml:space="preserve"> ST</v>
          </cell>
          <cell r="AH1214" t="str">
            <v xml:space="preserve"> INV CHAT ACCTS EQUIP GI FP LST</v>
          </cell>
          <cell r="AI1214" t="str">
            <v xml:space="preserve"> N</v>
          </cell>
          <cell r="AJ1214">
            <v>7</v>
          </cell>
          <cell r="AK1214">
            <v>0</v>
          </cell>
          <cell r="AL1214">
            <v>40625</v>
          </cell>
          <cell r="AM1214">
            <v>51507</v>
          </cell>
          <cell r="AN1214" t="str">
            <v xml:space="preserve">  0/00/0000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40625</v>
          </cell>
          <cell r="AZ1214">
            <v>51507</v>
          </cell>
          <cell r="BA1214" t="str">
            <v xml:space="preserve"> ST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 t="str">
            <v>Pass</v>
          </cell>
          <cell r="BH1214" t="str">
            <v>Pass</v>
          </cell>
          <cell r="BI1214" t="str">
            <v>***-**-7471</v>
          </cell>
          <cell r="BJ1214">
            <v>1151.27</v>
          </cell>
          <cell r="BK1214">
            <v>1193</v>
          </cell>
          <cell r="BL1214">
            <v>1193</v>
          </cell>
          <cell r="BM1214"/>
          <cell r="BN1214"/>
          <cell r="BO1214"/>
          <cell r="BP1214"/>
          <cell r="BQ1214">
            <v>1.1066964290177386E-6</v>
          </cell>
          <cell r="BR1214">
            <v>1151.27</v>
          </cell>
          <cell r="BS1214">
            <v>41.73</v>
          </cell>
          <cell r="BT1214">
            <v>1193</v>
          </cell>
          <cell r="BU1214">
            <v>0</v>
          </cell>
          <cell r="BV1214">
            <v>1193</v>
          </cell>
          <cell r="BW1214">
            <v>0</v>
          </cell>
          <cell r="BX1214">
            <v>0</v>
          </cell>
          <cell r="BY1214"/>
          <cell r="BZ1214">
            <v>0</v>
          </cell>
          <cell r="CA1214" t="e">
            <v>#REF!</v>
          </cell>
          <cell r="CB1214" t="str">
            <v>Match</v>
          </cell>
          <cell r="CC1214" t="b">
            <v>0</v>
          </cell>
          <cell r="CD1214">
            <v>514067471</v>
          </cell>
          <cell r="CE1214">
            <v>9</v>
          </cell>
          <cell r="CF1214">
            <v>5</v>
          </cell>
          <cell r="CG1214">
            <v>6</v>
          </cell>
          <cell r="CH1214" t="b">
            <v>0</v>
          </cell>
          <cell r="CI1214">
            <v>-177.31315972222365</v>
          </cell>
          <cell r="CJ1214"/>
          <cell r="CK1214" t="e">
            <v>#REF!</v>
          </cell>
          <cell r="CL1214" t="e">
            <v>#REF!</v>
          </cell>
        </row>
        <row r="1215">
          <cell r="B1215">
            <v>53064</v>
          </cell>
          <cell r="C1215" t="str">
            <v xml:space="preserve"> MC DANIEL,CAMERON A.</v>
          </cell>
          <cell r="D1215">
            <v>19694.47</v>
          </cell>
          <cell r="E1215">
            <v>14526.49</v>
          </cell>
          <cell r="F1215">
            <v>42556</v>
          </cell>
          <cell r="G1215">
            <v>44397</v>
          </cell>
          <cell r="H1215" t="str">
            <v xml:space="preserve"> REFINANCE VEHICLE</v>
          </cell>
          <cell r="I1215" t="str">
            <v xml:space="preserve"> SA</v>
          </cell>
          <cell r="J1215">
            <v>31</v>
          </cell>
          <cell r="K1215" t="str">
            <v xml:space="preserve"> A</v>
          </cell>
          <cell r="L1215" t="str">
            <v xml:space="preserve"> N</v>
          </cell>
          <cell r="M1215">
            <v>0</v>
          </cell>
          <cell r="N1215">
            <v>40625</v>
          </cell>
          <cell r="O1215">
            <v>53064</v>
          </cell>
          <cell r="P1215">
            <v>0</v>
          </cell>
          <cell r="Q1215" t="str">
            <v xml:space="preserve"> JD</v>
          </cell>
          <cell r="R1215">
            <v>43151</v>
          </cell>
          <cell r="S1215">
            <v>391.16</v>
          </cell>
          <cell r="T1215">
            <v>5.58</v>
          </cell>
          <cell r="U1215" t="str">
            <v xml:space="preserve"> N</v>
          </cell>
          <cell r="V1215">
            <v>11</v>
          </cell>
          <cell r="W1215">
            <v>514067471</v>
          </cell>
          <cell r="X1215" t="str">
            <v xml:space="preserve"> S</v>
          </cell>
          <cell r="Y1215">
            <v>40625</v>
          </cell>
          <cell r="Z1215">
            <v>53064</v>
          </cell>
          <cell r="AA1215">
            <v>0</v>
          </cell>
          <cell r="AB1215">
            <v>13</v>
          </cell>
          <cell r="AC1215">
            <v>10</v>
          </cell>
          <cell r="AD1215">
            <v>4</v>
          </cell>
          <cell r="AE1215">
            <v>0</v>
          </cell>
          <cell r="AF1215">
            <v>0</v>
          </cell>
          <cell r="AG1215" t="str">
            <v xml:space="preserve"> ST</v>
          </cell>
          <cell r="AH1215" t="str">
            <v xml:space="preserve"> 2006 DODGE RAM 2500 MEGA CAB</v>
          </cell>
          <cell r="AI1215" t="str">
            <v xml:space="preserve"> N</v>
          </cell>
          <cell r="AJ1215">
            <v>7</v>
          </cell>
          <cell r="AK1215">
            <v>0</v>
          </cell>
          <cell r="AL1215">
            <v>40625</v>
          </cell>
          <cell r="AM1215">
            <v>53064</v>
          </cell>
          <cell r="AN1215" t="str">
            <v xml:space="preserve">  0/00/0000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40625</v>
          </cell>
          <cell r="AZ1215">
            <v>53064</v>
          </cell>
          <cell r="BA1215" t="str">
            <v xml:space="preserve"> ST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 t="str">
            <v>Pass</v>
          </cell>
          <cell r="BH1215" t="str">
            <v>Pass</v>
          </cell>
          <cell r="BI1215" t="str">
            <v>***-**-7471</v>
          </cell>
          <cell r="BJ1215">
            <v>14526.49</v>
          </cell>
          <cell r="BK1215">
            <v>14532.07</v>
          </cell>
          <cell r="BL1215">
            <v>14532.07</v>
          </cell>
          <cell r="BM1215"/>
          <cell r="BN1215"/>
          <cell r="BO1215"/>
          <cell r="BP1215"/>
          <cell r="BQ1215">
            <v>1.3964069774389924E-5</v>
          </cell>
          <cell r="BR1215">
            <v>14526.49</v>
          </cell>
          <cell r="BS1215">
            <v>5.58</v>
          </cell>
          <cell r="BT1215">
            <v>14532.07</v>
          </cell>
          <cell r="BU1215">
            <v>0</v>
          </cell>
          <cell r="BV1215">
            <v>14532.07</v>
          </cell>
          <cell r="BW1215">
            <v>0</v>
          </cell>
          <cell r="BX1215">
            <v>0</v>
          </cell>
          <cell r="BY1215"/>
          <cell r="BZ1215">
            <v>0</v>
          </cell>
          <cell r="CA1215" t="e">
            <v>#REF!</v>
          </cell>
          <cell r="CB1215" t="str">
            <v>Match</v>
          </cell>
          <cell r="CC1215" t="b">
            <v>0</v>
          </cell>
          <cell r="CD1215">
            <v>514067471</v>
          </cell>
          <cell r="CE1215">
            <v>9</v>
          </cell>
          <cell r="CF1215">
            <v>5</v>
          </cell>
          <cell r="CG1215">
            <v>6</v>
          </cell>
          <cell r="CH1215" t="b">
            <v>0</v>
          </cell>
          <cell r="CI1215">
            <v>-27.313159722223645</v>
          </cell>
          <cell r="CJ1215"/>
          <cell r="CK1215" t="e">
            <v>#REF!</v>
          </cell>
          <cell r="CL1215" t="e">
            <v>#REF!</v>
          </cell>
        </row>
        <row r="1216">
          <cell r="B1216">
            <v>53443</v>
          </cell>
          <cell r="C1216" t="str">
            <v xml:space="preserve"> MC DANIEL,CAMERON A.</v>
          </cell>
          <cell r="D1216">
            <v>80000</v>
          </cell>
          <cell r="E1216">
            <v>78097.759999999995</v>
          </cell>
          <cell r="F1216">
            <v>42697</v>
          </cell>
          <cell r="G1216">
            <v>48183</v>
          </cell>
          <cell r="H1216" t="str">
            <v xml:space="preserve"> CASH-OUT REFINANCE</v>
          </cell>
          <cell r="I1216" t="str">
            <v xml:space="preserve"> SA</v>
          </cell>
          <cell r="J1216">
            <v>13</v>
          </cell>
          <cell r="K1216" t="str">
            <v xml:space="preserve"> A</v>
          </cell>
          <cell r="L1216" t="str">
            <v xml:space="preserve"> N</v>
          </cell>
          <cell r="M1216">
            <v>0</v>
          </cell>
          <cell r="N1216">
            <v>40625</v>
          </cell>
          <cell r="O1216">
            <v>53443</v>
          </cell>
          <cell r="P1216">
            <v>0</v>
          </cell>
          <cell r="Q1216" t="str">
            <v xml:space="preserve"> BR</v>
          </cell>
          <cell r="R1216">
            <v>43160</v>
          </cell>
          <cell r="S1216">
            <v>376.27</v>
          </cell>
          <cell r="T1216">
            <v>16.809999999999999</v>
          </cell>
          <cell r="U1216" t="str">
            <v xml:space="preserve"> N</v>
          </cell>
          <cell r="V1216">
            <v>2</v>
          </cell>
          <cell r="W1216">
            <v>514067471</v>
          </cell>
          <cell r="X1216" t="str">
            <v xml:space="preserve"> S</v>
          </cell>
          <cell r="Y1216">
            <v>40625</v>
          </cell>
          <cell r="Z1216">
            <v>53443</v>
          </cell>
          <cell r="AA1216">
            <v>0</v>
          </cell>
          <cell r="AB1216">
            <v>22</v>
          </cell>
          <cell r="AC1216">
            <v>6</v>
          </cell>
          <cell r="AD1216">
            <v>1</v>
          </cell>
          <cell r="AE1216">
            <v>0</v>
          </cell>
          <cell r="AF1216">
            <v>0</v>
          </cell>
          <cell r="AG1216" t="str">
            <v xml:space="preserve"> ST</v>
          </cell>
          <cell r="AH1216" t="str">
            <v xml:space="preserve"> 2118 BISON RD</v>
          </cell>
          <cell r="AI1216" t="str">
            <v xml:space="preserve"> N</v>
          </cell>
          <cell r="AJ1216">
            <v>3.875</v>
          </cell>
          <cell r="AK1216">
            <v>1</v>
          </cell>
          <cell r="AL1216">
            <v>40625</v>
          </cell>
          <cell r="AM1216">
            <v>53443</v>
          </cell>
          <cell r="AN1216" t="str">
            <v xml:space="preserve">  0/00/0000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40625</v>
          </cell>
          <cell r="AZ1216">
            <v>53443</v>
          </cell>
          <cell r="BA1216" t="str">
            <v xml:space="preserve"> ST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 t="str">
            <v>Pass</v>
          </cell>
          <cell r="BH1216" t="str">
            <v>Pass</v>
          </cell>
          <cell r="BI1216" t="str">
            <v>***-**-7471</v>
          </cell>
          <cell r="BJ1216">
            <v>78097.759999999995</v>
          </cell>
          <cell r="BK1216">
            <v>78114.569999999992</v>
          </cell>
          <cell r="BL1216">
            <v>78114.569999999992</v>
          </cell>
          <cell r="BM1216"/>
          <cell r="BN1216"/>
          <cell r="BO1216"/>
          <cell r="BP1216"/>
          <cell r="BQ1216">
            <v>4.1558854186104035E-5</v>
          </cell>
          <cell r="BR1216">
            <v>78097.759999999995</v>
          </cell>
          <cell r="BS1216">
            <v>16.809999999999999</v>
          </cell>
          <cell r="BT1216">
            <v>78114.569999999992</v>
          </cell>
          <cell r="BU1216">
            <v>0</v>
          </cell>
          <cell r="BV1216">
            <v>78114.569999999992</v>
          </cell>
          <cell r="BW1216">
            <v>0</v>
          </cell>
          <cell r="BX1216">
            <v>0</v>
          </cell>
          <cell r="BY1216"/>
          <cell r="BZ1216">
            <v>0</v>
          </cell>
          <cell r="CA1216" t="e">
            <v>#REF!</v>
          </cell>
          <cell r="CB1216" t="str">
            <v>Match</v>
          </cell>
          <cell r="CC1216" t="b">
            <v>0</v>
          </cell>
          <cell r="CD1216">
            <v>514067471</v>
          </cell>
          <cell r="CE1216">
            <v>9</v>
          </cell>
          <cell r="CF1216">
            <v>5</v>
          </cell>
          <cell r="CG1216">
            <v>6</v>
          </cell>
          <cell r="CH1216" t="b">
            <v>0</v>
          </cell>
          <cell r="CI1216">
            <v>-36.313159722223645</v>
          </cell>
          <cell r="CJ1216"/>
          <cell r="CK1216" t="e">
            <v>#REF!</v>
          </cell>
          <cell r="CL1216" t="e">
            <v>#REF!</v>
          </cell>
        </row>
        <row r="1217">
          <cell r="B1217">
            <v>53529</v>
          </cell>
          <cell r="C1217" t="str">
            <v xml:space="preserve"> MC DANIEL,CAMERON A.</v>
          </cell>
          <cell r="D1217">
            <v>10027.5</v>
          </cell>
          <cell r="E1217">
            <v>10027.5</v>
          </cell>
          <cell r="F1217">
            <v>42734</v>
          </cell>
          <cell r="G1217">
            <v>43281</v>
          </cell>
          <cell r="H1217" t="str">
            <v xml:space="preserve"> PURCHASE VEHICLE</v>
          </cell>
          <cell r="I1217" t="str">
            <v xml:space="preserve"> SI</v>
          </cell>
          <cell r="J1217">
            <v>34</v>
          </cell>
          <cell r="K1217" t="str">
            <v xml:space="preserve"> A</v>
          </cell>
          <cell r="L1217" t="str">
            <v xml:space="preserve"> N</v>
          </cell>
          <cell r="M1217">
            <v>0</v>
          </cell>
          <cell r="N1217">
            <v>40625</v>
          </cell>
          <cell r="O1217">
            <v>53529</v>
          </cell>
          <cell r="P1217">
            <v>0</v>
          </cell>
          <cell r="Q1217" t="str">
            <v xml:space="preserve"> JD</v>
          </cell>
          <cell r="R1217">
            <v>43281</v>
          </cell>
          <cell r="S1217">
            <v>0</v>
          </cell>
          <cell r="T1217">
            <v>910.72</v>
          </cell>
          <cell r="U1217" t="str">
            <v xml:space="preserve"> N</v>
          </cell>
          <cell r="V1217">
            <v>11</v>
          </cell>
          <cell r="W1217">
            <v>514067471</v>
          </cell>
          <cell r="X1217" t="str">
            <v xml:space="preserve"> S</v>
          </cell>
          <cell r="Y1217">
            <v>40625</v>
          </cell>
          <cell r="Z1217">
            <v>53529</v>
          </cell>
          <cell r="AA1217">
            <v>0</v>
          </cell>
          <cell r="AB1217">
            <v>13</v>
          </cell>
          <cell r="AC1217">
            <v>5</v>
          </cell>
          <cell r="AD1217">
            <v>12</v>
          </cell>
          <cell r="AE1217">
            <v>0</v>
          </cell>
          <cell r="AF1217">
            <v>0</v>
          </cell>
          <cell r="AG1217" t="str">
            <v xml:space="preserve"> ST</v>
          </cell>
          <cell r="AH1217" t="str">
            <v xml:space="preserve"> 2008 DODGE RAM 2500 DIESEL</v>
          </cell>
          <cell r="AI1217" t="str">
            <v xml:space="preserve"> N</v>
          </cell>
          <cell r="AJ1217">
            <v>8.5</v>
          </cell>
          <cell r="AK1217">
            <v>0</v>
          </cell>
          <cell r="AL1217">
            <v>40625</v>
          </cell>
          <cell r="AM1217">
            <v>53529</v>
          </cell>
          <cell r="AN1217" t="str">
            <v xml:space="preserve">  0/00/0000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40625</v>
          </cell>
          <cell r="AZ1217">
            <v>53529</v>
          </cell>
          <cell r="BA1217" t="str">
            <v xml:space="preserve"> ST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 t="str">
            <v>Pass</v>
          </cell>
          <cell r="BH1217" t="str">
            <v>Pass</v>
          </cell>
          <cell r="BI1217" t="str">
            <v>***-**-7471</v>
          </cell>
          <cell r="BJ1217">
            <v>10027.5</v>
          </cell>
          <cell r="BK1217">
            <v>10938.22</v>
          </cell>
          <cell r="BL1217">
            <v>10938.22</v>
          </cell>
          <cell r="BM1217"/>
          <cell r="BN1217"/>
          <cell r="BO1217"/>
          <cell r="BP1217"/>
          <cell r="BQ1217">
            <v>1.1704823711055824E-5</v>
          </cell>
          <cell r="BR1217">
            <v>10027.5</v>
          </cell>
          <cell r="BS1217">
            <v>910.72</v>
          </cell>
          <cell r="BT1217">
            <v>10938.22</v>
          </cell>
          <cell r="BU1217">
            <v>0</v>
          </cell>
          <cell r="BV1217">
            <v>10938.22</v>
          </cell>
          <cell r="BW1217">
            <v>0</v>
          </cell>
          <cell r="BX1217">
            <v>0</v>
          </cell>
          <cell r="BY1217"/>
          <cell r="BZ1217">
            <v>0</v>
          </cell>
          <cell r="CA1217" t="e">
            <v>#REF!</v>
          </cell>
          <cell r="CB1217" t="str">
            <v>Match</v>
          </cell>
          <cell r="CC1217" t="b">
            <v>0</v>
          </cell>
          <cell r="CD1217">
            <v>514067471</v>
          </cell>
          <cell r="CE1217">
            <v>9</v>
          </cell>
          <cell r="CF1217">
            <v>5</v>
          </cell>
          <cell r="CG1217">
            <v>6</v>
          </cell>
          <cell r="CH1217" t="b">
            <v>0</v>
          </cell>
          <cell r="CI1217">
            <v>-157.31315972222365</v>
          </cell>
          <cell r="CJ1217"/>
          <cell r="CK1217" t="e">
            <v>#REF!</v>
          </cell>
          <cell r="CL1217" t="e">
            <v>#REF!</v>
          </cell>
        </row>
        <row r="1218">
          <cell r="B1218">
            <v>53717</v>
          </cell>
          <cell r="C1218" t="str">
            <v xml:space="preserve"> MC DANIEL,CAMERON A.</v>
          </cell>
          <cell r="D1218">
            <v>5025</v>
          </cell>
          <cell r="E1218">
            <v>5025</v>
          </cell>
          <cell r="F1218">
            <v>42822</v>
          </cell>
          <cell r="G1218">
            <v>43187</v>
          </cell>
          <cell r="H1218" t="str">
            <v xml:space="preserve"> PERSONAL</v>
          </cell>
          <cell r="I1218" t="str">
            <v xml:space="preserve"> SA</v>
          </cell>
          <cell r="J1218">
            <v>72</v>
          </cell>
          <cell r="K1218" t="str">
            <v xml:space="preserve"> A</v>
          </cell>
          <cell r="L1218" t="str">
            <v xml:space="preserve"> N</v>
          </cell>
          <cell r="M1218">
            <v>0</v>
          </cell>
          <cell r="N1218">
            <v>40625</v>
          </cell>
          <cell r="O1218">
            <v>53717</v>
          </cell>
          <cell r="P1218">
            <v>0</v>
          </cell>
          <cell r="Q1218" t="str">
            <v xml:space="preserve"> JD</v>
          </cell>
          <cell r="R1218">
            <v>43187</v>
          </cell>
          <cell r="S1218">
            <v>0</v>
          </cell>
          <cell r="T1218">
            <v>372.12</v>
          </cell>
          <cell r="U1218" t="str">
            <v xml:space="preserve"> N</v>
          </cell>
          <cell r="V1218">
            <v>11</v>
          </cell>
          <cell r="W1218">
            <v>514067471</v>
          </cell>
          <cell r="X1218" t="str">
            <v xml:space="preserve"> S</v>
          </cell>
          <cell r="Y1218">
            <v>40625</v>
          </cell>
          <cell r="Z1218">
            <v>53717</v>
          </cell>
          <cell r="AA1218">
            <v>0</v>
          </cell>
          <cell r="AB1218">
            <v>13</v>
          </cell>
          <cell r="AC1218">
            <v>10</v>
          </cell>
          <cell r="AD1218">
            <v>8</v>
          </cell>
          <cell r="AE1218">
            <v>0</v>
          </cell>
          <cell r="AF1218">
            <v>0</v>
          </cell>
          <cell r="AG1218" t="str">
            <v xml:space="preserve"> ST</v>
          </cell>
          <cell r="AH1218" t="str">
            <v xml:space="preserve"> 2008 DODGE  RAM 2500 DIESEL</v>
          </cell>
          <cell r="AI1218" t="str">
            <v xml:space="preserve"> N</v>
          </cell>
          <cell r="AJ1218">
            <v>8.9499999999999993</v>
          </cell>
          <cell r="AK1218">
            <v>0</v>
          </cell>
          <cell r="AL1218">
            <v>40625</v>
          </cell>
          <cell r="AM1218">
            <v>53717</v>
          </cell>
          <cell r="AN1218" t="str">
            <v xml:space="preserve">  0/00/0000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40625</v>
          </cell>
          <cell r="AZ1218">
            <v>53717</v>
          </cell>
          <cell r="BA1218" t="str">
            <v xml:space="preserve"> ST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 t="str">
            <v>Pass</v>
          </cell>
          <cell r="BH1218" t="str">
            <v>Pass</v>
          </cell>
          <cell r="BI1218" t="str">
            <v>***-**-7471</v>
          </cell>
          <cell r="BJ1218">
            <v>5025</v>
          </cell>
          <cell r="BK1218">
            <v>5397.12</v>
          </cell>
          <cell r="BL1218">
            <v>5397.12</v>
          </cell>
          <cell r="BM1218"/>
          <cell r="BN1218"/>
          <cell r="BO1218"/>
          <cell r="BP1218"/>
          <cell r="BQ1218">
            <v>6.1760724522280997E-6</v>
          </cell>
          <cell r="BR1218">
            <v>5025</v>
          </cell>
          <cell r="BS1218">
            <v>372.12</v>
          </cell>
          <cell r="BT1218">
            <v>5397.12</v>
          </cell>
          <cell r="BU1218">
            <v>0</v>
          </cell>
          <cell r="BV1218">
            <v>5397.12</v>
          </cell>
          <cell r="BW1218">
            <v>0</v>
          </cell>
          <cell r="BX1218">
            <v>0</v>
          </cell>
          <cell r="BY1218"/>
          <cell r="BZ1218">
            <v>0</v>
          </cell>
          <cell r="CA1218" t="e">
            <v>#REF!</v>
          </cell>
          <cell r="CB1218" t="str">
            <v>Match</v>
          </cell>
          <cell r="CC1218" t="b">
            <v>0</v>
          </cell>
          <cell r="CD1218">
            <v>514067471</v>
          </cell>
          <cell r="CE1218">
            <v>9</v>
          </cell>
          <cell r="CF1218">
            <v>5</v>
          </cell>
          <cell r="CG1218">
            <v>6</v>
          </cell>
          <cell r="CH1218" t="b">
            <v>0</v>
          </cell>
          <cell r="CI1218">
            <v>-63.313159722223645</v>
          </cell>
          <cell r="CJ1218"/>
          <cell r="CK1218" t="e">
            <v>#REF!</v>
          </cell>
          <cell r="CL1218" t="e">
            <v>#REF!</v>
          </cell>
        </row>
        <row r="1219">
          <cell r="B1219">
            <v>53852</v>
          </cell>
          <cell r="C1219" t="str">
            <v xml:space="preserve"> MC DANIEL,CAMERON A.</v>
          </cell>
          <cell r="D1219">
            <v>4000</v>
          </cell>
          <cell r="E1219">
            <v>4000</v>
          </cell>
          <cell r="F1219">
            <v>42866</v>
          </cell>
          <cell r="G1219">
            <v>43596</v>
          </cell>
          <cell r="H1219" t="str">
            <v xml:space="preserve"> OPERATING</v>
          </cell>
          <cell r="I1219" t="str">
            <v xml:space="preserve"> SI</v>
          </cell>
          <cell r="J1219">
            <v>91</v>
          </cell>
          <cell r="K1219" t="str">
            <v xml:space="preserve"> A</v>
          </cell>
          <cell r="L1219" t="str">
            <v xml:space="preserve"> O</v>
          </cell>
          <cell r="M1219">
            <v>4000</v>
          </cell>
          <cell r="N1219">
            <v>40625</v>
          </cell>
          <cell r="O1219">
            <v>53852</v>
          </cell>
          <cell r="P1219">
            <v>0</v>
          </cell>
          <cell r="Q1219" t="str">
            <v xml:space="preserve"> JD</v>
          </cell>
          <cell r="R1219">
            <v>43596</v>
          </cell>
          <cell r="S1219">
            <v>0</v>
          </cell>
          <cell r="T1219">
            <v>211.54</v>
          </cell>
          <cell r="U1219" t="str">
            <v xml:space="preserve"> N</v>
          </cell>
          <cell r="V1219">
            <v>4</v>
          </cell>
          <cell r="W1219">
            <v>514067471</v>
          </cell>
          <cell r="X1219" t="str">
            <v xml:space="preserve"> S</v>
          </cell>
          <cell r="Y1219">
            <v>40625</v>
          </cell>
          <cell r="Z1219">
            <v>53852</v>
          </cell>
          <cell r="AA1219">
            <v>0</v>
          </cell>
          <cell r="AB1219">
            <v>13</v>
          </cell>
          <cell r="AC1219">
            <v>4</v>
          </cell>
          <cell r="AD1219">
            <v>11</v>
          </cell>
          <cell r="AE1219">
            <v>0</v>
          </cell>
          <cell r="AF1219">
            <v>0</v>
          </cell>
          <cell r="AG1219" t="str">
            <v xml:space="preserve"> ST</v>
          </cell>
          <cell r="AH1219" t="str">
            <v xml:space="preserve"> ALL LIVESTOCK (INCLUDING ALL I</v>
          </cell>
          <cell r="AI1219" t="str">
            <v xml:space="preserve"> N</v>
          </cell>
          <cell r="AJ1219">
            <v>8.25</v>
          </cell>
          <cell r="AK1219">
            <v>0</v>
          </cell>
          <cell r="AL1219">
            <v>40625</v>
          </cell>
          <cell r="AM1219">
            <v>53852</v>
          </cell>
          <cell r="AN1219" t="str">
            <v xml:space="preserve">  0/00/0000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40625</v>
          </cell>
          <cell r="AZ1219">
            <v>53852</v>
          </cell>
          <cell r="BA1219" t="str">
            <v xml:space="preserve"> ST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 t="str">
            <v>Pass</v>
          </cell>
          <cell r="BH1219" t="str">
            <v>Pass</v>
          </cell>
          <cell r="BI1219" t="str">
            <v>***-**-7471</v>
          </cell>
          <cell r="BJ1219">
            <v>4000</v>
          </cell>
          <cell r="BK1219">
            <v>4211.54</v>
          </cell>
          <cell r="BL1219">
            <v>4211.54</v>
          </cell>
          <cell r="BM1219"/>
          <cell r="BN1219"/>
          <cell r="BO1219"/>
          <cell r="BP1219"/>
          <cell r="BQ1219">
            <v>4.5317633269079699E-6</v>
          </cell>
          <cell r="BR1219">
            <v>4000</v>
          </cell>
          <cell r="BS1219">
            <v>211.54</v>
          </cell>
          <cell r="BT1219">
            <v>4211.54</v>
          </cell>
          <cell r="BU1219">
            <v>0</v>
          </cell>
          <cell r="BV1219">
            <v>4211.54</v>
          </cell>
          <cell r="BW1219">
            <v>0</v>
          </cell>
          <cell r="BX1219">
            <v>0</v>
          </cell>
          <cell r="BY1219"/>
          <cell r="BZ1219">
            <v>0</v>
          </cell>
          <cell r="CA1219" t="e">
            <v>#REF!</v>
          </cell>
          <cell r="CB1219" t="str">
            <v>Match</v>
          </cell>
          <cell r="CC1219" t="b">
            <v>0</v>
          </cell>
          <cell r="CD1219">
            <v>514067471</v>
          </cell>
          <cell r="CE1219">
            <v>9</v>
          </cell>
          <cell r="CF1219">
            <v>5</v>
          </cell>
          <cell r="CG1219">
            <v>6</v>
          </cell>
          <cell r="CH1219" t="b">
            <v>0</v>
          </cell>
          <cell r="CI1219">
            <v>-472.31315972222365</v>
          </cell>
          <cell r="CJ1219"/>
          <cell r="CK1219" t="e">
            <v>#REF!</v>
          </cell>
          <cell r="CL1219" t="e">
            <v>#REF!</v>
          </cell>
        </row>
        <row r="1220">
          <cell r="B1220">
            <v>52088</v>
          </cell>
          <cell r="C1220" t="str">
            <v xml:space="preserve"> MCDANIEL-NOLL,ETHAN</v>
          </cell>
          <cell r="D1220">
            <v>11517.5</v>
          </cell>
          <cell r="E1220">
            <v>2364.35</v>
          </cell>
          <cell r="F1220">
            <v>42258</v>
          </cell>
          <cell r="G1220">
            <v>43906</v>
          </cell>
          <cell r="H1220" t="str">
            <v xml:space="preserve"> PURCHASE VEHICLE</v>
          </cell>
          <cell r="I1220" t="str">
            <v xml:space="preserve"> SA</v>
          </cell>
          <cell r="J1220">
            <v>34</v>
          </cell>
          <cell r="K1220" t="str">
            <v xml:space="preserve"> A</v>
          </cell>
          <cell r="L1220" t="str">
            <v xml:space="preserve"> N</v>
          </cell>
          <cell r="M1220">
            <v>0</v>
          </cell>
          <cell r="N1220">
            <v>40680</v>
          </cell>
          <cell r="O1220">
            <v>52088</v>
          </cell>
          <cell r="P1220">
            <v>0</v>
          </cell>
          <cell r="Q1220" t="str">
            <v xml:space="preserve"> JD</v>
          </cell>
          <cell r="R1220">
            <v>43389</v>
          </cell>
          <cell r="S1220">
            <v>249.52</v>
          </cell>
          <cell r="T1220">
            <v>43.98</v>
          </cell>
          <cell r="U1220" t="str">
            <v xml:space="preserve"> N</v>
          </cell>
          <cell r="V1220">
            <v>11</v>
          </cell>
          <cell r="W1220">
            <v>509151642</v>
          </cell>
          <cell r="X1220" t="str">
            <v xml:space="preserve"> S</v>
          </cell>
          <cell r="Y1220">
            <v>40680</v>
          </cell>
          <cell r="Z1220">
            <v>52088</v>
          </cell>
          <cell r="AA1220">
            <v>0</v>
          </cell>
          <cell r="AB1220">
            <v>25</v>
          </cell>
          <cell r="AC1220">
            <v>5</v>
          </cell>
          <cell r="AD1220">
            <v>12</v>
          </cell>
          <cell r="AE1220">
            <v>0</v>
          </cell>
          <cell r="AF1220">
            <v>0</v>
          </cell>
          <cell r="AG1220" t="str">
            <v xml:space="preserve"> ST</v>
          </cell>
          <cell r="AH1220" t="str">
            <v xml:space="preserve"> 2004 FORD F-150</v>
          </cell>
          <cell r="AI1220" t="str">
            <v xml:space="preserve"> N</v>
          </cell>
          <cell r="AJ1220">
            <v>7</v>
          </cell>
          <cell r="AK1220">
            <v>1</v>
          </cell>
          <cell r="AL1220">
            <v>40680</v>
          </cell>
          <cell r="AM1220">
            <v>52088</v>
          </cell>
          <cell r="AN1220" t="str">
            <v xml:space="preserve">  0/00/0000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40680</v>
          </cell>
          <cell r="AZ1220">
            <v>52088</v>
          </cell>
          <cell r="BA1220" t="str">
            <v xml:space="preserve"> ST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 t="str">
            <v>Pass</v>
          </cell>
          <cell r="BH1220" t="str">
            <v>Pass</v>
          </cell>
          <cell r="BI1220" t="str">
            <v>***-**-1642</v>
          </cell>
          <cell r="BJ1220">
            <v>2364.35</v>
          </cell>
          <cell r="BK1220">
            <v>2408.33</v>
          </cell>
          <cell r="BL1220">
            <v>2408.33</v>
          </cell>
          <cell r="BM1220"/>
          <cell r="BN1220"/>
          <cell r="BO1220"/>
          <cell r="BP1220"/>
          <cell r="BQ1220">
            <v>2.2728097682976973E-6</v>
          </cell>
          <cell r="BR1220">
            <v>2364.35</v>
          </cell>
          <cell r="BS1220">
            <v>43.98</v>
          </cell>
          <cell r="BT1220">
            <v>2408.33</v>
          </cell>
          <cell r="BU1220">
            <v>0</v>
          </cell>
          <cell r="BV1220">
            <v>2408.33</v>
          </cell>
          <cell r="BW1220">
            <v>0</v>
          </cell>
          <cell r="BX1220">
            <v>0</v>
          </cell>
          <cell r="BY1220"/>
          <cell r="BZ1220">
            <v>0</v>
          </cell>
          <cell r="CA1220" t="e">
            <v>#REF!</v>
          </cell>
          <cell r="CB1220" t="str">
            <v>Match</v>
          </cell>
          <cell r="CC1220" t="b">
            <v>0</v>
          </cell>
          <cell r="CD1220">
            <v>509151642</v>
          </cell>
          <cell r="CE1220">
            <v>9</v>
          </cell>
          <cell r="CF1220">
            <v>5</v>
          </cell>
          <cell r="CG1220">
            <v>15</v>
          </cell>
          <cell r="CH1220" t="b">
            <v>0</v>
          </cell>
          <cell r="CI1220">
            <v>-265.31315972222365</v>
          </cell>
          <cell r="CJ1220"/>
          <cell r="CK1220" t="e">
            <v>#REF!</v>
          </cell>
          <cell r="CL1220" t="e">
            <v>#REF!</v>
          </cell>
        </row>
        <row r="1221">
          <cell r="B1221">
            <v>310371</v>
          </cell>
          <cell r="C1221" t="str">
            <v xml:space="preserve"> MC DANIEL,JES</v>
          </cell>
          <cell r="D1221">
            <v>48217.71</v>
          </cell>
          <cell r="E1221">
            <v>39317.74</v>
          </cell>
          <cell r="F1221">
            <v>42160</v>
          </cell>
          <cell r="G1221">
            <v>47665</v>
          </cell>
          <cell r="H1221" t="str">
            <v xml:space="preserve"> REFINANCE HOME</v>
          </cell>
          <cell r="I1221" t="str">
            <v xml:space="preserve"> PA</v>
          </cell>
          <cell r="J1221">
            <v>19</v>
          </cell>
          <cell r="K1221" t="str">
            <v xml:space="preserve"> A</v>
          </cell>
          <cell r="L1221" t="str">
            <v xml:space="preserve"> N</v>
          </cell>
          <cell r="M1221">
            <v>0</v>
          </cell>
          <cell r="N1221">
            <v>40692</v>
          </cell>
          <cell r="O1221">
            <v>310371</v>
          </cell>
          <cell r="P1221">
            <v>0</v>
          </cell>
          <cell r="Q1221" t="str">
            <v xml:space="preserve"> BR</v>
          </cell>
          <cell r="R1221">
            <v>43132</v>
          </cell>
          <cell r="S1221">
            <v>332.98</v>
          </cell>
          <cell r="T1221">
            <v>69.12</v>
          </cell>
          <cell r="U1221" t="str">
            <v xml:space="preserve"> N</v>
          </cell>
          <cell r="V1221">
            <v>2</v>
          </cell>
          <cell r="W1221">
            <v>513824311</v>
          </cell>
          <cell r="X1221" t="str">
            <v xml:space="preserve"> S</v>
          </cell>
          <cell r="Y1221">
            <v>40692</v>
          </cell>
          <cell r="Z1221">
            <v>310371</v>
          </cell>
          <cell r="AA1221">
            <v>0</v>
          </cell>
          <cell r="AB1221">
            <v>25</v>
          </cell>
          <cell r="AC1221">
            <v>6</v>
          </cell>
          <cell r="AD1221">
            <v>3</v>
          </cell>
          <cell r="AE1221">
            <v>310371</v>
          </cell>
          <cell r="AF1221">
            <v>1</v>
          </cell>
          <cell r="AG1221" t="str">
            <v xml:space="preserve"> ST</v>
          </cell>
          <cell r="AH1221" t="str">
            <v xml:space="preserve"> 301 2ND ST, TRIBUNE</v>
          </cell>
          <cell r="AI1221" t="str">
            <v xml:space="preserve"> N</v>
          </cell>
          <cell r="AJ1221">
            <v>2.75</v>
          </cell>
          <cell r="AK1221">
            <v>0</v>
          </cell>
          <cell r="AL1221">
            <v>40692</v>
          </cell>
          <cell r="AM1221">
            <v>310371</v>
          </cell>
          <cell r="AN1221" t="str">
            <v xml:space="preserve">  0/00/0000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40692</v>
          </cell>
          <cell r="AZ1221">
            <v>310371</v>
          </cell>
          <cell r="BA1221" t="str">
            <v xml:space="preserve"> ST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 t="str">
            <v>Pass</v>
          </cell>
          <cell r="BH1221" t="str">
            <v>Pass</v>
          </cell>
          <cell r="BI1221" t="str">
            <v>***-**-4311</v>
          </cell>
          <cell r="BJ1221">
            <v>39317.74</v>
          </cell>
          <cell r="BK1221">
            <v>39386.86</v>
          </cell>
          <cell r="BL1221">
            <v>39386.86</v>
          </cell>
          <cell r="BM1221"/>
          <cell r="BN1221"/>
          <cell r="BO1221"/>
          <cell r="BP1221"/>
          <cell r="BQ1221">
            <v>1.4848224352408546E-5</v>
          </cell>
          <cell r="BR1221">
            <v>39317.74</v>
          </cell>
          <cell r="BS1221">
            <v>69.12</v>
          </cell>
          <cell r="BT1221">
            <v>39386.86</v>
          </cell>
          <cell r="BU1221">
            <v>0</v>
          </cell>
          <cell r="BV1221">
            <v>39386.86</v>
          </cell>
          <cell r="BW1221">
            <v>0</v>
          </cell>
          <cell r="BX1221">
            <v>0</v>
          </cell>
          <cell r="BY1221"/>
          <cell r="BZ1221">
            <v>0</v>
          </cell>
          <cell r="CA1221" t="e">
            <v>#REF!</v>
          </cell>
          <cell r="CB1221" t="str">
            <v>Match</v>
          </cell>
          <cell r="CC1221" t="b">
            <v>0</v>
          </cell>
          <cell r="CD1221">
            <v>513824311</v>
          </cell>
          <cell r="CE1221">
            <v>9</v>
          </cell>
          <cell r="CF1221">
            <v>5</v>
          </cell>
          <cell r="CG1221">
            <v>82</v>
          </cell>
          <cell r="CH1221" t="b">
            <v>0</v>
          </cell>
          <cell r="CI1221">
            <v>-8.3131597222236451</v>
          </cell>
          <cell r="CJ1221"/>
          <cell r="CK1221" t="e">
            <v>#REF!</v>
          </cell>
          <cell r="CL1221" t="e">
            <v>#REF!</v>
          </cell>
        </row>
        <row r="1222">
          <cell r="B1222">
            <v>9310371</v>
          </cell>
          <cell r="C1222" t="str">
            <v xml:space="preserve"> MC DANIEL,JES</v>
          </cell>
          <cell r="D1222">
            <v>-48217.71</v>
          </cell>
          <cell r="E1222">
            <v>-39317.74</v>
          </cell>
          <cell r="F1222">
            <v>42160</v>
          </cell>
          <cell r="G1222">
            <v>47665</v>
          </cell>
          <cell r="H1222" t="str">
            <v xml:space="preserve"> MPF LOAN SOLD</v>
          </cell>
          <cell r="I1222" t="str">
            <v xml:space="preserve"> PT</v>
          </cell>
          <cell r="J1222">
            <v>20</v>
          </cell>
          <cell r="K1222" t="str">
            <v xml:space="preserve"> A</v>
          </cell>
          <cell r="L1222" t="str">
            <v xml:space="preserve"> N</v>
          </cell>
          <cell r="M1222">
            <v>0</v>
          </cell>
          <cell r="N1222">
            <v>40692</v>
          </cell>
          <cell r="O1222">
            <v>9310371</v>
          </cell>
          <cell r="P1222">
            <v>0</v>
          </cell>
          <cell r="Q1222" t="str">
            <v xml:space="preserve"> BR</v>
          </cell>
          <cell r="R1222">
            <v>43132</v>
          </cell>
          <cell r="S1222">
            <v>332.98</v>
          </cell>
          <cell r="T1222">
            <v>-69.12</v>
          </cell>
          <cell r="U1222" t="str">
            <v xml:space="preserve"> N</v>
          </cell>
          <cell r="V1222">
            <v>2</v>
          </cell>
          <cell r="W1222">
            <v>513824311</v>
          </cell>
          <cell r="X1222" t="str">
            <v xml:space="preserve"> S</v>
          </cell>
          <cell r="Y1222">
            <v>40692</v>
          </cell>
          <cell r="Z1222">
            <v>9310371</v>
          </cell>
          <cell r="AA1222">
            <v>0</v>
          </cell>
          <cell r="AB1222">
            <v>25</v>
          </cell>
          <cell r="AC1222">
            <v>6</v>
          </cell>
          <cell r="AD1222">
            <v>3</v>
          </cell>
          <cell r="AE1222">
            <v>310371</v>
          </cell>
          <cell r="AF1222">
            <v>1</v>
          </cell>
          <cell r="AG1222" t="str">
            <v xml:space="preserve"> ST</v>
          </cell>
          <cell r="AH1222" t="str">
            <v xml:space="preserve"> 301 2ND ST, TRIBUNE</v>
          </cell>
          <cell r="AI1222" t="str">
            <v xml:space="preserve">  </v>
          </cell>
          <cell r="AJ1222">
            <v>2.75</v>
          </cell>
          <cell r="AK1222">
            <v>0</v>
          </cell>
          <cell r="AL1222">
            <v>40692</v>
          </cell>
          <cell r="AM1222">
            <v>9310371</v>
          </cell>
          <cell r="AN1222" t="str">
            <v xml:space="preserve">  0/00/0000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40692</v>
          </cell>
          <cell r="AZ1222">
            <v>9310371</v>
          </cell>
          <cell r="BA1222" t="str">
            <v xml:space="preserve"> ST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 t="str">
            <v>Pass</v>
          </cell>
          <cell r="BH1222" t="str">
            <v>Pass</v>
          </cell>
          <cell r="BI1222" t="str">
            <v>***-**-4311</v>
          </cell>
          <cell r="BJ1222">
            <v>-39317.74</v>
          </cell>
          <cell r="BK1222">
            <v>-39386.86</v>
          </cell>
          <cell r="BL1222">
            <v>-39386.86</v>
          </cell>
          <cell r="BM1222"/>
          <cell r="BN1222"/>
          <cell r="BO1222"/>
          <cell r="BP1222"/>
          <cell r="BQ1222">
            <v>-1.4848224352408546E-5</v>
          </cell>
          <cell r="BR1222">
            <v>-39317.74</v>
          </cell>
          <cell r="BS1222">
            <v>-69.12</v>
          </cell>
          <cell r="BT1222">
            <v>-39386.86</v>
          </cell>
          <cell r="BU1222">
            <v>0</v>
          </cell>
          <cell r="BV1222">
            <v>-39386.86</v>
          </cell>
          <cell r="BW1222">
            <v>0</v>
          </cell>
          <cell r="BX1222">
            <v>0</v>
          </cell>
          <cell r="BY1222"/>
          <cell r="BZ1222">
            <v>0</v>
          </cell>
          <cell r="CA1222" t="e">
            <v>#REF!</v>
          </cell>
          <cell r="CB1222" t="str">
            <v>Match</v>
          </cell>
          <cell r="CC1222" t="b">
            <v>0</v>
          </cell>
          <cell r="CD1222">
            <v>513824311</v>
          </cell>
          <cell r="CE1222">
            <v>9</v>
          </cell>
          <cell r="CF1222">
            <v>5</v>
          </cell>
          <cell r="CG1222">
            <v>82</v>
          </cell>
          <cell r="CH1222" t="b">
            <v>0</v>
          </cell>
          <cell r="CI1222">
            <v>-8.3131597222236451</v>
          </cell>
          <cell r="CJ1222"/>
          <cell r="CK1222" t="e">
            <v>#REF!</v>
          </cell>
          <cell r="CL1222" t="e">
            <v>#REF!</v>
          </cell>
        </row>
        <row r="1223">
          <cell r="B1223">
            <v>53940</v>
          </cell>
          <cell r="C1223" t="str">
            <v xml:space="preserve"> DANIEL,MICHAEL MC</v>
          </cell>
          <cell r="D1223">
            <v>147500</v>
          </cell>
          <cell r="E1223">
            <v>146142.82999999999</v>
          </cell>
          <cell r="F1223">
            <v>42902</v>
          </cell>
          <cell r="G1223">
            <v>43992</v>
          </cell>
          <cell r="H1223" t="str">
            <v xml:space="preserve"> PURCHASE INVESTMENT PROPERTY</v>
          </cell>
          <cell r="I1223" t="str">
            <v xml:space="preserve"> SA</v>
          </cell>
          <cell r="J1223">
            <v>13</v>
          </cell>
          <cell r="K1223" t="str">
            <v xml:space="preserve"> A</v>
          </cell>
          <cell r="L1223" t="str">
            <v xml:space="preserve"> N</v>
          </cell>
          <cell r="M1223">
            <v>0</v>
          </cell>
          <cell r="N1223">
            <v>40695</v>
          </cell>
          <cell r="O1223">
            <v>53940</v>
          </cell>
          <cell r="P1223">
            <v>0</v>
          </cell>
          <cell r="Q1223" t="str">
            <v xml:space="preserve"> JB</v>
          </cell>
          <cell r="R1223">
            <v>43141</v>
          </cell>
          <cell r="S1223">
            <v>791.48</v>
          </cell>
          <cell r="T1223">
            <v>280.27</v>
          </cell>
          <cell r="U1223" t="str">
            <v xml:space="preserve"> N</v>
          </cell>
          <cell r="V1223">
            <v>2</v>
          </cell>
          <cell r="W1223">
            <v>513566909</v>
          </cell>
          <cell r="X1223" t="str">
            <v xml:space="preserve"> S</v>
          </cell>
          <cell r="Y1223">
            <v>40695</v>
          </cell>
          <cell r="Z1223">
            <v>53940</v>
          </cell>
          <cell r="AA1223">
            <v>0</v>
          </cell>
          <cell r="AB1223">
            <v>13</v>
          </cell>
          <cell r="AC1223">
            <v>6</v>
          </cell>
          <cell r="AD1223">
            <v>1</v>
          </cell>
          <cell r="AE1223">
            <v>0</v>
          </cell>
          <cell r="AF1223">
            <v>0</v>
          </cell>
          <cell r="AG1223" t="str">
            <v xml:space="preserve"> ST</v>
          </cell>
          <cell r="AH1223" t="str">
            <v xml:space="preserve"> REAL PROPERTY LOCATED AT 2201</v>
          </cell>
          <cell r="AI1223" t="str">
            <v xml:space="preserve"> N</v>
          </cell>
          <cell r="AJ1223">
            <v>5</v>
          </cell>
          <cell r="AK1223">
            <v>0</v>
          </cell>
          <cell r="AL1223">
            <v>40695</v>
          </cell>
          <cell r="AM1223">
            <v>53940</v>
          </cell>
          <cell r="AN1223" t="str">
            <v xml:space="preserve">  0/00/0000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40695</v>
          </cell>
          <cell r="AZ1223">
            <v>53940</v>
          </cell>
          <cell r="BA1223" t="str">
            <v xml:space="preserve"> ST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 t="str">
            <v>Pass</v>
          </cell>
          <cell r="BH1223" t="str">
            <v>Pass</v>
          </cell>
          <cell r="BI1223" t="str">
            <v>***-**-6909</v>
          </cell>
          <cell r="BJ1223">
            <v>146142.82999999999</v>
          </cell>
          <cell r="BK1223">
            <v>146423.09999999998</v>
          </cell>
          <cell r="BL1223">
            <v>146423.09999999998</v>
          </cell>
          <cell r="BM1223"/>
          <cell r="BN1223"/>
          <cell r="BO1223"/>
          <cell r="BP1223"/>
          <cell r="BQ1223">
            <v>1.0034616931584027E-4</v>
          </cell>
          <cell r="BR1223">
            <v>146142.82999999999</v>
          </cell>
          <cell r="BS1223">
            <v>280.27</v>
          </cell>
          <cell r="BT1223">
            <v>146423.09999999998</v>
          </cell>
          <cell r="BU1223">
            <v>0</v>
          </cell>
          <cell r="BV1223">
            <v>146423.09999999998</v>
          </cell>
          <cell r="BW1223">
            <v>0</v>
          </cell>
          <cell r="BX1223">
            <v>0</v>
          </cell>
          <cell r="BY1223"/>
          <cell r="BZ1223">
            <v>0</v>
          </cell>
          <cell r="CA1223" t="e">
            <v>#REF!</v>
          </cell>
          <cell r="CB1223" t="str">
            <v>Match</v>
          </cell>
          <cell r="CC1223" t="b">
            <v>0</v>
          </cell>
          <cell r="CD1223">
            <v>513566909</v>
          </cell>
          <cell r="CE1223">
            <v>9</v>
          </cell>
          <cell r="CF1223">
            <v>5</v>
          </cell>
          <cell r="CG1223">
            <v>56</v>
          </cell>
          <cell r="CH1223" t="b">
            <v>0</v>
          </cell>
          <cell r="CI1223">
            <v>-17.313159722223645</v>
          </cell>
          <cell r="CJ1223"/>
          <cell r="CK1223" t="e">
            <v>#REF!</v>
          </cell>
          <cell r="CL1223" t="e">
            <v>#REF!</v>
          </cell>
        </row>
        <row r="1224">
          <cell r="B1224">
            <v>54304</v>
          </cell>
          <cell r="C1224" t="str">
            <v xml:space="preserve"> MC DANIEL,MIK</v>
          </cell>
          <cell r="D1224">
            <v>590691.51</v>
          </cell>
          <cell r="E1224">
            <v>590222.46</v>
          </cell>
          <cell r="F1224">
            <v>43069</v>
          </cell>
          <cell r="G1224">
            <v>54029</v>
          </cell>
          <cell r="H1224" t="str">
            <v xml:space="preserve"> REFINANCE DEBT</v>
          </cell>
          <cell r="I1224" t="str">
            <v xml:space="preserve"> SA</v>
          </cell>
          <cell r="J1224">
            <v>12</v>
          </cell>
          <cell r="K1224" t="str">
            <v xml:space="preserve"> A</v>
          </cell>
          <cell r="L1224" t="str">
            <v xml:space="preserve"> N</v>
          </cell>
          <cell r="M1224">
            <v>0</v>
          </cell>
          <cell r="N1224">
            <v>40695</v>
          </cell>
          <cell r="O1224">
            <v>54304</v>
          </cell>
          <cell r="P1224">
            <v>0</v>
          </cell>
          <cell r="Q1224" t="str">
            <v xml:space="preserve"> MN</v>
          </cell>
          <cell r="R1224">
            <v>43134</v>
          </cell>
          <cell r="S1224">
            <v>3246.1</v>
          </cell>
          <cell r="T1224">
            <v>1849.91</v>
          </cell>
          <cell r="U1224" t="str">
            <v xml:space="preserve"> N</v>
          </cell>
          <cell r="V1224">
            <v>2</v>
          </cell>
          <cell r="W1224">
            <v>513566909</v>
          </cell>
          <cell r="X1224" t="str">
            <v xml:space="preserve"> S</v>
          </cell>
          <cell r="Y1224">
            <v>40695</v>
          </cell>
          <cell r="Z1224">
            <v>54304</v>
          </cell>
          <cell r="AA1224">
            <v>0</v>
          </cell>
          <cell r="AB1224">
            <v>13</v>
          </cell>
          <cell r="AC1224">
            <v>6</v>
          </cell>
          <cell r="AD1224">
            <v>2</v>
          </cell>
          <cell r="AE1224">
            <v>0</v>
          </cell>
          <cell r="AF1224">
            <v>0</v>
          </cell>
          <cell r="AG1224" t="str">
            <v xml:space="preserve"> ST</v>
          </cell>
          <cell r="AH1224" t="str">
            <v xml:space="preserve"> REAL PROPERTY LOCATED IN LOGAN</v>
          </cell>
          <cell r="AI1224" t="str">
            <v xml:space="preserve"> N</v>
          </cell>
          <cell r="AJ1224">
            <v>5.2</v>
          </cell>
          <cell r="AK1224">
            <v>0</v>
          </cell>
          <cell r="AL1224">
            <v>40695</v>
          </cell>
          <cell r="AM1224">
            <v>54304</v>
          </cell>
          <cell r="AN1224" t="str">
            <v xml:space="preserve">  0/00/0000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40695</v>
          </cell>
          <cell r="AZ1224">
            <v>54304</v>
          </cell>
          <cell r="BA1224" t="str">
            <v xml:space="preserve"> ST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 t="str">
            <v>Pass</v>
          </cell>
          <cell r="BH1224" t="str">
            <v>Pass</v>
          </cell>
          <cell r="BI1224" t="str">
            <v>***-**-6909</v>
          </cell>
          <cell r="BJ1224">
            <v>590222.46</v>
          </cell>
          <cell r="BK1224">
            <v>592072.37</v>
          </cell>
          <cell r="BL1224">
            <v>592072.37</v>
          </cell>
          <cell r="BM1224"/>
          <cell r="BN1224"/>
          <cell r="BO1224"/>
          <cell r="BP1224"/>
          <cell r="BQ1224">
            <v>4.2147552104594281E-4</v>
          </cell>
          <cell r="BR1224">
            <v>590222.46</v>
          </cell>
          <cell r="BS1224">
            <v>1849.91</v>
          </cell>
          <cell r="BT1224">
            <v>592072.37</v>
          </cell>
          <cell r="BU1224">
            <v>0</v>
          </cell>
          <cell r="BV1224">
            <v>592072.37</v>
          </cell>
          <cell r="BW1224">
            <v>0</v>
          </cell>
          <cell r="BX1224">
            <v>0</v>
          </cell>
          <cell r="BY1224"/>
          <cell r="BZ1224">
            <v>0</v>
          </cell>
          <cell r="CA1224" t="e">
            <v>#REF!</v>
          </cell>
          <cell r="CB1224" t="str">
            <v>Match</v>
          </cell>
          <cell r="CC1224" t="b">
            <v>0</v>
          </cell>
          <cell r="CD1224">
            <v>513566909</v>
          </cell>
          <cell r="CE1224">
            <v>9</v>
          </cell>
          <cell r="CF1224">
            <v>5</v>
          </cell>
          <cell r="CG1224">
            <v>56</v>
          </cell>
          <cell r="CH1224" t="b">
            <v>0</v>
          </cell>
          <cell r="CI1224">
            <v>-10.313159722223645</v>
          </cell>
          <cell r="CJ1224"/>
          <cell r="CK1224" t="e">
            <v>#REF!</v>
          </cell>
          <cell r="CL1224" t="e">
            <v>#REF!</v>
          </cell>
        </row>
        <row r="1225">
          <cell r="B1225">
            <v>54209</v>
          </cell>
          <cell r="C1225" t="str">
            <v xml:space="preserve"> MCEACHERN,MICHAEL</v>
          </cell>
          <cell r="D1225">
            <v>12027.5</v>
          </cell>
          <cell r="E1225">
            <v>11315.8</v>
          </cell>
          <cell r="F1225">
            <v>43005</v>
          </cell>
          <cell r="G1225">
            <v>44470</v>
          </cell>
          <cell r="H1225" t="str">
            <v xml:space="preserve"> PURCHASE VEHICLE</v>
          </cell>
          <cell r="I1225" t="str">
            <v xml:space="preserve"> SA</v>
          </cell>
          <cell r="J1225">
            <v>34</v>
          </cell>
          <cell r="K1225" t="str">
            <v xml:space="preserve"> A</v>
          </cell>
          <cell r="L1225" t="str">
            <v xml:space="preserve"> N</v>
          </cell>
          <cell r="M1225">
            <v>0</v>
          </cell>
          <cell r="N1225">
            <v>40696</v>
          </cell>
          <cell r="O1225">
            <v>54209</v>
          </cell>
          <cell r="P1225">
            <v>0</v>
          </cell>
          <cell r="Q1225" t="str">
            <v xml:space="preserve"> LF</v>
          </cell>
          <cell r="R1225">
            <v>43132</v>
          </cell>
          <cell r="S1225">
            <v>282.67</v>
          </cell>
          <cell r="T1225">
            <v>40.92</v>
          </cell>
          <cell r="U1225" t="str">
            <v xml:space="preserve"> N</v>
          </cell>
          <cell r="V1225">
            <v>11</v>
          </cell>
          <cell r="W1225">
            <v>511110743</v>
          </cell>
          <cell r="X1225" t="str">
            <v xml:space="preserve"> S</v>
          </cell>
          <cell r="Y1225">
            <v>40696</v>
          </cell>
          <cell r="Z1225">
            <v>54209</v>
          </cell>
          <cell r="AA1225">
            <v>0</v>
          </cell>
          <cell r="AB1225">
            <v>2</v>
          </cell>
          <cell r="AC1225">
            <v>5</v>
          </cell>
          <cell r="AD1225">
            <v>12</v>
          </cell>
          <cell r="AE1225">
            <v>0</v>
          </cell>
          <cell r="AF1225">
            <v>0</v>
          </cell>
          <cell r="AG1225" t="str">
            <v xml:space="preserve"> ST</v>
          </cell>
          <cell r="AH1225" t="str">
            <v xml:space="preserve"> 2008 CHEVROLET TAHOE (VIN 1GNF</v>
          </cell>
          <cell r="AI1225" t="str">
            <v xml:space="preserve"> N</v>
          </cell>
          <cell r="AJ1225">
            <v>6</v>
          </cell>
          <cell r="AK1225">
            <v>0</v>
          </cell>
          <cell r="AL1225">
            <v>40696</v>
          </cell>
          <cell r="AM1225">
            <v>54209</v>
          </cell>
          <cell r="AN1225" t="str">
            <v xml:space="preserve">  0/00/0000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40696</v>
          </cell>
          <cell r="AZ1225">
            <v>54209</v>
          </cell>
          <cell r="BA1225" t="str">
            <v xml:space="preserve"> ST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 t="str">
            <v>Pass</v>
          </cell>
          <cell r="BH1225" t="str">
            <v>Pass</v>
          </cell>
          <cell r="BI1225" t="str">
            <v>***-**-0743</v>
          </cell>
          <cell r="BJ1225">
            <v>11315.8</v>
          </cell>
          <cell r="BK1225">
            <v>11356.72</v>
          </cell>
          <cell r="BL1225">
            <v>11356.72</v>
          </cell>
          <cell r="BM1225"/>
          <cell r="BN1225"/>
          <cell r="BO1225"/>
          <cell r="BP1225"/>
          <cell r="BQ1225">
            <v>9.3237322644773093E-6</v>
          </cell>
          <cell r="BR1225">
            <v>11315.8</v>
          </cell>
          <cell r="BS1225">
            <v>40.92</v>
          </cell>
          <cell r="BT1225">
            <v>11356.72</v>
          </cell>
          <cell r="BU1225">
            <v>0</v>
          </cell>
          <cell r="BV1225">
            <v>11356.72</v>
          </cell>
          <cell r="BW1225">
            <v>0</v>
          </cell>
          <cell r="BX1225">
            <v>0</v>
          </cell>
          <cell r="BY1225"/>
          <cell r="BZ1225">
            <v>0</v>
          </cell>
          <cell r="CA1225" t="e">
            <v>#REF!</v>
          </cell>
          <cell r="CB1225" t="str">
            <v>Match</v>
          </cell>
          <cell r="CC1225" t="b">
            <v>0</v>
          </cell>
          <cell r="CD1225">
            <v>511110743</v>
          </cell>
          <cell r="CE1225">
            <v>9</v>
          </cell>
          <cell r="CF1225">
            <v>5</v>
          </cell>
          <cell r="CG1225">
            <v>11</v>
          </cell>
          <cell r="CH1225" t="b">
            <v>0</v>
          </cell>
          <cell r="CI1225">
            <v>-8.3131597222236451</v>
          </cell>
          <cell r="CJ1225"/>
          <cell r="CK1225" t="e">
            <v>#REF!</v>
          </cell>
          <cell r="CL1225" t="e">
            <v>#REF!</v>
          </cell>
        </row>
        <row r="1226">
          <cell r="B1226">
            <v>53993</v>
          </cell>
          <cell r="C1226" t="str">
            <v xml:space="preserve"> MC DANIEL,KURTIS A.</v>
          </cell>
          <cell r="D1226">
            <v>9640.91</v>
          </cell>
          <cell r="E1226">
            <v>8119.92</v>
          </cell>
          <cell r="F1226">
            <v>42921</v>
          </cell>
          <cell r="G1226">
            <v>44012</v>
          </cell>
          <cell r="H1226" t="str">
            <v xml:space="preserve"> REFINANCE DEBT</v>
          </cell>
          <cell r="I1226" t="str">
            <v xml:space="preserve"> SA</v>
          </cell>
          <cell r="J1226">
            <v>31</v>
          </cell>
          <cell r="K1226" t="str">
            <v xml:space="preserve"> A</v>
          </cell>
          <cell r="L1226" t="str">
            <v xml:space="preserve"> N</v>
          </cell>
          <cell r="M1226">
            <v>0</v>
          </cell>
          <cell r="N1226">
            <v>40700</v>
          </cell>
          <cell r="O1226">
            <v>53993</v>
          </cell>
          <cell r="P1226">
            <v>0</v>
          </cell>
          <cell r="Q1226" t="str">
            <v xml:space="preserve"> MN</v>
          </cell>
          <cell r="R1226">
            <v>43130</v>
          </cell>
          <cell r="S1226">
            <v>297.41000000000003</v>
          </cell>
          <cell r="T1226">
            <v>40.49</v>
          </cell>
          <cell r="U1226" t="str">
            <v xml:space="preserve"> N</v>
          </cell>
          <cell r="V1226">
            <v>11</v>
          </cell>
          <cell r="W1226">
            <v>510025632</v>
          </cell>
          <cell r="X1226" t="str">
            <v xml:space="preserve"> S</v>
          </cell>
          <cell r="Y1226">
            <v>40700</v>
          </cell>
          <cell r="Z1226">
            <v>53993</v>
          </cell>
          <cell r="AA1226">
            <v>0</v>
          </cell>
          <cell r="AB1226">
            <v>4</v>
          </cell>
          <cell r="AC1226">
            <v>10</v>
          </cell>
          <cell r="AD1226">
            <v>4</v>
          </cell>
          <cell r="AE1226">
            <v>0</v>
          </cell>
          <cell r="AF1226">
            <v>0</v>
          </cell>
          <cell r="AG1226" t="str">
            <v xml:space="preserve"> ST</v>
          </cell>
          <cell r="AH1226" t="str">
            <v xml:space="preserve"> 2004 CHEVROLET SILVERADO 1500</v>
          </cell>
          <cell r="AI1226" t="str">
            <v xml:space="preserve"> N</v>
          </cell>
          <cell r="AJ1226">
            <v>7</v>
          </cell>
          <cell r="AK1226">
            <v>0</v>
          </cell>
          <cell r="AL1226">
            <v>40700</v>
          </cell>
          <cell r="AM1226">
            <v>53993</v>
          </cell>
          <cell r="AN1226" t="str">
            <v xml:space="preserve">  0/00/0000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40700</v>
          </cell>
          <cell r="AZ1226">
            <v>53993</v>
          </cell>
          <cell r="BA1226" t="str">
            <v xml:space="preserve"> ST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 t="str">
            <v>Pass</v>
          </cell>
          <cell r="BH1226" t="str">
            <v>Pass</v>
          </cell>
          <cell r="BI1226" t="str">
            <v>***-**-5632</v>
          </cell>
          <cell r="BJ1226">
            <v>8119.92</v>
          </cell>
          <cell r="BK1226">
            <v>8160.41</v>
          </cell>
          <cell r="BL1226">
            <v>8160.41</v>
          </cell>
          <cell r="BM1226"/>
          <cell r="BN1226"/>
          <cell r="BO1226"/>
          <cell r="BP1226"/>
          <cell r="BQ1226">
            <v>7.8055421125450288E-6</v>
          </cell>
          <cell r="BR1226">
            <v>8119.92</v>
          </cell>
          <cell r="BS1226">
            <v>40.49</v>
          </cell>
          <cell r="BT1226">
            <v>8160.41</v>
          </cell>
          <cell r="BU1226">
            <v>0</v>
          </cell>
          <cell r="BV1226">
            <v>8160.41</v>
          </cell>
          <cell r="BW1226">
            <v>0</v>
          </cell>
          <cell r="BX1226">
            <v>0</v>
          </cell>
          <cell r="BY1226"/>
          <cell r="BZ1226">
            <v>0</v>
          </cell>
          <cell r="CA1226" t="e">
            <v>#REF!</v>
          </cell>
          <cell r="CB1226" t="str">
            <v>Match</v>
          </cell>
          <cell r="CC1226" t="b">
            <v>0</v>
          </cell>
          <cell r="CD1226">
            <v>510025632</v>
          </cell>
          <cell r="CE1226">
            <v>9</v>
          </cell>
          <cell r="CF1226">
            <v>5</v>
          </cell>
          <cell r="CG1226">
            <v>2</v>
          </cell>
          <cell r="CH1226" t="b">
            <v>0</v>
          </cell>
          <cell r="CI1226">
            <v>-6.3131597222236451</v>
          </cell>
          <cell r="CJ1226"/>
          <cell r="CK1226" t="e">
            <v>#REF!</v>
          </cell>
          <cell r="CL1226" t="e">
            <v>#REF!</v>
          </cell>
        </row>
        <row r="1227">
          <cell r="B1227">
            <v>53303</v>
          </cell>
          <cell r="C1227" t="str">
            <v xml:space="preserve"> DANIEL,JACOB MC</v>
          </cell>
          <cell r="D1227">
            <v>78415.19</v>
          </cell>
          <cell r="E1227">
            <v>60872.9</v>
          </cell>
          <cell r="F1227">
            <v>42636</v>
          </cell>
          <cell r="G1227">
            <v>44476</v>
          </cell>
          <cell r="H1227" t="str">
            <v xml:space="preserve"> TERM EQUIPMENT</v>
          </cell>
          <cell r="I1227" t="str">
            <v xml:space="preserve"> SA</v>
          </cell>
          <cell r="J1227">
            <v>32</v>
          </cell>
          <cell r="K1227" t="str">
            <v xml:space="preserve"> A</v>
          </cell>
          <cell r="L1227" t="str">
            <v xml:space="preserve"> N</v>
          </cell>
          <cell r="M1227">
            <v>0</v>
          </cell>
          <cell r="N1227">
            <v>40799</v>
          </cell>
          <cell r="O1227">
            <v>53303</v>
          </cell>
          <cell r="P1227">
            <v>0</v>
          </cell>
          <cell r="Q1227" t="str">
            <v xml:space="preserve"> JB</v>
          </cell>
          <cell r="R1227">
            <v>43138</v>
          </cell>
          <cell r="S1227">
            <v>1486.33</v>
          </cell>
          <cell r="T1227">
            <v>42.52</v>
          </cell>
          <cell r="U1227" t="str">
            <v xml:space="preserve"> N</v>
          </cell>
          <cell r="V1227">
            <v>7</v>
          </cell>
          <cell r="W1227">
            <v>511903859</v>
          </cell>
          <cell r="X1227" t="str">
            <v xml:space="preserve"> S</v>
          </cell>
          <cell r="Y1227">
            <v>40799</v>
          </cell>
          <cell r="Z1227">
            <v>53303</v>
          </cell>
          <cell r="AA1227">
            <v>0</v>
          </cell>
          <cell r="AB1227">
            <v>13</v>
          </cell>
          <cell r="AC1227">
            <v>2</v>
          </cell>
          <cell r="AD1227">
            <v>5</v>
          </cell>
          <cell r="AE1227">
            <v>0</v>
          </cell>
          <cell r="AF1227">
            <v>0</v>
          </cell>
          <cell r="AG1227" t="str">
            <v xml:space="preserve"> ST</v>
          </cell>
          <cell r="AH1227" t="str">
            <v xml:space="preserve"> ALL IN CP AC EQ GI LIVESTOCK</v>
          </cell>
          <cell r="AI1227" t="str">
            <v xml:space="preserve"> N</v>
          </cell>
          <cell r="AJ1227">
            <v>5.0999999999999996</v>
          </cell>
          <cell r="AK1227">
            <v>1</v>
          </cell>
          <cell r="AL1227">
            <v>40799</v>
          </cell>
          <cell r="AM1227">
            <v>53303</v>
          </cell>
          <cell r="AN1227" t="str">
            <v xml:space="preserve">  0/00/0000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40799</v>
          </cell>
          <cell r="AZ1227">
            <v>53303</v>
          </cell>
          <cell r="BA1227" t="str">
            <v xml:space="preserve"> ST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 t="str">
            <v>Pass</v>
          </cell>
          <cell r="BH1227" t="str">
            <v>Pass</v>
          </cell>
          <cell r="BI1227" t="str">
            <v>***-**-3859</v>
          </cell>
          <cell r="BJ1227">
            <v>60872.9</v>
          </cell>
          <cell r="BK1227">
            <v>60915.42</v>
          </cell>
          <cell r="BL1227">
            <v>60915.42</v>
          </cell>
          <cell r="BM1227"/>
          <cell r="BN1227"/>
          <cell r="BO1227"/>
          <cell r="BP1227"/>
          <cell r="BQ1227">
            <v>4.2633152627119219E-5</v>
          </cell>
          <cell r="BR1227">
            <v>60872.9</v>
          </cell>
          <cell r="BS1227">
            <v>42.52</v>
          </cell>
          <cell r="BT1227">
            <v>60915.42</v>
          </cell>
          <cell r="BU1227">
            <v>0</v>
          </cell>
          <cell r="BV1227">
            <v>60915.42</v>
          </cell>
          <cell r="BW1227">
            <v>0</v>
          </cell>
          <cell r="BX1227">
            <v>0</v>
          </cell>
          <cell r="BY1227"/>
          <cell r="BZ1227">
            <v>0</v>
          </cell>
          <cell r="CA1227" t="e">
            <v>#REF!</v>
          </cell>
          <cell r="CB1227" t="str">
            <v>Match</v>
          </cell>
          <cell r="CC1227" t="b">
            <v>0</v>
          </cell>
          <cell r="CD1227">
            <v>511903859</v>
          </cell>
          <cell r="CE1227">
            <v>9</v>
          </cell>
          <cell r="CF1227">
            <v>5</v>
          </cell>
          <cell r="CG1227">
            <v>90</v>
          </cell>
          <cell r="CH1227" t="b">
            <v>0</v>
          </cell>
          <cell r="CI1227">
            <v>-14.313159722223645</v>
          </cell>
          <cell r="CJ1227"/>
          <cell r="CK1227" t="e">
            <v>#REF!</v>
          </cell>
          <cell r="CL1227" t="e">
            <v>#REF!</v>
          </cell>
        </row>
        <row r="1228">
          <cell r="B1228">
            <v>53868</v>
          </cell>
          <cell r="C1228" t="str">
            <v xml:space="preserve"> DANIEL,JACOB MC</v>
          </cell>
          <cell r="D1228">
            <v>30000</v>
          </cell>
          <cell r="E1228">
            <v>25000</v>
          </cell>
          <cell r="F1228">
            <v>42871</v>
          </cell>
          <cell r="G1228">
            <v>43236</v>
          </cell>
          <cell r="H1228" t="str">
            <v xml:space="preserve"> OPERATING LOC</v>
          </cell>
          <cell r="I1228" t="str">
            <v xml:space="preserve"> SI</v>
          </cell>
          <cell r="J1228">
            <v>91</v>
          </cell>
          <cell r="K1228" t="str">
            <v xml:space="preserve"> A</v>
          </cell>
          <cell r="L1228" t="str">
            <v xml:space="preserve"> O</v>
          </cell>
          <cell r="M1228">
            <v>30000</v>
          </cell>
          <cell r="N1228">
            <v>40799</v>
          </cell>
          <cell r="O1228">
            <v>53868</v>
          </cell>
          <cell r="P1228">
            <v>0</v>
          </cell>
          <cell r="Q1228" t="str">
            <v xml:space="preserve"> JB</v>
          </cell>
          <cell r="R1228">
            <v>43236</v>
          </cell>
          <cell r="S1228">
            <v>0</v>
          </cell>
          <cell r="T1228">
            <v>510.77</v>
          </cell>
          <cell r="U1228" t="str">
            <v xml:space="preserve"> N</v>
          </cell>
          <cell r="V1228">
            <v>7</v>
          </cell>
          <cell r="W1228">
            <v>511903859</v>
          </cell>
          <cell r="X1228" t="str">
            <v xml:space="preserve"> S</v>
          </cell>
          <cell r="Y1228">
            <v>40799</v>
          </cell>
          <cell r="Z1228">
            <v>53868</v>
          </cell>
          <cell r="AA1228">
            <v>0</v>
          </cell>
          <cell r="AB1228">
            <v>13</v>
          </cell>
          <cell r="AC1228">
            <v>4</v>
          </cell>
          <cell r="AD1228">
            <v>11</v>
          </cell>
          <cell r="AE1228">
            <v>0</v>
          </cell>
          <cell r="AF1228">
            <v>0</v>
          </cell>
          <cell r="AG1228" t="str">
            <v xml:space="preserve"> ST</v>
          </cell>
          <cell r="AH1228" t="str">
            <v xml:space="preserve"> ALL INV CP AC EQ GI FP LIVESTO</v>
          </cell>
          <cell r="AI1228" t="str">
            <v xml:space="preserve"> N</v>
          </cell>
          <cell r="AJ1228">
            <v>6</v>
          </cell>
          <cell r="AK1228">
            <v>0</v>
          </cell>
          <cell r="AL1228">
            <v>40799</v>
          </cell>
          <cell r="AM1228">
            <v>53868</v>
          </cell>
          <cell r="AN1228" t="str">
            <v xml:space="preserve">  0/00/0000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40799</v>
          </cell>
          <cell r="AZ1228">
            <v>53868</v>
          </cell>
          <cell r="BA1228" t="str">
            <v xml:space="preserve"> ST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 t="str">
            <v>Pass</v>
          </cell>
          <cell r="BH1228" t="str">
            <v>Pass</v>
          </cell>
          <cell r="BI1228" t="str">
            <v>***-**-3859</v>
          </cell>
          <cell r="BJ1228">
            <v>30000</v>
          </cell>
          <cell r="BK1228">
            <v>25510.77</v>
          </cell>
          <cell r="BL1228">
            <v>25510.77</v>
          </cell>
          <cell r="BM1228"/>
          <cell r="BN1228"/>
          <cell r="BO1228"/>
          <cell r="BP1228"/>
          <cell r="BQ1228">
            <v>2.0598924213218043E-5</v>
          </cell>
          <cell r="BR1228">
            <v>25000</v>
          </cell>
          <cell r="BS1228">
            <v>510.77</v>
          </cell>
          <cell r="BT1228">
            <v>25510.77</v>
          </cell>
          <cell r="BU1228">
            <v>5000</v>
          </cell>
          <cell r="BV1228">
            <v>30510.77</v>
          </cell>
          <cell r="BW1228">
            <v>0</v>
          </cell>
          <cell r="BX1228">
            <v>0</v>
          </cell>
          <cell r="BY1228"/>
          <cell r="BZ1228">
            <v>0</v>
          </cell>
          <cell r="CA1228" t="e">
            <v>#REF!</v>
          </cell>
          <cell r="CB1228" t="str">
            <v>Match</v>
          </cell>
          <cell r="CC1228" t="b">
            <v>0</v>
          </cell>
          <cell r="CD1228">
            <v>511903859</v>
          </cell>
          <cell r="CE1228">
            <v>9</v>
          </cell>
          <cell r="CF1228">
            <v>5</v>
          </cell>
          <cell r="CG1228">
            <v>90</v>
          </cell>
          <cell r="CH1228" t="b">
            <v>0</v>
          </cell>
          <cell r="CI1228">
            <v>-112.31315972222365</v>
          </cell>
          <cell r="CJ1228"/>
          <cell r="CK1228" t="e">
            <v>#REF!</v>
          </cell>
          <cell r="CL1228" t="e">
            <v>#REF!</v>
          </cell>
        </row>
        <row r="1229">
          <cell r="B1229">
            <v>54201</v>
          </cell>
          <cell r="C1229" t="str">
            <v xml:space="preserve"> MC DANIEL,PAM</v>
          </cell>
          <cell r="D1229">
            <v>20025</v>
          </cell>
          <cell r="E1229">
            <v>20025</v>
          </cell>
          <cell r="F1229">
            <v>43004</v>
          </cell>
          <cell r="G1229">
            <v>43369</v>
          </cell>
          <cell r="H1229" t="str">
            <v xml:space="preserve"> DEBT CONSOLIDATION</v>
          </cell>
          <cell r="I1229" t="str">
            <v xml:space="preserve"> SI</v>
          </cell>
          <cell r="J1229">
            <v>72</v>
          </cell>
          <cell r="K1229" t="str">
            <v xml:space="preserve"> A</v>
          </cell>
          <cell r="L1229" t="str">
            <v xml:space="preserve"> N</v>
          </cell>
          <cell r="M1229">
            <v>0</v>
          </cell>
          <cell r="N1229">
            <v>40900</v>
          </cell>
          <cell r="O1229">
            <v>54201</v>
          </cell>
          <cell r="P1229">
            <v>0</v>
          </cell>
          <cell r="Q1229" t="str">
            <v xml:space="preserve"> JB</v>
          </cell>
          <cell r="R1229">
            <v>43369</v>
          </cell>
          <cell r="S1229">
            <v>0</v>
          </cell>
          <cell r="T1229">
            <v>174.46</v>
          </cell>
          <cell r="U1229" t="str">
            <v xml:space="preserve"> N</v>
          </cell>
          <cell r="V1229">
            <v>8</v>
          </cell>
          <cell r="W1229">
            <v>510708150</v>
          </cell>
          <cell r="X1229" t="str">
            <v xml:space="preserve"> S</v>
          </cell>
          <cell r="Y1229">
            <v>40900</v>
          </cell>
          <cell r="Z1229">
            <v>54201</v>
          </cell>
          <cell r="AA1229">
            <v>0</v>
          </cell>
          <cell r="AB1229">
            <v>13</v>
          </cell>
          <cell r="AC1229">
            <v>10</v>
          </cell>
          <cell r="AD1229">
            <v>8</v>
          </cell>
          <cell r="AE1229">
            <v>0</v>
          </cell>
          <cell r="AF1229">
            <v>0</v>
          </cell>
          <cell r="AG1229" t="str">
            <v xml:space="preserve"> ST</v>
          </cell>
          <cell r="AH1229" t="str">
            <v xml:space="preserve"> CD ACCOUNT NUMBER 13393 WITH L</v>
          </cell>
          <cell r="AI1229" t="str">
            <v xml:space="preserve"> N</v>
          </cell>
          <cell r="AJ1229">
            <v>2.65</v>
          </cell>
          <cell r="AK1229">
            <v>0</v>
          </cell>
          <cell r="AL1229">
            <v>40900</v>
          </cell>
          <cell r="AM1229">
            <v>54201</v>
          </cell>
          <cell r="AN1229" t="str">
            <v xml:space="preserve">  0/00/0000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40900</v>
          </cell>
          <cell r="AZ1229">
            <v>54201</v>
          </cell>
          <cell r="BA1229" t="str">
            <v xml:space="preserve"> ST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 t="str">
            <v>Pass</v>
          </cell>
          <cell r="BH1229" t="str">
            <v>Pass</v>
          </cell>
          <cell r="BI1229" t="str">
            <v>***-**-8150</v>
          </cell>
          <cell r="BJ1229">
            <v>20025</v>
          </cell>
          <cell r="BK1229">
            <v>20199.46</v>
          </cell>
          <cell r="BL1229">
            <v>20199.46</v>
          </cell>
          <cell r="BM1229"/>
          <cell r="BN1229"/>
          <cell r="BO1229"/>
          <cell r="BP1229"/>
          <cell r="BQ1229">
            <v>7.2873844135312142E-6</v>
          </cell>
          <cell r="BR1229">
            <v>20025</v>
          </cell>
          <cell r="BS1229">
            <v>174.46</v>
          </cell>
          <cell r="BT1229">
            <v>20199.46</v>
          </cell>
          <cell r="BU1229">
            <v>0</v>
          </cell>
          <cell r="BV1229">
            <v>20199.46</v>
          </cell>
          <cell r="BW1229">
            <v>0</v>
          </cell>
          <cell r="BX1229">
            <v>0</v>
          </cell>
          <cell r="BY1229"/>
          <cell r="BZ1229">
            <v>0</v>
          </cell>
          <cell r="CA1229" t="e">
            <v>#REF!</v>
          </cell>
          <cell r="CB1229" t="str">
            <v>Match</v>
          </cell>
          <cell r="CC1229" t="b">
            <v>0</v>
          </cell>
          <cell r="CD1229">
            <v>510708150</v>
          </cell>
          <cell r="CE1229">
            <v>9</v>
          </cell>
          <cell r="CF1229">
            <v>5</v>
          </cell>
          <cell r="CG1229">
            <v>70</v>
          </cell>
          <cell r="CH1229" t="b">
            <v>0</v>
          </cell>
          <cell r="CI1229">
            <v>-245.31315972222365</v>
          </cell>
          <cell r="CJ1229"/>
          <cell r="CK1229" t="e">
            <v>#REF!</v>
          </cell>
          <cell r="CL1229" t="e">
            <v>#REF!</v>
          </cell>
        </row>
        <row r="1230">
          <cell r="B1230">
            <v>40503</v>
          </cell>
          <cell r="C1230" t="str">
            <v xml:space="preserve"> MC DONALD,ALAINA L</v>
          </cell>
          <cell r="D1230">
            <v>580</v>
          </cell>
          <cell r="E1230">
            <v>521.89</v>
          </cell>
          <cell r="F1230">
            <v>38846</v>
          </cell>
          <cell r="G1230">
            <v>39211</v>
          </cell>
          <cell r="H1230" t="str">
            <v xml:space="preserve"> PERSONAL</v>
          </cell>
          <cell r="I1230" t="str">
            <v xml:space="preserve"> CO</v>
          </cell>
          <cell r="J1230">
            <v>72</v>
          </cell>
          <cell r="K1230" t="str">
            <v xml:space="preserve"> A</v>
          </cell>
          <cell r="L1230" t="str">
            <v xml:space="preserve"> N</v>
          </cell>
          <cell r="M1230">
            <v>0</v>
          </cell>
          <cell r="N1230">
            <v>40929</v>
          </cell>
          <cell r="O1230">
            <v>40503</v>
          </cell>
          <cell r="P1230">
            <v>0</v>
          </cell>
          <cell r="Q1230" t="str">
            <v xml:space="preserve"> LF</v>
          </cell>
          <cell r="R1230">
            <v>39211</v>
          </cell>
          <cell r="S1230">
            <v>0</v>
          </cell>
          <cell r="T1230">
            <v>0</v>
          </cell>
          <cell r="U1230" t="str">
            <v xml:space="preserve"> N</v>
          </cell>
          <cell r="V1230">
            <v>1</v>
          </cell>
          <cell r="W1230">
            <v>506210541</v>
          </cell>
          <cell r="X1230" t="str">
            <v xml:space="preserve"> S</v>
          </cell>
          <cell r="Y1230">
            <v>40929</v>
          </cell>
          <cell r="Z1230">
            <v>40503</v>
          </cell>
          <cell r="AA1230">
            <v>0</v>
          </cell>
          <cell r="AB1230">
            <v>26</v>
          </cell>
          <cell r="AC1230">
            <v>10</v>
          </cell>
          <cell r="AD1230">
            <v>8</v>
          </cell>
          <cell r="AE1230">
            <v>0</v>
          </cell>
          <cell r="AF1230">
            <v>0</v>
          </cell>
          <cell r="AG1230" t="str">
            <v xml:space="preserve"> ST</v>
          </cell>
          <cell r="AH1230" t="str">
            <v xml:space="preserve"> UNSECURED</v>
          </cell>
          <cell r="AI1230" t="str">
            <v xml:space="preserve"> N</v>
          </cell>
          <cell r="AJ1230">
            <v>11</v>
          </cell>
          <cell r="AK1230">
            <v>2</v>
          </cell>
          <cell r="AL1230">
            <v>40929</v>
          </cell>
          <cell r="AM1230">
            <v>40503</v>
          </cell>
          <cell r="AN1230" t="str">
            <v xml:space="preserve">  0/00/0000</v>
          </cell>
          <cell r="AO1230">
            <v>521.89</v>
          </cell>
          <cell r="AP1230">
            <v>615.36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1137.25</v>
          </cell>
          <cell r="AV1230">
            <v>2</v>
          </cell>
          <cell r="AW1230">
            <v>2</v>
          </cell>
          <cell r="AX1230">
            <v>2</v>
          </cell>
          <cell r="AY1230">
            <v>40929</v>
          </cell>
          <cell r="AZ1230">
            <v>40503</v>
          </cell>
          <cell r="BA1230" t="str">
            <v xml:space="preserve"> ST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 t="str">
            <v>Substandard</v>
          </cell>
          <cell r="BH1230" t="str">
            <v>Pass</v>
          </cell>
          <cell r="BI1230" t="str">
            <v>***-**-0541</v>
          </cell>
          <cell r="BJ1230">
            <v>521.89</v>
          </cell>
          <cell r="BK1230">
            <v>0</v>
          </cell>
          <cell r="BL1230"/>
          <cell r="BM1230"/>
          <cell r="BN1230">
            <v>0</v>
          </cell>
          <cell r="BO1230"/>
          <cell r="BP1230"/>
          <cell r="BQ1230">
            <v>7.8836065422666669E-7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521.89</v>
          </cell>
          <cell r="BY1230" t="str">
            <v>120 +</v>
          </cell>
          <cell r="BZ1230">
            <v>1137.25</v>
          </cell>
          <cell r="CA1230" t="e">
            <v>#REF!</v>
          </cell>
          <cell r="CB1230" t="str">
            <v>Match</v>
          </cell>
          <cell r="CC1230" t="b">
            <v>0</v>
          </cell>
          <cell r="CD1230">
            <v>506210541</v>
          </cell>
          <cell r="CE1230">
            <v>9</v>
          </cell>
          <cell r="CF1230">
            <v>5</v>
          </cell>
          <cell r="CG1230">
            <v>21</v>
          </cell>
          <cell r="CH1230" t="b">
            <v>0</v>
          </cell>
          <cell r="CI1230">
            <v>3912.6868402777764</v>
          </cell>
          <cell r="CJ1230" t="str">
            <v>31 +</v>
          </cell>
          <cell r="CK1230">
            <v>0</v>
          </cell>
          <cell r="CL1230">
            <v>0</v>
          </cell>
        </row>
        <row r="1231">
          <cell r="B1231">
            <v>52971</v>
          </cell>
          <cell r="C1231" t="str">
            <v xml:space="preserve"> RICHMEIER,TERRY L.</v>
          </cell>
          <cell r="D1231">
            <v>25000</v>
          </cell>
          <cell r="E1231">
            <v>9834.36</v>
          </cell>
          <cell r="F1231">
            <v>42527</v>
          </cell>
          <cell r="G1231">
            <v>43313</v>
          </cell>
          <cell r="H1231" t="str">
            <v xml:space="preserve"> LIVESTOCK FEED/PURCHASE</v>
          </cell>
          <cell r="I1231" t="str">
            <v xml:space="preserve"> SI</v>
          </cell>
          <cell r="J1231">
            <v>91</v>
          </cell>
          <cell r="K1231" t="str">
            <v xml:space="preserve"> A</v>
          </cell>
          <cell r="L1231" t="str">
            <v xml:space="preserve"> O</v>
          </cell>
          <cell r="M1231">
            <v>25000</v>
          </cell>
          <cell r="N1231">
            <v>41065</v>
          </cell>
          <cell r="O1231">
            <v>52971</v>
          </cell>
          <cell r="P1231">
            <v>0</v>
          </cell>
          <cell r="Q1231" t="str">
            <v xml:space="preserve"> JD</v>
          </cell>
          <cell r="R1231">
            <v>43313</v>
          </cell>
          <cell r="S1231">
            <v>0</v>
          </cell>
          <cell r="T1231">
            <v>1777.68</v>
          </cell>
          <cell r="U1231" t="str">
            <v xml:space="preserve"> N</v>
          </cell>
          <cell r="V1231">
            <v>7</v>
          </cell>
          <cell r="W1231">
            <v>509628379</v>
          </cell>
          <cell r="X1231" t="str">
            <v xml:space="preserve"> S</v>
          </cell>
          <cell r="Y1231">
            <v>41065</v>
          </cell>
          <cell r="Z1231">
            <v>52971</v>
          </cell>
          <cell r="AA1231">
            <v>0</v>
          </cell>
          <cell r="AB1231">
            <v>3</v>
          </cell>
          <cell r="AC1231">
            <v>4</v>
          </cell>
          <cell r="AD1231">
            <v>11</v>
          </cell>
          <cell r="AE1231">
            <v>0</v>
          </cell>
          <cell r="AF1231">
            <v>0</v>
          </cell>
          <cell r="AG1231" t="str">
            <v xml:space="preserve"> ST</v>
          </cell>
          <cell r="AH1231" t="str">
            <v xml:space="preserve"> ALL IN EQ GI FP LS AND FE</v>
          </cell>
          <cell r="AI1231" t="str">
            <v xml:space="preserve"> N</v>
          </cell>
          <cell r="AJ1231">
            <v>6</v>
          </cell>
          <cell r="AK1231">
            <v>0</v>
          </cell>
          <cell r="AL1231">
            <v>41065</v>
          </cell>
          <cell r="AM1231">
            <v>52971</v>
          </cell>
          <cell r="AN1231" t="str">
            <v xml:space="preserve">  0/00/0000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41065</v>
          </cell>
          <cell r="AZ1231">
            <v>52971</v>
          </cell>
          <cell r="BA1231" t="str">
            <v xml:space="preserve"> ST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 t="str">
            <v>Pass</v>
          </cell>
          <cell r="BH1231" t="str">
            <v>Pass</v>
          </cell>
          <cell r="BI1231" t="str">
            <v>***-**-8379</v>
          </cell>
          <cell r="BJ1231">
            <v>25000</v>
          </cell>
          <cell r="BK1231">
            <v>11612.04</v>
          </cell>
          <cell r="BL1231">
            <v>11612.04</v>
          </cell>
          <cell r="BM1231"/>
          <cell r="BN1231"/>
          <cell r="BO1231"/>
          <cell r="BP1231"/>
          <cell r="BQ1231">
            <v>8.1030894530201206E-6</v>
          </cell>
          <cell r="BR1231">
            <v>9834.36</v>
          </cell>
          <cell r="BS1231">
            <v>1777.68</v>
          </cell>
          <cell r="BT1231">
            <v>11612.04</v>
          </cell>
          <cell r="BU1231">
            <v>15165.64</v>
          </cell>
          <cell r="BV1231">
            <v>26777.68</v>
          </cell>
          <cell r="BW1231">
            <v>0</v>
          </cell>
          <cell r="BX1231">
            <v>0</v>
          </cell>
          <cell r="BY1231"/>
          <cell r="BZ1231">
            <v>0</v>
          </cell>
          <cell r="CA1231" t="e">
            <v>#REF!</v>
          </cell>
          <cell r="CB1231" t="str">
            <v>Match</v>
          </cell>
          <cell r="CC1231" t="b">
            <v>0</v>
          </cell>
          <cell r="CD1231">
            <v>509628379</v>
          </cell>
          <cell r="CE1231">
            <v>9</v>
          </cell>
          <cell r="CF1231">
            <v>5</v>
          </cell>
          <cell r="CG1231">
            <v>62</v>
          </cell>
          <cell r="CH1231" t="b">
            <v>0</v>
          </cell>
          <cell r="CI1231">
            <v>-189.31315972222365</v>
          </cell>
          <cell r="CJ1231"/>
          <cell r="CK1231" t="e">
            <v>#REF!</v>
          </cell>
          <cell r="CL1231" t="e">
            <v>#REF!</v>
          </cell>
        </row>
        <row r="1232">
          <cell r="B1232">
            <v>53805</v>
          </cell>
          <cell r="C1232" t="str">
            <v xml:space="preserve"> RICHMEIER,TERRY L.</v>
          </cell>
          <cell r="D1232">
            <v>18630.48</v>
          </cell>
          <cell r="E1232">
            <v>16472.09</v>
          </cell>
          <cell r="F1232">
            <v>42852</v>
          </cell>
          <cell r="G1232">
            <v>44682</v>
          </cell>
          <cell r="H1232" t="str">
            <v xml:space="preserve"> REFINANCE DEBT</v>
          </cell>
          <cell r="I1232" t="str">
            <v xml:space="preserve"> SA</v>
          </cell>
          <cell r="J1232">
            <v>92</v>
          </cell>
          <cell r="K1232" t="str">
            <v xml:space="preserve"> A</v>
          </cell>
          <cell r="L1232" t="str">
            <v xml:space="preserve"> N</v>
          </cell>
          <cell r="M1232">
            <v>0</v>
          </cell>
          <cell r="N1232">
            <v>41065</v>
          </cell>
          <cell r="O1232">
            <v>53805</v>
          </cell>
          <cell r="P1232">
            <v>0</v>
          </cell>
          <cell r="Q1232" t="str">
            <v xml:space="preserve"> LF</v>
          </cell>
          <cell r="R1232">
            <v>43132</v>
          </cell>
          <cell r="S1232">
            <v>360.43</v>
          </cell>
          <cell r="T1232">
            <v>62.28</v>
          </cell>
          <cell r="U1232" t="str">
            <v xml:space="preserve"> N</v>
          </cell>
          <cell r="V1232">
            <v>7</v>
          </cell>
          <cell r="W1232">
            <v>509628379</v>
          </cell>
          <cell r="X1232" t="str">
            <v xml:space="preserve"> S</v>
          </cell>
          <cell r="Y1232">
            <v>41065</v>
          </cell>
          <cell r="Z1232">
            <v>53805</v>
          </cell>
          <cell r="AA1232">
            <v>0</v>
          </cell>
          <cell r="AB1232">
            <v>3</v>
          </cell>
          <cell r="AC1232">
            <v>4</v>
          </cell>
          <cell r="AD1232">
            <v>11</v>
          </cell>
          <cell r="AE1232">
            <v>0</v>
          </cell>
          <cell r="AF1232">
            <v>0</v>
          </cell>
          <cell r="AG1232" t="str">
            <v xml:space="preserve"> ST</v>
          </cell>
          <cell r="AH1232" t="str">
            <v xml:space="preserve"> ALL IN AC EQ GI FP AND LIVESTO</v>
          </cell>
          <cell r="AI1232" t="str">
            <v xml:space="preserve"> N</v>
          </cell>
          <cell r="AJ1232">
            <v>6</v>
          </cell>
          <cell r="AK1232">
            <v>0</v>
          </cell>
          <cell r="AL1232">
            <v>41065</v>
          </cell>
          <cell r="AM1232">
            <v>53805</v>
          </cell>
          <cell r="AN1232" t="str">
            <v xml:space="preserve">  0/00/0000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41065</v>
          </cell>
          <cell r="AZ1232">
            <v>53805</v>
          </cell>
          <cell r="BA1232" t="str">
            <v xml:space="preserve"> ST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 t="str">
            <v>Pass</v>
          </cell>
          <cell r="BH1232" t="str">
            <v>Pass</v>
          </cell>
          <cell r="BI1232" t="str">
            <v>***-**-8379</v>
          </cell>
          <cell r="BJ1232">
            <v>16472.09</v>
          </cell>
          <cell r="BK1232">
            <v>16534.37</v>
          </cell>
          <cell r="BL1232">
            <v>16534.37</v>
          </cell>
          <cell r="BM1232"/>
          <cell r="BN1232"/>
          <cell r="BO1232"/>
          <cell r="BP1232"/>
          <cell r="BQ1232">
            <v>1.3572293341732271E-5</v>
          </cell>
          <cell r="BR1232">
            <v>16472.09</v>
          </cell>
          <cell r="BS1232">
            <v>62.28</v>
          </cell>
          <cell r="BT1232">
            <v>16534.37</v>
          </cell>
          <cell r="BU1232">
            <v>0</v>
          </cell>
          <cell r="BV1232">
            <v>16534.37</v>
          </cell>
          <cell r="BW1232">
            <v>0</v>
          </cell>
          <cell r="BX1232">
            <v>0</v>
          </cell>
          <cell r="BY1232"/>
          <cell r="BZ1232">
            <v>0</v>
          </cell>
          <cell r="CA1232" t="e">
            <v>#REF!</v>
          </cell>
          <cell r="CB1232" t="str">
            <v>Match</v>
          </cell>
          <cell r="CC1232" t="b">
            <v>0</v>
          </cell>
          <cell r="CD1232">
            <v>509628379</v>
          </cell>
          <cell r="CE1232">
            <v>9</v>
          </cell>
          <cell r="CF1232">
            <v>5</v>
          </cell>
          <cell r="CG1232">
            <v>62</v>
          </cell>
          <cell r="CH1232" t="b">
            <v>0</v>
          </cell>
          <cell r="CI1232">
            <v>-8.3131597222236451</v>
          </cell>
          <cell r="CJ1232"/>
          <cell r="CK1232" t="e">
            <v>#REF!</v>
          </cell>
          <cell r="CL1232" t="e">
            <v>#REF!</v>
          </cell>
        </row>
        <row r="1233">
          <cell r="B1233">
            <v>54150</v>
          </cell>
          <cell r="C1233" t="str">
            <v xml:space="preserve"> RICHMEIER,TERRY L.</v>
          </cell>
          <cell r="D1233">
            <v>7812.5</v>
          </cell>
          <cell r="E1233">
            <v>7256.15</v>
          </cell>
          <cell r="F1233">
            <v>42986</v>
          </cell>
          <cell r="G1233">
            <v>44446</v>
          </cell>
          <cell r="H1233" t="str">
            <v xml:space="preserve"> PURCHASE TRUCK</v>
          </cell>
          <cell r="I1233" t="str">
            <v xml:space="preserve"> SA</v>
          </cell>
          <cell r="J1233">
            <v>92</v>
          </cell>
          <cell r="K1233" t="str">
            <v xml:space="preserve"> A</v>
          </cell>
          <cell r="L1233" t="str">
            <v xml:space="preserve"> N</v>
          </cell>
          <cell r="M1233">
            <v>0</v>
          </cell>
          <cell r="N1233">
            <v>41065</v>
          </cell>
          <cell r="O1233">
            <v>54150</v>
          </cell>
          <cell r="P1233">
            <v>0</v>
          </cell>
          <cell r="Q1233" t="str">
            <v xml:space="preserve"> LF</v>
          </cell>
          <cell r="R1233">
            <v>43138</v>
          </cell>
          <cell r="S1233">
            <v>185.24</v>
          </cell>
          <cell r="T1233">
            <v>1.29</v>
          </cell>
          <cell r="U1233" t="str">
            <v xml:space="preserve"> N</v>
          </cell>
          <cell r="V1233">
            <v>3</v>
          </cell>
          <cell r="W1233">
            <v>509628379</v>
          </cell>
          <cell r="X1233" t="str">
            <v xml:space="preserve"> S</v>
          </cell>
          <cell r="Y1233">
            <v>41065</v>
          </cell>
          <cell r="Z1233">
            <v>54150</v>
          </cell>
          <cell r="AA1233">
            <v>0</v>
          </cell>
          <cell r="AB1233">
            <v>3</v>
          </cell>
          <cell r="AC1233">
            <v>2</v>
          </cell>
          <cell r="AD1233">
            <v>11</v>
          </cell>
          <cell r="AE1233">
            <v>0</v>
          </cell>
          <cell r="AF1233">
            <v>0</v>
          </cell>
          <cell r="AG1233" t="str">
            <v xml:space="preserve"> ST</v>
          </cell>
          <cell r="AH1233" t="str">
            <v xml:space="preserve"> 2004 FORD F750 (VIN 3FRXF76P34</v>
          </cell>
          <cell r="AI1233" t="str">
            <v xml:space="preserve"> N</v>
          </cell>
          <cell r="AJ1233">
            <v>6.5</v>
          </cell>
          <cell r="AK1233">
            <v>1</v>
          </cell>
          <cell r="AL1233">
            <v>41065</v>
          </cell>
          <cell r="AM1233">
            <v>54150</v>
          </cell>
          <cell r="AN1233" t="str">
            <v xml:space="preserve">  0/00/0000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41065</v>
          </cell>
          <cell r="AZ1233">
            <v>54150</v>
          </cell>
          <cell r="BA1233" t="str">
            <v xml:space="preserve"> ST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 t="str">
            <v>Pass</v>
          </cell>
          <cell r="BH1233" t="str">
            <v>Pass</v>
          </cell>
          <cell r="BI1233" t="str">
            <v>***-**-8379</v>
          </cell>
          <cell r="BJ1233">
            <v>7256.15</v>
          </cell>
          <cell r="BK1233">
            <v>7257.44</v>
          </cell>
          <cell r="BL1233">
            <v>7257.44</v>
          </cell>
          <cell r="BM1233"/>
          <cell r="BN1233"/>
          <cell r="BO1233"/>
          <cell r="BP1233"/>
          <cell r="BQ1233">
            <v>6.4769849702888241E-6</v>
          </cell>
          <cell r="BR1233">
            <v>7256.15</v>
          </cell>
          <cell r="BS1233">
            <v>1.29</v>
          </cell>
          <cell r="BT1233">
            <v>7257.44</v>
          </cell>
          <cell r="BU1233">
            <v>0</v>
          </cell>
          <cell r="BV1233">
            <v>7257.44</v>
          </cell>
          <cell r="BW1233">
            <v>0</v>
          </cell>
          <cell r="BX1233">
            <v>0</v>
          </cell>
          <cell r="BY1233"/>
          <cell r="BZ1233">
            <v>0</v>
          </cell>
          <cell r="CA1233" t="e">
            <v>#REF!</v>
          </cell>
          <cell r="CB1233" t="str">
            <v>Match</v>
          </cell>
          <cell r="CC1233" t="b">
            <v>0</v>
          </cell>
          <cell r="CD1233">
            <v>509628379</v>
          </cell>
          <cell r="CE1233">
            <v>9</v>
          </cell>
          <cell r="CF1233">
            <v>5</v>
          </cell>
          <cell r="CG1233">
            <v>62</v>
          </cell>
          <cell r="CH1233" t="b">
            <v>0</v>
          </cell>
          <cell r="CI1233">
            <v>-14.313159722223645</v>
          </cell>
          <cell r="CJ1233"/>
          <cell r="CK1233" t="e">
            <v>#REF!</v>
          </cell>
          <cell r="CL1233" t="e">
            <v>#REF!</v>
          </cell>
        </row>
        <row r="1234">
          <cell r="B1234">
            <v>97377</v>
          </cell>
          <cell r="C1234" t="str">
            <v xml:space="preserve"> MC KEAN,LAWRE</v>
          </cell>
          <cell r="D1234">
            <v>14596.26</v>
          </cell>
          <cell r="E1234">
            <v>858.44</v>
          </cell>
          <cell r="F1234">
            <v>37790</v>
          </cell>
          <cell r="G1234">
            <v>38353</v>
          </cell>
          <cell r="H1234" t="str">
            <v xml:space="preserve"> HOUSE DEBT - PROBATE ESTATE</v>
          </cell>
          <cell r="I1234" t="str">
            <v xml:space="preserve"> CO</v>
          </cell>
          <cell r="J1234">
            <v>13</v>
          </cell>
          <cell r="K1234" t="str">
            <v xml:space="preserve"> A</v>
          </cell>
          <cell r="L1234" t="str">
            <v xml:space="preserve"> N</v>
          </cell>
          <cell r="M1234">
            <v>0</v>
          </cell>
          <cell r="N1234">
            <v>41255</v>
          </cell>
          <cell r="O1234">
            <v>97377</v>
          </cell>
          <cell r="P1234">
            <v>0</v>
          </cell>
          <cell r="Q1234" t="str">
            <v xml:space="preserve"> KM</v>
          </cell>
          <cell r="R1234">
            <v>38353</v>
          </cell>
          <cell r="S1234">
            <v>0</v>
          </cell>
          <cell r="T1234">
            <v>0</v>
          </cell>
          <cell r="U1234" t="str">
            <v xml:space="preserve"> N</v>
          </cell>
          <cell r="V1234">
            <v>2</v>
          </cell>
          <cell r="W1234">
            <v>511164443</v>
          </cell>
          <cell r="X1234" t="str">
            <v xml:space="preserve"> F</v>
          </cell>
          <cell r="Y1234">
            <v>41255</v>
          </cell>
          <cell r="Z1234">
            <v>97377</v>
          </cell>
          <cell r="AA1234">
            <v>0</v>
          </cell>
          <cell r="AB1234">
            <v>26</v>
          </cell>
          <cell r="AC1234">
            <v>6</v>
          </cell>
          <cell r="AD1234">
            <v>1</v>
          </cell>
          <cell r="AE1234">
            <v>0</v>
          </cell>
          <cell r="AF1234">
            <v>0</v>
          </cell>
          <cell r="AG1234" t="str">
            <v xml:space="preserve"> ST</v>
          </cell>
          <cell r="AH1234" t="str">
            <v xml:space="preserve"> REAL ESTATE MORTGAGE</v>
          </cell>
          <cell r="AI1234" t="str">
            <v xml:space="preserve"> N</v>
          </cell>
          <cell r="AJ1234">
            <v>6</v>
          </cell>
          <cell r="AK1234">
            <v>2</v>
          </cell>
          <cell r="AL1234">
            <v>41255</v>
          </cell>
          <cell r="AM1234">
            <v>97377</v>
          </cell>
          <cell r="AN1234" t="str">
            <v xml:space="preserve">  0/00/0000</v>
          </cell>
          <cell r="AO1234">
            <v>858.44</v>
          </cell>
          <cell r="AP1234">
            <v>1064.26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1922.7</v>
          </cell>
          <cell r="AV1234">
            <v>2</v>
          </cell>
          <cell r="AW1234">
            <v>2</v>
          </cell>
          <cell r="AX1234">
            <v>2</v>
          </cell>
          <cell r="AY1234">
            <v>41255</v>
          </cell>
          <cell r="AZ1234">
            <v>97377</v>
          </cell>
          <cell r="BA1234" t="str">
            <v xml:space="preserve"> ST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 t="str">
            <v>Substandard</v>
          </cell>
          <cell r="BH1234" t="str">
            <v>Pass</v>
          </cell>
          <cell r="BI1234" t="str">
            <v>**-***4443</v>
          </cell>
          <cell r="BJ1234">
            <v>858.44</v>
          </cell>
          <cell r="BK1234">
            <v>0</v>
          </cell>
          <cell r="BL1234"/>
          <cell r="BM1234"/>
          <cell r="BN1234">
            <v>0</v>
          </cell>
          <cell r="BO1234"/>
          <cell r="BP1234"/>
          <cell r="BQ1234">
            <v>7.0731762006379593E-7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858.44</v>
          </cell>
          <cell r="BY1234" t="str">
            <v>120 +</v>
          </cell>
          <cell r="BZ1234">
            <v>1922.7</v>
          </cell>
          <cell r="CA1234" t="e">
            <v>#REF!</v>
          </cell>
          <cell r="CB1234" t="str">
            <v>Match</v>
          </cell>
          <cell r="CC1234" t="b">
            <v>0</v>
          </cell>
          <cell r="CD1234">
            <v>511164443</v>
          </cell>
          <cell r="CE1234">
            <v>9</v>
          </cell>
          <cell r="CF1234">
            <v>5</v>
          </cell>
          <cell r="CG1234">
            <v>16</v>
          </cell>
          <cell r="CH1234" t="b">
            <v>0</v>
          </cell>
          <cell r="CI1234">
            <v>4770.6868402777764</v>
          </cell>
          <cell r="CJ1234" t="str">
            <v>31 +</v>
          </cell>
          <cell r="CK1234">
            <v>0</v>
          </cell>
          <cell r="CL1234">
            <v>0</v>
          </cell>
        </row>
        <row r="1235">
          <cell r="B1235">
            <v>47412</v>
          </cell>
          <cell r="C1235" t="str">
            <v xml:space="preserve"> MCKELLOCH ENTERPRISE</v>
          </cell>
          <cell r="D1235">
            <v>20000</v>
          </cell>
          <cell r="E1235">
            <v>15272.45</v>
          </cell>
          <cell r="F1235">
            <v>40931</v>
          </cell>
          <cell r="G1235">
            <v>43296</v>
          </cell>
          <cell r="H1235" t="str">
            <v xml:space="preserve"> OPERATING LINE OF CREDIT</v>
          </cell>
          <cell r="I1235" t="str">
            <v xml:space="preserve"> SI</v>
          </cell>
          <cell r="J1235">
            <v>13</v>
          </cell>
          <cell r="K1235" t="str">
            <v xml:space="preserve"> A</v>
          </cell>
          <cell r="L1235" t="str">
            <v xml:space="preserve"> O</v>
          </cell>
          <cell r="M1235">
            <v>20000</v>
          </cell>
          <cell r="N1235">
            <v>41265</v>
          </cell>
          <cell r="O1235">
            <v>47412</v>
          </cell>
          <cell r="P1235">
            <v>0</v>
          </cell>
          <cell r="Q1235" t="str">
            <v xml:space="preserve"> LF</v>
          </cell>
          <cell r="R1235">
            <v>43296</v>
          </cell>
          <cell r="S1235">
            <v>0</v>
          </cell>
          <cell r="T1235">
            <v>15.06</v>
          </cell>
          <cell r="U1235" t="str">
            <v xml:space="preserve"> N</v>
          </cell>
          <cell r="V1235">
            <v>2</v>
          </cell>
          <cell r="W1235">
            <v>270853871</v>
          </cell>
          <cell r="X1235" t="str">
            <v xml:space="preserve"> F</v>
          </cell>
          <cell r="Y1235">
            <v>41265</v>
          </cell>
          <cell r="Z1235">
            <v>47412</v>
          </cell>
          <cell r="AA1235">
            <v>1</v>
          </cell>
          <cell r="AB1235">
            <v>25</v>
          </cell>
          <cell r="AC1235">
            <v>4</v>
          </cell>
          <cell r="AD1235">
            <v>1</v>
          </cell>
          <cell r="AE1235">
            <v>0</v>
          </cell>
          <cell r="AF1235">
            <v>0</v>
          </cell>
          <cell r="AG1235" t="str">
            <v xml:space="preserve"> ST</v>
          </cell>
          <cell r="AH1235" t="str">
            <v xml:space="preserve"> REM/VEHICLE</v>
          </cell>
          <cell r="AI1235" t="str">
            <v xml:space="preserve"> N</v>
          </cell>
          <cell r="AJ1235">
            <v>6</v>
          </cell>
          <cell r="AK1235">
            <v>6</v>
          </cell>
          <cell r="AL1235">
            <v>41265</v>
          </cell>
          <cell r="AM1235">
            <v>47412</v>
          </cell>
          <cell r="AN1235" t="str">
            <v xml:space="preserve">  8/16/2017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5</v>
          </cell>
          <cell r="AW1235">
            <v>2</v>
          </cell>
          <cell r="AX1235">
            <v>0</v>
          </cell>
          <cell r="AY1235">
            <v>41265</v>
          </cell>
          <cell r="AZ1235">
            <v>47412</v>
          </cell>
          <cell r="BA1235" t="str">
            <v xml:space="preserve"> ST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 t="str">
            <v>Pass</v>
          </cell>
          <cell r="BH1235" t="str">
            <v>Pass</v>
          </cell>
          <cell r="BI1235" t="str">
            <v>**-***3871</v>
          </cell>
          <cell r="BJ1235">
            <v>20000</v>
          </cell>
          <cell r="BK1235">
            <v>15287.51</v>
          </cell>
          <cell r="BL1235">
            <v>15287.51</v>
          </cell>
          <cell r="BM1235"/>
          <cell r="BN1235"/>
          <cell r="BO1235"/>
          <cell r="BP1235"/>
          <cell r="BQ1235">
            <v>1.2583841604006476E-5</v>
          </cell>
          <cell r="BR1235">
            <v>15272.45</v>
          </cell>
          <cell r="BS1235">
            <v>15.06</v>
          </cell>
          <cell r="BT1235">
            <v>15287.51</v>
          </cell>
          <cell r="BU1235">
            <v>4727.5499999999993</v>
          </cell>
          <cell r="BV1235">
            <v>20015.060000000001</v>
          </cell>
          <cell r="BW1235">
            <v>0</v>
          </cell>
          <cell r="BX1235">
            <v>0</v>
          </cell>
          <cell r="BY1235"/>
          <cell r="BZ1235">
            <v>0</v>
          </cell>
          <cell r="CA1235" t="e">
            <v>#REF!</v>
          </cell>
          <cell r="CB1235" t="str">
            <v>Match</v>
          </cell>
          <cell r="CC1235" t="b">
            <v>0</v>
          </cell>
          <cell r="CD1235">
            <v>270853871</v>
          </cell>
          <cell r="CE1235">
            <v>9</v>
          </cell>
          <cell r="CF1235">
            <v>2</v>
          </cell>
          <cell r="CG1235">
            <v>85</v>
          </cell>
          <cell r="CH1235" t="b">
            <v>0</v>
          </cell>
          <cell r="CI1235">
            <v>-172.31315972222365</v>
          </cell>
          <cell r="CJ1235"/>
          <cell r="CK1235" t="e">
            <v>#REF!</v>
          </cell>
          <cell r="CL1235" t="e">
            <v>#REF!</v>
          </cell>
        </row>
        <row r="1236">
          <cell r="B1236">
            <v>50828</v>
          </cell>
          <cell r="C1236" t="str">
            <v xml:space="preserve"> MCKELLOCH ENTERPRISE</v>
          </cell>
          <cell r="D1236">
            <v>30381.75</v>
          </cell>
          <cell r="E1236">
            <v>22233.95</v>
          </cell>
          <cell r="F1236">
            <v>41922</v>
          </cell>
          <cell r="G1236">
            <v>45587</v>
          </cell>
          <cell r="H1236" t="str">
            <v xml:space="preserve"> REFINANCE RENTAL</v>
          </cell>
          <cell r="I1236" t="str">
            <v xml:space="preserve"> SA</v>
          </cell>
          <cell r="J1236">
            <v>13</v>
          </cell>
          <cell r="K1236" t="str">
            <v xml:space="preserve"> A</v>
          </cell>
          <cell r="L1236" t="str">
            <v xml:space="preserve"> N</v>
          </cell>
          <cell r="M1236">
            <v>0</v>
          </cell>
          <cell r="N1236">
            <v>41265</v>
          </cell>
          <cell r="O1236">
            <v>50828</v>
          </cell>
          <cell r="P1236">
            <v>0</v>
          </cell>
          <cell r="Q1236" t="str">
            <v xml:space="preserve"> LF</v>
          </cell>
          <cell r="R1236">
            <v>43153</v>
          </cell>
          <cell r="S1236">
            <v>326.58999999999997</v>
          </cell>
          <cell r="T1236">
            <v>6.39</v>
          </cell>
          <cell r="U1236" t="str">
            <v xml:space="preserve"> N</v>
          </cell>
          <cell r="V1236">
            <v>2</v>
          </cell>
          <cell r="W1236">
            <v>270853871</v>
          </cell>
          <cell r="X1236" t="str">
            <v xml:space="preserve"> F</v>
          </cell>
          <cell r="Y1236">
            <v>41265</v>
          </cell>
          <cell r="Z1236">
            <v>50828</v>
          </cell>
          <cell r="AA1236">
            <v>0</v>
          </cell>
          <cell r="AB1236">
            <v>25</v>
          </cell>
          <cell r="AC1236">
            <v>6</v>
          </cell>
          <cell r="AD1236">
            <v>1</v>
          </cell>
          <cell r="AE1236">
            <v>0</v>
          </cell>
          <cell r="AF1236">
            <v>0</v>
          </cell>
          <cell r="AG1236" t="str">
            <v xml:space="preserve"> ST</v>
          </cell>
          <cell r="AH1236" t="str">
            <v xml:space="preserve"> REM 8/22/11 1107 &amp; 1107 1/2 CH</v>
          </cell>
          <cell r="AI1236" t="str">
            <v xml:space="preserve"> N</v>
          </cell>
          <cell r="AJ1236">
            <v>5.25</v>
          </cell>
          <cell r="AK1236">
            <v>0</v>
          </cell>
          <cell r="AL1236">
            <v>41265</v>
          </cell>
          <cell r="AM1236">
            <v>50828</v>
          </cell>
          <cell r="AN1236" t="str">
            <v xml:space="preserve">  0/00/0000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41265</v>
          </cell>
          <cell r="AZ1236">
            <v>50828</v>
          </cell>
          <cell r="BA1236" t="str">
            <v xml:space="preserve"> ST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 t="str">
            <v>Pass</v>
          </cell>
          <cell r="BH1236" t="str">
            <v>Pass</v>
          </cell>
          <cell r="BI1236" t="str">
            <v>**-***3871</v>
          </cell>
          <cell r="BJ1236">
            <v>22233.95</v>
          </cell>
          <cell r="BK1236">
            <v>22240.34</v>
          </cell>
          <cell r="BL1236">
            <v>22240.34</v>
          </cell>
          <cell r="BM1236"/>
          <cell r="BN1236"/>
          <cell r="BO1236"/>
          <cell r="BP1236"/>
          <cell r="BQ1236">
            <v>1.6029840785366777E-5</v>
          </cell>
          <cell r="BR1236">
            <v>22233.95</v>
          </cell>
          <cell r="BS1236">
            <v>6.39</v>
          </cell>
          <cell r="BT1236">
            <v>22240.34</v>
          </cell>
          <cell r="BU1236">
            <v>0</v>
          </cell>
          <cell r="BV1236">
            <v>22240.34</v>
          </cell>
          <cell r="BW1236">
            <v>0</v>
          </cell>
          <cell r="BX1236">
            <v>0</v>
          </cell>
          <cell r="BY1236"/>
          <cell r="BZ1236">
            <v>0</v>
          </cell>
          <cell r="CA1236" t="e">
            <v>#REF!</v>
          </cell>
          <cell r="CB1236" t="str">
            <v>Match</v>
          </cell>
          <cell r="CC1236" t="b">
            <v>0</v>
          </cell>
          <cell r="CD1236">
            <v>270853871</v>
          </cell>
          <cell r="CE1236">
            <v>9</v>
          </cell>
          <cell r="CF1236">
            <v>2</v>
          </cell>
          <cell r="CG1236">
            <v>85</v>
          </cell>
          <cell r="CH1236" t="b">
            <v>0</v>
          </cell>
          <cell r="CI1236">
            <v>-29.313159722223645</v>
          </cell>
          <cell r="CJ1236"/>
          <cell r="CK1236" t="e">
            <v>#REF!</v>
          </cell>
          <cell r="CL1236" t="e">
            <v>#REF!</v>
          </cell>
        </row>
        <row r="1237">
          <cell r="B1237">
            <v>53317</v>
          </cell>
          <cell r="C1237" t="str">
            <v xml:space="preserve"> MCKELLOCH ENTERPRISE</v>
          </cell>
          <cell r="D1237">
            <v>67267.86</v>
          </cell>
          <cell r="E1237">
            <v>63995.4</v>
          </cell>
          <cell r="F1237">
            <v>42647</v>
          </cell>
          <cell r="G1237">
            <v>49952</v>
          </cell>
          <cell r="H1237" t="str">
            <v xml:space="preserve"> FINANCE RENTAL</v>
          </cell>
          <cell r="I1237" t="str">
            <v xml:space="preserve"> SA</v>
          </cell>
          <cell r="J1237">
            <v>13</v>
          </cell>
          <cell r="K1237" t="str">
            <v xml:space="preserve"> A</v>
          </cell>
          <cell r="L1237" t="str">
            <v xml:space="preserve"> N</v>
          </cell>
          <cell r="M1237">
            <v>0</v>
          </cell>
          <cell r="N1237">
            <v>41265</v>
          </cell>
          <cell r="O1237">
            <v>53317</v>
          </cell>
          <cell r="P1237">
            <v>0</v>
          </cell>
          <cell r="Q1237" t="str">
            <v xml:space="preserve"> LF</v>
          </cell>
          <cell r="R1237">
            <v>43135</v>
          </cell>
          <cell r="S1237">
            <v>453.39</v>
          </cell>
          <cell r="T1237">
            <v>138.07</v>
          </cell>
          <cell r="U1237" t="str">
            <v xml:space="preserve"> N</v>
          </cell>
          <cell r="V1237">
            <v>2</v>
          </cell>
          <cell r="W1237">
            <v>270853871</v>
          </cell>
          <cell r="X1237" t="str">
            <v xml:space="preserve"> F</v>
          </cell>
          <cell r="Y1237">
            <v>41265</v>
          </cell>
          <cell r="Z1237">
            <v>53317</v>
          </cell>
          <cell r="AA1237">
            <v>0</v>
          </cell>
          <cell r="AB1237">
            <v>25</v>
          </cell>
          <cell r="AC1237">
            <v>6</v>
          </cell>
          <cell r="AD1237">
            <v>1</v>
          </cell>
          <cell r="AE1237">
            <v>0</v>
          </cell>
          <cell r="AF1237">
            <v>0</v>
          </cell>
          <cell r="AG1237" t="str">
            <v xml:space="preserve"> ST</v>
          </cell>
          <cell r="AH1237" t="str">
            <v xml:space="preserve"> REAL PROPERTY LOCATED AT 401</v>
          </cell>
          <cell r="AI1237" t="str">
            <v xml:space="preserve"> N</v>
          </cell>
          <cell r="AJ1237">
            <v>5.25</v>
          </cell>
          <cell r="AK1237">
            <v>0</v>
          </cell>
          <cell r="AL1237">
            <v>41265</v>
          </cell>
          <cell r="AM1237">
            <v>53317</v>
          </cell>
          <cell r="AN1237" t="str">
            <v xml:space="preserve">  0/00/0000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41265</v>
          </cell>
          <cell r="AZ1237">
            <v>53317</v>
          </cell>
          <cell r="BA1237" t="str">
            <v xml:space="preserve"> ST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 t="str">
            <v>Pass</v>
          </cell>
          <cell r="BH1237" t="str">
            <v>Pass</v>
          </cell>
          <cell r="BI1237" t="str">
            <v>**-***3871</v>
          </cell>
          <cell r="BJ1237">
            <v>63995.4</v>
          </cell>
          <cell r="BK1237">
            <v>64133.47</v>
          </cell>
          <cell r="BL1237">
            <v>64133.47</v>
          </cell>
          <cell r="BM1237"/>
          <cell r="BN1237"/>
          <cell r="BO1237"/>
          <cell r="BP1237"/>
          <cell r="BQ1237">
            <v>4.6138273810810089E-5</v>
          </cell>
          <cell r="BR1237">
            <v>63995.4</v>
          </cell>
          <cell r="BS1237">
            <v>138.07</v>
          </cell>
          <cell r="BT1237">
            <v>64133.47</v>
          </cell>
          <cell r="BU1237">
            <v>0</v>
          </cell>
          <cell r="BV1237">
            <v>64133.47</v>
          </cell>
          <cell r="BW1237">
            <v>0</v>
          </cell>
          <cell r="BX1237">
            <v>0</v>
          </cell>
          <cell r="BY1237"/>
          <cell r="BZ1237">
            <v>0</v>
          </cell>
          <cell r="CA1237" t="e">
            <v>#REF!</v>
          </cell>
          <cell r="CB1237" t="str">
            <v>Match</v>
          </cell>
          <cell r="CC1237" t="b">
            <v>0</v>
          </cell>
          <cell r="CD1237">
            <v>270853871</v>
          </cell>
          <cell r="CE1237">
            <v>9</v>
          </cell>
          <cell r="CF1237">
            <v>2</v>
          </cell>
          <cell r="CG1237">
            <v>85</v>
          </cell>
          <cell r="CH1237" t="b">
            <v>0</v>
          </cell>
          <cell r="CI1237">
            <v>-11.313159722223645</v>
          </cell>
          <cell r="CJ1237"/>
          <cell r="CK1237" t="e">
            <v>#REF!</v>
          </cell>
          <cell r="CL1237" t="e">
            <v>#REF!</v>
          </cell>
        </row>
        <row r="1238">
          <cell r="B1238">
            <v>53719</v>
          </cell>
          <cell r="C1238" t="str">
            <v xml:space="preserve"> MCKELLOCH ENTERPRISE</v>
          </cell>
          <cell r="D1238">
            <v>80041.539999999994</v>
          </cell>
          <cell r="E1238">
            <v>78500.08</v>
          </cell>
          <cell r="F1238">
            <v>42823</v>
          </cell>
          <cell r="G1238">
            <v>50128</v>
          </cell>
          <cell r="H1238" t="str">
            <v xml:space="preserve"> PURCHASE RENTAL</v>
          </cell>
          <cell r="I1238" t="str">
            <v xml:space="preserve"> SA</v>
          </cell>
          <cell r="J1238">
            <v>15</v>
          </cell>
          <cell r="K1238" t="str">
            <v xml:space="preserve"> A</v>
          </cell>
          <cell r="L1238" t="str">
            <v xml:space="preserve"> N</v>
          </cell>
          <cell r="M1238">
            <v>0</v>
          </cell>
          <cell r="N1238">
            <v>41265</v>
          </cell>
          <cell r="O1238">
            <v>53719</v>
          </cell>
          <cell r="P1238">
            <v>0</v>
          </cell>
          <cell r="Q1238" t="str">
            <v xml:space="preserve"> LF</v>
          </cell>
          <cell r="R1238">
            <v>43129</v>
          </cell>
          <cell r="S1238">
            <v>550.83000000000004</v>
          </cell>
          <cell r="T1238">
            <v>177.43</v>
          </cell>
          <cell r="U1238" t="str">
            <v xml:space="preserve"> N</v>
          </cell>
          <cell r="V1238">
            <v>2</v>
          </cell>
          <cell r="W1238">
            <v>270853871</v>
          </cell>
          <cell r="X1238" t="str">
            <v xml:space="preserve"> F</v>
          </cell>
          <cell r="Y1238">
            <v>41265</v>
          </cell>
          <cell r="Z1238">
            <v>53719</v>
          </cell>
          <cell r="AA1238">
            <v>0</v>
          </cell>
          <cell r="AB1238">
            <v>25</v>
          </cell>
          <cell r="AC1238">
            <v>6</v>
          </cell>
          <cell r="AD1238">
            <v>2</v>
          </cell>
          <cell r="AE1238">
            <v>0</v>
          </cell>
          <cell r="AF1238">
            <v>0</v>
          </cell>
          <cell r="AG1238" t="str">
            <v xml:space="preserve"> ST</v>
          </cell>
          <cell r="AH1238" t="str">
            <v xml:space="preserve"> REAL PROPERTY LOCATED AT 206 A</v>
          </cell>
          <cell r="AI1238" t="str">
            <v xml:space="preserve"> N</v>
          </cell>
          <cell r="AJ1238">
            <v>5.5</v>
          </cell>
          <cell r="AK1238">
            <v>1</v>
          </cell>
          <cell r="AL1238">
            <v>41265</v>
          </cell>
          <cell r="AM1238">
            <v>53719</v>
          </cell>
          <cell r="AN1238" t="str">
            <v xml:space="preserve">  0/00/0000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41265</v>
          </cell>
          <cell r="AZ1238">
            <v>53719</v>
          </cell>
          <cell r="BA1238" t="str">
            <v xml:space="preserve"> ST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 t="str">
            <v>Pass</v>
          </cell>
          <cell r="BH1238" t="str">
            <v>Pass</v>
          </cell>
          <cell r="BI1238" t="str">
            <v>**-***3871</v>
          </cell>
          <cell r="BJ1238">
            <v>78500.08</v>
          </cell>
          <cell r="BK1238">
            <v>78677.509999999995</v>
          </cell>
          <cell r="BL1238">
            <v>78677.509999999995</v>
          </cell>
          <cell r="BM1238"/>
          <cell r="BN1238"/>
          <cell r="BO1238"/>
          <cell r="BP1238"/>
          <cell r="BQ1238">
            <v>5.9290630617223625E-5</v>
          </cell>
          <cell r="BR1238">
            <v>78500.08</v>
          </cell>
          <cell r="BS1238">
            <v>177.43</v>
          </cell>
          <cell r="BT1238">
            <v>78677.509999999995</v>
          </cell>
          <cell r="BU1238">
            <v>0</v>
          </cell>
          <cell r="BV1238">
            <v>78677.509999999995</v>
          </cell>
          <cell r="BW1238">
            <v>0</v>
          </cell>
          <cell r="BX1238">
            <v>0</v>
          </cell>
          <cell r="BY1238"/>
          <cell r="BZ1238">
            <v>0</v>
          </cell>
          <cell r="CA1238" t="e">
            <v>#REF!</v>
          </cell>
          <cell r="CB1238" t="str">
            <v>Match</v>
          </cell>
          <cell r="CC1238" t="b">
            <v>0</v>
          </cell>
          <cell r="CD1238">
            <v>270853871</v>
          </cell>
          <cell r="CE1238">
            <v>9</v>
          </cell>
          <cell r="CF1238">
            <v>2</v>
          </cell>
          <cell r="CG1238">
            <v>85</v>
          </cell>
          <cell r="CH1238" t="b">
            <v>0</v>
          </cell>
          <cell r="CI1238">
            <v>-5.3131597222236451</v>
          </cell>
          <cell r="CJ1238"/>
          <cell r="CK1238" t="e">
            <v>#REF!</v>
          </cell>
          <cell r="CL1238" t="e">
            <v>#REF!</v>
          </cell>
        </row>
        <row r="1239">
          <cell r="B1239">
            <v>53790</v>
          </cell>
          <cell r="C1239" t="str">
            <v xml:space="preserve"> KINNEY,LANCE MC</v>
          </cell>
          <cell r="D1239">
            <v>15025</v>
          </cell>
          <cell r="E1239">
            <v>12687.26</v>
          </cell>
          <cell r="F1239">
            <v>42849</v>
          </cell>
          <cell r="G1239">
            <v>44311</v>
          </cell>
          <cell r="H1239" t="str">
            <v xml:space="preserve"> REFINANCE VEHICLE</v>
          </cell>
          <cell r="I1239" t="str">
            <v xml:space="preserve"> SA</v>
          </cell>
          <cell r="J1239">
            <v>31</v>
          </cell>
          <cell r="K1239" t="str">
            <v xml:space="preserve"> A</v>
          </cell>
          <cell r="L1239" t="str">
            <v xml:space="preserve"> N</v>
          </cell>
          <cell r="M1239">
            <v>0</v>
          </cell>
          <cell r="N1239">
            <v>41290</v>
          </cell>
          <cell r="O1239">
            <v>53790</v>
          </cell>
          <cell r="P1239">
            <v>0</v>
          </cell>
          <cell r="Q1239" t="str">
            <v xml:space="preserve"> LF</v>
          </cell>
          <cell r="R1239">
            <v>43125</v>
          </cell>
          <cell r="S1239">
            <v>359.91</v>
          </cell>
          <cell r="T1239">
            <v>70.569999999999993</v>
          </cell>
          <cell r="U1239" t="str">
            <v xml:space="preserve"> N</v>
          </cell>
          <cell r="V1239">
            <v>11</v>
          </cell>
          <cell r="W1239">
            <v>509945295</v>
          </cell>
          <cell r="X1239" t="str">
            <v xml:space="preserve"> S</v>
          </cell>
          <cell r="Y1239">
            <v>41290</v>
          </cell>
          <cell r="Z1239">
            <v>53790</v>
          </cell>
          <cell r="AA1239">
            <v>0</v>
          </cell>
          <cell r="AB1239">
            <v>26</v>
          </cell>
          <cell r="AC1239">
            <v>10</v>
          </cell>
          <cell r="AD1239">
            <v>4</v>
          </cell>
          <cell r="AE1239">
            <v>0</v>
          </cell>
          <cell r="AF1239">
            <v>0</v>
          </cell>
          <cell r="AG1239" t="str">
            <v xml:space="preserve"> ST</v>
          </cell>
          <cell r="AH1239" t="str">
            <v xml:space="preserve"> 1965 FORD MUSTANG</v>
          </cell>
          <cell r="AI1239" t="str">
            <v xml:space="preserve"> N</v>
          </cell>
          <cell r="AJ1239">
            <v>7</v>
          </cell>
          <cell r="AK1239">
            <v>0</v>
          </cell>
          <cell r="AL1239">
            <v>41290</v>
          </cell>
          <cell r="AM1239">
            <v>53790</v>
          </cell>
          <cell r="AN1239" t="str">
            <v xml:space="preserve">  0/00/0000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41290</v>
          </cell>
          <cell r="AZ1239">
            <v>53790</v>
          </cell>
          <cell r="BA1239" t="str">
            <v xml:space="preserve"> ST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 t="str">
            <v>Pass</v>
          </cell>
          <cell r="BH1239" t="str">
            <v>Pass</v>
          </cell>
          <cell r="BI1239" t="str">
            <v>***-**-5295</v>
          </cell>
          <cell r="BJ1239">
            <v>12687.26</v>
          </cell>
          <cell r="BK1239">
            <v>12757.83</v>
          </cell>
          <cell r="BL1239">
            <v>12757.83</v>
          </cell>
          <cell r="BM1239"/>
          <cell r="BN1239"/>
          <cell r="BO1239"/>
          <cell r="BP1239"/>
          <cell r="BQ1239">
            <v>1.2196049003291664E-5</v>
          </cell>
          <cell r="BR1239">
            <v>12687.26</v>
          </cell>
          <cell r="BS1239">
            <v>70.569999999999993</v>
          </cell>
          <cell r="BT1239">
            <v>12757.83</v>
          </cell>
          <cell r="BU1239">
            <v>0</v>
          </cell>
          <cell r="BV1239">
            <v>12757.83</v>
          </cell>
          <cell r="BW1239">
            <v>0</v>
          </cell>
          <cell r="BX1239">
            <v>0</v>
          </cell>
          <cell r="BY1239"/>
          <cell r="BZ1239">
            <v>0</v>
          </cell>
          <cell r="CA1239" t="e">
            <v>#REF!</v>
          </cell>
          <cell r="CB1239" t="str">
            <v>Match</v>
          </cell>
          <cell r="CC1239" t="b">
            <v>0</v>
          </cell>
          <cell r="CD1239">
            <v>509945295</v>
          </cell>
          <cell r="CE1239">
            <v>9</v>
          </cell>
          <cell r="CF1239">
            <v>5</v>
          </cell>
          <cell r="CG1239">
            <v>94</v>
          </cell>
          <cell r="CH1239" t="b">
            <v>0</v>
          </cell>
          <cell r="CI1239">
            <v>-1.3131597222236451</v>
          </cell>
          <cell r="CJ1239"/>
          <cell r="CK1239" t="e">
            <v>#REF!</v>
          </cell>
          <cell r="CL1239" t="e">
            <v>#REF!</v>
          </cell>
        </row>
        <row r="1240">
          <cell r="B1240">
            <v>51141</v>
          </cell>
          <cell r="C1240" t="str">
            <v xml:space="preserve"> MC KINNEY,LADONNA M</v>
          </cell>
          <cell r="D1240">
            <v>30174.26</v>
          </cell>
          <cell r="E1240">
            <v>12957.15</v>
          </cell>
          <cell r="F1240">
            <v>42002</v>
          </cell>
          <cell r="G1240">
            <v>43845</v>
          </cell>
          <cell r="H1240" t="str">
            <v xml:space="preserve"> PURCHASE VEHICLE</v>
          </cell>
          <cell r="I1240" t="str">
            <v xml:space="preserve"> SA</v>
          </cell>
          <cell r="J1240">
            <v>34</v>
          </cell>
          <cell r="K1240" t="str">
            <v xml:space="preserve"> A</v>
          </cell>
          <cell r="L1240" t="str">
            <v xml:space="preserve"> N</v>
          </cell>
          <cell r="M1240">
            <v>0</v>
          </cell>
          <cell r="N1240">
            <v>41301</v>
          </cell>
          <cell r="O1240">
            <v>51141</v>
          </cell>
          <cell r="P1240">
            <v>0</v>
          </cell>
          <cell r="Q1240" t="str">
            <v xml:space="preserve"> LF</v>
          </cell>
          <cell r="R1240">
            <v>43146</v>
          </cell>
          <cell r="S1240">
            <v>567.22</v>
          </cell>
          <cell r="T1240">
            <v>20.239999999999998</v>
          </cell>
          <cell r="U1240" t="str">
            <v xml:space="preserve"> N</v>
          </cell>
          <cell r="V1240">
            <v>11</v>
          </cell>
          <cell r="W1240">
            <v>514722689</v>
          </cell>
          <cell r="X1240" t="str">
            <v xml:space="preserve"> S</v>
          </cell>
          <cell r="Y1240">
            <v>41301</v>
          </cell>
          <cell r="Z1240">
            <v>51141</v>
          </cell>
          <cell r="AA1240">
            <v>0</v>
          </cell>
          <cell r="AB1240">
            <v>4</v>
          </cell>
          <cell r="AC1240">
            <v>5</v>
          </cell>
          <cell r="AD1240">
            <v>12</v>
          </cell>
          <cell r="AE1240">
            <v>0</v>
          </cell>
          <cell r="AF1240">
            <v>0</v>
          </cell>
          <cell r="AG1240" t="str">
            <v xml:space="preserve"> ST</v>
          </cell>
          <cell r="AH1240" t="str">
            <v xml:space="preserve"> 2013 LINCOLN MKX (VIN 2LMDJ8JK</v>
          </cell>
          <cell r="AI1240" t="str">
            <v xml:space="preserve"> N</v>
          </cell>
          <cell r="AJ1240">
            <v>4.75</v>
          </cell>
          <cell r="AK1240">
            <v>0</v>
          </cell>
          <cell r="AL1240">
            <v>41301</v>
          </cell>
          <cell r="AM1240">
            <v>51141</v>
          </cell>
          <cell r="AN1240" t="str">
            <v xml:space="preserve">  0/00/0000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41301</v>
          </cell>
          <cell r="AZ1240">
            <v>51141</v>
          </cell>
          <cell r="BA1240" t="str">
            <v xml:space="preserve"> ST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 t="str">
            <v>Pass</v>
          </cell>
          <cell r="BH1240" t="str">
            <v>Pass</v>
          </cell>
          <cell r="BI1240" t="str">
            <v>***-**-2689</v>
          </cell>
          <cell r="BJ1240">
            <v>12957.15</v>
          </cell>
          <cell r="BK1240">
            <v>12977.39</v>
          </cell>
          <cell r="BL1240">
            <v>12977.39</v>
          </cell>
          <cell r="BM1240"/>
          <cell r="BN1240"/>
          <cell r="BO1240"/>
          <cell r="BP1240"/>
          <cell r="BQ1240">
            <v>8.4519394441944413E-6</v>
          </cell>
          <cell r="BR1240">
            <v>12957.15</v>
          </cell>
          <cell r="BS1240">
            <v>20.239999999999998</v>
          </cell>
          <cell r="BT1240">
            <v>12977.39</v>
          </cell>
          <cell r="BU1240">
            <v>0</v>
          </cell>
          <cell r="BV1240">
            <v>12977.39</v>
          </cell>
          <cell r="BW1240">
            <v>0</v>
          </cell>
          <cell r="BX1240">
            <v>0</v>
          </cell>
          <cell r="BY1240"/>
          <cell r="BZ1240">
            <v>0</v>
          </cell>
          <cell r="CA1240" t="e">
            <v>#REF!</v>
          </cell>
          <cell r="CB1240" t="str">
            <v>Match</v>
          </cell>
          <cell r="CC1240" t="b">
            <v>0</v>
          </cell>
          <cell r="CD1240">
            <v>514722689</v>
          </cell>
          <cell r="CE1240">
            <v>9</v>
          </cell>
          <cell r="CF1240">
            <v>5</v>
          </cell>
          <cell r="CG1240">
            <v>72</v>
          </cell>
          <cell r="CH1240" t="b">
            <v>0</v>
          </cell>
          <cell r="CI1240">
            <v>-22.313159722223645</v>
          </cell>
          <cell r="CJ1240"/>
          <cell r="CK1240" t="e">
            <v>#REF!</v>
          </cell>
          <cell r="CL1240" t="e">
            <v>#REF!</v>
          </cell>
        </row>
        <row r="1241">
          <cell r="B1241">
            <v>53047</v>
          </cell>
          <cell r="C1241" t="str">
            <v xml:space="preserve"> MC KINNEY,DAVID E.</v>
          </cell>
          <cell r="D1241">
            <v>10603.99</v>
          </cell>
          <cell r="E1241">
            <v>5046.6499999999996</v>
          </cell>
          <cell r="F1241">
            <v>42550</v>
          </cell>
          <cell r="G1241">
            <v>43521</v>
          </cell>
          <cell r="H1241" t="str">
            <v xml:space="preserve"> CONSOLIDATION</v>
          </cell>
          <cell r="I1241" t="str">
            <v xml:space="preserve"> SA</v>
          </cell>
          <cell r="J1241">
            <v>31</v>
          </cell>
          <cell r="K1241" t="str">
            <v xml:space="preserve"> A</v>
          </cell>
          <cell r="L1241" t="str">
            <v xml:space="preserve"> N</v>
          </cell>
          <cell r="M1241">
            <v>0</v>
          </cell>
          <cell r="N1241">
            <v>41301</v>
          </cell>
          <cell r="O1241">
            <v>53047</v>
          </cell>
          <cell r="P1241">
            <v>0</v>
          </cell>
          <cell r="Q1241" t="str">
            <v xml:space="preserve"> JD</v>
          </cell>
          <cell r="R1241">
            <v>43125</v>
          </cell>
          <cell r="S1241">
            <v>376.58</v>
          </cell>
          <cell r="T1241">
            <v>31.71</v>
          </cell>
          <cell r="U1241" t="str">
            <v xml:space="preserve"> N</v>
          </cell>
          <cell r="V1241">
            <v>11</v>
          </cell>
          <cell r="W1241">
            <v>513708811</v>
          </cell>
          <cell r="X1241" t="str">
            <v xml:space="preserve"> S</v>
          </cell>
          <cell r="Y1241">
            <v>41301</v>
          </cell>
          <cell r="Z1241">
            <v>53047</v>
          </cell>
          <cell r="AA1241">
            <v>0</v>
          </cell>
          <cell r="AB1241">
            <v>4</v>
          </cell>
          <cell r="AC1241">
            <v>10</v>
          </cell>
          <cell r="AD1241">
            <v>4</v>
          </cell>
          <cell r="AE1241">
            <v>0</v>
          </cell>
          <cell r="AF1241">
            <v>0</v>
          </cell>
          <cell r="AG1241" t="str">
            <v xml:space="preserve"> ST</v>
          </cell>
          <cell r="AH1241" t="str">
            <v xml:space="preserve"> 2004 FORD SUPERCREW</v>
          </cell>
          <cell r="AI1241" t="str">
            <v xml:space="preserve"> N</v>
          </cell>
          <cell r="AJ1241">
            <v>6.95</v>
          </cell>
          <cell r="AK1241">
            <v>0</v>
          </cell>
          <cell r="AL1241">
            <v>41301</v>
          </cell>
          <cell r="AM1241">
            <v>53047</v>
          </cell>
          <cell r="AN1241" t="str">
            <v xml:space="preserve">  0/00/0000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41301</v>
          </cell>
          <cell r="AZ1241">
            <v>53047</v>
          </cell>
          <cell r="BA1241" t="str">
            <v xml:space="preserve"> ST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 t="str">
            <v>Pass</v>
          </cell>
          <cell r="BH1241" t="str">
            <v>Pass</v>
          </cell>
          <cell r="BI1241" t="str">
            <v>***-**-8811</v>
          </cell>
          <cell r="BJ1241">
            <v>5046.6499999999996</v>
          </cell>
          <cell r="BK1241">
            <v>5078.3599999999997</v>
          </cell>
          <cell r="BL1241">
            <v>5078.3599999999997</v>
          </cell>
          <cell r="BM1241"/>
          <cell r="BN1241"/>
          <cell r="BO1241"/>
          <cell r="BP1241"/>
          <cell r="BQ1241">
            <v>4.8166076541361739E-6</v>
          </cell>
          <cell r="BR1241">
            <v>5046.6499999999996</v>
          </cell>
          <cell r="BS1241">
            <v>31.71</v>
          </cell>
          <cell r="BT1241">
            <v>5078.3599999999997</v>
          </cell>
          <cell r="BU1241">
            <v>0</v>
          </cell>
          <cell r="BV1241">
            <v>5078.3599999999997</v>
          </cell>
          <cell r="BW1241">
            <v>0</v>
          </cell>
          <cell r="BX1241">
            <v>0</v>
          </cell>
          <cell r="BY1241"/>
          <cell r="BZ1241">
            <v>0</v>
          </cell>
          <cell r="CA1241" t="e">
            <v>#REF!</v>
          </cell>
          <cell r="CB1241" t="str">
            <v>Match</v>
          </cell>
          <cell r="CC1241" t="b">
            <v>0</v>
          </cell>
          <cell r="CD1241">
            <v>513708811</v>
          </cell>
          <cell r="CE1241">
            <v>9</v>
          </cell>
          <cell r="CF1241">
            <v>5</v>
          </cell>
          <cell r="CG1241">
            <v>70</v>
          </cell>
          <cell r="CH1241" t="b">
            <v>0</v>
          </cell>
          <cell r="CI1241">
            <v>-1.3131597222236451</v>
          </cell>
          <cell r="CJ1241"/>
          <cell r="CK1241" t="e">
            <v>#REF!</v>
          </cell>
          <cell r="CL1241" t="e">
            <v>#REF!</v>
          </cell>
        </row>
        <row r="1242">
          <cell r="B1242">
            <v>54234</v>
          </cell>
          <cell r="C1242" t="str">
            <v xml:space="preserve"> MC KINNEY,DAVID E.</v>
          </cell>
          <cell r="D1242">
            <v>1022.55</v>
          </cell>
          <cell r="E1242">
            <v>1022.55</v>
          </cell>
          <cell r="F1242">
            <v>43014</v>
          </cell>
          <cell r="G1242">
            <v>43174</v>
          </cell>
          <cell r="H1242" t="str">
            <v xml:space="preserve"> PERSONAL</v>
          </cell>
          <cell r="I1242" t="str">
            <v xml:space="preserve"> SI</v>
          </cell>
          <cell r="J1242">
            <v>72</v>
          </cell>
          <cell r="K1242" t="str">
            <v xml:space="preserve"> A</v>
          </cell>
          <cell r="L1242" t="str">
            <v xml:space="preserve"> N</v>
          </cell>
          <cell r="M1242">
            <v>0</v>
          </cell>
          <cell r="N1242">
            <v>41301</v>
          </cell>
          <cell r="O1242">
            <v>54234</v>
          </cell>
          <cell r="P1242">
            <v>0</v>
          </cell>
          <cell r="Q1242" t="str">
            <v xml:space="preserve"> MN</v>
          </cell>
          <cell r="R1242">
            <v>43174</v>
          </cell>
          <cell r="S1242">
            <v>0</v>
          </cell>
          <cell r="T1242">
            <v>24.65</v>
          </cell>
          <cell r="U1242" t="str">
            <v xml:space="preserve"> N</v>
          </cell>
          <cell r="V1242">
            <v>1</v>
          </cell>
          <cell r="W1242">
            <v>513708811</v>
          </cell>
          <cell r="X1242" t="str">
            <v xml:space="preserve"> S</v>
          </cell>
          <cell r="Y1242">
            <v>41301</v>
          </cell>
          <cell r="Z1242">
            <v>54234</v>
          </cell>
          <cell r="AA1242">
            <v>0</v>
          </cell>
          <cell r="AB1242">
            <v>4</v>
          </cell>
          <cell r="AC1242">
            <v>10</v>
          </cell>
          <cell r="AD1242">
            <v>8</v>
          </cell>
          <cell r="AE1242">
            <v>0</v>
          </cell>
          <cell r="AF1242">
            <v>0</v>
          </cell>
          <cell r="AG1242" t="str">
            <v xml:space="preserve"> ST</v>
          </cell>
          <cell r="AH1242" t="str">
            <v xml:space="preserve"> UNSECURED</v>
          </cell>
          <cell r="AI1242" t="str">
            <v xml:space="preserve"> N</v>
          </cell>
          <cell r="AJ1242">
            <v>8</v>
          </cell>
          <cell r="AK1242">
            <v>0</v>
          </cell>
          <cell r="AL1242">
            <v>41301</v>
          </cell>
          <cell r="AM1242">
            <v>54234</v>
          </cell>
          <cell r="AN1242" t="str">
            <v xml:space="preserve">  0/00/0000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41301</v>
          </cell>
          <cell r="AZ1242">
            <v>54234</v>
          </cell>
          <cell r="BA1242" t="str">
            <v xml:space="preserve"> ST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 t="str">
            <v>Pass</v>
          </cell>
          <cell r="BH1242" t="str">
            <v>Pass</v>
          </cell>
          <cell r="BI1242" t="str">
            <v>***-**-8811</v>
          </cell>
          <cell r="BJ1242">
            <v>1022.55</v>
          </cell>
          <cell r="BK1242">
            <v>1047.2</v>
          </cell>
          <cell r="BL1242">
            <v>1047.2</v>
          </cell>
          <cell r="BM1242"/>
          <cell r="BN1242"/>
          <cell r="BO1242"/>
          <cell r="BP1242"/>
          <cell r="BQ1242">
            <v>1.1233829308920593E-6</v>
          </cell>
          <cell r="BR1242">
            <v>1022.55</v>
          </cell>
          <cell r="BS1242">
            <v>24.65</v>
          </cell>
          <cell r="BT1242">
            <v>1047.2</v>
          </cell>
          <cell r="BU1242">
            <v>0</v>
          </cell>
          <cell r="BV1242">
            <v>1047.2</v>
          </cell>
          <cell r="BW1242">
            <v>0</v>
          </cell>
          <cell r="BX1242">
            <v>0</v>
          </cell>
          <cell r="BY1242"/>
          <cell r="BZ1242">
            <v>0</v>
          </cell>
          <cell r="CA1242" t="e">
            <v>#REF!</v>
          </cell>
          <cell r="CB1242" t="str">
            <v>Match</v>
          </cell>
          <cell r="CC1242" t="b">
            <v>0</v>
          </cell>
          <cell r="CD1242">
            <v>513708811</v>
          </cell>
          <cell r="CE1242">
            <v>9</v>
          </cell>
          <cell r="CF1242">
            <v>5</v>
          </cell>
          <cell r="CG1242">
            <v>70</v>
          </cell>
          <cell r="CH1242" t="b">
            <v>0</v>
          </cell>
          <cell r="CI1242">
            <v>-50.313159722223645</v>
          </cell>
          <cell r="CJ1242"/>
          <cell r="CK1242" t="e">
            <v>#REF!</v>
          </cell>
          <cell r="CL1242" t="e">
            <v>#REF!</v>
          </cell>
        </row>
        <row r="1243">
          <cell r="B1243">
            <v>310213</v>
          </cell>
          <cell r="C1243" t="str">
            <v xml:space="preserve"> MC KINNEY, DAVID E.</v>
          </cell>
          <cell r="D1243">
            <v>159000</v>
          </cell>
          <cell r="E1243">
            <v>121070.06</v>
          </cell>
          <cell r="F1243">
            <v>40611</v>
          </cell>
          <cell r="G1243">
            <v>47939</v>
          </cell>
          <cell r="H1243" t="str">
            <v xml:space="preserve"> RATE/TERM REFINANCE</v>
          </cell>
          <cell r="I1243" t="str">
            <v xml:space="preserve"> PA</v>
          </cell>
          <cell r="J1243">
            <v>19</v>
          </cell>
          <cell r="K1243" t="str">
            <v xml:space="preserve"> A</v>
          </cell>
          <cell r="L1243" t="str">
            <v xml:space="preserve"> N</v>
          </cell>
          <cell r="M1243">
            <v>0</v>
          </cell>
          <cell r="N1243">
            <v>41301</v>
          </cell>
          <cell r="O1243">
            <v>310213</v>
          </cell>
          <cell r="P1243">
            <v>0</v>
          </cell>
          <cell r="Q1243" t="str">
            <v xml:space="preserve"> KM</v>
          </cell>
          <cell r="R1243">
            <v>43132</v>
          </cell>
          <cell r="S1243">
            <v>1027.5</v>
          </cell>
          <cell r="T1243">
            <v>348.08</v>
          </cell>
          <cell r="U1243" t="str">
            <v xml:space="preserve"> N</v>
          </cell>
          <cell r="V1243">
            <v>2</v>
          </cell>
          <cell r="W1243">
            <v>513708811</v>
          </cell>
          <cell r="X1243" t="str">
            <v xml:space="preserve"> S</v>
          </cell>
          <cell r="Y1243">
            <v>41301</v>
          </cell>
          <cell r="Z1243">
            <v>310213</v>
          </cell>
          <cell r="AA1243">
            <v>0</v>
          </cell>
          <cell r="AB1243">
            <v>4</v>
          </cell>
          <cell r="AC1243">
            <v>6</v>
          </cell>
          <cell r="AD1243">
            <v>3</v>
          </cell>
          <cell r="AE1243">
            <v>310213</v>
          </cell>
          <cell r="AF1243">
            <v>1</v>
          </cell>
          <cell r="AG1243" t="str">
            <v xml:space="preserve"> ST</v>
          </cell>
          <cell r="AH1243" t="str">
            <v xml:space="preserve"> 1402 ANTELOPE</v>
          </cell>
          <cell r="AI1243" t="str">
            <v xml:space="preserve"> N</v>
          </cell>
          <cell r="AJ1243">
            <v>4.5</v>
          </cell>
          <cell r="AK1243">
            <v>3</v>
          </cell>
          <cell r="AL1243">
            <v>41301</v>
          </cell>
          <cell r="AM1243">
            <v>310213</v>
          </cell>
          <cell r="AN1243" t="str">
            <v xml:space="preserve">  0/00/0000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41301</v>
          </cell>
          <cell r="AZ1243">
            <v>310213</v>
          </cell>
          <cell r="BA1243" t="str">
            <v xml:space="preserve"> ST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 t="str">
            <v>Pass</v>
          </cell>
          <cell r="BH1243" t="str">
            <v>Pass</v>
          </cell>
          <cell r="BI1243" t="str">
            <v>***-**-8811</v>
          </cell>
          <cell r="BJ1243">
            <v>121070.06</v>
          </cell>
          <cell r="BK1243">
            <v>121418.14</v>
          </cell>
          <cell r="BL1243">
            <v>121418.14</v>
          </cell>
          <cell r="BM1243"/>
          <cell r="BN1243"/>
          <cell r="BO1243"/>
          <cell r="BP1243"/>
          <cell r="BQ1243">
            <v>7.4817389712892842E-5</v>
          </cell>
          <cell r="BR1243">
            <v>121070.06</v>
          </cell>
          <cell r="BS1243">
            <v>348.08</v>
          </cell>
          <cell r="BT1243">
            <v>121418.14</v>
          </cell>
          <cell r="BU1243">
            <v>0</v>
          </cell>
          <cell r="BV1243">
            <v>121418.14</v>
          </cell>
          <cell r="BW1243">
            <v>0</v>
          </cell>
          <cell r="BX1243">
            <v>0</v>
          </cell>
          <cell r="BY1243"/>
          <cell r="BZ1243">
            <v>0</v>
          </cell>
          <cell r="CA1243" t="e">
            <v>#REF!</v>
          </cell>
          <cell r="CB1243" t="str">
            <v>Match</v>
          </cell>
          <cell r="CC1243" t="b">
            <v>0</v>
          </cell>
          <cell r="CD1243">
            <v>513708811</v>
          </cell>
          <cell r="CE1243">
            <v>9</v>
          </cell>
          <cell r="CF1243">
            <v>5</v>
          </cell>
          <cell r="CG1243">
            <v>70</v>
          </cell>
          <cell r="CH1243" t="b">
            <v>0</v>
          </cell>
          <cell r="CI1243">
            <v>-8.3131597222236451</v>
          </cell>
          <cell r="CJ1243"/>
          <cell r="CK1243" t="e">
            <v>#REF!</v>
          </cell>
          <cell r="CL1243" t="e">
            <v>#REF!</v>
          </cell>
        </row>
        <row r="1244">
          <cell r="B1244">
            <v>9310213</v>
          </cell>
          <cell r="C1244" t="str">
            <v xml:space="preserve"> MC KINNEY,DAVID</v>
          </cell>
          <cell r="D1244">
            <v>159000</v>
          </cell>
          <cell r="E1244">
            <v>-121070.06</v>
          </cell>
          <cell r="F1244">
            <v>40611</v>
          </cell>
          <cell r="G1244">
            <v>47939</v>
          </cell>
          <cell r="H1244" t="str">
            <v xml:space="preserve"> FHLB SOLD LOAN</v>
          </cell>
          <cell r="I1244" t="str">
            <v xml:space="preserve"> PT</v>
          </cell>
          <cell r="J1244">
            <v>20</v>
          </cell>
          <cell r="K1244" t="str">
            <v xml:space="preserve"> A</v>
          </cell>
          <cell r="L1244" t="str">
            <v xml:space="preserve"> N</v>
          </cell>
          <cell r="M1244">
            <v>0</v>
          </cell>
          <cell r="N1244">
            <v>41301</v>
          </cell>
          <cell r="O1244">
            <v>9310213</v>
          </cell>
          <cell r="P1244">
            <v>0</v>
          </cell>
          <cell r="Q1244" t="str">
            <v xml:space="preserve"> KM</v>
          </cell>
          <cell r="R1244">
            <v>43132</v>
          </cell>
          <cell r="S1244">
            <v>1027.5</v>
          </cell>
          <cell r="T1244">
            <v>-348.08</v>
          </cell>
          <cell r="U1244" t="str">
            <v xml:space="preserve"> N</v>
          </cell>
          <cell r="V1244">
            <v>2</v>
          </cell>
          <cell r="W1244">
            <v>513708811</v>
          </cell>
          <cell r="X1244" t="str">
            <v xml:space="preserve"> S</v>
          </cell>
          <cell r="Y1244">
            <v>41301</v>
          </cell>
          <cell r="Z1244">
            <v>9310213</v>
          </cell>
          <cell r="AA1244">
            <v>0</v>
          </cell>
          <cell r="AB1244">
            <v>4</v>
          </cell>
          <cell r="AC1244">
            <v>6</v>
          </cell>
          <cell r="AD1244">
            <v>3</v>
          </cell>
          <cell r="AE1244">
            <v>310213</v>
          </cell>
          <cell r="AF1244">
            <v>1</v>
          </cell>
          <cell r="AG1244" t="str">
            <v xml:space="preserve"> ST</v>
          </cell>
          <cell r="AH1244" t="str">
            <v xml:space="preserve"> 1402 ANTELOPE</v>
          </cell>
          <cell r="AI1244" t="str">
            <v xml:space="preserve"> N</v>
          </cell>
          <cell r="AJ1244">
            <v>4.5</v>
          </cell>
          <cell r="AK1244">
            <v>62</v>
          </cell>
          <cell r="AL1244">
            <v>41301</v>
          </cell>
          <cell r="AM1244">
            <v>9310213</v>
          </cell>
          <cell r="AN1244" t="str">
            <v xml:space="preserve">  0/00/0000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41301</v>
          </cell>
          <cell r="AZ1244">
            <v>9310213</v>
          </cell>
          <cell r="BA1244" t="str">
            <v xml:space="preserve"> ST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 t="str">
            <v>Pass</v>
          </cell>
          <cell r="BH1244" t="str">
            <v>Pass</v>
          </cell>
          <cell r="BI1244" t="str">
            <v>***-**-8811</v>
          </cell>
          <cell r="BJ1244">
            <v>-121070.06</v>
          </cell>
          <cell r="BK1244">
            <v>-121418.14</v>
          </cell>
          <cell r="BL1244">
            <v>-121418.14</v>
          </cell>
          <cell r="BM1244"/>
          <cell r="BN1244"/>
          <cell r="BO1244"/>
          <cell r="BP1244"/>
          <cell r="BQ1244">
            <v>-7.4817389712892842E-5</v>
          </cell>
          <cell r="BR1244">
            <v>-121070.06</v>
          </cell>
          <cell r="BS1244">
            <v>-348.08</v>
          </cell>
          <cell r="BT1244">
            <v>-121418.14</v>
          </cell>
          <cell r="BU1244">
            <v>0</v>
          </cell>
          <cell r="BV1244">
            <v>-121418.14</v>
          </cell>
          <cell r="BW1244">
            <v>0</v>
          </cell>
          <cell r="BX1244">
            <v>0</v>
          </cell>
          <cell r="BY1244"/>
          <cell r="BZ1244">
            <v>0</v>
          </cell>
          <cell r="CA1244" t="e">
            <v>#REF!</v>
          </cell>
          <cell r="CB1244" t="str">
            <v>Match</v>
          </cell>
          <cell r="CC1244" t="b">
            <v>0</v>
          </cell>
          <cell r="CD1244">
            <v>513708811</v>
          </cell>
          <cell r="CE1244">
            <v>9</v>
          </cell>
          <cell r="CF1244">
            <v>5</v>
          </cell>
          <cell r="CG1244">
            <v>70</v>
          </cell>
          <cell r="CH1244" t="b">
            <v>0</v>
          </cell>
          <cell r="CI1244">
            <v>-8.3131597222236451</v>
          </cell>
          <cell r="CJ1244"/>
          <cell r="CK1244" t="e">
            <v>#REF!</v>
          </cell>
          <cell r="CL1244" t="e">
            <v>#REF!</v>
          </cell>
        </row>
        <row r="1245">
          <cell r="B1245">
            <v>54314</v>
          </cell>
          <cell r="C1245" t="str">
            <v xml:space="preserve"> MC KINNEY,JACE R.</v>
          </cell>
          <cell r="D1245">
            <v>17997.77</v>
          </cell>
          <cell r="E1245">
            <v>17405.43</v>
          </cell>
          <cell r="F1245">
            <v>43059</v>
          </cell>
          <cell r="G1245">
            <v>44661</v>
          </cell>
          <cell r="H1245" t="str">
            <v xml:space="preserve"> REFINANCE DEBT</v>
          </cell>
          <cell r="I1245" t="str">
            <v xml:space="preserve"> SA</v>
          </cell>
          <cell r="J1245">
            <v>31</v>
          </cell>
          <cell r="K1245" t="str">
            <v xml:space="preserve"> A</v>
          </cell>
          <cell r="L1245" t="str">
            <v xml:space="preserve"> N</v>
          </cell>
          <cell r="M1245">
            <v>0</v>
          </cell>
          <cell r="N1245">
            <v>41310</v>
          </cell>
          <cell r="O1245">
            <v>54314</v>
          </cell>
          <cell r="P1245">
            <v>0</v>
          </cell>
          <cell r="Q1245" t="str">
            <v xml:space="preserve"> MN</v>
          </cell>
          <cell r="R1245">
            <v>43141</v>
          </cell>
          <cell r="S1245">
            <v>394.99</v>
          </cell>
          <cell r="T1245">
            <v>23.36</v>
          </cell>
          <cell r="U1245" t="str">
            <v xml:space="preserve"> N</v>
          </cell>
          <cell r="V1245">
            <v>11</v>
          </cell>
          <cell r="W1245">
            <v>509947036</v>
          </cell>
          <cell r="X1245" t="str">
            <v xml:space="preserve"> S</v>
          </cell>
          <cell r="Y1245">
            <v>41310</v>
          </cell>
          <cell r="Z1245">
            <v>54314</v>
          </cell>
          <cell r="AA1245">
            <v>0</v>
          </cell>
          <cell r="AB1245">
            <v>2</v>
          </cell>
          <cell r="AC1245">
            <v>10</v>
          </cell>
          <cell r="AD1245">
            <v>4</v>
          </cell>
          <cell r="AE1245">
            <v>0</v>
          </cell>
          <cell r="AF1245">
            <v>0</v>
          </cell>
          <cell r="AG1245" t="str">
            <v xml:space="preserve"> ST</v>
          </cell>
          <cell r="AH1245" t="str">
            <v xml:space="preserve"> 2012 CHRYSLER  TOWN &amp; COUNTRY</v>
          </cell>
          <cell r="AI1245" t="str">
            <v xml:space="preserve"> N</v>
          </cell>
          <cell r="AJ1245">
            <v>7</v>
          </cell>
          <cell r="AK1245">
            <v>0</v>
          </cell>
          <cell r="AL1245">
            <v>41310</v>
          </cell>
          <cell r="AM1245">
            <v>54314</v>
          </cell>
          <cell r="AN1245" t="str">
            <v xml:space="preserve">  0/00/0000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41310</v>
          </cell>
          <cell r="AZ1245">
            <v>54314</v>
          </cell>
          <cell r="BA1245" t="str">
            <v xml:space="preserve"> ST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 t="str">
            <v>Pass</v>
          </cell>
          <cell r="BH1245" t="str">
            <v>Pass</v>
          </cell>
          <cell r="BI1245" t="str">
            <v>***-**-7036</v>
          </cell>
          <cell r="BJ1245">
            <v>17405.43</v>
          </cell>
          <cell r="BK1245">
            <v>17428.79</v>
          </cell>
          <cell r="BL1245">
            <v>17428.79</v>
          </cell>
          <cell r="BM1245"/>
          <cell r="BN1245"/>
          <cell r="BO1245"/>
          <cell r="BP1245"/>
          <cell r="BQ1245">
            <v>1.6731546228528683E-5</v>
          </cell>
          <cell r="BR1245">
            <v>17405.43</v>
          </cell>
          <cell r="BS1245">
            <v>23.36</v>
          </cell>
          <cell r="BT1245">
            <v>17428.79</v>
          </cell>
          <cell r="BU1245">
            <v>0</v>
          </cell>
          <cell r="BV1245">
            <v>17428.79</v>
          </cell>
          <cell r="BW1245">
            <v>0</v>
          </cell>
          <cell r="BX1245">
            <v>0</v>
          </cell>
          <cell r="BY1245"/>
          <cell r="BZ1245">
            <v>0</v>
          </cell>
          <cell r="CA1245" t="e">
            <v>#REF!</v>
          </cell>
          <cell r="CB1245" t="str">
            <v>Match</v>
          </cell>
          <cell r="CC1245" t="b">
            <v>0</v>
          </cell>
          <cell r="CD1245">
            <v>509947036</v>
          </cell>
          <cell r="CE1245">
            <v>9</v>
          </cell>
          <cell r="CF1245">
            <v>5</v>
          </cell>
          <cell r="CG1245">
            <v>94</v>
          </cell>
          <cell r="CH1245" t="b">
            <v>0</v>
          </cell>
          <cell r="CI1245">
            <v>-17.313159722223645</v>
          </cell>
          <cell r="CJ1245"/>
          <cell r="CK1245" t="e">
            <v>#REF!</v>
          </cell>
          <cell r="CL1245" t="e">
            <v>#REF!</v>
          </cell>
        </row>
        <row r="1246">
          <cell r="B1246">
            <v>54315</v>
          </cell>
          <cell r="C1246" t="str">
            <v xml:space="preserve"> MC KINNEY,JACE R.</v>
          </cell>
          <cell r="D1246">
            <v>19637.37</v>
          </cell>
          <cell r="E1246">
            <v>18982.5</v>
          </cell>
          <cell r="F1246">
            <v>43059</v>
          </cell>
          <cell r="G1246">
            <v>44858</v>
          </cell>
          <cell r="H1246" t="str">
            <v xml:space="preserve"> REFINANCE DEBT</v>
          </cell>
          <cell r="I1246" t="str">
            <v xml:space="preserve"> SA</v>
          </cell>
          <cell r="J1246">
            <v>31</v>
          </cell>
          <cell r="K1246" t="str">
            <v xml:space="preserve"> A</v>
          </cell>
          <cell r="L1246" t="str">
            <v xml:space="preserve"> N</v>
          </cell>
          <cell r="M1246">
            <v>0</v>
          </cell>
          <cell r="N1246">
            <v>41310</v>
          </cell>
          <cell r="O1246">
            <v>54315</v>
          </cell>
          <cell r="P1246">
            <v>0</v>
          </cell>
          <cell r="Q1246" t="str">
            <v xml:space="preserve"> MN</v>
          </cell>
          <cell r="R1246">
            <v>43124</v>
          </cell>
          <cell r="S1246">
            <v>386.87</v>
          </cell>
          <cell r="T1246">
            <v>120.14</v>
          </cell>
          <cell r="U1246" t="str">
            <v xml:space="preserve"> N</v>
          </cell>
          <cell r="V1246">
            <v>11</v>
          </cell>
          <cell r="W1246">
            <v>509947036</v>
          </cell>
          <cell r="X1246" t="str">
            <v xml:space="preserve"> S</v>
          </cell>
          <cell r="Y1246">
            <v>41310</v>
          </cell>
          <cell r="Z1246">
            <v>54315</v>
          </cell>
          <cell r="AA1246">
            <v>0</v>
          </cell>
          <cell r="AB1246">
            <v>2</v>
          </cell>
          <cell r="AC1246">
            <v>10</v>
          </cell>
          <cell r="AD1246">
            <v>4</v>
          </cell>
          <cell r="AE1246">
            <v>0</v>
          </cell>
          <cell r="AF1246">
            <v>0</v>
          </cell>
          <cell r="AG1246" t="str">
            <v xml:space="preserve"> ST</v>
          </cell>
          <cell r="AH1246" t="str">
            <v xml:space="preserve"> 2010 DODGE  RAM 1500 (VIN 1D7R</v>
          </cell>
          <cell r="AI1246" t="str">
            <v xml:space="preserve"> N</v>
          </cell>
          <cell r="AJ1246">
            <v>7</v>
          </cell>
          <cell r="AK1246">
            <v>0</v>
          </cell>
          <cell r="AL1246">
            <v>41310</v>
          </cell>
          <cell r="AM1246">
            <v>54315</v>
          </cell>
          <cell r="AN1246" t="str">
            <v xml:space="preserve">  0/00/0000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41310</v>
          </cell>
          <cell r="AZ1246">
            <v>54315</v>
          </cell>
          <cell r="BA1246" t="str">
            <v xml:space="preserve"> ST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 t="str">
            <v>Pass</v>
          </cell>
          <cell r="BH1246" t="str">
            <v>Pass</v>
          </cell>
          <cell r="BI1246" t="str">
            <v>***-**-7036</v>
          </cell>
          <cell r="BJ1246">
            <v>18982.5</v>
          </cell>
          <cell r="BK1246">
            <v>19102.64</v>
          </cell>
          <cell r="BL1246">
            <v>19102.64</v>
          </cell>
          <cell r="BM1246"/>
          <cell r="BN1246"/>
          <cell r="BO1246"/>
          <cell r="BP1246"/>
          <cell r="BQ1246">
            <v>1.8247557014279204E-5</v>
          </cell>
          <cell r="BR1246">
            <v>18982.5</v>
          </cell>
          <cell r="BS1246">
            <v>120.14</v>
          </cell>
          <cell r="BT1246">
            <v>19102.64</v>
          </cell>
          <cell r="BU1246">
            <v>0</v>
          </cell>
          <cell r="BV1246">
            <v>19102.64</v>
          </cell>
          <cell r="BW1246">
            <v>0</v>
          </cell>
          <cell r="BX1246">
            <v>0</v>
          </cell>
          <cell r="BY1246"/>
          <cell r="BZ1246">
            <v>0</v>
          </cell>
          <cell r="CA1246" t="e">
            <v>#REF!</v>
          </cell>
          <cell r="CB1246" t="str">
            <v>Match</v>
          </cell>
          <cell r="CC1246" t="b">
            <v>0</v>
          </cell>
          <cell r="CD1246">
            <v>509947036</v>
          </cell>
          <cell r="CE1246">
            <v>9</v>
          </cell>
          <cell r="CF1246">
            <v>5</v>
          </cell>
          <cell r="CG1246">
            <v>94</v>
          </cell>
          <cell r="CH1246" t="b">
            <v>0</v>
          </cell>
          <cell r="CI1246">
            <v>-0.31315972222364508</v>
          </cell>
          <cell r="CJ1246"/>
          <cell r="CK1246" t="e">
            <v>#REF!</v>
          </cell>
          <cell r="CL1246" t="e">
            <v>#REF!</v>
          </cell>
        </row>
        <row r="1247">
          <cell r="B1247">
            <v>51232</v>
          </cell>
          <cell r="C1247" t="str">
            <v xml:space="preserve"> MC KINNEY,REES E.</v>
          </cell>
          <cell r="D1247">
            <v>17401.5</v>
          </cell>
          <cell r="E1247">
            <v>7369.3</v>
          </cell>
          <cell r="F1247">
            <v>42034</v>
          </cell>
          <cell r="G1247">
            <v>43862</v>
          </cell>
          <cell r="H1247" t="str">
            <v xml:space="preserve"> PURCHASE VEHICLE</v>
          </cell>
          <cell r="I1247" t="str">
            <v xml:space="preserve"> SA</v>
          </cell>
          <cell r="J1247">
            <v>34</v>
          </cell>
          <cell r="K1247" t="str">
            <v xml:space="preserve"> A</v>
          </cell>
          <cell r="L1247" t="str">
            <v xml:space="preserve"> N</v>
          </cell>
          <cell r="M1247">
            <v>0</v>
          </cell>
          <cell r="N1247">
            <v>41315</v>
          </cell>
          <cell r="O1247">
            <v>51232</v>
          </cell>
          <cell r="P1247">
            <v>0</v>
          </cell>
          <cell r="Q1247" t="str">
            <v xml:space="preserve"> LF</v>
          </cell>
          <cell r="R1247">
            <v>43160</v>
          </cell>
          <cell r="S1247">
            <v>344.86</v>
          </cell>
          <cell r="T1247">
            <v>22.61</v>
          </cell>
          <cell r="U1247" t="str">
            <v xml:space="preserve"> N</v>
          </cell>
          <cell r="V1247">
            <v>11</v>
          </cell>
          <cell r="W1247">
            <v>509945134</v>
          </cell>
          <cell r="X1247" t="str">
            <v xml:space="preserve"> S</v>
          </cell>
          <cell r="Y1247">
            <v>41315</v>
          </cell>
          <cell r="Z1247">
            <v>51232</v>
          </cell>
          <cell r="AA1247">
            <v>0</v>
          </cell>
          <cell r="AB1247">
            <v>25</v>
          </cell>
          <cell r="AC1247">
            <v>5</v>
          </cell>
          <cell r="AD1247">
            <v>12</v>
          </cell>
          <cell r="AE1247">
            <v>0</v>
          </cell>
          <cell r="AF1247">
            <v>0</v>
          </cell>
          <cell r="AG1247" t="str">
            <v xml:space="preserve"> ST</v>
          </cell>
          <cell r="AH1247" t="str">
            <v xml:space="preserve"> 2008 BUICK ENCLAVE CXL AWD (VI</v>
          </cell>
          <cell r="AI1247" t="str">
            <v xml:space="preserve"> N</v>
          </cell>
          <cell r="AJ1247">
            <v>7</v>
          </cell>
          <cell r="AK1247">
            <v>1</v>
          </cell>
          <cell r="AL1247">
            <v>41315</v>
          </cell>
          <cell r="AM1247">
            <v>51232</v>
          </cell>
          <cell r="AN1247" t="str">
            <v xml:space="preserve">  0/00/0000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41315</v>
          </cell>
          <cell r="AZ1247">
            <v>51232</v>
          </cell>
          <cell r="BA1247" t="str">
            <v xml:space="preserve"> ST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 t="str">
            <v>Pass</v>
          </cell>
          <cell r="BH1247" t="str">
            <v>Pass</v>
          </cell>
          <cell r="BI1247" t="str">
            <v>***-**-5134</v>
          </cell>
          <cell r="BJ1247">
            <v>7369.3</v>
          </cell>
          <cell r="BK1247">
            <v>7391.91</v>
          </cell>
          <cell r="BL1247">
            <v>7391.91</v>
          </cell>
          <cell r="BM1247"/>
          <cell r="BN1247"/>
          <cell r="BO1247"/>
          <cell r="BP1247"/>
          <cell r="BQ1247">
            <v>7.0839837695418294E-6</v>
          </cell>
          <cell r="BR1247">
            <v>7369.3</v>
          </cell>
          <cell r="BS1247">
            <v>22.61</v>
          </cell>
          <cell r="BT1247">
            <v>7391.91</v>
          </cell>
          <cell r="BU1247">
            <v>0</v>
          </cell>
          <cell r="BV1247">
            <v>7391.91</v>
          </cell>
          <cell r="BW1247">
            <v>0</v>
          </cell>
          <cell r="BX1247">
            <v>0</v>
          </cell>
          <cell r="BY1247"/>
          <cell r="BZ1247">
            <v>0</v>
          </cell>
          <cell r="CA1247" t="e">
            <v>#REF!</v>
          </cell>
          <cell r="CB1247" t="str">
            <v>Match</v>
          </cell>
          <cell r="CC1247" t="b">
            <v>0</v>
          </cell>
          <cell r="CD1247">
            <v>509945134</v>
          </cell>
          <cell r="CE1247">
            <v>9</v>
          </cell>
          <cell r="CF1247">
            <v>5</v>
          </cell>
          <cell r="CG1247">
            <v>94</v>
          </cell>
          <cell r="CH1247" t="b">
            <v>0</v>
          </cell>
          <cell r="CI1247">
            <v>-36.313159722223645</v>
          </cell>
          <cell r="CJ1247"/>
          <cell r="CK1247" t="e">
            <v>#REF!</v>
          </cell>
          <cell r="CL1247" t="e">
            <v>#REF!</v>
          </cell>
        </row>
        <row r="1248">
          <cell r="B1248">
            <v>50296</v>
          </cell>
          <cell r="C1248" t="str">
            <v xml:space="preserve"> MC RAE,CINDY</v>
          </cell>
          <cell r="D1248">
            <v>96000</v>
          </cell>
          <cell r="E1248">
            <v>90769.35</v>
          </cell>
          <cell r="F1248">
            <v>41779</v>
          </cell>
          <cell r="G1248">
            <v>43779</v>
          </cell>
          <cell r="H1248" t="str">
            <v xml:space="preserve"> CASH OUT REFINANCE</v>
          </cell>
          <cell r="I1248" t="str">
            <v xml:space="preserve"> SA</v>
          </cell>
          <cell r="J1248">
            <v>13</v>
          </cell>
          <cell r="K1248" t="str">
            <v xml:space="preserve"> A</v>
          </cell>
          <cell r="L1248" t="str">
            <v xml:space="preserve"> N</v>
          </cell>
          <cell r="M1248">
            <v>0</v>
          </cell>
          <cell r="N1248">
            <v>41360</v>
          </cell>
          <cell r="O1248">
            <v>50296</v>
          </cell>
          <cell r="P1248">
            <v>0</v>
          </cell>
          <cell r="Q1248" t="str">
            <v xml:space="preserve"> AT</v>
          </cell>
          <cell r="R1248">
            <v>43141</v>
          </cell>
          <cell r="S1248">
            <v>516.55999999999995</v>
          </cell>
          <cell r="T1248">
            <v>174.08</v>
          </cell>
          <cell r="U1248" t="str">
            <v xml:space="preserve"> N</v>
          </cell>
          <cell r="V1248">
            <v>2</v>
          </cell>
          <cell r="W1248">
            <v>512781240</v>
          </cell>
          <cell r="X1248" t="str">
            <v xml:space="preserve"> S</v>
          </cell>
          <cell r="Y1248">
            <v>41360</v>
          </cell>
          <cell r="Z1248">
            <v>50296</v>
          </cell>
          <cell r="AA1248">
            <v>0</v>
          </cell>
          <cell r="AB1248">
            <v>2</v>
          </cell>
          <cell r="AC1248">
            <v>6</v>
          </cell>
          <cell r="AD1248">
            <v>1</v>
          </cell>
          <cell r="AE1248">
            <v>0</v>
          </cell>
          <cell r="AF1248">
            <v>0</v>
          </cell>
          <cell r="AG1248" t="str">
            <v xml:space="preserve"> ST</v>
          </cell>
          <cell r="AH1248" t="str">
            <v xml:space="preserve"> 1202 SANTA FE, SCOTT CITY</v>
          </cell>
          <cell r="AI1248" t="str">
            <v xml:space="preserve"> N</v>
          </cell>
          <cell r="AJ1248">
            <v>5</v>
          </cell>
          <cell r="AK1248">
            <v>0</v>
          </cell>
          <cell r="AL1248">
            <v>41360</v>
          </cell>
          <cell r="AM1248">
            <v>50296</v>
          </cell>
          <cell r="AN1248" t="str">
            <v xml:space="preserve">  0/00/0000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41360</v>
          </cell>
          <cell r="AZ1248">
            <v>50296</v>
          </cell>
          <cell r="BA1248" t="str">
            <v xml:space="preserve"> ST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 t="str">
            <v>Pass</v>
          </cell>
          <cell r="BH1248" t="str">
            <v>Pass</v>
          </cell>
          <cell r="BI1248" t="str">
            <v>***-**-1240</v>
          </cell>
          <cell r="BJ1248">
            <v>90769.35</v>
          </cell>
          <cell r="BK1248">
            <v>90943.430000000008</v>
          </cell>
          <cell r="BL1248">
            <v>90943.430000000008</v>
          </cell>
          <cell r="BM1248"/>
          <cell r="BN1248"/>
          <cell r="BO1248"/>
          <cell r="BP1248"/>
          <cell r="BQ1248">
            <v>6.2325032051102112E-5</v>
          </cell>
          <cell r="BR1248">
            <v>90769.35</v>
          </cell>
          <cell r="BS1248">
            <v>174.08</v>
          </cell>
          <cell r="BT1248">
            <v>90943.430000000008</v>
          </cell>
          <cell r="BU1248">
            <v>0</v>
          </cell>
          <cell r="BV1248">
            <v>90943.430000000008</v>
          </cell>
          <cell r="BW1248">
            <v>0</v>
          </cell>
          <cell r="BX1248">
            <v>0</v>
          </cell>
          <cell r="BY1248"/>
          <cell r="BZ1248">
            <v>0</v>
          </cell>
          <cell r="CA1248" t="e">
            <v>#REF!</v>
          </cell>
          <cell r="CB1248" t="str">
            <v>Match</v>
          </cell>
          <cell r="CC1248" t="b">
            <v>0</v>
          </cell>
          <cell r="CD1248">
            <v>512781240</v>
          </cell>
          <cell r="CE1248">
            <v>9</v>
          </cell>
          <cell r="CF1248">
            <v>5</v>
          </cell>
          <cell r="CG1248">
            <v>78</v>
          </cell>
          <cell r="CH1248" t="b">
            <v>0</v>
          </cell>
          <cell r="CI1248">
            <v>-17.313159722223645</v>
          </cell>
          <cell r="CJ1248"/>
          <cell r="CK1248" t="e">
            <v>#REF!</v>
          </cell>
          <cell r="CL1248" t="e">
            <v>#REF!</v>
          </cell>
        </row>
        <row r="1249">
          <cell r="B1249">
            <v>53291</v>
          </cell>
          <cell r="C1249" t="str">
            <v xml:space="preserve"> MC RAE,CINDY R.</v>
          </cell>
          <cell r="D1249">
            <v>2562.86</v>
          </cell>
          <cell r="E1249">
            <v>549.67999999999995</v>
          </cell>
          <cell r="F1249">
            <v>42632</v>
          </cell>
          <cell r="G1249">
            <v>43230</v>
          </cell>
          <cell r="H1249" t="str">
            <v xml:space="preserve"> HOME REPAIRS</v>
          </cell>
          <cell r="I1249" t="str">
            <v xml:space="preserve"> SA</v>
          </cell>
          <cell r="J1249">
            <v>31</v>
          </cell>
          <cell r="K1249" t="str">
            <v xml:space="preserve"> A</v>
          </cell>
          <cell r="L1249" t="str">
            <v xml:space="preserve"> N</v>
          </cell>
          <cell r="M1249">
            <v>0</v>
          </cell>
          <cell r="N1249">
            <v>41360</v>
          </cell>
          <cell r="O1249">
            <v>53291</v>
          </cell>
          <cell r="P1249">
            <v>0</v>
          </cell>
          <cell r="Q1249" t="str">
            <v xml:space="preserve"> MN</v>
          </cell>
          <cell r="R1249">
            <v>43141</v>
          </cell>
          <cell r="S1249">
            <v>140.4</v>
          </cell>
          <cell r="T1249">
            <v>2.3199999999999998</v>
          </cell>
          <cell r="U1249" t="str">
            <v xml:space="preserve"> N</v>
          </cell>
          <cell r="V1249">
            <v>1</v>
          </cell>
          <cell r="W1249">
            <v>512781240</v>
          </cell>
          <cell r="X1249" t="str">
            <v xml:space="preserve"> S</v>
          </cell>
          <cell r="Y1249">
            <v>41360</v>
          </cell>
          <cell r="Z1249">
            <v>53291</v>
          </cell>
          <cell r="AA1249">
            <v>0</v>
          </cell>
          <cell r="AB1249">
            <v>2</v>
          </cell>
          <cell r="AC1249">
            <v>10</v>
          </cell>
          <cell r="AD1249">
            <v>4</v>
          </cell>
          <cell r="AE1249">
            <v>0</v>
          </cell>
          <cell r="AF1249">
            <v>0</v>
          </cell>
          <cell r="AG1249" t="str">
            <v xml:space="preserve"> ST</v>
          </cell>
          <cell r="AH1249" t="str">
            <v xml:space="preserve"> UNSECURED</v>
          </cell>
          <cell r="AI1249" t="str">
            <v xml:space="preserve"> N</v>
          </cell>
          <cell r="AJ1249">
            <v>11</v>
          </cell>
          <cell r="AK1249">
            <v>0</v>
          </cell>
          <cell r="AL1249">
            <v>41360</v>
          </cell>
          <cell r="AM1249">
            <v>53291</v>
          </cell>
          <cell r="AN1249" t="str">
            <v xml:space="preserve">  0/00/0000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41360</v>
          </cell>
          <cell r="AZ1249">
            <v>53291</v>
          </cell>
          <cell r="BA1249" t="str">
            <v xml:space="preserve"> ST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 t="str">
            <v>Pass</v>
          </cell>
          <cell r="BH1249" t="str">
            <v>Pass</v>
          </cell>
          <cell r="BI1249" t="str">
            <v>***-**-1240</v>
          </cell>
          <cell r="BJ1249">
            <v>549.67999999999995</v>
          </cell>
          <cell r="BK1249">
            <v>552</v>
          </cell>
          <cell r="BL1249">
            <v>552</v>
          </cell>
          <cell r="BM1249"/>
          <cell r="BN1249"/>
          <cell r="BO1249"/>
          <cell r="BP1249"/>
          <cell r="BQ1249">
            <v>8.3033988851159083E-7</v>
          </cell>
          <cell r="BR1249">
            <v>549.67999999999995</v>
          </cell>
          <cell r="BS1249">
            <v>2.3199999999999998</v>
          </cell>
          <cell r="BT1249">
            <v>552</v>
          </cell>
          <cell r="BU1249">
            <v>0</v>
          </cell>
          <cell r="BV1249">
            <v>552</v>
          </cell>
          <cell r="BW1249">
            <v>0</v>
          </cell>
          <cell r="BX1249">
            <v>0</v>
          </cell>
          <cell r="BY1249"/>
          <cell r="BZ1249">
            <v>0</v>
          </cell>
          <cell r="CA1249" t="e">
            <v>#REF!</v>
          </cell>
          <cell r="CB1249" t="str">
            <v>Match</v>
          </cell>
          <cell r="CC1249" t="b">
            <v>0</v>
          </cell>
          <cell r="CD1249">
            <v>512781240</v>
          </cell>
          <cell r="CE1249">
            <v>9</v>
          </cell>
          <cell r="CF1249">
            <v>5</v>
          </cell>
          <cell r="CG1249">
            <v>78</v>
          </cell>
          <cell r="CH1249" t="b">
            <v>0</v>
          </cell>
          <cell r="CI1249">
            <v>-17.313159722223645</v>
          </cell>
          <cell r="CJ1249"/>
          <cell r="CK1249" t="e">
            <v>#REF!</v>
          </cell>
          <cell r="CL1249" t="e">
            <v>#REF!</v>
          </cell>
        </row>
        <row r="1250">
          <cell r="B1250">
            <v>53810</v>
          </cell>
          <cell r="C1250" t="str">
            <v xml:space="preserve"> MC RAE,CINDY R.</v>
          </cell>
          <cell r="D1250">
            <v>19027.5</v>
          </cell>
          <cell r="E1250">
            <v>16325.98</v>
          </cell>
          <cell r="F1250">
            <v>42856</v>
          </cell>
          <cell r="G1250">
            <v>44326</v>
          </cell>
          <cell r="H1250" t="str">
            <v xml:space="preserve"> PURCHASE VEHICLE</v>
          </cell>
          <cell r="I1250" t="str">
            <v xml:space="preserve"> SA</v>
          </cell>
          <cell r="J1250">
            <v>34</v>
          </cell>
          <cell r="K1250" t="str">
            <v xml:space="preserve"> A</v>
          </cell>
          <cell r="L1250" t="str">
            <v xml:space="preserve"> N</v>
          </cell>
          <cell r="M1250">
            <v>0</v>
          </cell>
          <cell r="N1250">
            <v>41360</v>
          </cell>
          <cell r="O1250">
            <v>53810</v>
          </cell>
          <cell r="P1250">
            <v>0</v>
          </cell>
          <cell r="Q1250" t="str">
            <v xml:space="preserve"> MN</v>
          </cell>
          <cell r="R1250">
            <v>43141</v>
          </cell>
          <cell r="S1250">
            <v>470.1</v>
          </cell>
          <cell r="T1250">
            <v>53.23</v>
          </cell>
          <cell r="U1250" t="str">
            <v xml:space="preserve"> N</v>
          </cell>
          <cell r="V1250">
            <v>11</v>
          </cell>
          <cell r="W1250">
            <v>512781240</v>
          </cell>
          <cell r="X1250" t="str">
            <v xml:space="preserve"> S</v>
          </cell>
          <cell r="Y1250">
            <v>41360</v>
          </cell>
          <cell r="Z1250">
            <v>53810</v>
          </cell>
          <cell r="AA1250">
            <v>0</v>
          </cell>
          <cell r="AB1250">
            <v>2</v>
          </cell>
          <cell r="AC1250">
            <v>5</v>
          </cell>
          <cell r="AD1250">
            <v>12</v>
          </cell>
          <cell r="AE1250">
            <v>0</v>
          </cell>
          <cell r="AF1250">
            <v>0</v>
          </cell>
          <cell r="AG1250" t="str">
            <v xml:space="preserve"> ST</v>
          </cell>
          <cell r="AH1250" t="str">
            <v xml:space="preserve"> 2013 FORD EDGE</v>
          </cell>
          <cell r="AI1250" t="str">
            <v xml:space="preserve"> N</v>
          </cell>
          <cell r="AJ1250">
            <v>8.5</v>
          </cell>
          <cell r="AK1250">
            <v>0</v>
          </cell>
          <cell r="AL1250">
            <v>41360</v>
          </cell>
          <cell r="AM1250">
            <v>53810</v>
          </cell>
          <cell r="AN1250" t="str">
            <v xml:space="preserve">  0/00/0000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41360</v>
          </cell>
          <cell r="AZ1250">
            <v>53810</v>
          </cell>
          <cell r="BA1250" t="str">
            <v xml:space="preserve"> ST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 t="str">
            <v>Pass</v>
          </cell>
          <cell r="BH1250" t="str">
            <v>Pass</v>
          </cell>
          <cell r="BI1250" t="str">
            <v>***-**-1240</v>
          </cell>
          <cell r="BJ1250">
            <v>16325.98</v>
          </cell>
          <cell r="BK1250">
            <v>16379.21</v>
          </cell>
          <cell r="BL1250">
            <v>16379.21</v>
          </cell>
          <cell r="BM1250"/>
          <cell r="BN1250"/>
          <cell r="BO1250"/>
          <cell r="BP1250"/>
          <cell r="BQ1250">
            <v>1.90568654011691E-5</v>
          </cell>
          <cell r="BR1250">
            <v>16325.98</v>
          </cell>
          <cell r="BS1250">
            <v>53.23</v>
          </cell>
          <cell r="BT1250">
            <v>16379.21</v>
          </cell>
          <cell r="BU1250">
            <v>0</v>
          </cell>
          <cell r="BV1250">
            <v>16379.21</v>
          </cell>
          <cell r="BW1250">
            <v>0</v>
          </cell>
          <cell r="BX1250">
            <v>0</v>
          </cell>
          <cell r="BY1250"/>
          <cell r="BZ1250">
            <v>0</v>
          </cell>
          <cell r="CA1250" t="e">
            <v>#REF!</v>
          </cell>
          <cell r="CB1250" t="str">
            <v>Match</v>
          </cell>
          <cell r="CC1250" t="b">
            <v>0</v>
          </cell>
          <cell r="CD1250">
            <v>512781240</v>
          </cell>
          <cell r="CE1250">
            <v>9</v>
          </cell>
          <cell r="CF1250">
            <v>5</v>
          </cell>
          <cell r="CG1250">
            <v>78</v>
          </cell>
          <cell r="CH1250" t="b">
            <v>0</v>
          </cell>
          <cell r="CI1250">
            <v>-17.313159722223645</v>
          </cell>
          <cell r="CJ1250"/>
          <cell r="CK1250" t="e">
            <v>#REF!</v>
          </cell>
          <cell r="CL1250" t="e">
            <v>#REF!</v>
          </cell>
        </row>
        <row r="1251">
          <cell r="B1251">
            <v>54280</v>
          </cell>
          <cell r="C1251" t="str">
            <v xml:space="preserve"> MC RAE,CINDY R.</v>
          </cell>
          <cell r="D1251">
            <v>3660.1</v>
          </cell>
          <cell r="E1251">
            <v>3389.62</v>
          </cell>
          <cell r="F1251">
            <v>43041</v>
          </cell>
          <cell r="G1251">
            <v>43779</v>
          </cell>
          <cell r="H1251" t="str">
            <v xml:space="preserve"> PERSONAL</v>
          </cell>
          <cell r="I1251" t="str">
            <v xml:space="preserve"> SA</v>
          </cell>
          <cell r="J1251">
            <v>31</v>
          </cell>
          <cell r="K1251" t="str">
            <v xml:space="preserve"> A</v>
          </cell>
          <cell r="L1251" t="str">
            <v xml:space="preserve"> N</v>
          </cell>
          <cell r="M1251">
            <v>0</v>
          </cell>
          <cell r="N1251">
            <v>41360</v>
          </cell>
          <cell r="O1251">
            <v>54280</v>
          </cell>
          <cell r="P1251">
            <v>0</v>
          </cell>
          <cell r="Q1251" t="str">
            <v xml:space="preserve"> MN</v>
          </cell>
          <cell r="R1251">
            <v>43141</v>
          </cell>
          <cell r="S1251">
            <v>169.23</v>
          </cell>
          <cell r="T1251">
            <v>13.01</v>
          </cell>
          <cell r="U1251" t="str">
            <v xml:space="preserve"> N</v>
          </cell>
          <cell r="V1251">
            <v>1</v>
          </cell>
          <cell r="W1251">
            <v>512781240</v>
          </cell>
          <cell r="X1251" t="str">
            <v xml:space="preserve"> S</v>
          </cell>
          <cell r="Y1251">
            <v>41360</v>
          </cell>
          <cell r="Z1251">
            <v>54280</v>
          </cell>
          <cell r="AA1251">
            <v>0</v>
          </cell>
          <cell r="AB1251">
            <v>2</v>
          </cell>
          <cell r="AC1251">
            <v>10</v>
          </cell>
          <cell r="AD1251">
            <v>4</v>
          </cell>
          <cell r="AE1251">
            <v>0</v>
          </cell>
          <cell r="AF1251">
            <v>0</v>
          </cell>
          <cell r="AG1251" t="str">
            <v xml:space="preserve"> ST</v>
          </cell>
          <cell r="AH1251" t="str">
            <v xml:space="preserve"> UNSECURED</v>
          </cell>
          <cell r="AI1251" t="str">
            <v xml:space="preserve"> N</v>
          </cell>
          <cell r="AJ1251">
            <v>10</v>
          </cell>
          <cell r="AK1251">
            <v>0</v>
          </cell>
          <cell r="AL1251">
            <v>41360</v>
          </cell>
          <cell r="AM1251">
            <v>54280</v>
          </cell>
          <cell r="AN1251" t="str">
            <v xml:space="preserve">  0/00/0000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41360</v>
          </cell>
          <cell r="AZ1251">
            <v>54280</v>
          </cell>
          <cell r="BA1251" t="str">
            <v xml:space="preserve"> ST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 t="str">
            <v>Pass</v>
          </cell>
          <cell r="BH1251" t="str">
            <v>Pass</v>
          </cell>
          <cell r="BI1251" t="str">
            <v>***-**-1240</v>
          </cell>
          <cell r="BJ1251">
            <v>3389.62</v>
          </cell>
          <cell r="BK1251">
            <v>3402.63</v>
          </cell>
          <cell r="BL1251">
            <v>3402.63</v>
          </cell>
          <cell r="BM1251"/>
          <cell r="BN1251"/>
          <cell r="BO1251"/>
          <cell r="BP1251"/>
          <cell r="BQ1251">
            <v>4.6548350327738763E-6</v>
          </cell>
          <cell r="BR1251">
            <v>3389.62</v>
          </cell>
          <cell r="BS1251">
            <v>13.01</v>
          </cell>
          <cell r="BT1251">
            <v>3402.63</v>
          </cell>
          <cell r="BU1251">
            <v>0</v>
          </cell>
          <cell r="BV1251">
            <v>3402.63</v>
          </cell>
          <cell r="BW1251">
            <v>0</v>
          </cell>
          <cell r="BX1251">
            <v>0</v>
          </cell>
          <cell r="BY1251"/>
          <cell r="BZ1251">
            <v>0</v>
          </cell>
          <cell r="CA1251" t="e">
            <v>#REF!</v>
          </cell>
          <cell r="CB1251" t="str">
            <v>Match</v>
          </cell>
          <cell r="CC1251" t="b">
            <v>0</v>
          </cell>
          <cell r="CD1251">
            <v>512781240</v>
          </cell>
          <cell r="CE1251">
            <v>9</v>
          </cell>
          <cell r="CF1251">
            <v>5</v>
          </cell>
          <cell r="CG1251">
            <v>78</v>
          </cell>
          <cell r="CH1251" t="b">
            <v>0</v>
          </cell>
          <cell r="CI1251">
            <v>-17.313159722223645</v>
          </cell>
          <cell r="CJ1251"/>
          <cell r="CK1251" t="e">
            <v>#REF!</v>
          </cell>
          <cell r="CL1251" t="e">
            <v>#REF!</v>
          </cell>
        </row>
        <row r="1252">
          <cell r="B1252">
            <v>53376</v>
          </cell>
          <cell r="C1252" t="str">
            <v xml:space="preserve"> MEDELLIN,LUIS ENRIQU</v>
          </cell>
          <cell r="D1252">
            <v>30164</v>
          </cell>
          <cell r="E1252">
            <v>23929.81</v>
          </cell>
          <cell r="F1252">
            <v>42674</v>
          </cell>
          <cell r="G1252">
            <v>44505</v>
          </cell>
          <cell r="H1252" t="str">
            <v xml:space="preserve"> PURCHASE SHOP</v>
          </cell>
          <cell r="I1252" t="str">
            <v xml:space="preserve"> SA</v>
          </cell>
          <cell r="J1252">
            <v>11</v>
          </cell>
          <cell r="K1252" t="str">
            <v xml:space="preserve"> A</v>
          </cell>
          <cell r="L1252" t="str">
            <v xml:space="preserve"> N</v>
          </cell>
          <cell r="M1252">
            <v>0</v>
          </cell>
          <cell r="N1252">
            <v>41398</v>
          </cell>
          <cell r="O1252">
            <v>53376</v>
          </cell>
          <cell r="P1252">
            <v>0</v>
          </cell>
          <cell r="Q1252" t="str">
            <v xml:space="preserve"> JD</v>
          </cell>
          <cell r="R1252">
            <v>43136</v>
          </cell>
          <cell r="S1252">
            <v>583.6</v>
          </cell>
          <cell r="T1252">
            <v>74.739999999999995</v>
          </cell>
          <cell r="U1252" t="str">
            <v xml:space="preserve"> N</v>
          </cell>
          <cell r="V1252">
            <v>2</v>
          </cell>
          <cell r="W1252">
            <v>611227913</v>
          </cell>
          <cell r="X1252" t="str">
            <v xml:space="preserve"> S</v>
          </cell>
          <cell r="Y1252">
            <v>41398</v>
          </cell>
          <cell r="Z1252">
            <v>53376</v>
          </cell>
          <cell r="AA1252">
            <v>0</v>
          </cell>
          <cell r="AB1252">
            <v>3</v>
          </cell>
          <cell r="AC1252">
            <v>6</v>
          </cell>
          <cell r="AD1252">
            <v>2</v>
          </cell>
          <cell r="AE1252">
            <v>0</v>
          </cell>
          <cell r="AF1252">
            <v>0</v>
          </cell>
          <cell r="AG1252" t="str">
            <v xml:space="preserve"> ST</v>
          </cell>
          <cell r="AH1252" t="str">
            <v xml:space="preserve"> REAL PROPERTY LOCATED IN</v>
          </cell>
          <cell r="AI1252" t="str">
            <v xml:space="preserve"> N</v>
          </cell>
          <cell r="AJ1252">
            <v>6</v>
          </cell>
          <cell r="AK1252">
            <v>0</v>
          </cell>
          <cell r="AL1252">
            <v>41398</v>
          </cell>
          <cell r="AM1252">
            <v>53376</v>
          </cell>
          <cell r="AN1252" t="str">
            <v xml:space="preserve">  0/00/0000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41398</v>
          </cell>
          <cell r="AZ1252">
            <v>53376</v>
          </cell>
          <cell r="BA1252" t="str">
            <v xml:space="preserve"> ST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 t="str">
            <v>Pass</v>
          </cell>
          <cell r="BH1252" t="str">
            <v>Pass</v>
          </cell>
          <cell r="BI1252" t="str">
            <v>***-**-7913</v>
          </cell>
          <cell r="BJ1252">
            <v>23929.81</v>
          </cell>
          <cell r="BK1252">
            <v>24004.550000000003</v>
          </cell>
          <cell r="BL1252">
            <v>24004.550000000003</v>
          </cell>
          <cell r="BM1252"/>
          <cell r="BN1252"/>
          <cell r="BO1252"/>
          <cell r="BP1252"/>
          <cell r="BQ1252">
            <v>1.9717133705068292E-5</v>
          </cell>
          <cell r="BR1252">
            <v>23929.81</v>
          </cell>
          <cell r="BS1252">
            <v>74.739999999999995</v>
          </cell>
          <cell r="BT1252">
            <v>24004.550000000003</v>
          </cell>
          <cell r="BU1252">
            <v>0</v>
          </cell>
          <cell r="BV1252">
            <v>24004.550000000003</v>
          </cell>
          <cell r="BW1252">
            <v>0</v>
          </cell>
          <cell r="BX1252">
            <v>0</v>
          </cell>
          <cell r="BY1252"/>
          <cell r="BZ1252">
            <v>0</v>
          </cell>
          <cell r="CA1252" t="e">
            <v>#REF!</v>
          </cell>
          <cell r="CB1252" t="str">
            <v>Match</v>
          </cell>
          <cell r="CC1252" t="b">
            <v>0</v>
          </cell>
          <cell r="CD1252">
            <v>611227913</v>
          </cell>
          <cell r="CE1252">
            <v>9</v>
          </cell>
          <cell r="CF1252">
            <v>6</v>
          </cell>
          <cell r="CG1252">
            <v>22</v>
          </cell>
          <cell r="CH1252" t="b">
            <v>0</v>
          </cell>
          <cell r="CI1252">
            <v>-12.313159722223645</v>
          </cell>
          <cell r="CJ1252"/>
          <cell r="CK1252" t="e">
            <v>#REF!</v>
          </cell>
          <cell r="CL1252" t="e">
            <v>#REF!</v>
          </cell>
        </row>
        <row r="1253">
          <cell r="B1253">
            <v>54206</v>
          </cell>
          <cell r="C1253" t="str">
            <v xml:space="preserve"> MEDELLIN,LUIS ENRIQU</v>
          </cell>
          <cell r="D1253">
            <v>11883.55</v>
          </cell>
          <cell r="E1253">
            <v>10533.58</v>
          </cell>
          <cell r="F1253">
            <v>43004</v>
          </cell>
          <cell r="G1253">
            <v>44002</v>
          </cell>
          <cell r="H1253" t="str">
            <v xml:space="preserve"> PURCHASE VEHICLE</v>
          </cell>
          <cell r="I1253" t="str">
            <v xml:space="preserve"> SA</v>
          </cell>
          <cell r="J1253">
            <v>34</v>
          </cell>
          <cell r="K1253" t="str">
            <v xml:space="preserve"> A</v>
          </cell>
          <cell r="L1253" t="str">
            <v xml:space="preserve"> N</v>
          </cell>
          <cell r="M1253">
            <v>0</v>
          </cell>
          <cell r="N1253">
            <v>41398</v>
          </cell>
          <cell r="O1253">
            <v>54206</v>
          </cell>
          <cell r="P1253">
            <v>0</v>
          </cell>
          <cell r="Q1253" t="str">
            <v xml:space="preserve"> MN</v>
          </cell>
          <cell r="R1253">
            <v>43151</v>
          </cell>
          <cell r="S1253">
            <v>391.13</v>
          </cell>
          <cell r="T1253">
            <v>8.66</v>
          </cell>
          <cell r="U1253" t="str">
            <v xml:space="preserve"> N</v>
          </cell>
          <cell r="V1253">
            <v>11</v>
          </cell>
          <cell r="W1253">
            <v>611227913</v>
          </cell>
          <cell r="X1253" t="str">
            <v xml:space="preserve"> S</v>
          </cell>
          <cell r="Y1253">
            <v>41398</v>
          </cell>
          <cell r="Z1253">
            <v>54206</v>
          </cell>
          <cell r="AA1253">
            <v>0</v>
          </cell>
          <cell r="AB1253">
            <v>3</v>
          </cell>
          <cell r="AC1253">
            <v>5</v>
          </cell>
          <cell r="AD1253">
            <v>12</v>
          </cell>
          <cell r="AE1253">
            <v>0</v>
          </cell>
          <cell r="AF1253">
            <v>0</v>
          </cell>
          <cell r="AG1253" t="str">
            <v xml:space="preserve"> ST</v>
          </cell>
          <cell r="AH1253" t="str">
            <v xml:space="preserve"> 2012 DODGE  RAM 1500 (VIN 1C6R</v>
          </cell>
          <cell r="AI1253" t="str">
            <v xml:space="preserve"> N</v>
          </cell>
          <cell r="AJ1253">
            <v>6</v>
          </cell>
          <cell r="AK1253">
            <v>0</v>
          </cell>
          <cell r="AL1253">
            <v>41398</v>
          </cell>
          <cell r="AM1253">
            <v>54206</v>
          </cell>
          <cell r="AN1253" t="str">
            <v xml:space="preserve">  0/00/0000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41398</v>
          </cell>
          <cell r="AZ1253">
            <v>54206</v>
          </cell>
          <cell r="BA1253" t="str">
            <v xml:space="preserve"> ST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 t="str">
            <v>Pass</v>
          </cell>
          <cell r="BH1253" t="str">
            <v>Pass</v>
          </cell>
          <cell r="BI1253" t="str">
            <v>***-**-7913</v>
          </cell>
          <cell r="BJ1253">
            <v>10533.58</v>
          </cell>
          <cell r="BK1253">
            <v>10542.24</v>
          </cell>
          <cell r="BL1253">
            <v>10542.24</v>
          </cell>
          <cell r="BM1253"/>
          <cell r="BN1253"/>
          <cell r="BO1253"/>
          <cell r="BP1253"/>
          <cell r="BQ1253">
            <v>8.6792166445547715E-6</v>
          </cell>
          <cell r="BR1253">
            <v>10533.58</v>
          </cell>
          <cell r="BS1253">
            <v>8.66</v>
          </cell>
          <cell r="BT1253">
            <v>10542.24</v>
          </cell>
          <cell r="BU1253">
            <v>0</v>
          </cell>
          <cell r="BV1253">
            <v>10542.24</v>
          </cell>
          <cell r="BW1253">
            <v>0</v>
          </cell>
          <cell r="BX1253">
            <v>0</v>
          </cell>
          <cell r="BY1253"/>
          <cell r="BZ1253">
            <v>0</v>
          </cell>
          <cell r="CA1253" t="e">
            <v>#REF!</v>
          </cell>
          <cell r="CB1253" t="str">
            <v>Match</v>
          </cell>
          <cell r="CC1253" t="b">
            <v>0</v>
          </cell>
          <cell r="CD1253">
            <v>611227913</v>
          </cell>
          <cell r="CE1253">
            <v>9</v>
          </cell>
          <cell r="CF1253">
            <v>6</v>
          </cell>
          <cell r="CG1253">
            <v>22</v>
          </cell>
          <cell r="CH1253" t="b">
            <v>0</v>
          </cell>
          <cell r="CI1253">
            <v>-27.313159722223645</v>
          </cell>
          <cell r="CJ1253"/>
          <cell r="CK1253" t="e">
            <v>#REF!</v>
          </cell>
          <cell r="CL1253" t="e">
            <v>#REF!</v>
          </cell>
        </row>
        <row r="1254">
          <cell r="B1254">
            <v>53775</v>
          </cell>
          <cell r="C1254" t="str">
            <v xml:space="preserve"> MEDINA-RUIZ,SIMON</v>
          </cell>
          <cell r="D1254">
            <v>3036.5</v>
          </cell>
          <cell r="E1254">
            <v>1741.15</v>
          </cell>
          <cell r="F1254">
            <v>42843</v>
          </cell>
          <cell r="G1254">
            <v>43393</v>
          </cell>
          <cell r="H1254" t="str">
            <v xml:space="preserve"> PERSONAL</v>
          </cell>
          <cell r="I1254" t="str">
            <v xml:space="preserve"> SA</v>
          </cell>
          <cell r="J1254">
            <v>31</v>
          </cell>
          <cell r="K1254" t="str">
            <v xml:space="preserve"> A</v>
          </cell>
          <cell r="L1254" t="str">
            <v xml:space="preserve"> N</v>
          </cell>
          <cell r="M1254">
            <v>0</v>
          </cell>
          <cell r="N1254">
            <v>41400</v>
          </cell>
          <cell r="O1254">
            <v>53775</v>
          </cell>
          <cell r="P1254">
            <v>0</v>
          </cell>
          <cell r="Q1254" t="str">
            <v xml:space="preserve"> MN</v>
          </cell>
          <cell r="R1254">
            <v>43120</v>
          </cell>
          <cell r="S1254">
            <v>180.37</v>
          </cell>
          <cell r="T1254">
            <v>10.54</v>
          </cell>
          <cell r="U1254" t="str">
            <v xml:space="preserve"> N</v>
          </cell>
          <cell r="V1254">
            <v>11</v>
          </cell>
          <cell r="W1254">
            <v>824651886</v>
          </cell>
          <cell r="X1254" t="str">
            <v xml:space="preserve"> S</v>
          </cell>
          <cell r="Y1254">
            <v>41400</v>
          </cell>
          <cell r="Z1254">
            <v>53775</v>
          </cell>
          <cell r="AA1254">
            <v>0</v>
          </cell>
          <cell r="AB1254">
            <v>21</v>
          </cell>
          <cell r="AC1254">
            <v>10</v>
          </cell>
          <cell r="AD1254">
            <v>4</v>
          </cell>
          <cell r="AE1254">
            <v>0</v>
          </cell>
          <cell r="AF1254">
            <v>0</v>
          </cell>
          <cell r="AG1254" t="str">
            <v xml:space="preserve"> ST</v>
          </cell>
          <cell r="AH1254" t="str">
            <v xml:space="preserve"> 1998 CHEVROLET  BLAZER</v>
          </cell>
          <cell r="AI1254" t="str">
            <v xml:space="preserve"> N</v>
          </cell>
          <cell r="AJ1254">
            <v>8.5</v>
          </cell>
          <cell r="AK1254">
            <v>1</v>
          </cell>
          <cell r="AL1254">
            <v>41400</v>
          </cell>
          <cell r="AM1254">
            <v>53775</v>
          </cell>
          <cell r="AN1254" t="str">
            <v xml:space="preserve">  0/00/0000</v>
          </cell>
          <cell r="AO1254">
            <v>171.45</v>
          </cell>
          <cell r="AP1254">
            <v>8.92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41400</v>
          </cell>
          <cell r="AZ1254">
            <v>53775</v>
          </cell>
          <cell r="BA1254" t="str">
            <v xml:space="preserve"> ST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 t="str">
            <v>Pass</v>
          </cell>
          <cell r="BH1254" t="str">
            <v>Pass</v>
          </cell>
          <cell r="BI1254" t="str">
            <v>***-**-1886</v>
          </cell>
          <cell r="BJ1254">
            <v>1741.15</v>
          </cell>
          <cell r="BK1254">
            <v>1751.69</v>
          </cell>
          <cell r="BL1254">
            <v>1751.69</v>
          </cell>
          <cell r="BM1254"/>
          <cell r="BN1254"/>
          <cell r="BO1254"/>
          <cell r="BP1254"/>
          <cell r="BQ1254">
            <v>2.0323962906511944E-6</v>
          </cell>
          <cell r="BR1254">
            <v>1741.15</v>
          </cell>
          <cell r="BS1254">
            <v>10.54</v>
          </cell>
          <cell r="BT1254">
            <v>1751.69</v>
          </cell>
          <cell r="BU1254">
            <v>0</v>
          </cell>
          <cell r="BV1254">
            <v>1751.69</v>
          </cell>
          <cell r="BW1254">
            <v>0</v>
          </cell>
          <cell r="BX1254">
            <v>0</v>
          </cell>
          <cell r="BY1254"/>
          <cell r="BZ1254">
            <v>180.36999999999998</v>
          </cell>
          <cell r="CA1254" t="e">
            <v>#REF!</v>
          </cell>
          <cell r="CB1254" t="str">
            <v>Match</v>
          </cell>
          <cell r="CC1254" t="b">
            <v>0</v>
          </cell>
          <cell r="CD1254">
            <v>824651886</v>
          </cell>
          <cell r="CE1254">
            <v>9</v>
          </cell>
          <cell r="CF1254">
            <v>8</v>
          </cell>
          <cell r="CG1254">
            <v>65</v>
          </cell>
          <cell r="CH1254" t="b">
            <v>0</v>
          </cell>
          <cell r="CI1254">
            <v>3.6868402777763549</v>
          </cell>
          <cell r="CJ1254"/>
          <cell r="CK1254" t="e">
            <v>#REF!</v>
          </cell>
          <cell r="CL1254" t="e">
            <v>#REF!</v>
          </cell>
        </row>
        <row r="1255">
          <cell r="B1255">
            <v>52508</v>
          </cell>
          <cell r="C1255" t="str">
            <v xml:space="preserve"> MELTON,BRITTNEY D.</v>
          </cell>
          <cell r="D1255">
            <v>13678.4</v>
          </cell>
          <cell r="E1255">
            <v>8868.61</v>
          </cell>
          <cell r="F1255">
            <v>42382</v>
          </cell>
          <cell r="G1255">
            <v>44209</v>
          </cell>
          <cell r="H1255" t="str">
            <v xml:space="preserve"> PURCHASE VEHICLE</v>
          </cell>
          <cell r="I1255" t="str">
            <v xml:space="preserve"> SA</v>
          </cell>
          <cell r="J1255">
            <v>34</v>
          </cell>
          <cell r="K1255" t="str">
            <v xml:space="preserve"> A</v>
          </cell>
          <cell r="L1255" t="str">
            <v xml:space="preserve"> N</v>
          </cell>
          <cell r="M1255">
            <v>0</v>
          </cell>
          <cell r="N1255">
            <v>41440</v>
          </cell>
          <cell r="O1255">
            <v>52508</v>
          </cell>
          <cell r="P1255">
            <v>0</v>
          </cell>
          <cell r="Q1255" t="str">
            <v xml:space="preserve"> JB</v>
          </cell>
          <cell r="R1255">
            <v>43144</v>
          </cell>
          <cell r="S1255">
            <v>283.95999999999998</v>
          </cell>
          <cell r="T1255">
            <v>63.42</v>
          </cell>
          <cell r="U1255" t="str">
            <v xml:space="preserve"> N</v>
          </cell>
          <cell r="V1255">
            <v>11</v>
          </cell>
          <cell r="W1255">
            <v>515061514</v>
          </cell>
          <cell r="X1255" t="str">
            <v xml:space="preserve"> S</v>
          </cell>
          <cell r="Y1255">
            <v>41440</v>
          </cell>
          <cell r="Z1255">
            <v>52508</v>
          </cell>
          <cell r="AA1255">
            <v>0</v>
          </cell>
          <cell r="AB1255">
            <v>2</v>
          </cell>
          <cell r="AC1255">
            <v>5</v>
          </cell>
          <cell r="AD1255">
            <v>12</v>
          </cell>
          <cell r="AE1255">
            <v>0</v>
          </cell>
          <cell r="AF1255">
            <v>0</v>
          </cell>
          <cell r="AG1255" t="str">
            <v xml:space="preserve"> ST</v>
          </cell>
          <cell r="AH1255" t="str">
            <v xml:space="preserve"> 2011 CHEVROLET EQUINOX</v>
          </cell>
          <cell r="AI1255" t="str">
            <v xml:space="preserve"> N</v>
          </cell>
          <cell r="AJ1255">
            <v>9</v>
          </cell>
          <cell r="AK1255">
            <v>0</v>
          </cell>
          <cell r="AL1255">
            <v>41440</v>
          </cell>
          <cell r="AM1255">
            <v>52508</v>
          </cell>
          <cell r="AN1255" t="str">
            <v xml:space="preserve">  0/00/0000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41440</v>
          </cell>
          <cell r="AZ1255">
            <v>52508</v>
          </cell>
          <cell r="BA1255" t="str">
            <v xml:space="preserve"> ST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 t="str">
            <v>Pass</v>
          </cell>
          <cell r="BH1255" t="str">
            <v>Pass</v>
          </cell>
          <cell r="BI1255" t="str">
            <v>***-**-1514</v>
          </cell>
          <cell r="BJ1255">
            <v>8868.61</v>
          </cell>
          <cell r="BK1255">
            <v>8932.0300000000007</v>
          </cell>
          <cell r="BL1255">
            <v>8932.0300000000007</v>
          </cell>
          <cell r="BM1255"/>
          <cell r="BN1255"/>
          <cell r="BO1255"/>
          <cell r="BP1255"/>
          <cell r="BQ1255">
            <v>1.096102951599526E-5</v>
          </cell>
          <cell r="BR1255">
            <v>8868.61</v>
          </cell>
          <cell r="BS1255">
            <v>63.42</v>
          </cell>
          <cell r="BT1255">
            <v>8932.0300000000007</v>
          </cell>
          <cell r="BU1255">
            <v>0</v>
          </cell>
          <cell r="BV1255">
            <v>8932.0300000000007</v>
          </cell>
          <cell r="BW1255">
            <v>0</v>
          </cell>
          <cell r="BX1255">
            <v>0</v>
          </cell>
          <cell r="BY1255"/>
          <cell r="BZ1255">
            <v>0</v>
          </cell>
          <cell r="CA1255" t="e">
            <v>#REF!</v>
          </cell>
          <cell r="CB1255" t="str">
            <v>Match</v>
          </cell>
          <cell r="CC1255" t="b">
            <v>0</v>
          </cell>
          <cell r="CD1255">
            <v>515061514</v>
          </cell>
          <cell r="CE1255">
            <v>9</v>
          </cell>
          <cell r="CF1255">
            <v>5</v>
          </cell>
          <cell r="CG1255">
            <v>6</v>
          </cell>
          <cell r="CH1255" t="b">
            <v>0</v>
          </cell>
          <cell r="CI1255">
            <v>-20.313159722223645</v>
          </cell>
          <cell r="CJ1255"/>
          <cell r="CK1255" t="e">
            <v>#REF!</v>
          </cell>
          <cell r="CL1255" t="e">
            <v>#REF!</v>
          </cell>
        </row>
        <row r="1256">
          <cell r="B1256">
            <v>54329</v>
          </cell>
          <cell r="C1256" t="str">
            <v xml:space="preserve"> MELTON,BRITTNEY D.</v>
          </cell>
          <cell r="D1256">
            <v>20426.29</v>
          </cell>
          <cell r="E1256">
            <v>20168.36</v>
          </cell>
          <cell r="F1256">
            <v>43063</v>
          </cell>
          <cell r="G1256">
            <v>44910</v>
          </cell>
          <cell r="H1256" t="str">
            <v xml:space="preserve"> REFINANCE/CONSOLIDATE</v>
          </cell>
          <cell r="I1256" t="str">
            <v xml:space="preserve"> SA</v>
          </cell>
          <cell r="J1256">
            <v>31</v>
          </cell>
          <cell r="K1256" t="str">
            <v xml:space="preserve"> A</v>
          </cell>
          <cell r="L1256" t="str">
            <v xml:space="preserve"> N</v>
          </cell>
          <cell r="M1256">
            <v>0</v>
          </cell>
          <cell r="N1256">
            <v>41440</v>
          </cell>
          <cell r="O1256">
            <v>54329</v>
          </cell>
          <cell r="P1256">
            <v>0</v>
          </cell>
          <cell r="Q1256" t="str">
            <v xml:space="preserve"> LF</v>
          </cell>
          <cell r="R1256">
            <v>43146</v>
          </cell>
          <cell r="S1256">
            <v>436.51</v>
          </cell>
          <cell r="T1256">
            <v>160.25</v>
          </cell>
          <cell r="U1256" t="str">
            <v xml:space="preserve"> N</v>
          </cell>
          <cell r="V1256">
            <v>11</v>
          </cell>
          <cell r="W1256">
            <v>515061514</v>
          </cell>
          <cell r="X1256" t="str">
            <v xml:space="preserve"> S</v>
          </cell>
          <cell r="Y1256">
            <v>41440</v>
          </cell>
          <cell r="Z1256">
            <v>54329</v>
          </cell>
          <cell r="AA1256">
            <v>0</v>
          </cell>
          <cell r="AB1256">
            <v>3</v>
          </cell>
          <cell r="AC1256">
            <v>10</v>
          </cell>
          <cell r="AD1256">
            <v>4</v>
          </cell>
          <cell r="AE1256">
            <v>0</v>
          </cell>
          <cell r="AF1256">
            <v>0</v>
          </cell>
          <cell r="AG1256" t="str">
            <v xml:space="preserve"> ST</v>
          </cell>
          <cell r="AH1256" t="str">
            <v xml:space="preserve"> 2011 CHEVROLET  EQUINOX (VIN 2</v>
          </cell>
          <cell r="AI1256" t="str">
            <v xml:space="preserve"> N</v>
          </cell>
          <cell r="AJ1256">
            <v>10</v>
          </cell>
          <cell r="AK1256">
            <v>0</v>
          </cell>
          <cell r="AL1256">
            <v>41440</v>
          </cell>
          <cell r="AM1256">
            <v>54329</v>
          </cell>
          <cell r="AN1256" t="str">
            <v xml:space="preserve">  0/00/0000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41440</v>
          </cell>
          <cell r="AZ1256">
            <v>54329</v>
          </cell>
          <cell r="BA1256" t="str">
            <v xml:space="preserve"> ST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 t="str">
            <v>Pass</v>
          </cell>
          <cell r="BH1256" t="str">
            <v>Pass</v>
          </cell>
          <cell r="BI1256" t="str">
            <v>***-**-1514</v>
          </cell>
          <cell r="BJ1256">
            <v>20168.36</v>
          </cell>
          <cell r="BK1256">
            <v>20328.61</v>
          </cell>
          <cell r="BL1256">
            <v>20328.61</v>
          </cell>
          <cell r="BM1256"/>
          <cell r="BN1256"/>
          <cell r="BO1256"/>
          <cell r="BP1256"/>
          <cell r="BQ1256">
            <v>2.7696434609659886E-5</v>
          </cell>
          <cell r="BR1256">
            <v>20168.36</v>
          </cell>
          <cell r="BS1256">
            <v>160.25</v>
          </cell>
          <cell r="BT1256">
            <v>20328.61</v>
          </cell>
          <cell r="BU1256">
            <v>0</v>
          </cell>
          <cell r="BV1256">
            <v>20328.61</v>
          </cell>
          <cell r="BW1256">
            <v>0</v>
          </cell>
          <cell r="BX1256">
            <v>0</v>
          </cell>
          <cell r="BY1256"/>
          <cell r="BZ1256">
            <v>0</v>
          </cell>
          <cell r="CA1256" t="e">
            <v>#REF!</v>
          </cell>
          <cell r="CB1256" t="str">
            <v>Match</v>
          </cell>
          <cell r="CC1256" t="b">
            <v>0</v>
          </cell>
          <cell r="CD1256">
            <v>515061514</v>
          </cell>
          <cell r="CE1256">
            <v>9</v>
          </cell>
          <cell r="CF1256">
            <v>5</v>
          </cell>
          <cell r="CG1256">
            <v>6</v>
          </cell>
          <cell r="CH1256" t="b">
            <v>0</v>
          </cell>
          <cell r="CI1256">
            <v>-22.313159722223645</v>
          </cell>
          <cell r="CJ1256"/>
          <cell r="CK1256" t="e">
            <v>#REF!</v>
          </cell>
          <cell r="CL1256" t="e">
            <v>#REF!</v>
          </cell>
        </row>
        <row r="1257">
          <cell r="B1257">
            <v>52091</v>
          </cell>
          <cell r="C1257" t="str">
            <v xml:space="preserve"> MENDOZA,ALI MARVEN</v>
          </cell>
          <cell r="D1257">
            <v>16502.5</v>
          </cell>
          <cell r="E1257">
            <v>9946.06</v>
          </cell>
          <cell r="F1257">
            <v>42258</v>
          </cell>
          <cell r="G1257">
            <v>44211</v>
          </cell>
          <cell r="H1257" t="str">
            <v xml:space="preserve"> PURCHASE VEHICLE</v>
          </cell>
          <cell r="I1257" t="str">
            <v xml:space="preserve"> NA</v>
          </cell>
          <cell r="J1257">
            <v>34</v>
          </cell>
          <cell r="K1257" t="str">
            <v xml:space="preserve"> A</v>
          </cell>
          <cell r="L1257" t="str">
            <v xml:space="preserve"> N</v>
          </cell>
          <cell r="M1257">
            <v>0</v>
          </cell>
          <cell r="N1257">
            <v>41476</v>
          </cell>
          <cell r="O1257">
            <v>52091</v>
          </cell>
          <cell r="P1257">
            <v>3195</v>
          </cell>
          <cell r="Q1257" t="str">
            <v xml:space="preserve"> JD</v>
          </cell>
          <cell r="R1257">
            <v>43146</v>
          </cell>
          <cell r="S1257">
            <v>349.3</v>
          </cell>
          <cell r="T1257">
            <v>-369.05</v>
          </cell>
          <cell r="U1257" t="str">
            <v xml:space="preserve"> N</v>
          </cell>
          <cell r="V1257">
            <v>11</v>
          </cell>
          <cell r="W1257">
            <v>603647982</v>
          </cell>
          <cell r="X1257" t="str">
            <v xml:space="preserve"> S</v>
          </cell>
          <cell r="Y1257">
            <v>41476</v>
          </cell>
          <cell r="Z1257">
            <v>52091</v>
          </cell>
          <cell r="AA1257">
            <v>1</v>
          </cell>
          <cell r="AB1257">
            <v>21</v>
          </cell>
          <cell r="AC1257">
            <v>5</v>
          </cell>
          <cell r="AD1257">
            <v>12</v>
          </cell>
          <cell r="AE1257">
            <v>0</v>
          </cell>
          <cell r="AF1257">
            <v>0</v>
          </cell>
          <cell r="AG1257" t="str">
            <v xml:space="preserve"> NA</v>
          </cell>
          <cell r="AH1257" t="str">
            <v xml:space="preserve"> 2012 HYUNDAI GENESIS</v>
          </cell>
          <cell r="AI1257" t="str">
            <v xml:space="preserve"> N</v>
          </cell>
          <cell r="AJ1257">
            <v>6</v>
          </cell>
          <cell r="AK1257">
            <v>16</v>
          </cell>
          <cell r="AL1257">
            <v>41476</v>
          </cell>
          <cell r="AM1257">
            <v>52091</v>
          </cell>
          <cell r="AN1257" t="str">
            <v xml:space="preserve">  9/06/2017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12</v>
          </cell>
          <cell r="AW1257">
            <v>11</v>
          </cell>
          <cell r="AX1257">
            <v>10</v>
          </cell>
          <cell r="AY1257">
            <v>41476</v>
          </cell>
          <cell r="AZ1257">
            <v>52091</v>
          </cell>
          <cell r="BA1257" t="str">
            <v xml:space="preserve"> NA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 t="str">
            <v>Substandard</v>
          </cell>
          <cell r="BH1257" t="str">
            <v>Pass</v>
          </cell>
          <cell r="BI1257" t="str">
            <v>***-**-7982</v>
          </cell>
          <cell r="BJ1257">
            <v>9946.06</v>
          </cell>
          <cell r="BK1257">
            <v>6382.01</v>
          </cell>
          <cell r="BL1257"/>
          <cell r="BM1257"/>
          <cell r="BN1257">
            <v>6382.01</v>
          </cell>
          <cell r="BO1257"/>
          <cell r="BP1257"/>
          <cell r="BQ1257">
            <v>8.1951254464047783E-6</v>
          </cell>
          <cell r="BR1257">
            <v>6751.0599999999995</v>
          </cell>
          <cell r="BS1257">
            <v>-369.05</v>
          </cell>
          <cell r="BT1257">
            <v>6382.0099999999993</v>
          </cell>
          <cell r="BU1257">
            <v>0</v>
          </cell>
          <cell r="BV1257">
            <v>6382.0099999999993</v>
          </cell>
          <cell r="BW1257">
            <v>6382.01</v>
          </cell>
          <cell r="BX1257">
            <v>0</v>
          </cell>
          <cell r="BY1257"/>
          <cell r="BZ1257">
            <v>0</v>
          </cell>
          <cell r="CA1257" t="e">
            <v>#REF!</v>
          </cell>
          <cell r="CB1257" t="str">
            <v>Match</v>
          </cell>
          <cell r="CC1257" t="b">
            <v>0</v>
          </cell>
          <cell r="CD1257">
            <v>603647982</v>
          </cell>
          <cell r="CE1257">
            <v>9</v>
          </cell>
          <cell r="CF1257">
            <v>6</v>
          </cell>
          <cell r="CG1257">
            <v>64</v>
          </cell>
          <cell r="CH1257" t="b">
            <v>0</v>
          </cell>
          <cell r="CI1257">
            <v>-22.313159722223645</v>
          </cell>
          <cell r="CJ1257"/>
          <cell r="CK1257" t="e">
            <v>#REF!</v>
          </cell>
          <cell r="CL1257" t="e">
            <v>#REF!</v>
          </cell>
        </row>
        <row r="1258">
          <cell r="B1258">
            <v>310406</v>
          </cell>
          <cell r="C1258" t="str">
            <v xml:space="preserve"> MEREDITH,MARIANNE</v>
          </cell>
          <cell r="D1258">
            <v>50000</v>
          </cell>
          <cell r="E1258">
            <v>16450.009999999998</v>
          </cell>
          <cell r="F1258">
            <v>42671</v>
          </cell>
          <cell r="G1258">
            <v>48153</v>
          </cell>
          <cell r="H1258" t="str">
            <v xml:space="preserve"> PURCHASE HOME</v>
          </cell>
          <cell r="I1258" t="str">
            <v xml:space="preserve"> PA</v>
          </cell>
          <cell r="J1258">
            <v>19</v>
          </cell>
          <cell r="K1258" t="str">
            <v xml:space="preserve"> A</v>
          </cell>
          <cell r="L1258" t="str">
            <v xml:space="preserve"> N</v>
          </cell>
          <cell r="M1258">
            <v>0</v>
          </cell>
          <cell r="N1258">
            <v>41550</v>
          </cell>
          <cell r="O1258">
            <v>310406</v>
          </cell>
          <cell r="P1258">
            <v>0</v>
          </cell>
          <cell r="Q1258" t="str">
            <v xml:space="preserve"> BR</v>
          </cell>
          <cell r="R1258">
            <v>43132</v>
          </cell>
          <cell r="S1258">
            <v>342.29</v>
          </cell>
          <cell r="T1258">
            <v>27.65</v>
          </cell>
          <cell r="U1258" t="str">
            <v xml:space="preserve"> N</v>
          </cell>
          <cell r="V1258">
            <v>2</v>
          </cell>
          <cell r="W1258">
            <v>514487700</v>
          </cell>
          <cell r="X1258" t="str">
            <v xml:space="preserve"> S</v>
          </cell>
          <cell r="Y1258">
            <v>41550</v>
          </cell>
          <cell r="Z1258">
            <v>310406</v>
          </cell>
          <cell r="AA1258">
            <v>0</v>
          </cell>
          <cell r="AB1258">
            <v>4</v>
          </cell>
          <cell r="AC1258">
            <v>6</v>
          </cell>
          <cell r="AD1258">
            <v>3</v>
          </cell>
          <cell r="AE1258">
            <v>310406</v>
          </cell>
          <cell r="AF1258">
            <v>1</v>
          </cell>
          <cell r="AG1258" t="str">
            <v xml:space="preserve"> ST</v>
          </cell>
          <cell r="AH1258" t="str">
            <v xml:space="preserve"> 1105 MYRTLE ST</v>
          </cell>
          <cell r="AI1258" t="str">
            <v xml:space="preserve"> N</v>
          </cell>
          <cell r="AJ1258">
            <v>2.625</v>
          </cell>
          <cell r="AK1258">
            <v>0</v>
          </cell>
          <cell r="AL1258">
            <v>41550</v>
          </cell>
          <cell r="AM1258">
            <v>310406</v>
          </cell>
          <cell r="AN1258" t="str">
            <v xml:space="preserve">  0/00/0000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41550</v>
          </cell>
          <cell r="AZ1258">
            <v>310406</v>
          </cell>
          <cell r="BA1258" t="str">
            <v xml:space="preserve"> ST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 t="str">
            <v>Pass</v>
          </cell>
          <cell r="BH1258" t="str">
            <v>Pass</v>
          </cell>
          <cell r="BI1258" t="str">
            <v>***-**-7700</v>
          </cell>
          <cell r="BJ1258">
            <v>16450.009999999998</v>
          </cell>
          <cell r="BK1258">
            <v>16477.66</v>
          </cell>
          <cell r="BL1258">
            <v>16477.66</v>
          </cell>
          <cell r="BM1258"/>
          <cell r="BN1258"/>
          <cell r="BO1258"/>
          <cell r="BP1258"/>
          <cell r="BQ1258">
            <v>5.9299189126918808E-6</v>
          </cell>
          <cell r="BR1258">
            <v>16450.009999999998</v>
          </cell>
          <cell r="BS1258">
            <v>27.65</v>
          </cell>
          <cell r="BT1258">
            <v>16477.66</v>
          </cell>
          <cell r="BU1258">
            <v>0</v>
          </cell>
          <cell r="BV1258">
            <v>16477.66</v>
          </cell>
          <cell r="BW1258">
            <v>0</v>
          </cell>
          <cell r="BX1258">
            <v>0</v>
          </cell>
          <cell r="BY1258"/>
          <cell r="BZ1258">
            <v>0</v>
          </cell>
          <cell r="CA1258" t="e">
            <v>#REF!</v>
          </cell>
          <cell r="CB1258" t="str">
            <v>Match</v>
          </cell>
          <cell r="CC1258" t="b">
            <v>0</v>
          </cell>
          <cell r="CD1258">
            <v>514487700</v>
          </cell>
          <cell r="CE1258">
            <v>9</v>
          </cell>
          <cell r="CF1258">
            <v>5</v>
          </cell>
          <cell r="CG1258">
            <v>48</v>
          </cell>
          <cell r="CH1258" t="b">
            <v>0</v>
          </cell>
          <cell r="CI1258">
            <v>-8.3131597222236451</v>
          </cell>
          <cell r="CJ1258"/>
          <cell r="CK1258" t="e">
            <v>#REF!</v>
          </cell>
          <cell r="CL1258" t="e">
            <v>#REF!</v>
          </cell>
        </row>
        <row r="1259">
          <cell r="B1259">
            <v>9310406</v>
          </cell>
          <cell r="C1259" t="str">
            <v xml:space="preserve"> MEREDITH,MARI</v>
          </cell>
          <cell r="D1259">
            <v>-50000</v>
          </cell>
          <cell r="E1259">
            <v>-16450.009999999998</v>
          </cell>
          <cell r="F1259">
            <v>42671</v>
          </cell>
          <cell r="G1259">
            <v>48153</v>
          </cell>
          <cell r="H1259" t="str">
            <v xml:space="preserve"> MPF LOAN SOLD</v>
          </cell>
          <cell r="I1259" t="str">
            <v xml:space="preserve"> PT</v>
          </cell>
          <cell r="J1259">
            <v>20</v>
          </cell>
          <cell r="K1259" t="str">
            <v xml:space="preserve"> A</v>
          </cell>
          <cell r="L1259" t="str">
            <v xml:space="preserve"> N</v>
          </cell>
          <cell r="M1259">
            <v>0</v>
          </cell>
          <cell r="N1259">
            <v>41550</v>
          </cell>
          <cell r="O1259">
            <v>9310406</v>
          </cell>
          <cell r="P1259">
            <v>0</v>
          </cell>
          <cell r="Q1259" t="str">
            <v xml:space="preserve"> BR</v>
          </cell>
          <cell r="R1259">
            <v>43132</v>
          </cell>
          <cell r="S1259">
            <v>342.29</v>
          </cell>
          <cell r="T1259">
            <v>-27.65</v>
          </cell>
          <cell r="U1259" t="str">
            <v xml:space="preserve"> N</v>
          </cell>
          <cell r="V1259">
            <v>2</v>
          </cell>
          <cell r="W1259">
            <v>514487700</v>
          </cell>
          <cell r="X1259" t="str">
            <v xml:space="preserve"> S</v>
          </cell>
          <cell r="Y1259">
            <v>41550</v>
          </cell>
          <cell r="Z1259">
            <v>9310406</v>
          </cell>
          <cell r="AA1259">
            <v>0</v>
          </cell>
          <cell r="AB1259">
            <v>4</v>
          </cell>
          <cell r="AC1259">
            <v>6</v>
          </cell>
          <cell r="AD1259">
            <v>3</v>
          </cell>
          <cell r="AE1259">
            <v>310406</v>
          </cell>
          <cell r="AF1259">
            <v>1</v>
          </cell>
          <cell r="AG1259" t="str">
            <v xml:space="preserve"> ST</v>
          </cell>
          <cell r="AH1259" t="str">
            <v xml:space="preserve"> 1105 MYRTLE ST</v>
          </cell>
          <cell r="AI1259" t="str">
            <v xml:space="preserve">  </v>
          </cell>
          <cell r="AJ1259">
            <v>2.625</v>
          </cell>
          <cell r="AK1259">
            <v>0</v>
          </cell>
          <cell r="AL1259">
            <v>41550</v>
          </cell>
          <cell r="AM1259">
            <v>9310406</v>
          </cell>
          <cell r="AN1259" t="str">
            <v xml:space="preserve">  0/00/0000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41550</v>
          </cell>
          <cell r="AZ1259">
            <v>9310406</v>
          </cell>
          <cell r="BA1259" t="str">
            <v xml:space="preserve"> ST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 t="str">
            <v>Pass</v>
          </cell>
          <cell r="BH1259" t="str">
            <v>Pass</v>
          </cell>
          <cell r="BI1259" t="str">
            <v>***-**-7700</v>
          </cell>
          <cell r="BJ1259">
            <v>-16450.009999999998</v>
          </cell>
          <cell r="BK1259">
            <v>-16477.66</v>
          </cell>
          <cell r="BL1259">
            <v>-16477.66</v>
          </cell>
          <cell r="BM1259"/>
          <cell r="BN1259"/>
          <cell r="BO1259"/>
          <cell r="BP1259"/>
          <cell r="BQ1259">
            <v>-5.9299189126918808E-6</v>
          </cell>
          <cell r="BR1259">
            <v>-16450.009999999998</v>
          </cell>
          <cell r="BS1259">
            <v>-27.65</v>
          </cell>
          <cell r="BT1259">
            <v>-16477.66</v>
          </cell>
          <cell r="BU1259">
            <v>0</v>
          </cell>
          <cell r="BV1259">
            <v>-16477.66</v>
          </cell>
          <cell r="BW1259">
            <v>0</v>
          </cell>
          <cell r="BX1259">
            <v>0</v>
          </cell>
          <cell r="BY1259"/>
          <cell r="BZ1259">
            <v>0</v>
          </cell>
          <cell r="CA1259" t="e">
            <v>#REF!</v>
          </cell>
          <cell r="CB1259" t="str">
            <v>Match</v>
          </cell>
          <cell r="CC1259" t="b">
            <v>0</v>
          </cell>
          <cell r="CD1259">
            <v>514487700</v>
          </cell>
          <cell r="CE1259">
            <v>9</v>
          </cell>
          <cell r="CF1259">
            <v>5</v>
          </cell>
          <cell r="CG1259">
            <v>48</v>
          </cell>
          <cell r="CH1259" t="b">
            <v>0</v>
          </cell>
          <cell r="CI1259">
            <v>-8.3131597222236451</v>
          </cell>
          <cell r="CJ1259"/>
          <cell r="CK1259" t="e">
            <v>#REF!</v>
          </cell>
          <cell r="CL1259" t="e">
            <v>#REF!</v>
          </cell>
        </row>
        <row r="1260">
          <cell r="B1260">
            <v>54437</v>
          </cell>
          <cell r="C1260" t="str">
            <v xml:space="preserve"> MESSERSMITH,MICHAEL</v>
          </cell>
          <cell r="D1260">
            <v>936.5</v>
          </cell>
          <cell r="E1260">
            <v>936.5</v>
          </cell>
          <cell r="F1260">
            <v>43109</v>
          </cell>
          <cell r="G1260">
            <v>43365</v>
          </cell>
          <cell r="H1260" t="str">
            <v xml:space="preserve"> PERSONAL</v>
          </cell>
          <cell r="I1260" t="str">
            <v xml:space="preserve"> SA</v>
          </cell>
          <cell r="J1260">
            <v>31</v>
          </cell>
          <cell r="K1260" t="str">
            <v xml:space="preserve"> A</v>
          </cell>
          <cell r="L1260" t="str">
            <v xml:space="preserve"> N</v>
          </cell>
          <cell r="M1260">
            <v>0</v>
          </cell>
          <cell r="N1260">
            <v>41555</v>
          </cell>
          <cell r="O1260">
            <v>54437</v>
          </cell>
          <cell r="P1260">
            <v>0</v>
          </cell>
          <cell r="Q1260" t="str">
            <v xml:space="preserve"> BR</v>
          </cell>
          <cell r="R1260">
            <v>43153</v>
          </cell>
          <cell r="S1260">
            <v>121.4</v>
          </cell>
          <cell r="T1260">
            <v>7.5</v>
          </cell>
          <cell r="U1260" t="str">
            <v xml:space="preserve"> N</v>
          </cell>
          <cell r="V1260">
            <v>11</v>
          </cell>
          <cell r="W1260">
            <v>507375698</v>
          </cell>
          <cell r="X1260" t="str">
            <v xml:space="preserve"> S</v>
          </cell>
          <cell r="Y1260">
            <v>41555</v>
          </cell>
          <cell r="Z1260">
            <v>54437</v>
          </cell>
          <cell r="AA1260">
            <v>0</v>
          </cell>
          <cell r="AB1260">
            <v>4</v>
          </cell>
          <cell r="AC1260">
            <v>10</v>
          </cell>
          <cell r="AD1260">
            <v>4</v>
          </cell>
          <cell r="AE1260">
            <v>0</v>
          </cell>
          <cell r="AF1260">
            <v>0</v>
          </cell>
          <cell r="AG1260" t="str">
            <v xml:space="preserve"> ST</v>
          </cell>
          <cell r="AH1260" t="str">
            <v xml:space="preserve"> 1999 CHEVROLET SILVERADO 2500</v>
          </cell>
          <cell r="AI1260" t="str">
            <v xml:space="preserve"> N</v>
          </cell>
          <cell r="AJ1260">
            <v>9</v>
          </cell>
          <cell r="AK1260">
            <v>0</v>
          </cell>
          <cell r="AL1260">
            <v>41555</v>
          </cell>
          <cell r="AM1260">
            <v>54437</v>
          </cell>
          <cell r="AN1260" t="str">
            <v xml:space="preserve">  0/00/0000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41555</v>
          </cell>
          <cell r="AZ1260">
            <v>54437</v>
          </cell>
          <cell r="BA1260" t="str">
            <v xml:space="preserve"> ST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 t="str">
            <v>Pass</v>
          </cell>
          <cell r="BH1260" t="str">
            <v>Pass</v>
          </cell>
          <cell r="BI1260" t="str">
            <v>***-**-5698</v>
          </cell>
          <cell r="BJ1260">
            <v>936.5</v>
          </cell>
          <cell r="BK1260">
            <v>944</v>
          </cell>
          <cell r="BL1260">
            <v>944</v>
          </cell>
          <cell r="BM1260"/>
          <cell r="BN1260"/>
          <cell r="BO1260"/>
          <cell r="BP1260"/>
          <cell r="BQ1260">
            <v>1.1574535515407218E-6</v>
          </cell>
          <cell r="BR1260">
            <v>936.5</v>
          </cell>
          <cell r="BS1260">
            <v>7.5</v>
          </cell>
          <cell r="BT1260">
            <v>944</v>
          </cell>
          <cell r="BU1260">
            <v>0</v>
          </cell>
          <cell r="BV1260">
            <v>944</v>
          </cell>
          <cell r="BW1260">
            <v>0</v>
          </cell>
          <cell r="BX1260">
            <v>0</v>
          </cell>
          <cell r="BY1260"/>
          <cell r="BZ1260">
            <v>0</v>
          </cell>
          <cell r="CA1260" t="e">
            <v>#REF!</v>
          </cell>
          <cell r="CB1260" t="str">
            <v>Match</v>
          </cell>
          <cell r="CC1260" t="b">
            <v>0</v>
          </cell>
          <cell r="CD1260">
            <v>507375698</v>
          </cell>
          <cell r="CE1260">
            <v>9</v>
          </cell>
          <cell r="CF1260">
            <v>5</v>
          </cell>
          <cell r="CG1260">
            <v>37</v>
          </cell>
          <cell r="CH1260" t="b">
            <v>0</v>
          </cell>
          <cell r="CI1260">
            <v>-29.313159722223645</v>
          </cell>
          <cell r="CJ1260"/>
          <cell r="CK1260" t="e">
            <v>#REF!</v>
          </cell>
          <cell r="CL1260" t="e">
            <v>#REF!</v>
          </cell>
        </row>
        <row r="1261">
          <cell r="B1261">
            <v>310072</v>
          </cell>
          <cell r="C1261" t="str">
            <v xml:space="preserve"> METHENEY,RIC</v>
          </cell>
          <cell r="D1261">
            <v>74250</v>
          </cell>
          <cell r="E1261">
            <v>63316.07</v>
          </cell>
          <cell r="F1261">
            <v>39602</v>
          </cell>
          <cell r="G1261">
            <v>50587</v>
          </cell>
          <cell r="H1261" t="str">
            <v xml:space="preserve"> PURCHASE HOME</v>
          </cell>
          <cell r="I1261" t="str">
            <v xml:space="preserve"> PA</v>
          </cell>
          <cell r="J1261">
            <v>19</v>
          </cell>
          <cell r="K1261" t="str">
            <v xml:space="preserve"> A</v>
          </cell>
          <cell r="L1261" t="str">
            <v xml:space="preserve"> N</v>
          </cell>
          <cell r="M1261">
            <v>0</v>
          </cell>
          <cell r="N1261">
            <v>41660</v>
          </cell>
          <cell r="O1261">
            <v>310072</v>
          </cell>
          <cell r="P1261">
            <v>0</v>
          </cell>
          <cell r="Q1261" t="str">
            <v xml:space="preserve"> KM</v>
          </cell>
          <cell r="R1261">
            <v>43132</v>
          </cell>
          <cell r="S1261">
            <v>457.17</v>
          </cell>
          <cell r="T1261">
            <v>242.7</v>
          </cell>
          <cell r="U1261" t="str">
            <v xml:space="preserve"> N</v>
          </cell>
          <cell r="V1261">
            <v>2</v>
          </cell>
          <cell r="W1261">
            <v>511827681</v>
          </cell>
          <cell r="X1261" t="str">
            <v xml:space="preserve"> S</v>
          </cell>
          <cell r="Y1261">
            <v>41660</v>
          </cell>
          <cell r="Z1261">
            <v>310072</v>
          </cell>
          <cell r="AA1261">
            <v>0</v>
          </cell>
          <cell r="AB1261">
            <v>1</v>
          </cell>
          <cell r="AC1261">
            <v>6</v>
          </cell>
          <cell r="AD1261">
            <v>3</v>
          </cell>
          <cell r="AE1261">
            <v>310072</v>
          </cell>
          <cell r="AF1261">
            <v>1</v>
          </cell>
          <cell r="AG1261" t="str">
            <v xml:space="preserve"> ST</v>
          </cell>
          <cell r="AH1261" t="str">
            <v xml:space="preserve"> 441 LOVERS LANE - REM</v>
          </cell>
          <cell r="AI1261" t="str">
            <v xml:space="preserve"> N</v>
          </cell>
          <cell r="AJ1261">
            <v>6</v>
          </cell>
          <cell r="AK1261">
            <v>3</v>
          </cell>
          <cell r="AL1261">
            <v>41660</v>
          </cell>
          <cell r="AM1261">
            <v>310072</v>
          </cell>
          <cell r="AN1261" t="str">
            <v xml:space="preserve">  0/00/0000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41660</v>
          </cell>
          <cell r="AZ1261">
            <v>310072</v>
          </cell>
          <cell r="BA1261" t="str">
            <v xml:space="preserve"> ST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 t="str">
            <v>Pass</v>
          </cell>
          <cell r="BH1261" t="str">
            <v>Pass</v>
          </cell>
          <cell r="BI1261" t="str">
            <v>***-**-7681</v>
          </cell>
          <cell r="BJ1261">
            <v>63316.07</v>
          </cell>
          <cell r="BK1261">
            <v>63558.77</v>
          </cell>
          <cell r="BL1261">
            <v>63558.77</v>
          </cell>
          <cell r="BM1261"/>
          <cell r="BN1261"/>
          <cell r="BO1261"/>
          <cell r="BP1261"/>
          <cell r="BQ1261">
            <v>5.2169717096352345E-5</v>
          </cell>
          <cell r="BR1261">
            <v>63316.07</v>
          </cell>
          <cell r="BS1261">
            <v>242.7</v>
          </cell>
          <cell r="BT1261">
            <v>63558.77</v>
          </cell>
          <cell r="BU1261">
            <v>0</v>
          </cell>
          <cell r="BV1261">
            <v>63558.77</v>
          </cell>
          <cell r="BW1261">
            <v>0</v>
          </cell>
          <cell r="BX1261">
            <v>0</v>
          </cell>
          <cell r="BY1261"/>
          <cell r="BZ1261">
            <v>0</v>
          </cell>
          <cell r="CA1261" t="e">
            <v>#REF!</v>
          </cell>
          <cell r="CB1261" t="str">
            <v>Match</v>
          </cell>
          <cell r="CC1261" t="b">
            <v>0</v>
          </cell>
          <cell r="CD1261">
            <v>511827681</v>
          </cell>
          <cell r="CE1261">
            <v>9</v>
          </cell>
          <cell r="CF1261">
            <v>5</v>
          </cell>
          <cell r="CG1261">
            <v>82</v>
          </cell>
          <cell r="CH1261" t="b">
            <v>0</v>
          </cell>
          <cell r="CI1261">
            <v>-8.3131597222236451</v>
          </cell>
          <cell r="CJ1261"/>
          <cell r="CK1261" t="e">
            <v>#REF!</v>
          </cell>
          <cell r="CL1261" t="e">
            <v>#REF!</v>
          </cell>
        </row>
        <row r="1262">
          <cell r="B1262">
            <v>9310072</v>
          </cell>
          <cell r="C1262" t="str">
            <v xml:space="preserve"> METHENEY,RIC</v>
          </cell>
          <cell r="D1262">
            <v>0</v>
          </cell>
          <cell r="E1262">
            <v>-63316.07</v>
          </cell>
          <cell r="F1262">
            <v>39602</v>
          </cell>
          <cell r="G1262">
            <v>50587</v>
          </cell>
          <cell r="H1262" t="str">
            <v xml:space="preserve"> PURCHASE HOME</v>
          </cell>
          <cell r="I1262" t="str">
            <v xml:space="preserve"> PT</v>
          </cell>
          <cell r="J1262">
            <v>20</v>
          </cell>
          <cell r="K1262" t="str">
            <v xml:space="preserve"> A</v>
          </cell>
          <cell r="L1262" t="str">
            <v xml:space="preserve"> N</v>
          </cell>
          <cell r="M1262">
            <v>0</v>
          </cell>
          <cell r="N1262">
            <v>41660</v>
          </cell>
          <cell r="O1262">
            <v>9310072</v>
          </cell>
          <cell r="P1262">
            <v>0</v>
          </cell>
          <cell r="Q1262" t="str">
            <v xml:space="preserve"> KM</v>
          </cell>
          <cell r="R1262">
            <v>43132</v>
          </cell>
          <cell r="S1262">
            <v>457.17</v>
          </cell>
          <cell r="T1262">
            <v>-242.7</v>
          </cell>
          <cell r="U1262" t="str">
            <v xml:space="preserve"> N</v>
          </cell>
          <cell r="V1262">
            <v>2</v>
          </cell>
          <cell r="W1262">
            <v>511827681</v>
          </cell>
          <cell r="X1262" t="str">
            <v xml:space="preserve"> S</v>
          </cell>
          <cell r="Y1262">
            <v>41660</v>
          </cell>
          <cell r="Z1262">
            <v>9310072</v>
          </cell>
          <cell r="AA1262">
            <v>0</v>
          </cell>
          <cell r="AB1262">
            <v>1</v>
          </cell>
          <cell r="AC1262">
            <v>6</v>
          </cell>
          <cell r="AD1262">
            <v>3</v>
          </cell>
          <cell r="AE1262">
            <v>310072</v>
          </cell>
          <cell r="AF1262">
            <v>1</v>
          </cell>
          <cell r="AG1262" t="str">
            <v xml:space="preserve"> ST</v>
          </cell>
          <cell r="AH1262" t="str">
            <v xml:space="preserve"> 441 LOVERS LANE</v>
          </cell>
          <cell r="AI1262" t="str">
            <v xml:space="preserve">  </v>
          </cell>
          <cell r="AJ1262">
            <v>6</v>
          </cell>
          <cell r="AK1262">
            <v>26</v>
          </cell>
          <cell r="AL1262">
            <v>41660</v>
          </cell>
          <cell r="AM1262">
            <v>9310072</v>
          </cell>
          <cell r="AN1262" t="str">
            <v xml:space="preserve">  0/00/0000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41660</v>
          </cell>
          <cell r="AZ1262">
            <v>9310072</v>
          </cell>
          <cell r="BA1262" t="str">
            <v xml:space="preserve"> ST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 t="str">
            <v>Pass</v>
          </cell>
          <cell r="BH1262" t="str">
            <v>Pass</v>
          </cell>
          <cell r="BI1262" t="str">
            <v>***-**-7681</v>
          </cell>
          <cell r="BJ1262">
            <v>-63316.07</v>
          </cell>
          <cell r="BK1262">
            <v>-63558.77</v>
          </cell>
          <cell r="BL1262">
            <v>-63558.77</v>
          </cell>
          <cell r="BM1262"/>
          <cell r="BN1262"/>
          <cell r="BO1262"/>
          <cell r="BP1262"/>
          <cell r="BQ1262">
            <v>-5.2169717096352345E-5</v>
          </cell>
          <cell r="BR1262">
            <v>-63316.07</v>
          </cell>
          <cell r="BS1262">
            <v>-242.7</v>
          </cell>
          <cell r="BT1262">
            <v>-63558.77</v>
          </cell>
          <cell r="BU1262">
            <v>0</v>
          </cell>
          <cell r="BV1262">
            <v>-63558.77</v>
          </cell>
          <cell r="BW1262">
            <v>0</v>
          </cell>
          <cell r="BX1262">
            <v>0</v>
          </cell>
          <cell r="BY1262"/>
          <cell r="BZ1262">
            <v>0</v>
          </cell>
          <cell r="CA1262" t="e">
            <v>#REF!</v>
          </cell>
          <cell r="CB1262" t="str">
            <v>Match</v>
          </cell>
          <cell r="CC1262" t="b">
            <v>0</v>
          </cell>
          <cell r="CD1262">
            <v>511827681</v>
          </cell>
          <cell r="CE1262">
            <v>9</v>
          </cell>
          <cell r="CF1262">
            <v>5</v>
          </cell>
          <cell r="CG1262">
            <v>82</v>
          </cell>
          <cell r="CH1262" t="b">
            <v>0</v>
          </cell>
          <cell r="CI1262">
            <v>-8.3131597222236451</v>
          </cell>
          <cell r="CJ1262"/>
          <cell r="CK1262" t="e">
            <v>#REF!</v>
          </cell>
          <cell r="CL1262" t="e">
            <v>#REF!</v>
          </cell>
        </row>
        <row r="1263">
          <cell r="B1263">
            <v>43363</v>
          </cell>
          <cell r="C1263" t="str">
            <v xml:space="preserve"> SC CY TRUE VA</v>
          </cell>
          <cell r="D1263">
            <v>25000</v>
          </cell>
          <cell r="E1263">
            <v>0</v>
          </cell>
          <cell r="F1263">
            <v>39750</v>
          </cell>
          <cell r="G1263">
            <v>40115</v>
          </cell>
          <cell r="H1263" t="str">
            <v xml:space="preserve"> LETTER OF CREDIT</v>
          </cell>
          <cell r="I1263" t="str">
            <v xml:space="preserve"> NA</v>
          </cell>
          <cell r="J1263">
            <v>61</v>
          </cell>
          <cell r="K1263" t="str">
            <v xml:space="preserve"> A</v>
          </cell>
          <cell r="L1263" t="str">
            <v xml:space="preserve"> N</v>
          </cell>
          <cell r="M1263">
            <v>0</v>
          </cell>
          <cell r="N1263">
            <v>41715</v>
          </cell>
          <cell r="O1263">
            <v>43363</v>
          </cell>
          <cell r="P1263">
            <v>0</v>
          </cell>
          <cell r="Q1263" t="str">
            <v xml:space="preserve"> LF</v>
          </cell>
          <cell r="R1263">
            <v>40115</v>
          </cell>
          <cell r="S1263">
            <v>0</v>
          </cell>
          <cell r="T1263">
            <v>0</v>
          </cell>
          <cell r="U1263" t="str">
            <v xml:space="preserve"> N</v>
          </cell>
          <cell r="V1263">
            <v>7</v>
          </cell>
          <cell r="W1263">
            <v>481218460</v>
          </cell>
          <cell r="X1263" t="str">
            <v xml:space="preserve"> F</v>
          </cell>
          <cell r="Y1263">
            <v>41715</v>
          </cell>
          <cell r="Z1263">
            <v>43363</v>
          </cell>
          <cell r="AA1263">
            <v>0</v>
          </cell>
          <cell r="AB1263">
            <v>3</v>
          </cell>
          <cell r="AC1263">
            <v>4</v>
          </cell>
          <cell r="AD1263">
            <v>5</v>
          </cell>
          <cell r="AE1263">
            <v>0</v>
          </cell>
          <cell r="AF1263">
            <v>0</v>
          </cell>
          <cell r="AG1263" t="str">
            <v xml:space="preserve"> ST</v>
          </cell>
          <cell r="AH1263" t="str">
            <v xml:space="preserve"> INVEN/ACCTS/EQUIP/GI/FIXTURES</v>
          </cell>
          <cell r="AI1263" t="str">
            <v xml:space="preserve"> N</v>
          </cell>
          <cell r="AJ1263">
            <v>6.75</v>
          </cell>
          <cell r="AK1263">
            <v>2</v>
          </cell>
          <cell r="AL1263">
            <v>41715</v>
          </cell>
          <cell r="AM1263">
            <v>43363</v>
          </cell>
          <cell r="AN1263" t="str">
            <v xml:space="preserve">  0/00/0000</v>
          </cell>
          <cell r="AO1263">
            <v>0</v>
          </cell>
          <cell r="AP1263">
            <v>3383.55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3383.55</v>
          </cell>
          <cell r="AV1263">
            <v>2</v>
          </cell>
          <cell r="AW1263">
            <v>2</v>
          </cell>
          <cell r="AX1263">
            <v>2</v>
          </cell>
          <cell r="AY1263">
            <v>41715</v>
          </cell>
          <cell r="AZ1263">
            <v>43363</v>
          </cell>
          <cell r="BA1263" t="str">
            <v xml:space="preserve"> ST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 t="str">
            <v>Substandard</v>
          </cell>
          <cell r="BH1263" t="str">
            <v>Pass</v>
          </cell>
          <cell r="BI1263" t="str">
            <v>**-***8460</v>
          </cell>
          <cell r="BJ1263">
            <v>0</v>
          </cell>
          <cell r="BK1263">
            <v>0</v>
          </cell>
          <cell r="BL1263"/>
          <cell r="BM1263"/>
          <cell r="BN1263">
            <v>0</v>
          </cell>
          <cell r="BO1263"/>
          <cell r="BP1263"/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 t="str">
            <v>120 +</v>
          </cell>
          <cell r="BZ1263">
            <v>3383.55</v>
          </cell>
          <cell r="CA1263" t="e">
            <v>#REF!</v>
          </cell>
          <cell r="CB1263" t="str">
            <v>Match</v>
          </cell>
          <cell r="CC1263" t="b">
            <v>0</v>
          </cell>
          <cell r="CD1263">
            <v>481218460</v>
          </cell>
          <cell r="CE1263">
            <v>9</v>
          </cell>
          <cell r="CF1263">
            <v>4</v>
          </cell>
          <cell r="CG1263">
            <v>21</v>
          </cell>
          <cell r="CH1263" t="b">
            <v>0</v>
          </cell>
          <cell r="CI1263">
            <v>3008.6868402777764</v>
          </cell>
          <cell r="CJ1263" t="str">
            <v>31 +</v>
          </cell>
          <cell r="CK1263" t="e">
            <v>#REF!</v>
          </cell>
          <cell r="CL1263" t="e">
            <v>#REF!</v>
          </cell>
        </row>
        <row r="1264">
          <cell r="B1264">
            <v>43402</v>
          </cell>
          <cell r="C1264" t="str">
            <v xml:space="preserve"> SC CY TRUE VA</v>
          </cell>
          <cell r="D1264">
            <v>380000</v>
          </cell>
          <cell r="E1264">
            <v>0</v>
          </cell>
          <cell r="F1264">
            <v>39752</v>
          </cell>
          <cell r="G1264">
            <v>40115</v>
          </cell>
          <cell r="H1264" t="str">
            <v xml:space="preserve"> OPERATE RENEWAL</v>
          </cell>
          <cell r="I1264" t="str">
            <v xml:space="preserve"> NA</v>
          </cell>
          <cell r="J1264">
            <v>61</v>
          </cell>
          <cell r="K1264" t="str">
            <v xml:space="preserve"> A</v>
          </cell>
          <cell r="L1264" t="str">
            <v xml:space="preserve"> N</v>
          </cell>
          <cell r="M1264">
            <v>0</v>
          </cell>
          <cell r="N1264">
            <v>41715</v>
          </cell>
          <cell r="O1264">
            <v>43402</v>
          </cell>
          <cell r="P1264">
            <v>0</v>
          </cell>
          <cell r="Q1264" t="str">
            <v xml:space="preserve"> LF</v>
          </cell>
          <cell r="R1264" t="str">
            <v>0/00/0000</v>
          </cell>
          <cell r="S1264">
            <v>0</v>
          </cell>
          <cell r="T1264">
            <v>0</v>
          </cell>
          <cell r="U1264" t="str">
            <v xml:space="preserve"> N</v>
          </cell>
          <cell r="V1264">
            <v>7</v>
          </cell>
          <cell r="W1264">
            <v>481218460</v>
          </cell>
          <cell r="X1264" t="str">
            <v xml:space="preserve"> F</v>
          </cell>
          <cell r="Y1264">
            <v>41715</v>
          </cell>
          <cell r="Z1264">
            <v>43402</v>
          </cell>
          <cell r="AA1264">
            <v>0</v>
          </cell>
          <cell r="AB1264">
            <v>3</v>
          </cell>
          <cell r="AC1264">
            <v>4</v>
          </cell>
          <cell r="AD1264">
            <v>5</v>
          </cell>
          <cell r="AE1264">
            <v>0</v>
          </cell>
          <cell r="AF1264">
            <v>0</v>
          </cell>
          <cell r="AG1264" t="str">
            <v xml:space="preserve"> ST</v>
          </cell>
          <cell r="AH1264" t="str">
            <v xml:space="preserve"> ALL INV, ACCTS, EQUIP, GI &amp; FI</v>
          </cell>
          <cell r="AI1264" t="str">
            <v xml:space="preserve"> N</v>
          </cell>
          <cell r="AJ1264">
            <v>6</v>
          </cell>
          <cell r="AK1264">
            <v>4</v>
          </cell>
          <cell r="AL1264">
            <v>41715</v>
          </cell>
          <cell r="AM1264">
            <v>43402</v>
          </cell>
          <cell r="AN1264" t="str">
            <v xml:space="preserve">  0/00/0000</v>
          </cell>
          <cell r="AO1264">
            <v>0</v>
          </cell>
          <cell r="AP1264">
            <v>38120.050000000003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38120.050000000003</v>
          </cell>
          <cell r="AV1264">
            <v>4</v>
          </cell>
          <cell r="AW1264">
            <v>4</v>
          </cell>
          <cell r="AX1264">
            <v>4</v>
          </cell>
          <cell r="AY1264">
            <v>41715</v>
          </cell>
          <cell r="AZ1264">
            <v>43402</v>
          </cell>
          <cell r="BA1264" t="str">
            <v xml:space="preserve"> ST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 t="str">
            <v>Substandard</v>
          </cell>
          <cell r="BH1264" t="str">
            <v>Pass</v>
          </cell>
          <cell r="BI1264" t="str">
            <v>**-***8460</v>
          </cell>
          <cell r="BJ1264">
            <v>0</v>
          </cell>
          <cell r="BK1264">
            <v>0</v>
          </cell>
          <cell r="BL1264"/>
          <cell r="BM1264"/>
          <cell r="BN1264">
            <v>0</v>
          </cell>
          <cell r="BO1264"/>
          <cell r="BP1264"/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 t="str">
            <v>120 +</v>
          </cell>
          <cell r="BZ1264">
            <v>38120.050000000003</v>
          </cell>
          <cell r="CA1264" t="e">
            <v>#REF!</v>
          </cell>
          <cell r="CB1264" t="str">
            <v>Match</v>
          </cell>
          <cell r="CC1264" t="b">
            <v>0</v>
          </cell>
          <cell r="CD1264">
            <v>481218460</v>
          </cell>
          <cell r="CE1264">
            <v>9</v>
          </cell>
          <cell r="CF1264">
            <v>4</v>
          </cell>
          <cell r="CG1264">
            <v>21</v>
          </cell>
          <cell r="CH1264" t="b">
            <v>0</v>
          </cell>
          <cell r="CI1264">
            <v>0</v>
          </cell>
          <cell r="CJ1264"/>
          <cell r="CK1264" t="e">
            <v>#REF!</v>
          </cell>
          <cell r="CL1264" t="e">
            <v>#REF!</v>
          </cell>
        </row>
        <row r="1265">
          <cell r="B1265">
            <v>43626</v>
          </cell>
          <cell r="C1265" t="str">
            <v xml:space="preserve"> SC CY TRUE VA</v>
          </cell>
          <cell r="D1265">
            <v>50000</v>
          </cell>
          <cell r="E1265">
            <v>0</v>
          </cell>
          <cell r="F1265">
            <v>39835</v>
          </cell>
          <cell r="G1265">
            <v>39965</v>
          </cell>
          <cell r="H1265" t="str">
            <v xml:space="preserve"> ADDITIONAL OPERATING</v>
          </cell>
          <cell r="I1265" t="str">
            <v xml:space="preserve"> NA</v>
          </cell>
          <cell r="J1265">
            <v>61</v>
          </cell>
          <cell r="K1265" t="str">
            <v xml:space="preserve"> A</v>
          </cell>
          <cell r="L1265" t="str">
            <v xml:space="preserve"> N</v>
          </cell>
          <cell r="M1265">
            <v>0</v>
          </cell>
          <cell r="N1265">
            <v>41715</v>
          </cell>
          <cell r="O1265">
            <v>43626</v>
          </cell>
          <cell r="P1265">
            <v>0</v>
          </cell>
          <cell r="Q1265" t="str">
            <v xml:space="preserve"> LF</v>
          </cell>
          <cell r="R1265">
            <v>39965</v>
          </cell>
          <cell r="S1265">
            <v>0</v>
          </cell>
          <cell r="T1265">
            <v>0</v>
          </cell>
          <cell r="U1265" t="str">
            <v xml:space="preserve"> N</v>
          </cell>
          <cell r="V1265">
            <v>7</v>
          </cell>
          <cell r="W1265">
            <v>481218460</v>
          </cell>
          <cell r="X1265" t="str">
            <v xml:space="preserve"> F</v>
          </cell>
          <cell r="Y1265">
            <v>41715</v>
          </cell>
          <cell r="Z1265">
            <v>43626</v>
          </cell>
          <cell r="AA1265">
            <v>0</v>
          </cell>
          <cell r="AB1265">
            <v>3</v>
          </cell>
          <cell r="AC1265">
            <v>4</v>
          </cell>
          <cell r="AD1265">
            <v>5</v>
          </cell>
          <cell r="AE1265">
            <v>0</v>
          </cell>
          <cell r="AF1265">
            <v>0</v>
          </cell>
          <cell r="AG1265" t="str">
            <v xml:space="preserve"> ST</v>
          </cell>
          <cell r="AH1265" t="str">
            <v xml:space="preserve"> INVENTORY/ACCTS/GI</v>
          </cell>
          <cell r="AI1265" t="str">
            <v xml:space="preserve"> N</v>
          </cell>
          <cell r="AJ1265">
            <v>6</v>
          </cell>
          <cell r="AK1265">
            <v>2</v>
          </cell>
          <cell r="AL1265">
            <v>41715</v>
          </cell>
          <cell r="AM1265">
            <v>43626</v>
          </cell>
          <cell r="AN1265" t="str">
            <v xml:space="preserve">  0/00/0000</v>
          </cell>
          <cell r="AO1265">
            <v>0</v>
          </cell>
          <cell r="AP1265">
            <v>4232.3599999999997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4232.3599999999997</v>
          </cell>
          <cell r="AV1265">
            <v>2</v>
          </cell>
          <cell r="AW1265">
            <v>2</v>
          </cell>
          <cell r="AX1265">
            <v>2</v>
          </cell>
          <cell r="AY1265">
            <v>41715</v>
          </cell>
          <cell r="AZ1265">
            <v>43626</v>
          </cell>
          <cell r="BA1265" t="str">
            <v xml:space="preserve"> ST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 t="str">
            <v>Substandard</v>
          </cell>
          <cell r="BH1265" t="str">
            <v>Pass</v>
          </cell>
          <cell r="BI1265" t="str">
            <v>**-***8460</v>
          </cell>
          <cell r="BJ1265">
            <v>0</v>
          </cell>
          <cell r="BK1265">
            <v>0</v>
          </cell>
          <cell r="BL1265"/>
          <cell r="BM1265"/>
          <cell r="BN1265">
            <v>0</v>
          </cell>
          <cell r="BO1265"/>
          <cell r="BP1265"/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 t="str">
            <v>120 +</v>
          </cell>
          <cell r="BZ1265">
            <v>4232.3599999999997</v>
          </cell>
          <cell r="CA1265" t="e">
            <v>#REF!</v>
          </cell>
          <cell r="CB1265" t="str">
            <v>Match</v>
          </cell>
          <cell r="CC1265" t="b">
            <v>0</v>
          </cell>
          <cell r="CD1265">
            <v>481218460</v>
          </cell>
          <cell r="CE1265">
            <v>9</v>
          </cell>
          <cell r="CF1265">
            <v>4</v>
          </cell>
          <cell r="CG1265">
            <v>21</v>
          </cell>
          <cell r="CH1265" t="b">
            <v>0</v>
          </cell>
          <cell r="CI1265">
            <v>3158.6868402777764</v>
          </cell>
          <cell r="CJ1265" t="str">
            <v>31 +</v>
          </cell>
          <cell r="CK1265" t="e">
            <v>#REF!</v>
          </cell>
          <cell r="CL1265" t="e">
            <v>#REF!</v>
          </cell>
        </row>
        <row r="1266">
          <cell r="B1266">
            <v>943402</v>
          </cell>
          <cell r="C1266" t="str">
            <v xml:space="preserve"> SC CY TRUE VA</v>
          </cell>
          <cell r="D1266">
            <v>0</v>
          </cell>
          <cell r="E1266">
            <v>352309</v>
          </cell>
          <cell r="F1266">
            <v>39752</v>
          </cell>
          <cell r="G1266">
            <v>40544</v>
          </cell>
          <cell r="H1266" t="str">
            <v xml:space="preserve"> OPERATING CHARGE OFF</v>
          </cell>
          <cell r="I1266" t="str">
            <v xml:space="preserve"> CO</v>
          </cell>
          <cell r="J1266">
            <v>61</v>
          </cell>
          <cell r="K1266" t="str">
            <v xml:space="preserve"> A</v>
          </cell>
          <cell r="L1266" t="str">
            <v xml:space="preserve"> N</v>
          </cell>
          <cell r="M1266">
            <v>0</v>
          </cell>
          <cell r="N1266">
            <v>41715</v>
          </cell>
          <cell r="O1266">
            <v>943402</v>
          </cell>
          <cell r="P1266">
            <v>0</v>
          </cell>
          <cell r="Q1266" t="str">
            <v xml:space="preserve"> LF</v>
          </cell>
          <cell r="R1266">
            <v>40544</v>
          </cell>
          <cell r="S1266">
            <v>0</v>
          </cell>
          <cell r="T1266">
            <v>0</v>
          </cell>
          <cell r="U1266" t="str">
            <v xml:space="preserve"> N</v>
          </cell>
          <cell r="V1266">
            <v>7</v>
          </cell>
          <cell r="W1266">
            <v>481218460</v>
          </cell>
          <cell r="X1266" t="str">
            <v xml:space="preserve"> F</v>
          </cell>
          <cell r="Y1266">
            <v>41715</v>
          </cell>
          <cell r="Z1266">
            <v>943402</v>
          </cell>
          <cell r="AA1266">
            <v>0</v>
          </cell>
          <cell r="AB1266">
            <v>3</v>
          </cell>
          <cell r="AC1266">
            <v>4</v>
          </cell>
          <cell r="AD1266">
            <v>5</v>
          </cell>
          <cell r="AE1266">
            <v>0</v>
          </cell>
          <cell r="AF1266">
            <v>0</v>
          </cell>
          <cell r="AG1266" t="str">
            <v xml:space="preserve"> ST</v>
          </cell>
          <cell r="AH1266" t="str">
            <v xml:space="preserve"> ALL INV, ACCTS, EQUP, RE</v>
          </cell>
          <cell r="AI1266" t="str">
            <v xml:space="preserve">  </v>
          </cell>
          <cell r="AJ1266">
            <v>6</v>
          </cell>
          <cell r="AK1266">
            <v>0</v>
          </cell>
          <cell r="AL1266">
            <v>41715</v>
          </cell>
          <cell r="AM1266">
            <v>943402</v>
          </cell>
          <cell r="AN1266" t="str">
            <v xml:space="preserve">  0/00/0000</v>
          </cell>
          <cell r="AO1266">
            <v>352309</v>
          </cell>
          <cell r="AP1266">
            <v>163342.06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515651.06</v>
          </cell>
          <cell r="AV1266">
            <v>2</v>
          </cell>
          <cell r="AW1266">
            <v>2</v>
          </cell>
          <cell r="AX1266">
            <v>2</v>
          </cell>
          <cell r="AY1266">
            <v>41715</v>
          </cell>
          <cell r="AZ1266">
            <v>943402</v>
          </cell>
          <cell r="BA1266" t="str">
            <v xml:space="preserve"> ST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 t="str">
            <v>Substandard</v>
          </cell>
          <cell r="BH1266" t="str">
            <v>Pass</v>
          </cell>
          <cell r="BI1266" t="str">
            <v>**-***8460</v>
          </cell>
          <cell r="BJ1266">
            <v>352309</v>
          </cell>
          <cell r="BK1266">
            <v>0</v>
          </cell>
          <cell r="BL1266"/>
          <cell r="BM1266"/>
          <cell r="BN1266">
            <v>0</v>
          </cell>
          <cell r="BO1266"/>
          <cell r="BP1266"/>
          <cell r="BQ1266">
            <v>2.9028745562538542E-4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352309</v>
          </cell>
          <cell r="BY1266" t="str">
            <v>120 +</v>
          </cell>
          <cell r="BZ1266">
            <v>515651.06</v>
          </cell>
          <cell r="CA1266" t="e">
            <v>#REF!</v>
          </cell>
          <cell r="CB1266" t="str">
            <v>Match</v>
          </cell>
          <cell r="CC1266" t="b">
            <v>0</v>
          </cell>
          <cell r="CD1266">
            <v>481218460</v>
          </cell>
          <cell r="CE1266">
            <v>9</v>
          </cell>
          <cell r="CF1266">
            <v>4</v>
          </cell>
          <cell r="CG1266">
            <v>21</v>
          </cell>
          <cell r="CH1266" t="b">
            <v>0</v>
          </cell>
          <cell r="CI1266">
            <v>2579.6868402777764</v>
          </cell>
          <cell r="CJ1266" t="str">
            <v>31 +</v>
          </cell>
          <cell r="CK1266">
            <v>0</v>
          </cell>
          <cell r="CL1266">
            <v>0</v>
          </cell>
        </row>
        <row r="1267">
          <cell r="B1267">
            <v>52068</v>
          </cell>
          <cell r="C1267" t="str">
            <v xml:space="preserve"> M R HUDSON, INC</v>
          </cell>
          <cell r="D1267">
            <v>55000</v>
          </cell>
          <cell r="E1267">
            <v>0</v>
          </cell>
          <cell r="F1267">
            <v>42251</v>
          </cell>
          <cell r="G1267">
            <v>43132</v>
          </cell>
          <cell r="H1267" t="str">
            <v xml:space="preserve"> LINE OF CREDIT</v>
          </cell>
          <cell r="I1267" t="str">
            <v xml:space="preserve"> SI</v>
          </cell>
          <cell r="J1267">
            <v>61</v>
          </cell>
          <cell r="K1267" t="str">
            <v xml:space="preserve"> A</v>
          </cell>
          <cell r="L1267" t="str">
            <v xml:space="preserve"> O</v>
          </cell>
          <cell r="M1267">
            <v>55000</v>
          </cell>
          <cell r="N1267">
            <v>41716</v>
          </cell>
          <cell r="O1267">
            <v>52068</v>
          </cell>
          <cell r="P1267">
            <v>0</v>
          </cell>
          <cell r="Q1267" t="str">
            <v xml:space="preserve"> JB</v>
          </cell>
          <cell r="R1267">
            <v>43132</v>
          </cell>
          <cell r="S1267">
            <v>0</v>
          </cell>
          <cell r="T1267">
            <v>0</v>
          </cell>
          <cell r="U1267" t="str">
            <v xml:space="preserve"> N</v>
          </cell>
          <cell r="V1267">
            <v>7</v>
          </cell>
          <cell r="W1267">
            <v>463545765</v>
          </cell>
          <cell r="X1267" t="str">
            <v xml:space="preserve"> F</v>
          </cell>
          <cell r="Y1267">
            <v>41716</v>
          </cell>
          <cell r="Z1267">
            <v>52068</v>
          </cell>
          <cell r="AA1267">
            <v>1</v>
          </cell>
          <cell r="AB1267">
            <v>2</v>
          </cell>
          <cell r="AC1267">
            <v>4</v>
          </cell>
          <cell r="AD1267">
            <v>5</v>
          </cell>
          <cell r="AE1267">
            <v>0</v>
          </cell>
          <cell r="AF1267">
            <v>0</v>
          </cell>
          <cell r="AG1267" t="str">
            <v xml:space="preserve"> ST</v>
          </cell>
          <cell r="AH1267" t="str">
            <v xml:space="preserve"> INV CHAT ACCTS EQUIP GI FP</v>
          </cell>
          <cell r="AI1267" t="str">
            <v xml:space="preserve"> N</v>
          </cell>
          <cell r="AJ1267">
            <v>6</v>
          </cell>
          <cell r="AK1267">
            <v>2</v>
          </cell>
          <cell r="AL1267">
            <v>41716</v>
          </cell>
          <cell r="AM1267">
            <v>52068</v>
          </cell>
          <cell r="AN1267" t="str">
            <v xml:space="preserve"> 12/14/2017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1</v>
          </cell>
          <cell r="AW1267">
            <v>1</v>
          </cell>
          <cell r="AX1267">
            <v>0</v>
          </cell>
          <cell r="AY1267">
            <v>41716</v>
          </cell>
          <cell r="AZ1267">
            <v>52068</v>
          </cell>
          <cell r="BA1267" t="str">
            <v xml:space="preserve"> ST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 t="str">
            <v>Pass</v>
          </cell>
          <cell r="BH1267" t="str">
            <v>Pass</v>
          </cell>
          <cell r="BI1267" t="str">
            <v>**-***5765</v>
          </cell>
          <cell r="BJ1267">
            <v>55000</v>
          </cell>
          <cell r="BK1267">
            <v>0</v>
          </cell>
          <cell r="BL1267">
            <v>0</v>
          </cell>
          <cell r="BM1267"/>
          <cell r="BN1267"/>
          <cell r="BO1267"/>
          <cell r="BP1267"/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55000</v>
          </cell>
          <cell r="BV1267">
            <v>55000</v>
          </cell>
          <cell r="BW1267">
            <v>0</v>
          </cell>
          <cell r="BX1267">
            <v>0</v>
          </cell>
          <cell r="BY1267"/>
          <cell r="BZ1267">
            <v>0</v>
          </cell>
          <cell r="CA1267" t="e">
            <v>#REF!</v>
          </cell>
          <cell r="CB1267" t="str">
            <v>Match</v>
          </cell>
          <cell r="CC1267" t="b">
            <v>0</v>
          </cell>
          <cell r="CD1267">
            <v>463545765</v>
          </cell>
          <cell r="CE1267">
            <v>9</v>
          </cell>
          <cell r="CF1267">
            <v>4</v>
          </cell>
          <cell r="CG1267">
            <v>54</v>
          </cell>
          <cell r="CH1267" t="b">
            <v>0</v>
          </cell>
          <cell r="CI1267">
            <v>-8.3131597222236451</v>
          </cell>
          <cell r="CJ1267"/>
          <cell r="CK1267" t="e">
            <v>#REF!</v>
          </cell>
          <cell r="CL1267" t="e">
            <v>#REF!</v>
          </cell>
        </row>
        <row r="1268">
          <cell r="B1268">
            <v>53516</v>
          </cell>
          <cell r="C1268" t="str">
            <v xml:space="preserve"> M R HUDSON, INC</v>
          </cell>
          <cell r="D1268">
            <v>15000</v>
          </cell>
          <cell r="E1268">
            <v>15000</v>
          </cell>
          <cell r="F1268">
            <v>42726</v>
          </cell>
          <cell r="G1268">
            <v>43132</v>
          </cell>
          <cell r="H1268" t="str">
            <v xml:space="preserve"> LINE OF CREDIT</v>
          </cell>
          <cell r="I1268" t="str">
            <v xml:space="preserve"> SI</v>
          </cell>
          <cell r="J1268">
            <v>61</v>
          </cell>
          <cell r="K1268" t="str">
            <v xml:space="preserve"> A</v>
          </cell>
          <cell r="L1268" t="str">
            <v xml:space="preserve"> O</v>
          </cell>
          <cell r="M1268">
            <v>25000</v>
          </cell>
          <cell r="N1268">
            <v>41716</v>
          </cell>
          <cell r="O1268">
            <v>53516</v>
          </cell>
          <cell r="P1268">
            <v>0</v>
          </cell>
          <cell r="Q1268" t="str">
            <v xml:space="preserve"> JB</v>
          </cell>
          <cell r="R1268">
            <v>43132</v>
          </cell>
          <cell r="S1268">
            <v>0</v>
          </cell>
          <cell r="T1268">
            <v>71.5</v>
          </cell>
          <cell r="U1268" t="str">
            <v xml:space="preserve"> N</v>
          </cell>
          <cell r="V1268">
            <v>7</v>
          </cell>
          <cell r="W1268">
            <v>463545765</v>
          </cell>
          <cell r="X1268" t="str">
            <v xml:space="preserve"> F</v>
          </cell>
          <cell r="Y1268">
            <v>41716</v>
          </cell>
          <cell r="Z1268">
            <v>53516</v>
          </cell>
          <cell r="AA1268">
            <v>1</v>
          </cell>
          <cell r="AB1268">
            <v>3</v>
          </cell>
          <cell r="AC1268">
            <v>4</v>
          </cell>
          <cell r="AD1268">
            <v>5</v>
          </cell>
          <cell r="AE1268">
            <v>0</v>
          </cell>
          <cell r="AF1268">
            <v>0</v>
          </cell>
          <cell r="AG1268" t="str">
            <v xml:space="preserve"> ST</v>
          </cell>
          <cell r="AH1268" t="str">
            <v xml:space="preserve"> INV, CP, ACCT, EQ, GI, FP</v>
          </cell>
          <cell r="AI1268" t="str">
            <v xml:space="preserve"> N</v>
          </cell>
          <cell r="AJ1268">
            <v>6</v>
          </cell>
          <cell r="AK1268">
            <v>1</v>
          </cell>
          <cell r="AL1268">
            <v>41716</v>
          </cell>
          <cell r="AM1268">
            <v>53516</v>
          </cell>
          <cell r="AN1268" t="str">
            <v xml:space="preserve"> 12/14/2017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41716</v>
          </cell>
          <cell r="AZ1268">
            <v>53516</v>
          </cell>
          <cell r="BA1268" t="str">
            <v xml:space="preserve"> ST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 t="str">
            <v>Pass</v>
          </cell>
          <cell r="BH1268" t="str">
            <v>Pass</v>
          </cell>
          <cell r="BI1268" t="str">
            <v>**-***5765</v>
          </cell>
          <cell r="BJ1268">
            <v>25000</v>
          </cell>
          <cell r="BK1268">
            <v>15071.5</v>
          </cell>
          <cell r="BL1268">
            <v>15071.5</v>
          </cell>
          <cell r="BM1268"/>
          <cell r="BN1268"/>
          <cell r="BO1268"/>
          <cell r="BP1268"/>
          <cell r="BQ1268">
            <v>1.2359354527930826E-5</v>
          </cell>
          <cell r="BR1268">
            <v>15000</v>
          </cell>
          <cell r="BS1268">
            <v>71.5</v>
          </cell>
          <cell r="BT1268">
            <v>15071.5</v>
          </cell>
          <cell r="BU1268">
            <v>10000</v>
          </cell>
          <cell r="BV1268">
            <v>25071.5</v>
          </cell>
          <cell r="BW1268">
            <v>0</v>
          </cell>
          <cell r="BX1268">
            <v>0</v>
          </cell>
          <cell r="BY1268"/>
          <cell r="BZ1268">
            <v>0</v>
          </cell>
          <cell r="CA1268" t="e">
            <v>#REF!</v>
          </cell>
          <cell r="CB1268" t="str">
            <v>Match</v>
          </cell>
          <cell r="CC1268" t="b">
            <v>0</v>
          </cell>
          <cell r="CD1268">
            <v>463545765</v>
          </cell>
          <cell r="CE1268">
            <v>9</v>
          </cell>
          <cell r="CF1268">
            <v>4</v>
          </cell>
          <cell r="CG1268">
            <v>54</v>
          </cell>
          <cell r="CH1268" t="b">
            <v>0</v>
          </cell>
          <cell r="CI1268">
            <v>-8.3131597222236451</v>
          </cell>
          <cell r="CJ1268"/>
          <cell r="CK1268" t="e">
            <v>#REF!</v>
          </cell>
          <cell r="CL1268" t="e">
            <v>#REF!</v>
          </cell>
        </row>
        <row r="1269">
          <cell r="B1269">
            <v>54409</v>
          </cell>
          <cell r="C1269" t="str">
            <v xml:space="preserve"> M R HUDSON, INC</v>
          </cell>
          <cell r="D1269">
            <v>30000</v>
          </cell>
          <cell r="E1269">
            <v>30000</v>
          </cell>
          <cell r="F1269">
            <v>43091</v>
          </cell>
          <cell r="G1269">
            <v>43497</v>
          </cell>
          <cell r="H1269" t="str">
            <v xml:space="preserve"> OPERATING</v>
          </cell>
          <cell r="I1269" t="str">
            <v xml:space="preserve"> SI</v>
          </cell>
          <cell r="J1269">
            <v>61</v>
          </cell>
          <cell r="K1269" t="str">
            <v xml:space="preserve"> A</v>
          </cell>
          <cell r="L1269" t="str">
            <v xml:space="preserve"> O</v>
          </cell>
          <cell r="M1269">
            <v>30000</v>
          </cell>
          <cell r="N1269">
            <v>41716</v>
          </cell>
          <cell r="O1269">
            <v>54409</v>
          </cell>
          <cell r="P1269">
            <v>0</v>
          </cell>
          <cell r="Q1269" t="str">
            <v xml:space="preserve"> LF</v>
          </cell>
          <cell r="R1269">
            <v>43497</v>
          </cell>
          <cell r="S1269">
            <v>0</v>
          </cell>
          <cell r="T1269">
            <v>131.18</v>
          </cell>
          <cell r="U1269" t="str">
            <v xml:space="preserve"> N</v>
          </cell>
          <cell r="V1269">
            <v>7</v>
          </cell>
          <cell r="W1269">
            <v>463545765</v>
          </cell>
          <cell r="X1269" t="str">
            <v xml:space="preserve"> F</v>
          </cell>
          <cell r="Y1269">
            <v>41716</v>
          </cell>
          <cell r="Z1269">
            <v>54409</v>
          </cell>
          <cell r="AA1269">
            <v>0</v>
          </cell>
          <cell r="AB1269">
            <v>3</v>
          </cell>
          <cell r="AC1269">
            <v>4</v>
          </cell>
          <cell r="AD1269">
            <v>5</v>
          </cell>
          <cell r="AE1269">
            <v>0</v>
          </cell>
          <cell r="AF1269">
            <v>0</v>
          </cell>
          <cell r="AG1269" t="str">
            <v xml:space="preserve"> ST</v>
          </cell>
          <cell r="AH1269" t="str">
            <v xml:space="preserve">  </v>
          </cell>
          <cell r="AI1269" t="str">
            <v xml:space="preserve"> N</v>
          </cell>
          <cell r="AJ1269">
            <v>5.5</v>
          </cell>
          <cell r="AK1269">
            <v>0</v>
          </cell>
          <cell r="AL1269">
            <v>41716</v>
          </cell>
          <cell r="AM1269">
            <v>54409</v>
          </cell>
          <cell r="AN1269" t="str">
            <v xml:space="preserve">  0/00/0000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41716</v>
          </cell>
          <cell r="AZ1269">
            <v>54409</v>
          </cell>
          <cell r="BA1269" t="str">
            <v xml:space="preserve"> ST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 t="str">
            <v>Pass</v>
          </cell>
          <cell r="BH1269" t="str">
            <v>Pass</v>
          </cell>
          <cell r="BI1269" t="str">
            <v>**-***5765</v>
          </cell>
          <cell r="BJ1269">
            <v>30000</v>
          </cell>
          <cell r="BK1269">
            <v>30131.18</v>
          </cell>
          <cell r="BL1269">
            <v>30131.18</v>
          </cell>
          <cell r="BM1269"/>
          <cell r="BN1269"/>
          <cell r="BO1269"/>
          <cell r="BP1269"/>
          <cell r="BQ1269">
            <v>2.2658816634539849E-5</v>
          </cell>
          <cell r="BR1269">
            <v>30000</v>
          </cell>
          <cell r="BS1269">
            <v>131.18</v>
          </cell>
          <cell r="BT1269">
            <v>30131.18</v>
          </cell>
          <cell r="BU1269">
            <v>0</v>
          </cell>
          <cell r="BV1269">
            <v>30131.18</v>
          </cell>
          <cell r="BW1269">
            <v>0</v>
          </cell>
          <cell r="BX1269">
            <v>0</v>
          </cell>
          <cell r="BY1269"/>
          <cell r="BZ1269">
            <v>0</v>
          </cell>
          <cell r="CA1269" t="e">
            <v>#REF!</v>
          </cell>
          <cell r="CB1269" t="str">
            <v>Match</v>
          </cell>
          <cell r="CC1269" t="b">
            <v>0</v>
          </cell>
          <cell r="CD1269">
            <v>463545765</v>
          </cell>
          <cell r="CE1269">
            <v>9</v>
          </cell>
          <cell r="CF1269">
            <v>4</v>
          </cell>
          <cell r="CG1269">
            <v>54</v>
          </cell>
          <cell r="CH1269" t="b">
            <v>0</v>
          </cell>
          <cell r="CI1269">
            <v>-373.31315972222365</v>
          </cell>
          <cell r="CJ1269"/>
          <cell r="CK1269" t="e">
            <v>#REF!</v>
          </cell>
          <cell r="CL1269" t="e">
            <v>#REF!</v>
          </cell>
        </row>
        <row r="1270">
          <cell r="B1270">
            <v>51321</v>
          </cell>
          <cell r="C1270" t="str">
            <v xml:space="preserve"> MEESE,JOHNNY L II</v>
          </cell>
          <cell r="D1270">
            <v>10512.25</v>
          </cell>
          <cell r="E1270">
            <v>4808.1499999999996</v>
          </cell>
          <cell r="F1270">
            <v>42047</v>
          </cell>
          <cell r="G1270">
            <v>43864</v>
          </cell>
          <cell r="H1270" t="str">
            <v xml:space="preserve"> PURCHASE VEHICLE</v>
          </cell>
          <cell r="I1270" t="str">
            <v xml:space="preserve"> SA</v>
          </cell>
          <cell r="J1270">
            <v>34</v>
          </cell>
          <cell r="K1270" t="str">
            <v xml:space="preserve"> A</v>
          </cell>
          <cell r="L1270" t="str">
            <v xml:space="preserve"> N</v>
          </cell>
          <cell r="M1270">
            <v>0</v>
          </cell>
          <cell r="N1270">
            <v>41735</v>
          </cell>
          <cell r="O1270">
            <v>51321</v>
          </cell>
          <cell r="P1270">
            <v>0</v>
          </cell>
          <cell r="Q1270" t="str">
            <v xml:space="preserve"> JD</v>
          </cell>
          <cell r="R1270">
            <v>43134</v>
          </cell>
          <cell r="S1270">
            <v>210.23</v>
          </cell>
          <cell r="T1270">
            <v>18.78</v>
          </cell>
          <cell r="U1270" t="str">
            <v xml:space="preserve"> N</v>
          </cell>
          <cell r="V1270">
            <v>11</v>
          </cell>
          <cell r="W1270">
            <v>494842319</v>
          </cell>
          <cell r="X1270" t="str">
            <v xml:space="preserve"> S</v>
          </cell>
          <cell r="Y1270">
            <v>41735</v>
          </cell>
          <cell r="Z1270">
            <v>51321</v>
          </cell>
          <cell r="AA1270">
            <v>0</v>
          </cell>
          <cell r="AB1270">
            <v>21</v>
          </cell>
          <cell r="AC1270">
            <v>5</v>
          </cell>
          <cell r="AD1270">
            <v>12</v>
          </cell>
          <cell r="AE1270">
            <v>0</v>
          </cell>
          <cell r="AF1270">
            <v>0</v>
          </cell>
          <cell r="AG1270" t="str">
            <v xml:space="preserve"> ST</v>
          </cell>
          <cell r="AH1270" t="str">
            <v xml:space="preserve"> 2012 CHEVROLET IMPALA LTZ (VIN</v>
          </cell>
          <cell r="AI1270" t="str">
            <v xml:space="preserve"> N</v>
          </cell>
          <cell r="AJ1270">
            <v>7.5</v>
          </cell>
          <cell r="AK1270">
            <v>2</v>
          </cell>
          <cell r="AL1270">
            <v>41735</v>
          </cell>
          <cell r="AM1270">
            <v>51321</v>
          </cell>
          <cell r="AN1270" t="str">
            <v xml:space="preserve">  0/00/0000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1</v>
          </cell>
          <cell r="AW1270">
            <v>0</v>
          </cell>
          <cell r="AX1270">
            <v>0</v>
          </cell>
          <cell r="AY1270">
            <v>41735</v>
          </cell>
          <cell r="AZ1270">
            <v>51321</v>
          </cell>
          <cell r="BA1270" t="str">
            <v xml:space="preserve"> ST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 t="str">
            <v>Pass</v>
          </cell>
          <cell r="BH1270" t="str">
            <v>Pass</v>
          </cell>
          <cell r="BI1270" t="str">
            <v>***-**-2319</v>
          </cell>
          <cell r="BJ1270">
            <v>4808.1499999999996</v>
          </cell>
          <cell r="BK1270">
            <v>4826.9299999999994</v>
          </cell>
          <cell r="BL1270">
            <v>4826.9299999999994</v>
          </cell>
          <cell r="BM1270"/>
          <cell r="BN1270"/>
          <cell r="BO1270"/>
          <cell r="BP1270"/>
          <cell r="BQ1270">
            <v>4.9521358727892163E-6</v>
          </cell>
          <cell r="BR1270">
            <v>4808.1499999999996</v>
          </cell>
          <cell r="BS1270">
            <v>18.78</v>
          </cell>
          <cell r="BT1270">
            <v>4826.9299999999994</v>
          </cell>
          <cell r="BU1270">
            <v>0</v>
          </cell>
          <cell r="BV1270">
            <v>4826.9299999999994</v>
          </cell>
          <cell r="BW1270">
            <v>0</v>
          </cell>
          <cell r="BX1270">
            <v>0</v>
          </cell>
          <cell r="BY1270"/>
          <cell r="BZ1270">
            <v>0</v>
          </cell>
          <cell r="CA1270" t="e">
            <v>#REF!</v>
          </cell>
          <cell r="CB1270" t="str">
            <v>Match</v>
          </cell>
          <cell r="CC1270" t="b">
            <v>0</v>
          </cell>
          <cell r="CD1270">
            <v>494842319</v>
          </cell>
          <cell r="CE1270">
            <v>9</v>
          </cell>
          <cell r="CF1270">
            <v>4</v>
          </cell>
          <cell r="CG1270">
            <v>84</v>
          </cell>
          <cell r="CH1270" t="b">
            <v>0</v>
          </cell>
          <cell r="CI1270">
            <v>-10.313159722223645</v>
          </cell>
          <cell r="CJ1270"/>
          <cell r="CK1270" t="e">
            <v>#REF!</v>
          </cell>
          <cell r="CL1270" t="e">
            <v>#REF!</v>
          </cell>
        </row>
        <row r="1271">
          <cell r="B1271">
            <v>51348</v>
          </cell>
          <cell r="C1271" t="str">
            <v xml:space="preserve"> MENDEZ,OSCAR F.</v>
          </cell>
          <cell r="D1271">
            <v>8600.85</v>
          </cell>
          <cell r="E1271">
            <v>538.21</v>
          </cell>
          <cell r="F1271">
            <v>42058</v>
          </cell>
          <cell r="G1271">
            <v>43151</v>
          </cell>
          <cell r="H1271" t="str">
            <v xml:space="preserve"> PURCHASE VEHICLE</v>
          </cell>
          <cell r="I1271" t="str">
            <v xml:space="preserve"> SA</v>
          </cell>
          <cell r="J1271">
            <v>34</v>
          </cell>
          <cell r="K1271" t="str">
            <v xml:space="preserve"> A</v>
          </cell>
          <cell r="L1271" t="str">
            <v xml:space="preserve"> N</v>
          </cell>
          <cell r="M1271">
            <v>0</v>
          </cell>
          <cell r="N1271">
            <v>41738</v>
          </cell>
          <cell r="O1271">
            <v>51348</v>
          </cell>
          <cell r="P1271">
            <v>0</v>
          </cell>
          <cell r="Q1271" t="str">
            <v xml:space="preserve"> JD</v>
          </cell>
          <cell r="R1271">
            <v>43120</v>
          </cell>
          <cell r="S1271">
            <v>271.27</v>
          </cell>
          <cell r="T1271">
            <v>2.76</v>
          </cell>
          <cell r="U1271" t="str">
            <v xml:space="preserve"> N</v>
          </cell>
          <cell r="V1271">
            <v>11</v>
          </cell>
          <cell r="W1271">
            <v>907999825</v>
          </cell>
          <cell r="X1271" t="str">
            <v xml:space="preserve"> S</v>
          </cell>
          <cell r="Y1271">
            <v>41738</v>
          </cell>
          <cell r="Z1271">
            <v>51348</v>
          </cell>
          <cell r="AA1271">
            <v>0</v>
          </cell>
          <cell r="AB1271">
            <v>1</v>
          </cell>
          <cell r="AC1271">
            <v>5</v>
          </cell>
          <cell r="AD1271">
            <v>12</v>
          </cell>
          <cell r="AE1271">
            <v>0</v>
          </cell>
          <cell r="AF1271">
            <v>0</v>
          </cell>
          <cell r="AG1271" t="str">
            <v xml:space="preserve"> ST</v>
          </cell>
          <cell r="AH1271" t="str">
            <v xml:space="preserve"> 2004 CHEVROLET SUBURBAN K1500</v>
          </cell>
          <cell r="AI1271" t="str">
            <v xml:space="preserve"> N</v>
          </cell>
          <cell r="AJ1271">
            <v>8.5</v>
          </cell>
          <cell r="AK1271">
            <v>6</v>
          </cell>
          <cell r="AL1271">
            <v>41738</v>
          </cell>
          <cell r="AM1271">
            <v>51348</v>
          </cell>
          <cell r="AN1271" t="str">
            <v xml:space="preserve">  0/00/0000</v>
          </cell>
          <cell r="AO1271">
            <v>261.22000000000003</v>
          </cell>
          <cell r="AP1271">
            <v>2.2599999999999998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41738</v>
          </cell>
          <cell r="AZ1271">
            <v>51348</v>
          </cell>
          <cell r="BA1271" t="str">
            <v xml:space="preserve"> ST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 t="str">
            <v>Pass</v>
          </cell>
          <cell r="BH1271" t="str">
            <v>Pass</v>
          </cell>
          <cell r="BI1271" t="str">
            <v>***-**-9825</v>
          </cell>
          <cell r="BJ1271">
            <v>538.21</v>
          </cell>
          <cell r="BK1271">
            <v>540.97</v>
          </cell>
          <cell r="BL1271">
            <v>540.97</v>
          </cell>
          <cell r="BM1271"/>
          <cell r="BN1271"/>
          <cell r="BO1271"/>
          <cell r="BP1271"/>
          <cell r="BQ1271">
            <v>6.282376633784448E-7</v>
          </cell>
          <cell r="BR1271">
            <v>538.21</v>
          </cell>
          <cell r="BS1271">
            <v>2.76</v>
          </cell>
          <cell r="BT1271">
            <v>540.97</v>
          </cell>
          <cell r="BU1271">
            <v>0</v>
          </cell>
          <cell r="BV1271">
            <v>540.97</v>
          </cell>
          <cell r="BW1271">
            <v>0</v>
          </cell>
          <cell r="BX1271">
            <v>0</v>
          </cell>
          <cell r="BY1271"/>
          <cell r="BZ1271">
            <v>263.48</v>
          </cell>
          <cell r="CA1271" t="e">
            <v>#REF!</v>
          </cell>
          <cell r="CB1271" t="str">
            <v>Match</v>
          </cell>
          <cell r="CC1271" t="b">
            <v>0</v>
          </cell>
          <cell r="CD1271">
            <v>907999825</v>
          </cell>
          <cell r="CE1271">
            <v>9</v>
          </cell>
          <cell r="CF1271">
            <v>9</v>
          </cell>
          <cell r="CG1271">
            <v>99</v>
          </cell>
          <cell r="CH1271" t="b">
            <v>0</v>
          </cell>
          <cell r="CI1271">
            <v>3.6868402777763549</v>
          </cell>
          <cell r="CJ1271"/>
          <cell r="CK1271" t="e">
            <v>#REF!</v>
          </cell>
          <cell r="CL1271" t="e">
            <v>#REF!</v>
          </cell>
        </row>
        <row r="1272">
          <cell r="B1272">
            <v>53792</v>
          </cell>
          <cell r="C1272" t="str">
            <v xml:space="preserve"> MENDOZA,ERIKA ISABEL</v>
          </cell>
          <cell r="D1272">
            <v>13025</v>
          </cell>
          <cell r="E1272">
            <v>10328.48</v>
          </cell>
          <cell r="F1272">
            <v>42849</v>
          </cell>
          <cell r="G1272">
            <v>43952</v>
          </cell>
          <cell r="H1272" t="str">
            <v xml:space="preserve"> PURCHASE TRAILER</v>
          </cell>
          <cell r="I1272" t="str">
            <v xml:space="preserve"> SA</v>
          </cell>
          <cell r="J1272">
            <v>31</v>
          </cell>
          <cell r="K1272" t="str">
            <v xml:space="preserve"> A</v>
          </cell>
          <cell r="L1272" t="str">
            <v xml:space="preserve"> N</v>
          </cell>
          <cell r="M1272">
            <v>0</v>
          </cell>
          <cell r="N1272">
            <v>41739</v>
          </cell>
          <cell r="O1272">
            <v>53792</v>
          </cell>
          <cell r="P1272">
            <v>0</v>
          </cell>
          <cell r="Q1272" t="str">
            <v xml:space="preserve"> J</v>
          </cell>
          <cell r="R1272">
            <v>43132</v>
          </cell>
          <cell r="S1272">
            <v>402.78</v>
          </cell>
          <cell r="T1272">
            <v>43.58</v>
          </cell>
          <cell r="U1272" t="str">
            <v xml:space="preserve"> N</v>
          </cell>
          <cell r="V1272">
            <v>10</v>
          </cell>
          <cell r="W1272">
            <v>982747405</v>
          </cell>
          <cell r="X1272" t="str">
            <v xml:space="preserve"> S</v>
          </cell>
          <cell r="Y1272">
            <v>41739</v>
          </cell>
          <cell r="Z1272">
            <v>53792</v>
          </cell>
          <cell r="AA1272">
            <v>0</v>
          </cell>
          <cell r="AB1272">
            <v>1</v>
          </cell>
          <cell r="AC1272">
            <v>7</v>
          </cell>
          <cell r="AD1272">
            <v>4</v>
          </cell>
          <cell r="AE1272">
            <v>0</v>
          </cell>
          <cell r="AF1272">
            <v>0</v>
          </cell>
          <cell r="AG1272" t="str">
            <v xml:space="preserve"> ST</v>
          </cell>
          <cell r="AH1272" t="str">
            <v xml:space="preserve"> 2010 CLAY (VIN CBH021415TX)</v>
          </cell>
          <cell r="AI1272" t="str">
            <v xml:space="preserve"> N</v>
          </cell>
          <cell r="AJ1272">
            <v>7</v>
          </cell>
          <cell r="AK1272">
            <v>0</v>
          </cell>
          <cell r="AL1272">
            <v>41739</v>
          </cell>
          <cell r="AM1272">
            <v>53792</v>
          </cell>
          <cell r="AN1272" t="str">
            <v xml:space="preserve">  0/00/0000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41739</v>
          </cell>
          <cell r="AZ1272">
            <v>53792</v>
          </cell>
          <cell r="BA1272" t="str">
            <v xml:space="preserve"> ST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 t="str">
            <v>Pass</v>
          </cell>
          <cell r="BH1272" t="str">
            <v>Pass</v>
          </cell>
          <cell r="BI1272" t="str">
            <v>***-**-7405</v>
          </cell>
          <cell r="BJ1272">
            <v>10328.48</v>
          </cell>
          <cell r="BK1272">
            <v>10372.06</v>
          </cell>
          <cell r="BL1272">
            <v>10372.06</v>
          </cell>
          <cell r="BM1272"/>
          <cell r="BN1272"/>
          <cell r="BO1272"/>
          <cell r="BP1272"/>
          <cell r="BQ1272">
            <v>9.9285935820277877E-6</v>
          </cell>
          <cell r="BR1272">
            <v>10328.48</v>
          </cell>
          <cell r="BS1272">
            <v>43.58</v>
          </cell>
          <cell r="BT1272">
            <v>10372.06</v>
          </cell>
          <cell r="BU1272">
            <v>0</v>
          </cell>
          <cell r="BV1272">
            <v>10372.06</v>
          </cell>
          <cell r="BW1272">
            <v>0</v>
          </cell>
          <cell r="BX1272">
            <v>0</v>
          </cell>
          <cell r="BY1272"/>
          <cell r="BZ1272">
            <v>0</v>
          </cell>
          <cell r="CA1272" t="e">
            <v>#REF!</v>
          </cell>
          <cell r="CB1272" t="str">
            <v>Match</v>
          </cell>
          <cell r="CC1272" t="b">
            <v>0</v>
          </cell>
          <cell r="CD1272">
            <v>982747405</v>
          </cell>
          <cell r="CE1272">
            <v>9</v>
          </cell>
          <cell r="CF1272">
            <v>9</v>
          </cell>
          <cell r="CG1272">
            <v>74</v>
          </cell>
          <cell r="CH1272" t="str">
            <v>Z</v>
          </cell>
          <cell r="CI1272">
            <v>-8.3131597222236451</v>
          </cell>
          <cell r="CJ1272"/>
          <cell r="CK1272" t="e">
            <v>#REF!</v>
          </cell>
          <cell r="CL1272" t="e">
            <v>#REF!</v>
          </cell>
        </row>
        <row r="1273">
          <cell r="B1273">
            <v>47066</v>
          </cell>
          <cell r="C1273" t="str">
            <v xml:space="preserve"> MEYER,DARIN L.</v>
          </cell>
          <cell r="D1273">
            <v>6500.32</v>
          </cell>
          <cell r="E1273">
            <v>4155.67</v>
          </cell>
          <cell r="F1273">
            <v>40833</v>
          </cell>
          <cell r="G1273">
            <v>41169</v>
          </cell>
          <cell r="H1273" t="str">
            <v xml:space="preserve"> PERSONAL - REFINANCE</v>
          </cell>
          <cell r="I1273" t="str">
            <v xml:space="preserve"> CO</v>
          </cell>
          <cell r="J1273">
            <v>34</v>
          </cell>
          <cell r="K1273" t="str">
            <v xml:space="preserve"> A</v>
          </cell>
          <cell r="L1273" t="str">
            <v xml:space="preserve"> N</v>
          </cell>
          <cell r="M1273">
            <v>0</v>
          </cell>
          <cell r="N1273">
            <v>41742</v>
          </cell>
          <cell r="O1273">
            <v>47066</v>
          </cell>
          <cell r="P1273">
            <v>0</v>
          </cell>
          <cell r="Q1273" t="str">
            <v xml:space="preserve"> CP</v>
          </cell>
          <cell r="R1273">
            <v>41169</v>
          </cell>
          <cell r="S1273">
            <v>0</v>
          </cell>
          <cell r="T1273">
            <v>0</v>
          </cell>
          <cell r="U1273" t="str">
            <v xml:space="preserve"> N</v>
          </cell>
          <cell r="V1273">
            <v>11</v>
          </cell>
          <cell r="W1273">
            <v>509766825</v>
          </cell>
          <cell r="X1273" t="str">
            <v xml:space="preserve"> S</v>
          </cell>
          <cell r="Y1273">
            <v>41742</v>
          </cell>
          <cell r="Z1273">
            <v>47066</v>
          </cell>
          <cell r="AA1273">
            <v>0</v>
          </cell>
          <cell r="AB1273">
            <v>26</v>
          </cell>
          <cell r="AC1273">
            <v>5</v>
          </cell>
          <cell r="AD1273">
            <v>12</v>
          </cell>
          <cell r="AE1273">
            <v>0</v>
          </cell>
          <cell r="AF1273">
            <v>0</v>
          </cell>
          <cell r="AG1273" t="str">
            <v xml:space="preserve"> ST</v>
          </cell>
          <cell r="AH1273" t="str">
            <v xml:space="preserve"> 2002 JEEP GRAND CHEROKEE</v>
          </cell>
          <cell r="AI1273" t="str">
            <v xml:space="preserve"> N</v>
          </cell>
          <cell r="AJ1273">
            <v>10</v>
          </cell>
          <cell r="AK1273">
            <v>9</v>
          </cell>
          <cell r="AL1273">
            <v>41742</v>
          </cell>
          <cell r="AM1273">
            <v>47066</v>
          </cell>
          <cell r="AN1273" t="str">
            <v xml:space="preserve">  0/00/0000</v>
          </cell>
          <cell r="AO1273">
            <v>4155.67</v>
          </cell>
          <cell r="AP1273">
            <v>2615.67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6771.34</v>
          </cell>
          <cell r="AV1273">
            <v>8</v>
          </cell>
          <cell r="AW1273">
            <v>7</v>
          </cell>
          <cell r="AX1273">
            <v>6</v>
          </cell>
          <cell r="AY1273">
            <v>41742</v>
          </cell>
          <cell r="AZ1273">
            <v>47066</v>
          </cell>
          <cell r="BA1273" t="str">
            <v xml:space="preserve"> ST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 t="str">
            <v>Substandard</v>
          </cell>
          <cell r="BH1273" t="str">
            <v>Pass</v>
          </cell>
          <cell r="BI1273" t="str">
            <v>***-**-6825</v>
          </cell>
          <cell r="BJ1273">
            <v>4155.67</v>
          </cell>
          <cell r="BK1273">
            <v>0</v>
          </cell>
          <cell r="BL1273"/>
          <cell r="BM1273"/>
          <cell r="BN1273">
            <v>0</v>
          </cell>
          <cell r="BO1273"/>
          <cell r="BP1273"/>
          <cell r="BQ1273">
            <v>5.7068220923429224E-6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4155.67</v>
          </cell>
          <cell r="BY1273" t="str">
            <v>120 +</v>
          </cell>
          <cell r="BZ1273">
            <v>6771.34</v>
          </cell>
          <cell r="CA1273" t="e">
            <v>#REF!</v>
          </cell>
          <cell r="CB1273" t="str">
            <v>Match</v>
          </cell>
          <cell r="CC1273" t="b">
            <v>0</v>
          </cell>
          <cell r="CD1273">
            <v>509766825</v>
          </cell>
          <cell r="CE1273">
            <v>9</v>
          </cell>
          <cell r="CF1273">
            <v>5</v>
          </cell>
          <cell r="CG1273">
            <v>76</v>
          </cell>
          <cell r="CH1273" t="b">
            <v>0</v>
          </cell>
          <cell r="CI1273">
            <v>1954.6868402777764</v>
          </cell>
          <cell r="CJ1273" t="str">
            <v>31 +</v>
          </cell>
          <cell r="CK1273">
            <v>0</v>
          </cell>
          <cell r="CL1273">
            <v>0</v>
          </cell>
        </row>
        <row r="1274">
          <cell r="B1274">
            <v>52910</v>
          </cell>
          <cell r="C1274" t="str">
            <v xml:space="preserve"> MEZA,CARLOS</v>
          </cell>
          <cell r="D1274">
            <v>50230.44</v>
          </cell>
          <cell r="E1274">
            <v>39275.599999999999</v>
          </cell>
          <cell r="F1274">
            <v>42508</v>
          </cell>
          <cell r="G1274">
            <v>44706</v>
          </cell>
          <cell r="H1274" t="str">
            <v xml:space="preserve"> VEHICLE RENEWAL</v>
          </cell>
          <cell r="I1274" t="str">
            <v xml:space="preserve"> SA</v>
          </cell>
          <cell r="J1274">
            <v>34</v>
          </cell>
          <cell r="K1274" t="str">
            <v xml:space="preserve"> A</v>
          </cell>
          <cell r="L1274" t="str">
            <v xml:space="preserve"> N</v>
          </cell>
          <cell r="M1274">
            <v>0</v>
          </cell>
          <cell r="N1274">
            <v>41746</v>
          </cell>
          <cell r="O1274">
            <v>52910</v>
          </cell>
          <cell r="P1274">
            <v>0</v>
          </cell>
          <cell r="Q1274" t="str">
            <v xml:space="preserve"> LF</v>
          </cell>
          <cell r="R1274">
            <v>43125</v>
          </cell>
          <cell r="S1274">
            <v>869.94</v>
          </cell>
          <cell r="T1274">
            <v>153.34</v>
          </cell>
          <cell r="U1274" t="str">
            <v xml:space="preserve"> N</v>
          </cell>
          <cell r="V1274">
            <v>11</v>
          </cell>
          <cell r="W1274">
            <v>699489799</v>
          </cell>
          <cell r="X1274" t="str">
            <v xml:space="preserve"> S</v>
          </cell>
          <cell r="Y1274">
            <v>41746</v>
          </cell>
          <cell r="Z1274">
            <v>52910</v>
          </cell>
          <cell r="AA1274">
            <v>0</v>
          </cell>
          <cell r="AB1274">
            <v>1</v>
          </cell>
          <cell r="AC1274">
            <v>5</v>
          </cell>
          <cell r="AD1274">
            <v>12</v>
          </cell>
          <cell r="AE1274">
            <v>0</v>
          </cell>
          <cell r="AF1274">
            <v>0</v>
          </cell>
          <cell r="AG1274" t="str">
            <v xml:space="preserve"> ST</v>
          </cell>
          <cell r="AH1274" t="str">
            <v xml:space="preserve"> 2009 CHEVROLET SUBURBAN LTZ</v>
          </cell>
          <cell r="AI1274" t="str">
            <v xml:space="preserve"> N</v>
          </cell>
          <cell r="AJ1274">
            <v>7.5</v>
          </cell>
          <cell r="AK1274">
            <v>14</v>
          </cell>
          <cell r="AL1274">
            <v>41746</v>
          </cell>
          <cell r="AM1274">
            <v>52910</v>
          </cell>
          <cell r="AN1274" t="str">
            <v xml:space="preserve">  0/00/0000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1</v>
          </cell>
          <cell r="AW1274">
            <v>0</v>
          </cell>
          <cell r="AX1274">
            <v>0</v>
          </cell>
          <cell r="AY1274">
            <v>41746</v>
          </cell>
          <cell r="AZ1274">
            <v>52910</v>
          </cell>
          <cell r="BA1274" t="str">
            <v xml:space="preserve"> ST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 t="str">
            <v>Pass</v>
          </cell>
          <cell r="BH1274" t="str">
            <v>Pass</v>
          </cell>
          <cell r="BI1274" t="str">
            <v>***-**-9799</v>
          </cell>
          <cell r="BJ1274">
            <v>39275.599999999999</v>
          </cell>
          <cell r="BK1274">
            <v>39428.939999999995</v>
          </cell>
          <cell r="BL1274">
            <v>39428.939999999995</v>
          </cell>
          <cell r="BM1274"/>
          <cell r="BN1274"/>
          <cell r="BO1274"/>
          <cell r="BP1274"/>
          <cell r="BQ1274">
            <v>4.0451755391433327E-5</v>
          </cell>
          <cell r="BR1274">
            <v>39275.599999999999</v>
          </cell>
          <cell r="BS1274">
            <v>153.34</v>
          </cell>
          <cell r="BT1274">
            <v>39428.939999999995</v>
          </cell>
          <cell r="BU1274">
            <v>0</v>
          </cell>
          <cell r="BV1274">
            <v>39428.939999999995</v>
          </cell>
          <cell r="BW1274">
            <v>0</v>
          </cell>
          <cell r="BX1274">
            <v>0</v>
          </cell>
          <cell r="BY1274"/>
          <cell r="BZ1274">
            <v>0</v>
          </cell>
          <cell r="CA1274" t="e">
            <v>#REF!</v>
          </cell>
          <cell r="CB1274" t="str">
            <v>Match</v>
          </cell>
          <cell r="CC1274" t="b">
            <v>0</v>
          </cell>
          <cell r="CD1274">
            <v>699489799</v>
          </cell>
          <cell r="CE1274">
            <v>9</v>
          </cell>
          <cell r="CF1274">
            <v>6</v>
          </cell>
          <cell r="CG1274">
            <v>48</v>
          </cell>
          <cell r="CH1274" t="b">
            <v>0</v>
          </cell>
          <cell r="CI1274">
            <v>-1.3131597222236451</v>
          </cell>
          <cell r="CJ1274"/>
          <cell r="CK1274" t="e">
            <v>#REF!</v>
          </cell>
          <cell r="CL1274" t="e">
            <v>#REF!</v>
          </cell>
        </row>
        <row r="1275">
          <cell r="B1275">
            <v>54083</v>
          </cell>
          <cell r="C1275" t="str">
            <v xml:space="preserve"> MEZA-GONZALEZ,ANGEL</v>
          </cell>
          <cell r="D1275">
            <v>4235.38</v>
          </cell>
          <cell r="E1275">
            <v>2828.36</v>
          </cell>
          <cell r="F1275">
            <v>42961</v>
          </cell>
          <cell r="G1275">
            <v>43397</v>
          </cell>
          <cell r="H1275" t="str">
            <v xml:space="preserve"> PURCHASE VEHICLE</v>
          </cell>
          <cell r="I1275" t="str">
            <v xml:space="preserve"> SA</v>
          </cell>
          <cell r="J1275">
            <v>31</v>
          </cell>
          <cell r="K1275" t="str">
            <v xml:space="preserve"> A</v>
          </cell>
          <cell r="L1275" t="str">
            <v xml:space="preserve"> N</v>
          </cell>
          <cell r="M1275">
            <v>0</v>
          </cell>
          <cell r="N1275">
            <v>41747</v>
          </cell>
          <cell r="O1275">
            <v>54083</v>
          </cell>
          <cell r="P1275">
            <v>0</v>
          </cell>
          <cell r="Q1275" t="str">
            <v xml:space="preserve"> LF</v>
          </cell>
          <cell r="R1275">
            <v>43117</v>
          </cell>
          <cell r="S1275">
            <v>138.80000000000001</v>
          </cell>
          <cell r="T1275">
            <v>4.96</v>
          </cell>
          <cell r="U1275" t="str">
            <v xml:space="preserve"> N</v>
          </cell>
          <cell r="V1275">
            <v>11</v>
          </cell>
          <cell r="W1275">
            <v>651093661</v>
          </cell>
          <cell r="X1275" t="str">
            <v xml:space="preserve"> S</v>
          </cell>
          <cell r="Y1275">
            <v>41747</v>
          </cell>
          <cell r="Z1275">
            <v>54083</v>
          </cell>
          <cell r="AA1275">
            <v>0</v>
          </cell>
          <cell r="AB1275">
            <v>4</v>
          </cell>
          <cell r="AC1275">
            <v>10</v>
          </cell>
          <cell r="AD1275">
            <v>4</v>
          </cell>
          <cell r="AE1275">
            <v>0</v>
          </cell>
          <cell r="AF1275">
            <v>0</v>
          </cell>
          <cell r="AG1275" t="str">
            <v xml:space="preserve"> ST</v>
          </cell>
          <cell r="AH1275" t="str">
            <v xml:space="preserve"> 2006 FORD FUSION (VIN 3FAHP081</v>
          </cell>
          <cell r="AI1275" t="str">
            <v xml:space="preserve"> N</v>
          </cell>
          <cell r="AJ1275">
            <v>8</v>
          </cell>
          <cell r="AK1275">
            <v>4</v>
          </cell>
          <cell r="AL1275">
            <v>41747</v>
          </cell>
          <cell r="AM1275">
            <v>54083</v>
          </cell>
          <cell r="AN1275" t="str">
            <v xml:space="preserve">  0/00/0000</v>
          </cell>
          <cell r="AO1275">
            <v>136.97</v>
          </cell>
          <cell r="AP1275">
            <v>0.63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41747</v>
          </cell>
          <cell r="AZ1275">
            <v>54083</v>
          </cell>
          <cell r="BA1275" t="str">
            <v xml:space="preserve"> ST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 t="str">
            <v>Pass</v>
          </cell>
          <cell r="BH1275" t="str">
            <v>Pass</v>
          </cell>
          <cell r="BI1275" t="str">
            <v>***-**-3661</v>
          </cell>
          <cell r="BJ1275">
            <v>2828.36</v>
          </cell>
          <cell r="BK1275">
            <v>2833.32</v>
          </cell>
          <cell r="BL1275">
            <v>2833.32</v>
          </cell>
          <cell r="BM1275"/>
          <cell r="BN1275"/>
          <cell r="BO1275"/>
          <cell r="BP1275"/>
          <cell r="BQ1275">
            <v>3.1072625753438608E-6</v>
          </cell>
          <cell r="BR1275">
            <v>2828.36</v>
          </cell>
          <cell r="BS1275">
            <v>4.96</v>
          </cell>
          <cell r="BT1275">
            <v>2833.32</v>
          </cell>
          <cell r="BU1275">
            <v>0</v>
          </cell>
          <cell r="BV1275">
            <v>2833.32</v>
          </cell>
          <cell r="BW1275">
            <v>0</v>
          </cell>
          <cell r="BX1275">
            <v>0</v>
          </cell>
          <cell r="BY1275"/>
          <cell r="BZ1275">
            <v>137.6</v>
          </cell>
          <cell r="CA1275" t="e">
            <v>#REF!</v>
          </cell>
          <cell r="CB1275" t="str">
            <v>Match</v>
          </cell>
          <cell r="CC1275" t="b">
            <v>0</v>
          </cell>
          <cell r="CD1275">
            <v>651093661</v>
          </cell>
          <cell r="CE1275">
            <v>9</v>
          </cell>
          <cell r="CF1275">
            <v>6</v>
          </cell>
          <cell r="CG1275">
            <v>9</v>
          </cell>
          <cell r="CH1275" t="b">
            <v>0</v>
          </cell>
          <cell r="CI1275">
            <v>6.6868402777763549</v>
          </cell>
          <cell r="CJ1275"/>
          <cell r="CK1275" t="e">
            <v>#REF!</v>
          </cell>
          <cell r="CL1275" t="e">
            <v>#REF!</v>
          </cell>
        </row>
        <row r="1276">
          <cell r="B1276">
            <v>53301</v>
          </cell>
          <cell r="C1276" t="str">
            <v xml:space="preserve"> MEYER,DENA</v>
          </cell>
          <cell r="D1276">
            <v>30000</v>
          </cell>
          <cell r="E1276">
            <v>30000</v>
          </cell>
          <cell r="F1276">
            <v>42636</v>
          </cell>
          <cell r="G1276">
            <v>43374</v>
          </cell>
          <cell r="H1276" t="str">
            <v xml:space="preserve"> OPERATING</v>
          </cell>
          <cell r="I1276" t="str">
            <v xml:space="preserve"> SI</v>
          </cell>
          <cell r="J1276">
            <v>91</v>
          </cell>
          <cell r="K1276" t="str">
            <v xml:space="preserve"> A</v>
          </cell>
          <cell r="L1276" t="str">
            <v xml:space="preserve"> N</v>
          </cell>
          <cell r="M1276">
            <v>0</v>
          </cell>
          <cell r="N1276">
            <v>41750</v>
          </cell>
          <cell r="O1276">
            <v>53301</v>
          </cell>
          <cell r="P1276">
            <v>0</v>
          </cell>
          <cell r="Q1276" t="str">
            <v xml:space="preserve"> MN</v>
          </cell>
          <cell r="R1276">
            <v>43374</v>
          </cell>
          <cell r="S1276">
            <v>0</v>
          </cell>
          <cell r="T1276">
            <v>282.54000000000002</v>
          </cell>
          <cell r="U1276" t="str">
            <v xml:space="preserve"> N</v>
          </cell>
          <cell r="V1276">
            <v>8</v>
          </cell>
          <cell r="W1276">
            <v>515324470</v>
          </cell>
          <cell r="X1276" t="str">
            <v xml:space="preserve"> S</v>
          </cell>
          <cell r="Y1276">
            <v>41750</v>
          </cell>
          <cell r="Z1276">
            <v>53301</v>
          </cell>
          <cell r="AA1276">
            <v>1</v>
          </cell>
          <cell r="AB1276">
            <v>21</v>
          </cell>
          <cell r="AC1276">
            <v>4</v>
          </cell>
          <cell r="AD1276">
            <v>11</v>
          </cell>
          <cell r="AE1276">
            <v>0</v>
          </cell>
          <cell r="AF1276">
            <v>0</v>
          </cell>
          <cell r="AG1276" t="str">
            <v xml:space="preserve"> ST</v>
          </cell>
          <cell r="AH1276" t="str">
            <v xml:space="preserve"> CD ACCOUNT NUMBER 12194</v>
          </cell>
          <cell r="AI1276" t="str">
            <v xml:space="preserve"> N</v>
          </cell>
          <cell r="AJ1276">
            <v>2.75</v>
          </cell>
          <cell r="AK1276">
            <v>0</v>
          </cell>
          <cell r="AL1276">
            <v>41750</v>
          </cell>
          <cell r="AM1276">
            <v>53301</v>
          </cell>
          <cell r="AN1276" t="str">
            <v xml:space="preserve">  9/21/2017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41750</v>
          </cell>
          <cell r="AZ1276">
            <v>53301</v>
          </cell>
          <cell r="BA1276" t="str">
            <v xml:space="preserve"> ST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 t="str">
            <v>Pass</v>
          </cell>
          <cell r="BH1276" t="str">
            <v>Pass</v>
          </cell>
          <cell r="BI1276" t="str">
            <v>***-**-4470</v>
          </cell>
          <cell r="BJ1276">
            <v>30000</v>
          </cell>
          <cell r="BK1276">
            <v>30282.54</v>
          </cell>
          <cell r="BL1276">
            <v>30282.54</v>
          </cell>
          <cell r="BM1276"/>
          <cell r="BN1276"/>
          <cell r="BO1276"/>
          <cell r="BP1276"/>
          <cell r="BQ1276">
            <v>1.1329408317269925E-5</v>
          </cell>
          <cell r="BR1276">
            <v>30000</v>
          </cell>
          <cell r="BS1276">
            <v>282.54000000000002</v>
          </cell>
          <cell r="BT1276">
            <v>30282.54</v>
          </cell>
          <cell r="BU1276">
            <v>0</v>
          </cell>
          <cell r="BV1276">
            <v>30282.54</v>
          </cell>
          <cell r="BW1276">
            <v>0</v>
          </cell>
          <cell r="BX1276">
            <v>0</v>
          </cell>
          <cell r="BY1276"/>
          <cell r="BZ1276">
            <v>0</v>
          </cell>
          <cell r="CA1276" t="e">
            <v>#REF!</v>
          </cell>
          <cell r="CB1276" t="str">
            <v>Match</v>
          </cell>
          <cell r="CC1276" t="b">
            <v>0</v>
          </cell>
          <cell r="CD1276">
            <v>515324470</v>
          </cell>
          <cell r="CE1276">
            <v>9</v>
          </cell>
          <cell r="CF1276">
            <v>5</v>
          </cell>
          <cell r="CG1276">
            <v>32</v>
          </cell>
          <cell r="CH1276" t="b">
            <v>0</v>
          </cell>
          <cell r="CI1276">
            <v>-250.31315972222365</v>
          </cell>
          <cell r="CJ1276"/>
          <cell r="CK1276" t="e">
            <v>#REF!</v>
          </cell>
          <cell r="CL1276" t="e">
            <v>#REF!</v>
          </cell>
        </row>
        <row r="1277">
          <cell r="B1277">
            <v>45492</v>
          </cell>
          <cell r="C1277" t="str">
            <v xml:space="preserve"> MEYER,DEREK</v>
          </cell>
          <cell r="D1277">
            <v>3041.31</v>
          </cell>
          <cell r="E1277">
            <v>3041.31</v>
          </cell>
          <cell r="F1277">
            <v>40373</v>
          </cell>
          <cell r="G1277">
            <v>41107</v>
          </cell>
          <cell r="H1277" t="str">
            <v xml:space="preserve"> DENTURES</v>
          </cell>
          <cell r="I1277" t="str">
            <v xml:space="preserve"> CO</v>
          </cell>
          <cell r="J1277">
            <v>31</v>
          </cell>
          <cell r="K1277" t="str">
            <v xml:space="preserve"> A</v>
          </cell>
          <cell r="L1277" t="str">
            <v xml:space="preserve"> N</v>
          </cell>
          <cell r="M1277">
            <v>0</v>
          </cell>
          <cell r="N1277">
            <v>41758</v>
          </cell>
          <cell r="O1277">
            <v>45492</v>
          </cell>
          <cell r="P1277">
            <v>0</v>
          </cell>
          <cell r="Q1277" t="str">
            <v xml:space="preserve"> JB</v>
          </cell>
          <cell r="R1277">
            <v>40407</v>
          </cell>
          <cell r="S1277">
            <v>139.78</v>
          </cell>
          <cell r="T1277">
            <v>0</v>
          </cell>
          <cell r="U1277" t="str">
            <v xml:space="preserve"> N</v>
          </cell>
          <cell r="V1277">
            <v>1</v>
          </cell>
          <cell r="W1277">
            <v>514960977</v>
          </cell>
          <cell r="X1277" t="str">
            <v xml:space="preserve"> S</v>
          </cell>
          <cell r="Y1277">
            <v>41758</v>
          </cell>
          <cell r="Z1277">
            <v>45492</v>
          </cell>
          <cell r="AA1277">
            <v>0</v>
          </cell>
          <cell r="AB1277">
            <v>21</v>
          </cell>
          <cell r="AC1277">
            <v>10</v>
          </cell>
          <cell r="AD1277">
            <v>4</v>
          </cell>
          <cell r="AE1277">
            <v>0</v>
          </cell>
          <cell r="AF1277">
            <v>0</v>
          </cell>
          <cell r="AG1277" t="str">
            <v xml:space="preserve"> ST</v>
          </cell>
          <cell r="AH1277" t="str">
            <v xml:space="preserve"> UNSECURED</v>
          </cell>
          <cell r="AI1277" t="str">
            <v xml:space="preserve"> N</v>
          </cell>
          <cell r="AJ1277">
            <v>9.5</v>
          </cell>
          <cell r="AK1277">
            <v>15</v>
          </cell>
          <cell r="AL1277">
            <v>41758</v>
          </cell>
          <cell r="AM1277">
            <v>45492</v>
          </cell>
          <cell r="AN1277" t="str">
            <v xml:space="preserve">  0/00/0000</v>
          </cell>
          <cell r="AO1277">
            <v>3041.31</v>
          </cell>
          <cell r="AP1277">
            <v>2177.69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5219</v>
          </cell>
          <cell r="AV1277">
            <v>24</v>
          </cell>
          <cell r="AW1277">
            <v>24</v>
          </cell>
          <cell r="AX1277">
            <v>24</v>
          </cell>
          <cell r="AY1277">
            <v>41758</v>
          </cell>
          <cell r="AZ1277">
            <v>45492</v>
          </cell>
          <cell r="BA1277" t="str">
            <v xml:space="preserve"> ST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 t="str">
            <v>Substandard</v>
          </cell>
          <cell r="BH1277" t="str">
            <v>Pass</v>
          </cell>
          <cell r="BI1277" t="str">
            <v>***-**-0977</v>
          </cell>
          <cell r="BJ1277">
            <v>3041.31</v>
          </cell>
          <cell r="BK1277">
            <v>0</v>
          </cell>
          <cell r="BL1277"/>
          <cell r="BM1277"/>
          <cell r="BN1277">
            <v>0</v>
          </cell>
          <cell r="BO1277"/>
          <cell r="BP1277"/>
          <cell r="BQ1277">
            <v>3.9676885659304708E-6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3041.31</v>
          </cell>
          <cell r="BY1277" t="str">
            <v>120 +</v>
          </cell>
          <cell r="BZ1277">
            <v>5219</v>
          </cell>
          <cell r="CA1277" t="e">
            <v>#REF!</v>
          </cell>
          <cell r="CB1277" t="str">
            <v>Match</v>
          </cell>
          <cell r="CC1277" t="b">
            <v>0</v>
          </cell>
          <cell r="CD1277">
            <v>514960977</v>
          </cell>
          <cell r="CE1277">
            <v>9</v>
          </cell>
          <cell r="CF1277">
            <v>5</v>
          </cell>
          <cell r="CG1277">
            <v>96</v>
          </cell>
          <cell r="CH1277" t="b">
            <v>0</v>
          </cell>
          <cell r="CI1277">
            <v>2716.6868402777764</v>
          </cell>
          <cell r="CJ1277" t="str">
            <v>31 +</v>
          </cell>
          <cell r="CK1277">
            <v>0</v>
          </cell>
          <cell r="CL1277">
            <v>0</v>
          </cell>
        </row>
        <row r="1278">
          <cell r="B1278">
            <v>86856</v>
          </cell>
          <cell r="C1278" t="str">
            <v xml:space="preserve"> MIDDLETON,DOR</v>
          </cell>
          <cell r="D1278">
            <v>1230.9000000000001</v>
          </cell>
          <cell r="E1278">
            <v>262</v>
          </cell>
          <cell r="F1278">
            <v>34949</v>
          </cell>
          <cell r="G1278">
            <v>35223</v>
          </cell>
          <cell r="H1278" t="str">
            <v xml:space="preserve"> DEBT CONSOLIDATE</v>
          </cell>
          <cell r="I1278" t="str">
            <v xml:space="preserve"> CO</v>
          </cell>
          <cell r="J1278">
            <v>31</v>
          </cell>
          <cell r="K1278" t="str">
            <v xml:space="preserve"> A</v>
          </cell>
          <cell r="L1278" t="str">
            <v xml:space="preserve"> N</v>
          </cell>
          <cell r="M1278">
            <v>0</v>
          </cell>
          <cell r="N1278">
            <v>41920</v>
          </cell>
          <cell r="O1278">
            <v>86856</v>
          </cell>
          <cell r="P1278">
            <v>0</v>
          </cell>
          <cell r="Q1278" t="str">
            <v xml:space="preserve"> GT</v>
          </cell>
          <cell r="R1278">
            <v>35192</v>
          </cell>
          <cell r="S1278">
            <v>146.05000000000001</v>
          </cell>
          <cell r="T1278">
            <v>0</v>
          </cell>
          <cell r="U1278" t="str">
            <v xml:space="preserve"> N</v>
          </cell>
          <cell r="V1278">
            <v>11</v>
          </cell>
          <cell r="W1278">
            <v>515727488</v>
          </cell>
          <cell r="X1278" t="str">
            <v xml:space="preserve"> S</v>
          </cell>
          <cell r="Y1278">
            <v>41920</v>
          </cell>
          <cell r="Z1278">
            <v>86856</v>
          </cell>
          <cell r="AA1278">
            <v>0</v>
          </cell>
          <cell r="AB1278">
            <v>25</v>
          </cell>
          <cell r="AC1278">
            <v>10</v>
          </cell>
          <cell r="AD1278">
            <v>4</v>
          </cell>
          <cell r="AE1278">
            <v>0</v>
          </cell>
          <cell r="AF1278">
            <v>0</v>
          </cell>
          <cell r="AG1278" t="str">
            <v xml:space="preserve"> ST</v>
          </cell>
          <cell r="AH1278" t="str">
            <v xml:space="preserve"> 78 FORD GRANADA</v>
          </cell>
          <cell r="AI1278" t="str">
            <v xml:space="preserve"> N</v>
          </cell>
          <cell r="AJ1278">
            <v>16</v>
          </cell>
          <cell r="AK1278">
            <v>10</v>
          </cell>
          <cell r="AL1278">
            <v>41920</v>
          </cell>
          <cell r="AM1278">
            <v>86856</v>
          </cell>
          <cell r="AN1278" t="str">
            <v xml:space="preserve">  0/00/0000</v>
          </cell>
          <cell r="AO1278">
            <v>262</v>
          </cell>
          <cell r="AP1278">
            <v>1030.56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1292.56</v>
          </cell>
          <cell r="AV1278">
            <v>9</v>
          </cell>
          <cell r="AW1278">
            <v>8</v>
          </cell>
          <cell r="AX1278">
            <v>51</v>
          </cell>
          <cell r="AY1278">
            <v>41920</v>
          </cell>
          <cell r="AZ1278">
            <v>86856</v>
          </cell>
          <cell r="BA1278" t="str">
            <v xml:space="preserve"> ST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 t="str">
            <v>Substandard</v>
          </cell>
          <cell r="BH1278" t="str">
            <v>Pass</v>
          </cell>
          <cell r="BI1278" t="str">
            <v>***-**-7488</v>
          </cell>
          <cell r="BJ1278">
            <v>262</v>
          </cell>
          <cell r="BK1278">
            <v>0</v>
          </cell>
          <cell r="BL1278"/>
          <cell r="BM1278"/>
          <cell r="BN1278">
            <v>0</v>
          </cell>
          <cell r="BO1278"/>
          <cell r="BP1278"/>
          <cell r="BQ1278">
            <v>5.7567126867873365E-7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262</v>
          </cell>
          <cell r="BY1278" t="str">
            <v>120 +</v>
          </cell>
          <cell r="BZ1278">
            <v>1292.56</v>
          </cell>
          <cell r="CA1278" t="e">
            <v>#REF!</v>
          </cell>
          <cell r="CB1278" t="str">
            <v>Match</v>
          </cell>
          <cell r="CC1278" t="b">
            <v>0</v>
          </cell>
          <cell r="CD1278">
            <v>515727488</v>
          </cell>
          <cell r="CE1278">
            <v>9</v>
          </cell>
          <cell r="CF1278">
            <v>5</v>
          </cell>
          <cell r="CG1278">
            <v>72</v>
          </cell>
          <cell r="CH1278" t="b">
            <v>0</v>
          </cell>
          <cell r="CI1278">
            <v>7931.6868402777764</v>
          </cell>
          <cell r="CJ1278" t="str">
            <v>31 +</v>
          </cell>
          <cell r="CK1278">
            <v>0</v>
          </cell>
          <cell r="CL1278">
            <v>0</v>
          </cell>
        </row>
        <row r="1279">
          <cell r="B1279">
            <v>52029</v>
          </cell>
          <cell r="C1279" t="str">
            <v xml:space="preserve"> MIDWEST MIXER SERVIC</v>
          </cell>
          <cell r="D1279">
            <v>1300000</v>
          </cell>
          <cell r="E1279">
            <v>0</v>
          </cell>
          <cell r="F1279">
            <v>42243</v>
          </cell>
          <cell r="G1279">
            <v>44075</v>
          </cell>
          <cell r="H1279" t="str">
            <v xml:space="preserve"> OPERATING LINE OF CREDIT</v>
          </cell>
          <cell r="I1279" t="str">
            <v xml:space="preserve"> SA</v>
          </cell>
          <cell r="J1279">
            <v>32</v>
          </cell>
          <cell r="K1279" t="str">
            <v xml:space="preserve"> A</v>
          </cell>
          <cell r="L1279" t="str">
            <v xml:space="preserve"> O</v>
          </cell>
          <cell r="M1279">
            <v>1300000</v>
          </cell>
          <cell r="N1279">
            <v>41993</v>
          </cell>
          <cell r="O1279">
            <v>52029</v>
          </cell>
          <cell r="P1279">
            <v>0</v>
          </cell>
          <cell r="Q1279" t="str">
            <v xml:space="preserve"> JB</v>
          </cell>
          <cell r="R1279">
            <v>44075</v>
          </cell>
          <cell r="S1279">
            <v>0</v>
          </cell>
          <cell r="T1279">
            <v>0</v>
          </cell>
          <cell r="U1279" t="str">
            <v xml:space="preserve"> N</v>
          </cell>
          <cell r="V1279">
            <v>7</v>
          </cell>
          <cell r="W1279">
            <v>431927443</v>
          </cell>
          <cell r="X1279" t="str">
            <v xml:space="preserve"> F</v>
          </cell>
          <cell r="Y1279">
            <v>41993</v>
          </cell>
          <cell r="Z1279">
            <v>52029</v>
          </cell>
          <cell r="AA1279">
            <v>0</v>
          </cell>
          <cell r="AB1279">
            <v>1</v>
          </cell>
          <cell r="AC1279">
            <v>4</v>
          </cell>
          <cell r="AD1279">
            <v>5</v>
          </cell>
          <cell r="AE1279">
            <v>0</v>
          </cell>
          <cell r="AF1279">
            <v>0</v>
          </cell>
          <cell r="AG1279" t="str">
            <v xml:space="preserve"> ST</v>
          </cell>
          <cell r="AH1279" t="str">
            <v xml:space="preserve"> INV CHAT ACCTS EQUIP GI</v>
          </cell>
          <cell r="AI1279" t="str">
            <v xml:space="preserve"> N</v>
          </cell>
          <cell r="AJ1279">
            <v>4.75</v>
          </cell>
          <cell r="AK1279">
            <v>0</v>
          </cell>
          <cell r="AL1279">
            <v>41993</v>
          </cell>
          <cell r="AM1279">
            <v>52029</v>
          </cell>
          <cell r="AN1279" t="str">
            <v xml:space="preserve">  0/00/0000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41993</v>
          </cell>
          <cell r="AZ1279">
            <v>52029</v>
          </cell>
          <cell r="BA1279" t="str">
            <v xml:space="preserve"> ST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 t="str">
            <v>Pass</v>
          </cell>
          <cell r="BH1279" t="str">
            <v>Pass</v>
          </cell>
          <cell r="BI1279" t="str">
            <v>**-***7443</v>
          </cell>
          <cell r="BJ1279">
            <v>1300000</v>
          </cell>
          <cell r="BK1279">
            <v>0</v>
          </cell>
          <cell r="BL1279">
            <v>0</v>
          </cell>
          <cell r="BM1279"/>
          <cell r="BN1279"/>
          <cell r="BO1279"/>
          <cell r="BP1279"/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1300000</v>
          </cell>
          <cell r="BV1279">
            <v>1300000</v>
          </cell>
          <cell r="BW1279">
            <v>0</v>
          </cell>
          <cell r="BX1279">
            <v>0</v>
          </cell>
          <cell r="BY1279"/>
          <cell r="BZ1279">
            <v>0</v>
          </cell>
          <cell r="CA1279" t="e">
            <v>#REF!</v>
          </cell>
          <cell r="CB1279" t="str">
            <v>Match</v>
          </cell>
          <cell r="CC1279" t="b">
            <v>0</v>
          </cell>
          <cell r="CD1279">
            <v>431927443</v>
          </cell>
          <cell r="CE1279">
            <v>9</v>
          </cell>
          <cell r="CF1279">
            <v>4</v>
          </cell>
          <cell r="CG1279">
            <v>92</v>
          </cell>
          <cell r="CH1279" t="b">
            <v>0</v>
          </cell>
          <cell r="CI1279">
            <v>-951.31315972222365</v>
          </cell>
          <cell r="CJ1279"/>
          <cell r="CK1279" t="e">
            <v>#REF!</v>
          </cell>
          <cell r="CL1279" t="e">
            <v>#REF!</v>
          </cell>
        </row>
        <row r="1280">
          <cell r="B1280">
            <v>52581</v>
          </cell>
          <cell r="C1280" t="str">
            <v xml:space="preserve"> MILLER,ANNA MAE</v>
          </cell>
          <cell r="D1280">
            <v>19538.41</v>
          </cell>
          <cell r="E1280">
            <v>12058.64</v>
          </cell>
          <cell r="F1280">
            <v>42409</v>
          </cell>
          <cell r="G1280">
            <v>44112</v>
          </cell>
          <cell r="H1280" t="str">
            <v xml:space="preserve"> REFINANCE VEHICLE</v>
          </cell>
          <cell r="I1280" t="str">
            <v xml:space="preserve"> SA</v>
          </cell>
          <cell r="J1280">
            <v>34</v>
          </cell>
          <cell r="K1280" t="str">
            <v xml:space="preserve"> A</v>
          </cell>
          <cell r="L1280" t="str">
            <v xml:space="preserve"> N</v>
          </cell>
          <cell r="M1280">
            <v>0</v>
          </cell>
          <cell r="N1280">
            <v>41995</v>
          </cell>
          <cell r="O1280">
            <v>52581</v>
          </cell>
          <cell r="P1280">
            <v>0</v>
          </cell>
          <cell r="Q1280" t="str">
            <v xml:space="preserve"> LF</v>
          </cell>
          <cell r="R1280">
            <v>43139</v>
          </cell>
          <cell r="S1280">
            <v>391.84</v>
          </cell>
          <cell r="T1280">
            <v>26.43</v>
          </cell>
          <cell r="U1280" t="str">
            <v xml:space="preserve"> N</v>
          </cell>
          <cell r="V1280">
            <v>11</v>
          </cell>
          <cell r="W1280">
            <v>509157202</v>
          </cell>
          <cell r="X1280" t="str">
            <v xml:space="preserve"> S</v>
          </cell>
          <cell r="Y1280">
            <v>41995</v>
          </cell>
          <cell r="Z1280">
            <v>52581</v>
          </cell>
          <cell r="AA1280">
            <v>0</v>
          </cell>
          <cell r="AB1280">
            <v>4</v>
          </cell>
          <cell r="AC1280">
            <v>5</v>
          </cell>
          <cell r="AD1280">
            <v>12</v>
          </cell>
          <cell r="AE1280">
            <v>0</v>
          </cell>
          <cell r="AF1280">
            <v>0</v>
          </cell>
          <cell r="AG1280" t="str">
            <v xml:space="preserve"> ST</v>
          </cell>
          <cell r="AH1280" t="str">
            <v xml:space="preserve"> 2014 FORD FUSION (VIN 3FA6P0H7</v>
          </cell>
          <cell r="AI1280" t="str">
            <v xml:space="preserve"> N</v>
          </cell>
          <cell r="AJ1280">
            <v>5</v>
          </cell>
          <cell r="AK1280">
            <v>0</v>
          </cell>
          <cell r="AL1280">
            <v>41995</v>
          </cell>
          <cell r="AM1280">
            <v>52581</v>
          </cell>
          <cell r="AN1280" t="str">
            <v xml:space="preserve">  0/00/0000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41995</v>
          </cell>
          <cell r="AZ1280">
            <v>52581</v>
          </cell>
          <cell r="BA1280" t="str">
            <v xml:space="preserve"> ST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 t="str">
            <v>Pass</v>
          </cell>
          <cell r="BH1280" t="str">
            <v>Pass</v>
          </cell>
          <cell r="BI1280" t="str">
            <v>***-**-7202</v>
          </cell>
          <cell r="BJ1280">
            <v>12058.64</v>
          </cell>
          <cell r="BK1280">
            <v>12085.07</v>
          </cell>
          <cell r="BL1280">
            <v>12085.07</v>
          </cell>
          <cell r="BM1280"/>
          <cell r="BN1280"/>
          <cell r="BO1280"/>
          <cell r="BP1280"/>
          <cell r="BQ1280">
            <v>8.2798337158159887E-6</v>
          </cell>
          <cell r="BR1280">
            <v>12058.64</v>
          </cell>
          <cell r="BS1280">
            <v>26.43</v>
          </cell>
          <cell r="BT1280">
            <v>12085.07</v>
          </cell>
          <cell r="BU1280">
            <v>0</v>
          </cell>
          <cell r="BV1280">
            <v>12085.07</v>
          </cell>
          <cell r="BW1280">
            <v>0</v>
          </cell>
          <cell r="BX1280">
            <v>0</v>
          </cell>
          <cell r="BY1280"/>
          <cell r="BZ1280">
            <v>0</v>
          </cell>
          <cell r="CA1280" t="e">
            <v>#REF!</v>
          </cell>
          <cell r="CB1280" t="str">
            <v>Match</v>
          </cell>
          <cell r="CC1280" t="b">
            <v>0</v>
          </cell>
          <cell r="CD1280">
            <v>509157202</v>
          </cell>
          <cell r="CE1280">
            <v>9</v>
          </cell>
          <cell r="CF1280">
            <v>5</v>
          </cell>
          <cell r="CG1280">
            <v>15</v>
          </cell>
          <cell r="CH1280" t="b">
            <v>0</v>
          </cell>
          <cell r="CI1280">
            <v>-15.313159722223645</v>
          </cell>
          <cell r="CJ1280"/>
          <cell r="CK1280" t="e">
            <v>#REF!</v>
          </cell>
          <cell r="CL1280" t="e">
            <v>#REF!</v>
          </cell>
        </row>
        <row r="1281">
          <cell r="B1281">
            <v>95365</v>
          </cell>
          <cell r="C1281" t="str">
            <v xml:space="preserve"> MILLER,BOBBIE</v>
          </cell>
          <cell r="D1281">
            <v>3000</v>
          </cell>
          <cell r="E1281">
            <v>1197.21</v>
          </cell>
          <cell r="F1281">
            <v>37175</v>
          </cell>
          <cell r="G1281">
            <v>37712</v>
          </cell>
          <cell r="H1281" t="str">
            <v xml:space="preserve"> PURCHASE PICKUP</v>
          </cell>
          <cell r="I1281" t="str">
            <v xml:space="preserve"> CO</v>
          </cell>
          <cell r="J1281">
            <v>34</v>
          </cell>
          <cell r="K1281" t="str">
            <v xml:space="preserve"> A</v>
          </cell>
          <cell r="L1281" t="str">
            <v xml:space="preserve"> N</v>
          </cell>
          <cell r="M1281">
            <v>0</v>
          </cell>
          <cell r="N1281">
            <v>42020</v>
          </cell>
          <cell r="O1281">
            <v>95365</v>
          </cell>
          <cell r="P1281">
            <v>0</v>
          </cell>
          <cell r="Q1281" t="str">
            <v xml:space="preserve"> DH</v>
          </cell>
          <cell r="R1281">
            <v>37500</v>
          </cell>
          <cell r="S1281">
            <v>180.35</v>
          </cell>
          <cell r="T1281">
            <v>0</v>
          </cell>
          <cell r="U1281" t="str">
            <v xml:space="preserve"> N</v>
          </cell>
          <cell r="V1281">
            <v>11</v>
          </cell>
          <cell r="W1281">
            <v>485068699</v>
          </cell>
          <cell r="X1281" t="str">
            <v xml:space="preserve"> S</v>
          </cell>
          <cell r="Y1281">
            <v>42020</v>
          </cell>
          <cell r="Z1281">
            <v>95365</v>
          </cell>
          <cell r="AA1281">
            <v>0</v>
          </cell>
          <cell r="AB1281">
            <v>11</v>
          </cell>
          <cell r="AC1281">
            <v>5</v>
          </cell>
          <cell r="AD1281">
            <v>12</v>
          </cell>
          <cell r="AE1281">
            <v>0</v>
          </cell>
          <cell r="AF1281">
            <v>0</v>
          </cell>
          <cell r="AG1281" t="str">
            <v xml:space="preserve"> ST</v>
          </cell>
          <cell r="AH1281" t="str">
            <v xml:space="preserve"> 1991 FORD 1/2 TON PICKUP</v>
          </cell>
          <cell r="AI1281" t="str">
            <v xml:space="preserve"> N</v>
          </cell>
          <cell r="AJ1281">
            <v>10.5</v>
          </cell>
          <cell r="AK1281">
            <v>14</v>
          </cell>
          <cell r="AL1281">
            <v>42020</v>
          </cell>
          <cell r="AM1281">
            <v>95365</v>
          </cell>
          <cell r="AN1281" t="str">
            <v xml:space="preserve">  0/00/0000</v>
          </cell>
          <cell r="AO1281">
            <v>1197.21</v>
          </cell>
          <cell r="AP1281">
            <v>2061.84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3259.05</v>
          </cell>
          <cell r="AV1281">
            <v>13</v>
          </cell>
          <cell r="AW1281">
            <v>12</v>
          </cell>
          <cell r="AX1281">
            <v>11</v>
          </cell>
          <cell r="AY1281">
            <v>42020</v>
          </cell>
          <cell r="AZ1281">
            <v>95365</v>
          </cell>
          <cell r="BA1281" t="str">
            <v xml:space="preserve"> ST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 t="str">
            <v>Substandard</v>
          </cell>
          <cell r="BH1281" t="str">
            <v>Pass</v>
          </cell>
          <cell r="BI1281" t="str">
            <v>***-**-8699</v>
          </cell>
          <cell r="BJ1281">
            <v>1197.21</v>
          </cell>
          <cell r="BK1281">
            <v>0</v>
          </cell>
          <cell r="BL1281"/>
          <cell r="BM1281"/>
          <cell r="BN1281">
            <v>0</v>
          </cell>
          <cell r="BO1281"/>
          <cell r="BP1281"/>
          <cell r="BQ1281">
            <v>1.7262866640114741E-6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1197.21</v>
          </cell>
          <cell r="BY1281" t="str">
            <v>120 +</v>
          </cell>
          <cell r="BZ1281">
            <v>3259.05</v>
          </cell>
          <cell r="CA1281" t="e">
            <v>#REF!</v>
          </cell>
          <cell r="CB1281" t="str">
            <v>Match</v>
          </cell>
          <cell r="CC1281" t="b">
            <v>0</v>
          </cell>
          <cell r="CD1281">
            <v>485068699</v>
          </cell>
          <cell r="CE1281">
            <v>9</v>
          </cell>
          <cell r="CF1281">
            <v>4</v>
          </cell>
          <cell r="CG1281">
            <v>6</v>
          </cell>
          <cell r="CH1281" t="b">
            <v>0</v>
          </cell>
          <cell r="CI1281">
            <v>5623.6868402777764</v>
          </cell>
          <cell r="CJ1281" t="str">
            <v>31 +</v>
          </cell>
          <cell r="CK1281">
            <v>0</v>
          </cell>
          <cell r="CL1281">
            <v>0</v>
          </cell>
        </row>
        <row r="1282">
          <cell r="B1282">
            <v>53548</v>
          </cell>
          <cell r="C1282" t="str">
            <v xml:space="preserve"> MILLER,DAK</v>
          </cell>
          <cell r="D1282">
            <v>8884.1</v>
          </cell>
          <cell r="E1282">
            <v>5952.13</v>
          </cell>
          <cell r="F1282">
            <v>42741</v>
          </cell>
          <cell r="G1282">
            <v>43822</v>
          </cell>
          <cell r="H1282" t="str">
            <v xml:space="preserve"> REFINANCE TRAILER</v>
          </cell>
          <cell r="I1282" t="str">
            <v xml:space="preserve"> SA</v>
          </cell>
          <cell r="J1282">
            <v>31</v>
          </cell>
          <cell r="K1282" t="str">
            <v xml:space="preserve"> A</v>
          </cell>
          <cell r="L1282" t="str">
            <v xml:space="preserve"> N</v>
          </cell>
          <cell r="M1282">
            <v>0</v>
          </cell>
          <cell r="N1282">
            <v>42200</v>
          </cell>
          <cell r="O1282">
            <v>53548</v>
          </cell>
          <cell r="P1282">
            <v>0</v>
          </cell>
          <cell r="Q1282" t="str">
            <v xml:space="preserve"> LF</v>
          </cell>
          <cell r="R1282">
            <v>43154</v>
          </cell>
          <cell r="S1282">
            <v>284.95</v>
          </cell>
          <cell r="T1282">
            <v>1.61</v>
          </cell>
          <cell r="U1282" t="str">
            <v xml:space="preserve"> N</v>
          </cell>
          <cell r="V1282">
            <v>11</v>
          </cell>
          <cell r="W1282">
            <v>511789402</v>
          </cell>
          <cell r="X1282" t="str">
            <v xml:space="preserve"> S</v>
          </cell>
          <cell r="Y1282">
            <v>42200</v>
          </cell>
          <cell r="Z1282">
            <v>53548</v>
          </cell>
          <cell r="AA1282">
            <v>0</v>
          </cell>
          <cell r="AB1282">
            <v>4</v>
          </cell>
          <cell r="AC1282">
            <v>10</v>
          </cell>
          <cell r="AD1282">
            <v>4</v>
          </cell>
          <cell r="AE1282">
            <v>0</v>
          </cell>
          <cell r="AF1282">
            <v>0</v>
          </cell>
          <cell r="AG1282" t="str">
            <v xml:space="preserve"> ST</v>
          </cell>
          <cell r="AH1282" t="str">
            <v xml:space="preserve"> 2005 TITAN TRAILER</v>
          </cell>
          <cell r="AI1282" t="str">
            <v xml:space="preserve"> N</v>
          </cell>
          <cell r="AJ1282">
            <v>9.85</v>
          </cell>
          <cell r="AK1282">
            <v>1</v>
          </cell>
          <cell r="AL1282">
            <v>42200</v>
          </cell>
          <cell r="AM1282">
            <v>53548</v>
          </cell>
          <cell r="AN1282" t="str">
            <v xml:space="preserve">  0/00/0000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42200</v>
          </cell>
          <cell r="AZ1282">
            <v>53548</v>
          </cell>
          <cell r="BA1282" t="str">
            <v xml:space="preserve"> ST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 t="str">
            <v>Pass</v>
          </cell>
          <cell r="BH1282" t="str">
            <v>Pass</v>
          </cell>
          <cell r="BI1282" t="str">
            <v>***-**-9402</v>
          </cell>
          <cell r="BJ1282">
            <v>5952.13</v>
          </cell>
          <cell r="BK1282">
            <v>5953.74</v>
          </cell>
          <cell r="BL1282">
            <v>5953.74</v>
          </cell>
          <cell r="BM1282"/>
          <cell r="BN1282"/>
          <cell r="BO1282"/>
          <cell r="BP1282"/>
          <cell r="BQ1282">
            <v>8.0512241770375456E-6</v>
          </cell>
          <cell r="BR1282">
            <v>5952.13</v>
          </cell>
          <cell r="BS1282">
            <v>1.61</v>
          </cell>
          <cell r="BT1282">
            <v>5953.74</v>
          </cell>
          <cell r="BU1282">
            <v>0</v>
          </cell>
          <cell r="BV1282">
            <v>5953.74</v>
          </cell>
          <cell r="BW1282">
            <v>0</v>
          </cell>
          <cell r="BX1282">
            <v>0</v>
          </cell>
          <cell r="BY1282"/>
          <cell r="BZ1282">
            <v>0</v>
          </cell>
          <cell r="CA1282" t="e">
            <v>#REF!</v>
          </cell>
          <cell r="CB1282" t="str">
            <v>Match</v>
          </cell>
          <cell r="CC1282" t="b">
            <v>0</v>
          </cell>
          <cell r="CD1282">
            <v>511789402</v>
          </cell>
          <cell r="CE1282">
            <v>9</v>
          </cell>
          <cell r="CF1282">
            <v>5</v>
          </cell>
          <cell r="CG1282">
            <v>78</v>
          </cell>
          <cell r="CH1282" t="b">
            <v>0</v>
          </cell>
          <cell r="CI1282">
            <v>-30.313159722223645</v>
          </cell>
          <cell r="CJ1282"/>
          <cell r="CK1282" t="e">
            <v>#REF!</v>
          </cell>
          <cell r="CL1282" t="e">
            <v>#REF!</v>
          </cell>
        </row>
        <row r="1283">
          <cell r="B1283">
            <v>52434</v>
          </cell>
          <cell r="C1283" t="str">
            <v xml:space="preserve"> MILLER,MONIQUE</v>
          </cell>
          <cell r="D1283">
            <v>39387.54</v>
          </cell>
          <cell r="E1283">
            <v>24857.22</v>
          </cell>
          <cell r="F1283">
            <v>42360</v>
          </cell>
          <cell r="G1283">
            <v>44196</v>
          </cell>
          <cell r="H1283" t="str">
            <v xml:space="preserve"> PURCHASE VEHICLE</v>
          </cell>
          <cell r="I1283" t="str">
            <v xml:space="preserve"> SA</v>
          </cell>
          <cell r="J1283">
            <v>34</v>
          </cell>
          <cell r="K1283" t="str">
            <v xml:space="preserve"> A</v>
          </cell>
          <cell r="L1283" t="str">
            <v xml:space="preserve"> N</v>
          </cell>
          <cell r="M1283">
            <v>0</v>
          </cell>
          <cell r="N1283">
            <v>42211</v>
          </cell>
          <cell r="O1283">
            <v>52434</v>
          </cell>
          <cell r="P1283">
            <v>0</v>
          </cell>
          <cell r="Q1283" t="str">
            <v xml:space="preserve"> LF</v>
          </cell>
          <cell r="R1283">
            <v>43130</v>
          </cell>
          <cell r="S1283">
            <v>385.52</v>
          </cell>
          <cell r="T1283">
            <v>53.12</v>
          </cell>
          <cell r="U1283" t="str">
            <v xml:space="preserve"> N</v>
          </cell>
          <cell r="V1283">
            <v>11</v>
          </cell>
          <cell r="W1283">
            <v>515707651</v>
          </cell>
          <cell r="X1283" t="str">
            <v xml:space="preserve"> S</v>
          </cell>
          <cell r="Y1283">
            <v>42211</v>
          </cell>
          <cell r="Z1283">
            <v>52434</v>
          </cell>
          <cell r="AA1283">
            <v>0</v>
          </cell>
          <cell r="AB1283">
            <v>4</v>
          </cell>
          <cell r="AC1283">
            <v>5</v>
          </cell>
          <cell r="AD1283">
            <v>12</v>
          </cell>
          <cell r="AE1283">
            <v>0</v>
          </cell>
          <cell r="AF1283">
            <v>0</v>
          </cell>
          <cell r="AG1283" t="str">
            <v xml:space="preserve"> ST</v>
          </cell>
          <cell r="AH1283" t="str">
            <v xml:space="preserve"> 2014 FORD EXPLORER UT</v>
          </cell>
          <cell r="AI1283" t="str">
            <v xml:space="preserve"> N</v>
          </cell>
          <cell r="AJ1283">
            <v>6.5</v>
          </cell>
          <cell r="AK1283">
            <v>0</v>
          </cell>
          <cell r="AL1283">
            <v>42211</v>
          </cell>
          <cell r="AM1283">
            <v>52434</v>
          </cell>
          <cell r="AN1283" t="str">
            <v xml:space="preserve">  0/00/0000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42211</v>
          </cell>
          <cell r="AZ1283">
            <v>52434</v>
          </cell>
          <cell r="BA1283" t="str">
            <v xml:space="preserve"> ST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 t="str">
            <v>Pass</v>
          </cell>
          <cell r="BH1283" t="str">
            <v>Pass</v>
          </cell>
          <cell r="BI1283" t="str">
            <v>***-**-7651</v>
          </cell>
          <cell r="BJ1283">
            <v>24857.22</v>
          </cell>
          <cell r="BK1283">
            <v>24910.34</v>
          </cell>
          <cell r="BL1283">
            <v>24910.34</v>
          </cell>
          <cell r="BM1283"/>
          <cell r="BN1283"/>
          <cell r="BO1283"/>
          <cell r="BP1283"/>
          <cell r="BQ1283">
            <v>2.2188052940355809E-5</v>
          </cell>
          <cell r="BR1283">
            <v>24857.22</v>
          </cell>
          <cell r="BS1283">
            <v>53.12</v>
          </cell>
          <cell r="BT1283">
            <v>24910.34</v>
          </cell>
          <cell r="BU1283">
            <v>0</v>
          </cell>
          <cell r="BV1283">
            <v>24910.34</v>
          </cell>
          <cell r="BW1283">
            <v>0</v>
          </cell>
          <cell r="BX1283">
            <v>0</v>
          </cell>
          <cell r="BY1283"/>
          <cell r="BZ1283">
            <v>0</v>
          </cell>
          <cell r="CA1283" t="e">
            <v>#REF!</v>
          </cell>
          <cell r="CB1283" t="str">
            <v>Match</v>
          </cell>
          <cell r="CC1283" t="b">
            <v>0</v>
          </cell>
          <cell r="CD1283">
            <v>515707651</v>
          </cell>
          <cell r="CE1283">
            <v>9</v>
          </cell>
          <cell r="CF1283">
            <v>5</v>
          </cell>
          <cell r="CG1283">
            <v>70</v>
          </cell>
          <cell r="CH1283" t="b">
            <v>0</v>
          </cell>
          <cell r="CI1283">
            <v>-6.3131597222236451</v>
          </cell>
          <cell r="CJ1283"/>
          <cell r="CK1283" t="e">
            <v>#REF!</v>
          </cell>
          <cell r="CL1283" t="e">
            <v>#REF!</v>
          </cell>
        </row>
        <row r="1284">
          <cell r="B1284">
            <v>42434</v>
          </cell>
          <cell r="C1284" t="str">
            <v xml:space="preserve"> MILLER,STERLI</v>
          </cell>
          <cell r="D1284">
            <v>8693.85</v>
          </cell>
          <cell r="E1284">
            <v>4636.42</v>
          </cell>
          <cell r="F1284">
            <v>39490</v>
          </cell>
          <cell r="G1284">
            <v>41334</v>
          </cell>
          <cell r="H1284" t="str">
            <v xml:space="preserve"> PURCHASE MOTORCYCLE</v>
          </cell>
          <cell r="I1284" t="str">
            <v xml:space="preserve"> CO</v>
          </cell>
          <cell r="J1284">
            <v>34</v>
          </cell>
          <cell r="K1284" t="str">
            <v xml:space="preserve"> A</v>
          </cell>
          <cell r="L1284" t="str">
            <v xml:space="preserve"> N</v>
          </cell>
          <cell r="M1284">
            <v>0</v>
          </cell>
          <cell r="N1284">
            <v>42217</v>
          </cell>
          <cell r="O1284">
            <v>42434</v>
          </cell>
          <cell r="P1284">
            <v>0</v>
          </cell>
          <cell r="Q1284" t="str">
            <v xml:space="preserve"> JB</v>
          </cell>
          <cell r="R1284">
            <v>40483</v>
          </cell>
          <cell r="S1284">
            <v>174.89</v>
          </cell>
          <cell r="T1284">
            <v>0</v>
          </cell>
          <cell r="U1284" t="str">
            <v xml:space="preserve"> N</v>
          </cell>
          <cell r="V1284">
            <v>11</v>
          </cell>
          <cell r="W1284">
            <v>501602962</v>
          </cell>
          <cell r="X1284" t="str">
            <v xml:space="preserve"> S</v>
          </cell>
          <cell r="Y1284">
            <v>42217</v>
          </cell>
          <cell r="Z1284">
            <v>42434</v>
          </cell>
          <cell r="AA1284">
            <v>0</v>
          </cell>
          <cell r="AB1284">
            <v>25</v>
          </cell>
          <cell r="AC1284">
            <v>5</v>
          </cell>
          <cell r="AD1284">
            <v>12</v>
          </cell>
          <cell r="AE1284">
            <v>0</v>
          </cell>
          <cell r="AF1284">
            <v>0</v>
          </cell>
          <cell r="AG1284" t="str">
            <v xml:space="preserve"> ST</v>
          </cell>
          <cell r="AH1284" t="str">
            <v xml:space="preserve"> 2007 KAWASAKI</v>
          </cell>
          <cell r="AI1284" t="str">
            <v xml:space="preserve"> N</v>
          </cell>
          <cell r="AJ1284">
            <v>7.5</v>
          </cell>
          <cell r="AK1284">
            <v>50</v>
          </cell>
          <cell r="AL1284">
            <v>42217</v>
          </cell>
          <cell r="AM1284">
            <v>42434</v>
          </cell>
          <cell r="AN1284" t="str">
            <v xml:space="preserve">  0/00/0000</v>
          </cell>
          <cell r="AO1284">
            <v>4636.42</v>
          </cell>
          <cell r="AP1284">
            <v>2685.07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7321.49</v>
          </cell>
          <cell r="AV1284">
            <v>52</v>
          </cell>
          <cell r="AW1284">
            <v>47</v>
          </cell>
          <cell r="AX1284">
            <v>43</v>
          </cell>
          <cell r="AY1284">
            <v>42217</v>
          </cell>
          <cell r="AZ1284">
            <v>42434</v>
          </cell>
          <cell r="BA1284" t="str">
            <v xml:space="preserve"> ST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 t="str">
            <v>Substandard</v>
          </cell>
          <cell r="BH1284" t="str">
            <v>Pass</v>
          </cell>
          <cell r="BI1284" t="str">
            <v>***-**-2962</v>
          </cell>
          <cell r="BJ1284">
            <v>4636.42</v>
          </cell>
          <cell r="BK1284">
            <v>0</v>
          </cell>
          <cell r="BL1284"/>
          <cell r="BM1284"/>
          <cell r="BN1284">
            <v>0</v>
          </cell>
          <cell r="BO1284"/>
          <cell r="BP1284"/>
          <cell r="BQ1284">
            <v>4.7752632100324202E-6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4636.42</v>
          </cell>
          <cell r="BY1284" t="str">
            <v>120 +</v>
          </cell>
          <cell r="BZ1284">
            <v>7321.49</v>
          </cell>
          <cell r="CA1284" t="e">
            <v>#REF!</v>
          </cell>
          <cell r="CB1284" t="str">
            <v>Match</v>
          </cell>
          <cell r="CC1284" t="b">
            <v>0</v>
          </cell>
          <cell r="CD1284">
            <v>501602962</v>
          </cell>
          <cell r="CE1284">
            <v>9</v>
          </cell>
          <cell r="CF1284">
            <v>5</v>
          </cell>
          <cell r="CG1284">
            <v>60</v>
          </cell>
          <cell r="CH1284" t="b">
            <v>0</v>
          </cell>
          <cell r="CI1284">
            <v>2640.6868402777764</v>
          </cell>
          <cell r="CJ1284" t="str">
            <v>31 +</v>
          </cell>
          <cell r="CK1284">
            <v>0</v>
          </cell>
          <cell r="CL1284">
            <v>0</v>
          </cell>
        </row>
        <row r="1285">
          <cell r="B1285">
            <v>42781</v>
          </cell>
          <cell r="C1285" t="str">
            <v xml:space="preserve"> MILLER,STERLI</v>
          </cell>
          <cell r="D1285">
            <v>24246.67</v>
          </cell>
          <cell r="E1285">
            <v>8758.77</v>
          </cell>
          <cell r="F1285">
            <v>39580</v>
          </cell>
          <cell r="G1285">
            <v>41395</v>
          </cell>
          <cell r="H1285" t="str">
            <v xml:space="preserve"> PURCHASE VEHICLE</v>
          </cell>
          <cell r="I1285" t="str">
            <v xml:space="preserve"> CO</v>
          </cell>
          <cell r="J1285">
            <v>34</v>
          </cell>
          <cell r="K1285" t="str">
            <v xml:space="preserve"> A</v>
          </cell>
          <cell r="L1285" t="str">
            <v xml:space="preserve"> N</v>
          </cell>
          <cell r="M1285">
            <v>0</v>
          </cell>
          <cell r="N1285">
            <v>42217</v>
          </cell>
          <cell r="O1285">
            <v>42781</v>
          </cell>
          <cell r="P1285">
            <v>0</v>
          </cell>
          <cell r="Q1285" t="str">
            <v xml:space="preserve"> JB</v>
          </cell>
          <cell r="R1285">
            <v>40756</v>
          </cell>
          <cell r="S1285">
            <v>484.87</v>
          </cell>
          <cell r="T1285">
            <v>0</v>
          </cell>
          <cell r="U1285" t="str">
            <v xml:space="preserve"> N</v>
          </cell>
          <cell r="V1285">
            <v>11</v>
          </cell>
          <cell r="W1285">
            <v>501602962</v>
          </cell>
          <cell r="X1285" t="str">
            <v xml:space="preserve"> S</v>
          </cell>
          <cell r="Y1285">
            <v>42217</v>
          </cell>
          <cell r="Z1285">
            <v>42781</v>
          </cell>
          <cell r="AA1285">
            <v>0</v>
          </cell>
          <cell r="AB1285">
            <v>22</v>
          </cell>
          <cell r="AC1285">
            <v>5</v>
          </cell>
          <cell r="AD1285">
            <v>12</v>
          </cell>
          <cell r="AE1285">
            <v>0</v>
          </cell>
          <cell r="AF1285">
            <v>0</v>
          </cell>
          <cell r="AG1285" t="str">
            <v xml:space="preserve"> ST</v>
          </cell>
          <cell r="AH1285" t="str">
            <v xml:space="preserve"> 2005 GMC YUKON XL DENALI</v>
          </cell>
          <cell r="AI1285" t="str">
            <v xml:space="preserve"> N</v>
          </cell>
          <cell r="AJ1285">
            <v>7.5</v>
          </cell>
          <cell r="AK1285">
            <v>51</v>
          </cell>
          <cell r="AL1285">
            <v>42217</v>
          </cell>
          <cell r="AM1285">
            <v>42781</v>
          </cell>
          <cell r="AN1285" t="str">
            <v xml:space="preserve">  0/00/0000</v>
          </cell>
          <cell r="AO1285">
            <v>8758.77</v>
          </cell>
          <cell r="AP1285">
            <v>5786.65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14545.42</v>
          </cell>
          <cell r="AV1285">
            <v>53</v>
          </cell>
          <cell r="AW1285">
            <v>50</v>
          </cell>
          <cell r="AX1285">
            <v>46</v>
          </cell>
          <cell r="AY1285">
            <v>42217</v>
          </cell>
          <cell r="AZ1285">
            <v>42781</v>
          </cell>
          <cell r="BA1285" t="str">
            <v xml:space="preserve"> ST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 t="str">
            <v>Substandard</v>
          </cell>
          <cell r="BH1285" t="str">
            <v>Pass</v>
          </cell>
          <cell r="BI1285" t="str">
            <v>***-**-2962</v>
          </cell>
          <cell r="BJ1285">
            <v>8758.77</v>
          </cell>
          <cell r="BK1285">
            <v>0</v>
          </cell>
          <cell r="BL1285"/>
          <cell r="BM1285"/>
          <cell r="BN1285">
            <v>0</v>
          </cell>
          <cell r="BO1285"/>
          <cell r="BP1285"/>
          <cell r="BQ1285">
            <v>9.0210619715503894E-6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8758.77</v>
          </cell>
          <cell r="BY1285" t="str">
            <v>120 +</v>
          </cell>
          <cell r="BZ1285">
            <v>14545.42</v>
          </cell>
          <cell r="CA1285" t="e">
            <v>#REF!</v>
          </cell>
          <cell r="CB1285" t="str">
            <v>Match</v>
          </cell>
          <cell r="CC1285" t="b">
            <v>0</v>
          </cell>
          <cell r="CD1285">
            <v>501602962</v>
          </cell>
          <cell r="CE1285">
            <v>9</v>
          </cell>
          <cell r="CF1285">
            <v>5</v>
          </cell>
          <cell r="CG1285">
            <v>60</v>
          </cell>
          <cell r="CH1285" t="b">
            <v>0</v>
          </cell>
          <cell r="CI1285">
            <v>2367.6868402777764</v>
          </cell>
          <cell r="CJ1285" t="str">
            <v>31 +</v>
          </cell>
          <cell r="CK1285">
            <v>0</v>
          </cell>
          <cell r="CL1285">
            <v>0</v>
          </cell>
        </row>
        <row r="1286">
          <cell r="B1286">
            <v>49371</v>
          </cell>
          <cell r="C1286" t="str">
            <v xml:space="preserve"> MILLER,JAMES W</v>
          </cell>
          <cell r="D1286">
            <v>70015</v>
          </cell>
          <cell r="E1286">
            <v>19951.240000000002</v>
          </cell>
          <cell r="F1286">
            <v>41484</v>
          </cell>
          <cell r="G1286">
            <v>43101</v>
          </cell>
          <cell r="H1286" t="str">
            <v xml:space="preserve"> ADDITIONAL HOUSE CONSTRUCTION</v>
          </cell>
          <cell r="I1286" t="str">
            <v xml:space="preserve"> SI</v>
          </cell>
          <cell r="J1286">
            <v>72</v>
          </cell>
          <cell r="K1286" t="str">
            <v xml:space="preserve"> A</v>
          </cell>
          <cell r="L1286" t="str">
            <v xml:space="preserve"> N</v>
          </cell>
          <cell r="M1286">
            <v>0</v>
          </cell>
          <cell r="N1286">
            <v>42300</v>
          </cell>
          <cell r="O1286">
            <v>49371</v>
          </cell>
          <cell r="P1286">
            <v>0</v>
          </cell>
          <cell r="Q1286" t="str">
            <v xml:space="preserve"> LF</v>
          </cell>
          <cell r="R1286">
            <v>43101</v>
          </cell>
          <cell r="S1286">
            <v>0</v>
          </cell>
          <cell r="T1286">
            <v>3055.14</v>
          </cell>
          <cell r="U1286" t="str">
            <v xml:space="preserve"> N</v>
          </cell>
          <cell r="V1286">
            <v>1</v>
          </cell>
          <cell r="W1286">
            <v>481743259</v>
          </cell>
          <cell r="X1286" t="str">
            <v xml:space="preserve"> S</v>
          </cell>
          <cell r="Y1286">
            <v>42300</v>
          </cell>
          <cell r="Z1286">
            <v>49371</v>
          </cell>
          <cell r="AA1286">
            <v>0</v>
          </cell>
          <cell r="AB1286">
            <v>13</v>
          </cell>
          <cell r="AC1286">
            <v>9</v>
          </cell>
          <cell r="AD1286">
            <v>8</v>
          </cell>
          <cell r="AE1286">
            <v>0</v>
          </cell>
          <cell r="AF1286">
            <v>0</v>
          </cell>
          <cell r="AG1286" t="str">
            <v xml:space="preserve"> ST</v>
          </cell>
          <cell r="AH1286" t="str">
            <v xml:space="preserve"> UNSECURED</v>
          </cell>
          <cell r="AI1286" t="str">
            <v xml:space="preserve"> N</v>
          </cell>
          <cell r="AJ1286">
            <v>6</v>
          </cell>
          <cell r="AK1286">
            <v>6</v>
          </cell>
          <cell r="AL1286">
            <v>42300</v>
          </cell>
          <cell r="AM1286">
            <v>49371</v>
          </cell>
          <cell r="AN1286" t="str">
            <v xml:space="preserve">  0/00/0000</v>
          </cell>
          <cell r="AO1286">
            <v>19951.240000000002</v>
          </cell>
          <cell r="AP1286">
            <v>3055.14</v>
          </cell>
          <cell r="AQ1286">
            <v>23006.38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4</v>
          </cell>
          <cell r="AW1286">
            <v>1</v>
          </cell>
          <cell r="AX1286">
            <v>0</v>
          </cell>
          <cell r="AY1286">
            <v>42300</v>
          </cell>
          <cell r="AZ1286">
            <v>49371</v>
          </cell>
          <cell r="BA1286" t="str">
            <v xml:space="preserve"> ST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 t="str">
            <v>Pass</v>
          </cell>
          <cell r="BH1286" t="str">
            <v>Pass</v>
          </cell>
          <cell r="BI1286" t="str">
            <v>***-**-3259</v>
          </cell>
          <cell r="BJ1286">
            <v>19951.240000000002</v>
          </cell>
          <cell r="BK1286">
            <v>23006.38</v>
          </cell>
          <cell r="BL1286">
            <v>23006.38</v>
          </cell>
          <cell r="BM1286"/>
          <cell r="BN1286"/>
          <cell r="BO1286"/>
          <cell r="BP1286"/>
          <cell r="BQ1286">
            <v>1.6438963228788974E-5</v>
          </cell>
          <cell r="BR1286">
            <v>19951.240000000002</v>
          </cell>
          <cell r="BS1286">
            <v>3055.14</v>
          </cell>
          <cell r="BT1286">
            <v>23006.38</v>
          </cell>
          <cell r="BU1286">
            <v>0</v>
          </cell>
          <cell r="BV1286">
            <v>23006.38</v>
          </cell>
          <cell r="BW1286">
            <v>0</v>
          </cell>
          <cell r="BX1286">
            <v>0</v>
          </cell>
          <cell r="BY1286" t="str">
            <v>1-29</v>
          </cell>
          <cell r="BZ1286">
            <v>23006.38</v>
          </cell>
          <cell r="CA1286" t="e">
            <v>#REF!</v>
          </cell>
          <cell r="CB1286" t="str">
            <v>Match</v>
          </cell>
          <cell r="CC1286" t="b">
            <v>0</v>
          </cell>
          <cell r="CD1286">
            <v>481743259</v>
          </cell>
          <cell r="CE1286">
            <v>9</v>
          </cell>
          <cell r="CF1286">
            <v>4</v>
          </cell>
          <cell r="CG1286">
            <v>74</v>
          </cell>
          <cell r="CH1286" t="b">
            <v>0</v>
          </cell>
          <cell r="CI1286">
            <v>22.686840277776355</v>
          </cell>
          <cell r="CJ1286"/>
          <cell r="CK1286" t="e">
            <v>#REF!</v>
          </cell>
          <cell r="CL1286" t="e">
            <v>#REF!</v>
          </cell>
        </row>
        <row r="1287">
          <cell r="B1287">
            <v>51268</v>
          </cell>
          <cell r="C1287" t="str">
            <v xml:space="preserve"> MILLER,JAMES W</v>
          </cell>
          <cell r="D1287">
            <v>77795.59</v>
          </cell>
          <cell r="E1287">
            <v>70955.210000000006</v>
          </cell>
          <cell r="F1287">
            <v>42038</v>
          </cell>
          <cell r="G1287">
            <v>49355</v>
          </cell>
          <cell r="H1287" t="str">
            <v xml:space="preserve"> FINANCE NON-RESIDENTAL PROPERT</v>
          </cell>
          <cell r="I1287" t="str">
            <v xml:space="preserve"> SA</v>
          </cell>
          <cell r="J1287">
            <v>12</v>
          </cell>
          <cell r="K1287" t="str">
            <v xml:space="preserve"> A</v>
          </cell>
          <cell r="L1287" t="str">
            <v xml:space="preserve"> N</v>
          </cell>
          <cell r="M1287">
            <v>0</v>
          </cell>
          <cell r="N1287">
            <v>42300</v>
          </cell>
          <cell r="O1287">
            <v>51268</v>
          </cell>
          <cell r="P1287">
            <v>0</v>
          </cell>
          <cell r="Q1287" t="str">
            <v xml:space="preserve"> LF</v>
          </cell>
          <cell r="R1287">
            <v>43146</v>
          </cell>
          <cell r="S1287">
            <v>525.19000000000005</v>
          </cell>
          <cell r="T1287">
            <v>122.47</v>
          </cell>
          <cell r="U1287" t="str">
            <v xml:space="preserve"> N</v>
          </cell>
          <cell r="V1287">
            <v>2</v>
          </cell>
          <cell r="W1287">
            <v>481743259</v>
          </cell>
          <cell r="X1287" t="str">
            <v xml:space="preserve"> S</v>
          </cell>
          <cell r="Y1287">
            <v>42300</v>
          </cell>
          <cell r="Z1287">
            <v>51268</v>
          </cell>
          <cell r="AA1287">
            <v>0</v>
          </cell>
          <cell r="AB1287">
            <v>13</v>
          </cell>
          <cell r="AC1287">
            <v>6</v>
          </cell>
          <cell r="AD1287">
            <v>2</v>
          </cell>
          <cell r="AE1287">
            <v>0</v>
          </cell>
          <cell r="AF1287">
            <v>0</v>
          </cell>
          <cell r="AG1287" t="str">
            <v xml:space="preserve"> ST</v>
          </cell>
          <cell r="AH1287" t="str">
            <v xml:space="preserve"> REM 3/14/13</v>
          </cell>
          <cell r="AI1287" t="str">
            <v xml:space="preserve"> N</v>
          </cell>
          <cell r="AJ1287">
            <v>5.25</v>
          </cell>
          <cell r="AK1287">
            <v>3</v>
          </cell>
          <cell r="AL1287">
            <v>42300</v>
          </cell>
          <cell r="AM1287">
            <v>51268</v>
          </cell>
          <cell r="AN1287" t="str">
            <v xml:space="preserve">  0/00/0000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42300</v>
          </cell>
          <cell r="AZ1287">
            <v>51268</v>
          </cell>
          <cell r="BA1287" t="str">
            <v xml:space="preserve"> ST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 t="str">
            <v>Pass</v>
          </cell>
          <cell r="BH1287" t="str">
            <v>Pass</v>
          </cell>
          <cell r="BI1287" t="str">
            <v>***-**-3259</v>
          </cell>
          <cell r="BJ1287">
            <v>70955.210000000006</v>
          </cell>
          <cell r="BK1287">
            <v>71077.680000000008</v>
          </cell>
          <cell r="BL1287">
            <v>71077.680000000008</v>
          </cell>
          <cell r="BM1287"/>
          <cell r="BN1287"/>
          <cell r="BO1287"/>
          <cell r="BP1287"/>
          <cell r="BQ1287">
            <v>5.1156034766303988E-5</v>
          </cell>
          <cell r="BR1287">
            <v>70955.210000000006</v>
          </cell>
          <cell r="BS1287">
            <v>122.47</v>
          </cell>
          <cell r="BT1287">
            <v>71077.680000000008</v>
          </cell>
          <cell r="BU1287">
            <v>0</v>
          </cell>
          <cell r="BV1287">
            <v>71077.680000000008</v>
          </cell>
          <cell r="BW1287">
            <v>0</v>
          </cell>
          <cell r="BX1287">
            <v>0</v>
          </cell>
          <cell r="BY1287"/>
          <cell r="BZ1287">
            <v>0</v>
          </cell>
          <cell r="CA1287" t="e">
            <v>#REF!</v>
          </cell>
          <cell r="CB1287" t="str">
            <v>Match</v>
          </cell>
          <cell r="CC1287" t="b">
            <v>0</v>
          </cell>
          <cell r="CD1287">
            <v>481743259</v>
          </cell>
          <cell r="CE1287">
            <v>9</v>
          </cell>
          <cell r="CF1287">
            <v>4</v>
          </cell>
          <cell r="CG1287">
            <v>74</v>
          </cell>
          <cell r="CH1287" t="b">
            <v>0</v>
          </cell>
          <cell r="CI1287">
            <v>-22.313159722223645</v>
          </cell>
          <cell r="CJ1287"/>
          <cell r="CK1287" t="e">
            <v>#REF!</v>
          </cell>
          <cell r="CL1287" t="e">
            <v>#REF!</v>
          </cell>
        </row>
        <row r="1288">
          <cell r="B1288">
            <v>53809</v>
          </cell>
          <cell r="C1288" t="str">
            <v xml:space="preserve"> MILLER,JAMES W.</v>
          </cell>
          <cell r="D1288">
            <v>26027.5</v>
          </cell>
          <cell r="E1288">
            <v>22996.53</v>
          </cell>
          <cell r="F1288">
            <v>42856</v>
          </cell>
          <cell r="G1288">
            <v>44682</v>
          </cell>
          <cell r="H1288" t="str">
            <v xml:space="preserve"> PURCHASE VEHICLE</v>
          </cell>
          <cell r="I1288" t="str">
            <v xml:space="preserve"> SA</v>
          </cell>
          <cell r="J1288">
            <v>34</v>
          </cell>
          <cell r="K1288" t="str">
            <v xml:space="preserve"> A</v>
          </cell>
          <cell r="L1288" t="str">
            <v xml:space="preserve"> N</v>
          </cell>
          <cell r="M1288">
            <v>0</v>
          </cell>
          <cell r="N1288">
            <v>42300</v>
          </cell>
          <cell r="O1288">
            <v>53809</v>
          </cell>
          <cell r="P1288">
            <v>0</v>
          </cell>
          <cell r="Q1288" t="str">
            <v xml:space="preserve"> LF</v>
          </cell>
          <cell r="R1288">
            <v>43132</v>
          </cell>
          <cell r="S1288">
            <v>503.29</v>
          </cell>
          <cell r="T1288">
            <v>86.94</v>
          </cell>
          <cell r="U1288" t="str">
            <v xml:space="preserve"> N</v>
          </cell>
          <cell r="V1288">
            <v>11</v>
          </cell>
          <cell r="W1288">
            <v>481743259</v>
          </cell>
          <cell r="X1288" t="str">
            <v xml:space="preserve"> S</v>
          </cell>
          <cell r="Y1288">
            <v>42300</v>
          </cell>
          <cell r="Z1288">
            <v>53809</v>
          </cell>
          <cell r="AA1288">
            <v>0</v>
          </cell>
          <cell r="AB1288">
            <v>13</v>
          </cell>
          <cell r="AC1288">
            <v>5</v>
          </cell>
          <cell r="AD1288">
            <v>12</v>
          </cell>
          <cell r="AE1288">
            <v>0</v>
          </cell>
          <cell r="AF1288">
            <v>0</v>
          </cell>
          <cell r="AG1288" t="str">
            <v xml:space="preserve"> ST</v>
          </cell>
          <cell r="AH1288" t="str">
            <v xml:space="preserve"> 2014 DODGE DURANGO</v>
          </cell>
          <cell r="AI1288" t="str">
            <v xml:space="preserve"> N</v>
          </cell>
          <cell r="AJ1288">
            <v>6</v>
          </cell>
          <cell r="AK1288">
            <v>0</v>
          </cell>
          <cell r="AL1288">
            <v>42300</v>
          </cell>
          <cell r="AM1288">
            <v>53809</v>
          </cell>
          <cell r="AN1288" t="str">
            <v xml:space="preserve">  0/00/0000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42300</v>
          </cell>
          <cell r="AZ1288">
            <v>53809</v>
          </cell>
          <cell r="BA1288" t="str">
            <v xml:space="preserve"> ST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 t="str">
            <v>Pass</v>
          </cell>
          <cell r="BH1288" t="str">
            <v>Pass</v>
          </cell>
          <cell r="BI1288" t="str">
            <v>***-**-3259</v>
          </cell>
          <cell r="BJ1288">
            <v>22996.53</v>
          </cell>
          <cell r="BK1288">
            <v>23083.469999999998</v>
          </cell>
          <cell r="BL1288">
            <v>23083.469999999998</v>
          </cell>
          <cell r="BM1288"/>
          <cell r="BN1288"/>
          <cell r="BO1288"/>
          <cell r="BP1288"/>
          <cell r="BQ1288">
            <v>1.8948151145479805E-5</v>
          </cell>
          <cell r="BR1288">
            <v>22996.53</v>
          </cell>
          <cell r="BS1288">
            <v>86.94</v>
          </cell>
          <cell r="BT1288">
            <v>23083.469999999998</v>
          </cell>
          <cell r="BU1288">
            <v>0</v>
          </cell>
          <cell r="BV1288">
            <v>23083.469999999998</v>
          </cell>
          <cell r="BW1288">
            <v>0</v>
          </cell>
          <cell r="BX1288">
            <v>0</v>
          </cell>
          <cell r="BY1288"/>
          <cell r="BZ1288">
            <v>0</v>
          </cell>
          <cell r="CA1288" t="e">
            <v>#REF!</v>
          </cell>
          <cell r="CB1288" t="str">
            <v>Match</v>
          </cell>
          <cell r="CC1288" t="b">
            <v>0</v>
          </cell>
          <cell r="CD1288">
            <v>481743259</v>
          </cell>
          <cell r="CE1288">
            <v>9</v>
          </cell>
          <cell r="CF1288">
            <v>4</v>
          </cell>
          <cell r="CG1288">
            <v>74</v>
          </cell>
          <cell r="CH1288" t="b">
            <v>0</v>
          </cell>
          <cell r="CI1288">
            <v>-8.3131597222236451</v>
          </cell>
          <cell r="CJ1288"/>
          <cell r="CK1288" t="e">
            <v>#REF!</v>
          </cell>
          <cell r="CL1288" t="e">
            <v>#REF!</v>
          </cell>
        </row>
        <row r="1289">
          <cell r="B1289">
            <v>310340</v>
          </cell>
          <cell r="C1289" t="str">
            <v xml:space="preserve"> MILLER,JAMES W.</v>
          </cell>
          <cell r="D1289">
            <v>208000</v>
          </cell>
          <cell r="E1289">
            <v>194782.52</v>
          </cell>
          <cell r="F1289">
            <v>41808</v>
          </cell>
          <cell r="G1289">
            <v>52779</v>
          </cell>
          <cell r="H1289" t="str">
            <v xml:space="preserve"> CASH OUT REFINANCE</v>
          </cell>
          <cell r="I1289" t="str">
            <v xml:space="preserve"> PA</v>
          </cell>
          <cell r="J1289">
            <v>19</v>
          </cell>
          <cell r="K1289" t="str">
            <v xml:space="preserve"> A</v>
          </cell>
          <cell r="L1289" t="str">
            <v xml:space="preserve"> N</v>
          </cell>
          <cell r="M1289">
            <v>0</v>
          </cell>
          <cell r="N1289">
            <v>42300</v>
          </cell>
          <cell r="O1289">
            <v>310340</v>
          </cell>
          <cell r="P1289">
            <v>0</v>
          </cell>
          <cell r="Q1289" t="str">
            <v xml:space="preserve"> AT</v>
          </cell>
          <cell r="R1289">
            <v>43132</v>
          </cell>
          <cell r="S1289">
            <v>1008.07</v>
          </cell>
          <cell r="T1289">
            <v>482.25</v>
          </cell>
          <cell r="U1289" t="str">
            <v xml:space="preserve"> N</v>
          </cell>
          <cell r="V1289">
            <v>2</v>
          </cell>
          <cell r="W1289">
            <v>481743259</v>
          </cell>
          <cell r="X1289" t="str">
            <v xml:space="preserve"> S</v>
          </cell>
          <cell r="Y1289">
            <v>42300</v>
          </cell>
          <cell r="Z1289">
            <v>310340</v>
          </cell>
          <cell r="AA1289">
            <v>0</v>
          </cell>
          <cell r="AB1289">
            <v>13</v>
          </cell>
          <cell r="AC1289">
            <v>6</v>
          </cell>
          <cell r="AD1289">
            <v>3</v>
          </cell>
          <cell r="AE1289">
            <v>310340</v>
          </cell>
          <cell r="AF1289">
            <v>1</v>
          </cell>
          <cell r="AG1289" t="str">
            <v xml:space="preserve"> ST</v>
          </cell>
          <cell r="AH1289" t="str">
            <v xml:space="preserve"> 3710 N. INDIAN ROAD, SCOTT CIT</v>
          </cell>
          <cell r="AI1289" t="str">
            <v xml:space="preserve"> N</v>
          </cell>
          <cell r="AJ1289">
            <v>3.875</v>
          </cell>
          <cell r="AK1289">
            <v>3</v>
          </cell>
          <cell r="AL1289">
            <v>42300</v>
          </cell>
          <cell r="AM1289">
            <v>310340</v>
          </cell>
          <cell r="AN1289" t="str">
            <v xml:space="preserve">  0/00/0000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42300</v>
          </cell>
          <cell r="AZ1289">
            <v>310340</v>
          </cell>
          <cell r="BA1289" t="str">
            <v xml:space="preserve"> ST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 t="str">
            <v>Pass</v>
          </cell>
          <cell r="BH1289" t="str">
            <v>Pass</v>
          </cell>
          <cell r="BI1289" t="str">
            <v>***-**-3259</v>
          </cell>
          <cell r="BJ1289">
            <v>194782.52</v>
          </cell>
          <cell r="BK1289">
            <v>195264.77</v>
          </cell>
          <cell r="BL1289">
            <v>195264.77</v>
          </cell>
          <cell r="BM1289"/>
          <cell r="BN1289"/>
          <cell r="BO1289"/>
          <cell r="BP1289"/>
          <cell r="BQ1289">
            <v>1.0365135116144038E-4</v>
          </cell>
          <cell r="BR1289">
            <v>194782.52</v>
          </cell>
          <cell r="BS1289">
            <v>482.25</v>
          </cell>
          <cell r="BT1289">
            <v>195264.77</v>
          </cell>
          <cell r="BU1289">
            <v>0</v>
          </cell>
          <cell r="BV1289">
            <v>195264.77</v>
          </cell>
          <cell r="BW1289">
            <v>0</v>
          </cell>
          <cell r="BX1289">
            <v>0</v>
          </cell>
          <cell r="BY1289"/>
          <cell r="BZ1289">
            <v>0</v>
          </cell>
          <cell r="CA1289" t="e">
            <v>#REF!</v>
          </cell>
          <cell r="CB1289" t="str">
            <v>Match</v>
          </cell>
          <cell r="CC1289" t="b">
            <v>0</v>
          </cell>
          <cell r="CD1289">
            <v>481743259</v>
          </cell>
          <cell r="CE1289">
            <v>9</v>
          </cell>
          <cell r="CF1289">
            <v>4</v>
          </cell>
          <cell r="CG1289">
            <v>74</v>
          </cell>
          <cell r="CH1289" t="b">
            <v>0</v>
          </cell>
          <cell r="CI1289">
            <v>-8.3131597222236451</v>
          </cell>
          <cell r="CJ1289"/>
          <cell r="CK1289" t="e">
            <v>#REF!</v>
          </cell>
          <cell r="CL1289" t="e">
            <v>#REF!</v>
          </cell>
        </row>
        <row r="1290">
          <cell r="B1290">
            <v>9310340</v>
          </cell>
          <cell r="C1290" t="str">
            <v xml:space="preserve"> MILLER,JIM W</v>
          </cell>
          <cell r="D1290">
            <v>-208000</v>
          </cell>
          <cell r="E1290">
            <v>-194782.52</v>
          </cell>
          <cell r="F1290">
            <v>41808</v>
          </cell>
          <cell r="G1290">
            <v>52779</v>
          </cell>
          <cell r="H1290" t="str">
            <v xml:space="preserve"> SOLD FHLB LOAN</v>
          </cell>
          <cell r="I1290" t="str">
            <v xml:space="preserve"> PT</v>
          </cell>
          <cell r="J1290">
            <v>20</v>
          </cell>
          <cell r="K1290" t="str">
            <v xml:space="preserve"> A</v>
          </cell>
          <cell r="L1290" t="str">
            <v xml:space="preserve"> N</v>
          </cell>
          <cell r="M1290">
            <v>0</v>
          </cell>
          <cell r="N1290">
            <v>42300</v>
          </cell>
          <cell r="O1290">
            <v>9310340</v>
          </cell>
          <cell r="P1290">
            <v>0</v>
          </cell>
          <cell r="Q1290" t="str">
            <v xml:space="preserve"> AT</v>
          </cell>
          <cell r="R1290">
            <v>43132</v>
          </cell>
          <cell r="S1290">
            <v>1008.07</v>
          </cell>
          <cell r="T1290">
            <v>-482.25</v>
          </cell>
          <cell r="U1290" t="str">
            <v xml:space="preserve"> N</v>
          </cell>
          <cell r="V1290">
            <v>2</v>
          </cell>
          <cell r="W1290">
            <v>481743259</v>
          </cell>
          <cell r="X1290" t="str">
            <v xml:space="preserve"> S</v>
          </cell>
          <cell r="Y1290">
            <v>42300</v>
          </cell>
          <cell r="Z1290">
            <v>9310340</v>
          </cell>
          <cell r="AA1290">
            <v>0</v>
          </cell>
          <cell r="AB1290">
            <v>13</v>
          </cell>
          <cell r="AC1290">
            <v>6</v>
          </cell>
          <cell r="AD1290">
            <v>3</v>
          </cell>
          <cell r="AE1290">
            <v>310340</v>
          </cell>
          <cell r="AF1290">
            <v>1</v>
          </cell>
          <cell r="AG1290" t="str">
            <v xml:space="preserve"> ST</v>
          </cell>
          <cell r="AH1290" t="str">
            <v xml:space="preserve"> 3710 N. INDIAN ROAD, SCOTT CIT</v>
          </cell>
          <cell r="AI1290" t="str">
            <v xml:space="preserve"> N</v>
          </cell>
          <cell r="AJ1290">
            <v>3.875</v>
          </cell>
          <cell r="AK1290">
            <v>8</v>
          </cell>
          <cell r="AL1290">
            <v>42300</v>
          </cell>
          <cell r="AM1290">
            <v>9310340</v>
          </cell>
          <cell r="AN1290" t="str">
            <v xml:space="preserve">  0/00/0000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42300</v>
          </cell>
          <cell r="AZ1290">
            <v>9310340</v>
          </cell>
          <cell r="BA1290" t="str">
            <v xml:space="preserve"> ST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 t="str">
            <v>Pass</v>
          </cell>
          <cell r="BH1290" t="str">
            <v>Pass</v>
          </cell>
          <cell r="BI1290" t="str">
            <v>***-**-3259</v>
          </cell>
          <cell r="BJ1290">
            <v>-194782.52</v>
          </cell>
          <cell r="BK1290">
            <v>-195264.77</v>
          </cell>
          <cell r="BL1290">
            <v>-195264.77</v>
          </cell>
          <cell r="BM1290"/>
          <cell r="BN1290"/>
          <cell r="BO1290"/>
          <cell r="BP1290"/>
          <cell r="BQ1290">
            <v>-1.0365135116144038E-4</v>
          </cell>
          <cell r="BR1290">
            <v>-194782.52</v>
          </cell>
          <cell r="BS1290">
            <v>-482.25</v>
          </cell>
          <cell r="BT1290">
            <v>-195264.77</v>
          </cell>
          <cell r="BU1290">
            <v>0</v>
          </cell>
          <cell r="BV1290">
            <v>-195264.77</v>
          </cell>
          <cell r="BW1290">
            <v>0</v>
          </cell>
          <cell r="BX1290">
            <v>0</v>
          </cell>
          <cell r="BY1290"/>
          <cell r="BZ1290">
            <v>0</v>
          </cell>
          <cell r="CA1290" t="e">
            <v>#REF!</v>
          </cell>
          <cell r="CB1290" t="str">
            <v>Match</v>
          </cell>
          <cell r="CC1290" t="b">
            <v>0</v>
          </cell>
          <cell r="CD1290">
            <v>481743259</v>
          </cell>
          <cell r="CE1290">
            <v>9</v>
          </cell>
          <cell r="CF1290">
            <v>4</v>
          </cell>
          <cell r="CG1290">
            <v>74</v>
          </cell>
          <cell r="CH1290" t="b">
            <v>0</v>
          </cell>
          <cell r="CI1290">
            <v>-8.3131597222236451</v>
          </cell>
          <cell r="CJ1290"/>
          <cell r="CK1290" t="e">
            <v>#REF!</v>
          </cell>
          <cell r="CL1290" t="e">
            <v>#REF!</v>
          </cell>
        </row>
        <row r="1291">
          <cell r="B1291">
            <v>350053</v>
          </cell>
          <cell r="C1291" t="str">
            <v xml:space="preserve"> MILLE, TIMOTHY W.</v>
          </cell>
          <cell r="D1291">
            <v>113265.91</v>
          </cell>
          <cell r="E1291">
            <v>100238.49</v>
          </cell>
          <cell r="F1291">
            <v>41012</v>
          </cell>
          <cell r="G1291">
            <v>51987</v>
          </cell>
          <cell r="H1291" t="str">
            <v xml:space="preserve"> PURCHASE HOME</v>
          </cell>
          <cell r="I1291" t="str">
            <v xml:space="preserve"> PA</v>
          </cell>
          <cell r="J1291">
            <v>19</v>
          </cell>
          <cell r="K1291" t="str">
            <v xml:space="preserve"> A</v>
          </cell>
          <cell r="L1291" t="str">
            <v xml:space="preserve"> N</v>
          </cell>
          <cell r="M1291">
            <v>0</v>
          </cell>
          <cell r="N1291">
            <v>42330</v>
          </cell>
          <cell r="O1291">
            <v>350053</v>
          </cell>
          <cell r="P1291">
            <v>0</v>
          </cell>
          <cell r="Q1291" t="str">
            <v xml:space="preserve"> KM</v>
          </cell>
          <cell r="R1291">
            <v>43132</v>
          </cell>
          <cell r="S1291">
            <v>524.54999999999995</v>
          </cell>
          <cell r="T1291">
            <v>211.94</v>
          </cell>
          <cell r="U1291" t="str">
            <v xml:space="preserve"> N</v>
          </cell>
          <cell r="V1291">
            <v>2</v>
          </cell>
          <cell r="W1291">
            <v>510924852</v>
          </cell>
          <cell r="X1291" t="str">
            <v xml:space="preserve"> S</v>
          </cell>
          <cell r="Y1291">
            <v>42330</v>
          </cell>
          <cell r="Z1291">
            <v>350053</v>
          </cell>
          <cell r="AA1291">
            <v>0</v>
          </cell>
          <cell r="AB1291">
            <v>4</v>
          </cell>
          <cell r="AC1291">
            <v>6</v>
          </cell>
          <cell r="AD1291">
            <v>3</v>
          </cell>
          <cell r="AE1291">
            <v>350053</v>
          </cell>
          <cell r="AF1291">
            <v>1</v>
          </cell>
          <cell r="AG1291" t="str">
            <v xml:space="preserve"> ST</v>
          </cell>
          <cell r="AH1291" t="str">
            <v xml:space="preserve"> 1105 COLLEGE</v>
          </cell>
          <cell r="AI1291" t="str">
            <v xml:space="preserve"> N</v>
          </cell>
          <cell r="AJ1291">
            <v>3.31</v>
          </cell>
          <cell r="AK1291">
            <v>16</v>
          </cell>
          <cell r="AL1291">
            <v>42330</v>
          </cell>
          <cell r="AM1291">
            <v>350053</v>
          </cell>
          <cell r="AN1291" t="str">
            <v xml:space="preserve">  0/00/0000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9</v>
          </cell>
          <cell r="AW1291">
            <v>0</v>
          </cell>
          <cell r="AX1291">
            <v>0</v>
          </cell>
          <cell r="AY1291">
            <v>42330</v>
          </cell>
          <cell r="AZ1291">
            <v>350053</v>
          </cell>
          <cell r="BA1291" t="str">
            <v xml:space="preserve"> ST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 t="str">
            <v>Pass</v>
          </cell>
          <cell r="BH1291" t="str">
            <v>Pass</v>
          </cell>
          <cell r="BI1291" t="str">
            <v>***-**-4852</v>
          </cell>
          <cell r="BJ1291">
            <v>100238.49</v>
          </cell>
          <cell r="BK1291">
            <v>100450.43000000001</v>
          </cell>
          <cell r="BL1291">
            <v>100450.43000000001</v>
          </cell>
          <cell r="BM1291"/>
          <cell r="BN1291"/>
          <cell r="BO1291"/>
          <cell r="BP1291"/>
          <cell r="BQ1291">
            <v>4.5563364963246952E-5</v>
          </cell>
          <cell r="BR1291">
            <v>100238.49</v>
          </cell>
          <cell r="BS1291">
            <v>211.94</v>
          </cell>
          <cell r="BT1291">
            <v>100450.43000000001</v>
          </cell>
          <cell r="BU1291">
            <v>0</v>
          </cell>
          <cell r="BV1291">
            <v>100450.43000000001</v>
          </cell>
          <cell r="BW1291">
            <v>0</v>
          </cell>
          <cell r="BX1291">
            <v>0</v>
          </cell>
          <cell r="BY1291"/>
          <cell r="BZ1291">
            <v>0</v>
          </cell>
          <cell r="CA1291" t="e">
            <v>#REF!</v>
          </cell>
          <cell r="CB1291" t="str">
            <v>Match</v>
          </cell>
          <cell r="CC1291" t="b">
            <v>0</v>
          </cell>
          <cell r="CD1291">
            <v>510924852</v>
          </cell>
          <cell r="CE1291">
            <v>9</v>
          </cell>
          <cell r="CF1291">
            <v>5</v>
          </cell>
          <cell r="CG1291">
            <v>92</v>
          </cell>
          <cell r="CH1291" t="b">
            <v>0</v>
          </cell>
          <cell r="CI1291">
            <v>-8.3131597222236451</v>
          </cell>
          <cell r="CJ1291"/>
          <cell r="CK1291" t="e">
            <v>#REF!</v>
          </cell>
          <cell r="CL1291" t="e">
            <v>#REF!</v>
          </cell>
        </row>
        <row r="1292">
          <cell r="B1292">
            <v>9350053</v>
          </cell>
          <cell r="C1292" t="str">
            <v xml:space="preserve"> MILLER,TIMOTHY</v>
          </cell>
          <cell r="D1292">
            <v>113265.91</v>
          </cell>
          <cell r="E1292">
            <v>-100238.49</v>
          </cell>
          <cell r="F1292">
            <v>41012</v>
          </cell>
          <cell r="G1292">
            <v>51987</v>
          </cell>
          <cell r="H1292" t="str">
            <v xml:space="preserve"> FHLB SOLD LOAN</v>
          </cell>
          <cell r="I1292" t="str">
            <v xml:space="preserve"> PT</v>
          </cell>
          <cell r="J1292">
            <v>20</v>
          </cell>
          <cell r="K1292" t="str">
            <v xml:space="preserve"> A</v>
          </cell>
          <cell r="L1292" t="str">
            <v xml:space="preserve"> N</v>
          </cell>
          <cell r="M1292">
            <v>0</v>
          </cell>
          <cell r="N1292">
            <v>42330</v>
          </cell>
          <cell r="O1292">
            <v>9350053</v>
          </cell>
          <cell r="P1292">
            <v>0</v>
          </cell>
          <cell r="Q1292" t="str">
            <v xml:space="preserve"> KM</v>
          </cell>
          <cell r="R1292">
            <v>43132</v>
          </cell>
          <cell r="S1292">
            <v>524.54999999999995</v>
          </cell>
          <cell r="T1292">
            <v>-211.94</v>
          </cell>
          <cell r="U1292" t="str">
            <v xml:space="preserve"> N</v>
          </cell>
          <cell r="V1292">
            <v>2</v>
          </cell>
          <cell r="W1292">
            <v>510924852</v>
          </cell>
          <cell r="X1292" t="str">
            <v xml:space="preserve"> S</v>
          </cell>
          <cell r="Y1292">
            <v>42330</v>
          </cell>
          <cell r="Z1292">
            <v>9350053</v>
          </cell>
          <cell r="AA1292">
            <v>0</v>
          </cell>
          <cell r="AB1292">
            <v>4</v>
          </cell>
          <cell r="AC1292">
            <v>6</v>
          </cell>
          <cell r="AD1292">
            <v>3</v>
          </cell>
          <cell r="AE1292">
            <v>350053</v>
          </cell>
          <cell r="AF1292">
            <v>1</v>
          </cell>
          <cell r="AG1292" t="str">
            <v xml:space="preserve"> ST</v>
          </cell>
          <cell r="AH1292" t="str">
            <v xml:space="preserve"> 1105 COLLEGE</v>
          </cell>
          <cell r="AI1292" t="str">
            <v xml:space="preserve">  </v>
          </cell>
          <cell r="AJ1292">
            <v>3.31</v>
          </cell>
          <cell r="AK1292">
            <v>34</v>
          </cell>
          <cell r="AL1292">
            <v>42330</v>
          </cell>
          <cell r="AM1292">
            <v>9350053</v>
          </cell>
          <cell r="AN1292" t="str">
            <v xml:space="preserve">  0/00/0000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10</v>
          </cell>
          <cell r="AW1292">
            <v>0</v>
          </cell>
          <cell r="AX1292">
            <v>0</v>
          </cell>
          <cell r="AY1292">
            <v>42330</v>
          </cell>
          <cell r="AZ1292">
            <v>9350053</v>
          </cell>
          <cell r="BA1292" t="str">
            <v xml:space="preserve"> ST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 t="str">
            <v>Pass</v>
          </cell>
          <cell r="BH1292" t="str">
            <v>Pass</v>
          </cell>
          <cell r="BI1292" t="str">
            <v>***-**-4852</v>
          </cell>
          <cell r="BJ1292">
            <v>-100238.49</v>
          </cell>
          <cell r="BK1292">
            <v>-100450.43000000001</v>
          </cell>
          <cell r="BL1292">
            <v>-100450.43000000001</v>
          </cell>
          <cell r="BM1292"/>
          <cell r="BN1292"/>
          <cell r="BO1292"/>
          <cell r="BP1292"/>
          <cell r="BQ1292">
            <v>-4.5563364963246952E-5</v>
          </cell>
          <cell r="BR1292">
            <v>-100238.49</v>
          </cell>
          <cell r="BS1292">
            <v>-211.94</v>
          </cell>
          <cell r="BT1292">
            <v>-100450.43000000001</v>
          </cell>
          <cell r="BU1292">
            <v>0</v>
          </cell>
          <cell r="BV1292">
            <v>-100450.43000000001</v>
          </cell>
          <cell r="BW1292">
            <v>0</v>
          </cell>
          <cell r="BX1292">
            <v>0</v>
          </cell>
          <cell r="BY1292"/>
          <cell r="BZ1292">
            <v>0</v>
          </cell>
          <cell r="CA1292" t="e">
            <v>#REF!</v>
          </cell>
          <cell r="CB1292" t="str">
            <v>Match</v>
          </cell>
          <cell r="CC1292" t="b">
            <v>0</v>
          </cell>
          <cell r="CD1292">
            <v>510924852</v>
          </cell>
          <cell r="CE1292">
            <v>9</v>
          </cell>
          <cell r="CF1292">
            <v>5</v>
          </cell>
          <cell r="CG1292">
            <v>92</v>
          </cell>
          <cell r="CH1292" t="b">
            <v>0</v>
          </cell>
          <cell r="CI1292">
            <v>-8.3131597222236451</v>
          </cell>
          <cell r="CJ1292"/>
          <cell r="CK1292" t="e">
            <v>#REF!</v>
          </cell>
          <cell r="CL1292" t="e">
            <v>#REF!</v>
          </cell>
        </row>
        <row r="1293">
          <cell r="B1293">
            <v>54082</v>
          </cell>
          <cell r="C1293" t="str">
            <v xml:space="preserve"> MIRAMONTES LOY,MARIA</v>
          </cell>
          <cell r="D1293">
            <v>3387.5</v>
          </cell>
          <cell r="E1293">
            <v>1976.98</v>
          </cell>
          <cell r="F1293">
            <v>42958</v>
          </cell>
          <cell r="G1293">
            <v>43324</v>
          </cell>
          <cell r="H1293" t="str">
            <v xml:space="preserve"> PURCHASE VEHICLE</v>
          </cell>
          <cell r="I1293" t="str">
            <v xml:space="preserve"> SA</v>
          </cell>
          <cell r="J1293">
            <v>34</v>
          </cell>
          <cell r="K1293" t="str">
            <v xml:space="preserve"> A</v>
          </cell>
          <cell r="L1293" t="str">
            <v xml:space="preserve"> N</v>
          </cell>
          <cell r="M1293">
            <v>0</v>
          </cell>
          <cell r="N1293">
            <v>42335</v>
          </cell>
          <cell r="O1293">
            <v>54082</v>
          </cell>
          <cell r="P1293">
            <v>0</v>
          </cell>
          <cell r="Q1293" t="str">
            <v xml:space="preserve"> MN</v>
          </cell>
          <cell r="R1293">
            <v>43143</v>
          </cell>
          <cell r="S1293">
            <v>293.17</v>
          </cell>
          <cell r="T1293">
            <v>3.04</v>
          </cell>
          <cell r="U1293" t="str">
            <v xml:space="preserve"> N</v>
          </cell>
          <cell r="V1293">
            <v>11</v>
          </cell>
          <cell r="W1293">
            <v>648206555</v>
          </cell>
          <cell r="X1293" t="str">
            <v xml:space="preserve"> S</v>
          </cell>
          <cell r="Y1293">
            <v>42335</v>
          </cell>
          <cell r="Z1293">
            <v>54082</v>
          </cell>
          <cell r="AA1293">
            <v>0</v>
          </cell>
          <cell r="AB1293">
            <v>4</v>
          </cell>
          <cell r="AC1293">
            <v>5</v>
          </cell>
          <cell r="AD1293">
            <v>12</v>
          </cell>
          <cell r="AE1293">
            <v>0</v>
          </cell>
          <cell r="AF1293">
            <v>0</v>
          </cell>
          <cell r="AG1293" t="str">
            <v xml:space="preserve"> ST</v>
          </cell>
          <cell r="AH1293" t="str">
            <v xml:space="preserve"> 2002 JEEP LIBERTY (VIN 1J4GL58</v>
          </cell>
          <cell r="AI1293" t="str">
            <v xml:space="preserve"> N</v>
          </cell>
          <cell r="AJ1293">
            <v>7</v>
          </cell>
          <cell r="AK1293">
            <v>0</v>
          </cell>
          <cell r="AL1293">
            <v>42335</v>
          </cell>
          <cell r="AM1293">
            <v>54082</v>
          </cell>
          <cell r="AN1293" t="str">
            <v xml:space="preserve">  0/00/0000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42335</v>
          </cell>
          <cell r="AZ1293">
            <v>54082</v>
          </cell>
          <cell r="BA1293" t="str">
            <v xml:space="preserve"> ST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 t="str">
            <v>Pass</v>
          </cell>
          <cell r="BH1293" t="str">
            <v>Pass</v>
          </cell>
          <cell r="BI1293" t="str">
            <v>***-**-6555</v>
          </cell>
          <cell r="BJ1293">
            <v>1976.98</v>
          </cell>
          <cell r="BK1293">
            <v>1980.02</v>
          </cell>
          <cell r="BL1293">
            <v>1980.02</v>
          </cell>
          <cell r="BM1293"/>
          <cell r="BN1293"/>
          <cell r="BO1293"/>
          <cell r="BP1293"/>
          <cell r="BQ1293">
            <v>1.9004375222488981E-6</v>
          </cell>
          <cell r="BR1293">
            <v>1976.98</v>
          </cell>
          <cell r="BS1293">
            <v>3.04</v>
          </cell>
          <cell r="BT1293">
            <v>1980.02</v>
          </cell>
          <cell r="BU1293">
            <v>0</v>
          </cell>
          <cell r="BV1293">
            <v>1980.02</v>
          </cell>
          <cell r="BW1293">
            <v>0</v>
          </cell>
          <cell r="BX1293">
            <v>0</v>
          </cell>
          <cell r="BY1293"/>
          <cell r="BZ1293">
            <v>0</v>
          </cell>
          <cell r="CA1293" t="e">
            <v>#REF!</v>
          </cell>
          <cell r="CB1293" t="str">
            <v>Match</v>
          </cell>
          <cell r="CC1293" t="b">
            <v>0</v>
          </cell>
          <cell r="CD1293">
            <v>648206555</v>
          </cell>
          <cell r="CE1293">
            <v>9</v>
          </cell>
          <cell r="CF1293">
            <v>6</v>
          </cell>
          <cell r="CG1293">
            <v>20</v>
          </cell>
          <cell r="CH1293" t="b">
            <v>0</v>
          </cell>
          <cell r="CI1293">
            <v>-19.313159722223645</v>
          </cell>
          <cell r="CJ1293"/>
          <cell r="CK1293" t="e">
            <v>#REF!</v>
          </cell>
          <cell r="CL1293" t="e">
            <v>#REF!</v>
          </cell>
        </row>
        <row r="1294">
          <cell r="B1294">
            <v>54376</v>
          </cell>
          <cell r="C1294" t="str">
            <v xml:space="preserve"> MISNER,MERSHON</v>
          </cell>
          <cell r="D1294">
            <v>2045</v>
          </cell>
          <cell r="E1294">
            <v>2045</v>
          </cell>
          <cell r="F1294">
            <v>43080</v>
          </cell>
          <cell r="G1294">
            <v>43817</v>
          </cell>
          <cell r="H1294" t="str">
            <v xml:space="preserve"> PERSONAL</v>
          </cell>
          <cell r="I1294" t="str">
            <v xml:space="preserve"> SA</v>
          </cell>
          <cell r="J1294">
            <v>31</v>
          </cell>
          <cell r="K1294" t="str">
            <v xml:space="preserve"> A</v>
          </cell>
          <cell r="L1294" t="str">
            <v xml:space="preserve"> N</v>
          </cell>
          <cell r="M1294">
            <v>0</v>
          </cell>
          <cell r="N1294">
            <v>42340</v>
          </cell>
          <cell r="O1294">
            <v>54376</v>
          </cell>
          <cell r="P1294">
            <v>0</v>
          </cell>
          <cell r="Q1294" t="str">
            <v xml:space="preserve"> MN</v>
          </cell>
          <cell r="R1294">
            <v>43118</v>
          </cell>
          <cell r="S1294">
            <v>94.54</v>
          </cell>
          <cell r="T1294">
            <v>24.65</v>
          </cell>
          <cell r="U1294" t="str">
            <v xml:space="preserve"> N</v>
          </cell>
          <cell r="V1294">
            <v>1</v>
          </cell>
          <cell r="W1294">
            <v>513668464</v>
          </cell>
          <cell r="X1294" t="str">
            <v xml:space="preserve"> S</v>
          </cell>
          <cell r="Y1294">
            <v>42340</v>
          </cell>
          <cell r="Z1294">
            <v>54376</v>
          </cell>
          <cell r="AA1294">
            <v>0</v>
          </cell>
          <cell r="AB1294">
            <v>26</v>
          </cell>
          <cell r="AC1294">
            <v>10</v>
          </cell>
          <cell r="AD1294">
            <v>4</v>
          </cell>
          <cell r="AE1294">
            <v>0</v>
          </cell>
          <cell r="AF1294">
            <v>0</v>
          </cell>
          <cell r="AG1294" t="str">
            <v xml:space="preserve"> ST</v>
          </cell>
          <cell r="AH1294" t="str">
            <v xml:space="preserve"> UNSECURED</v>
          </cell>
          <cell r="AI1294" t="str">
            <v xml:space="preserve"> N</v>
          </cell>
          <cell r="AJ1294">
            <v>10</v>
          </cell>
          <cell r="AK1294">
            <v>0</v>
          </cell>
          <cell r="AL1294">
            <v>42340</v>
          </cell>
          <cell r="AM1294">
            <v>54376</v>
          </cell>
          <cell r="AN1294" t="str">
            <v xml:space="preserve">  0/00/0000</v>
          </cell>
          <cell r="AO1294">
            <v>73.25</v>
          </cell>
          <cell r="AP1294">
            <v>21.29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42340</v>
          </cell>
          <cell r="AZ1294">
            <v>54376</v>
          </cell>
          <cell r="BA1294" t="str">
            <v xml:space="preserve"> ST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 t="str">
            <v>Pass</v>
          </cell>
          <cell r="BH1294" t="str">
            <v>Pass</v>
          </cell>
          <cell r="BI1294" t="str">
            <v>***-**-8464</v>
          </cell>
          <cell r="BJ1294">
            <v>2045</v>
          </cell>
          <cell r="BK1294">
            <v>2069.65</v>
          </cell>
          <cell r="BL1294">
            <v>2069.65</v>
          </cell>
          <cell r="BM1294"/>
          <cell r="BN1294"/>
          <cell r="BO1294"/>
          <cell r="BP1294"/>
          <cell r="BQ1294">
            <v>2.8083200010687264E-6</v>
          </cell>
          <cell r="BR1294">
            <v>2045</v>
          </cell>
          <cell r="BS1294">
            <v>24.65</v>
          </cell>
          <cell r="BT1294">
            <v>2069.65</v>
          </cell>
          <cell r="BU1294">
            <v>0</v>
          </cell>
          <cell r="BV1294">
            <v>2069.65</v>
          </cell>
          <cell r="BW1294">
            <v>0</v>
          </cell>
          <cell r="BX1294">
            <v>0</v>
          </cell>
          <cell r="BY1294"/>
          <cell r="BZ1294">
            <v>94.539999999999992</v>
          </cell>
          <cell r="CA1294" t="e">
            <v>#REF!</v>
          </cell>
          <cell r="CB1294" t="str">
            <v>Match</v>
          </cell>
          <cell r="CC1294" t="b">
            <v>0</v>
          </cell>
          <cell r="CD1294">
            <v>513668464</v>
          </cell>
          <cell r="CE1294">
            <v>9</v>
          </cell>
          <cell r="CF1294">
            <v>5</v>
          </cell>
          <cell r="CG1294">
            <v>66</v>
          </cell>
          <cell r="CH1294" t="b">
            <v>0</v>
          </cell>
          <cell r="CI1294">
            <v>5.6868402777763549</v>
          </cell>
          <cell r="CJ1294"/>
          <cell r="CK1294" t="e">
            <v>#REF!</v>
          </cell>
          <cell r="CL1294" t="e">
            <v>#REF!</v>
          </cell>
        </row>
        <row r="1295">
          <cell r="B1295">
            <v>54425</v>
          </cell>
          <cell r="C1295" t="str">
            <v xml:space="preserve"> MOLINA,HERVEY</v>
          </cell>
          <cell r="D1295">
            <v>15844</v>
          </cell>
          <cell r="E1295">
            <v>15513.81</v>
          </cell>
          <cell r="F1295">
            <v>43103</v>
          </cell>
          <cell r="G1295">
            <v>44560</v>
          </cell>
          <cell r="H1295" t="str">
            <v xml:space="preserve"> PURCHASE VEHCILE</v>
          </cell>
          <cell r="I1295" t="str">
            <v xml:space="preserve"> SA</v>
          </cell>
          <cell r="J1295">
            <v>34</v>
          </cell>
          <cell r="K1295" t="str">
            <v xml:space="preserve"> A</v>
          </cell>
          <cell r="L1295" t="str">
            <v xml:space="preserve"> N</v>
          </cell>
          <cell r="M1295">
            <v>0</v>
          </cell>
          <cell r="N1295">
            <v>42500</v>
          </cell>
          <cell r="O1295">
            <v>54425</v>
          </cell>
          <cell r="P1295">
            <v>0</v>
          </cell>
          <cell r="Q1295" t="str">
            <v xml:space="preserve"> MN</v>
          </cell>
          <cell r="R1295">
            <v>43159</v>
          </cell>
          <cell r="S1295">
            <v>371.86</v>
          </cell>
          <cell r="T1295">
            <v>12.75</v>
          </cell>
          <cell r="U1295" t="str">
            <v xml:space="preserve"> N</v>
          </cell>
          <cell r="V1295">
            <v>11</v>
          </cell>
          <cell r="W1295">
            <v>957982717</v>
          </cell>
          <cell r="X1295" t="str">
            <v xml:space="preserve"> S</v>
          </cell>
          <cell r="Y1295">
            <v>42500</v>
          </cell>
          <cell r="Z1295">
            <v>54425</v>
          </cell>
          <cell r="AA1295">
            <v>0</v>
          </cell>
          <cell r="AB1295">
            <v>4</v>
          </cell>
          <cell r="AC1295">
            <v>5</v>
          </cell>
          <cell r="AD1295">
            <v>12</v>
          </cell>
          <cell r="AE1295">
            <v>0</v>
          </cell>
          <cell r="AF1295">
            <v>0</v>
          </cell>
          <cell r="AG1295" t="str">
            <v xml:space="preserve"> ST</v>
          </cell>
          <cell r="AH1295" t="str">
            <v xml:space="preserve"> 2002 FORD F-250 (VIN 1FTNX21F0</v>
          </cell>
          <cell r="AI1295" t="str">
            <v xml:space="preserve"> N</v>
          </cell>
          <cell r="AJ1295">
            <v>6</v>
          </cell>
          <cell r="AK1295">
            <v>0</v>
          </cell>
          <cell r="AL1295">
            <v>42500</v>
          </cell>
          <cell r="AM1295">
            <v>54425</v>
          </cell>
          <cell r="AN1295" t="str">
            <v xml:space="preserve">  0/00/0000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42500</v>
          </cell>
          <cell r="AZ1295">
            <v>54425</v>
          </cell>
          <cell r="BA1295" t="str">
            <v xml:space="preserve"> ST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 t="str">
            <v>Pass</v>
          </cell>
          <cell r="BH1295" t="str">
            <v>Pass</v>
          </cell>
          <cell r="BI1295" t="str">
            <v>***-**-2717</v>
          </cell>
          <cell r="BJ1295">
            <v>15513.81</v>
          </cell>
          <cell r="BK1295">
            <v>15526.56</v>
          </cell>
          <cell r="BL1295">
            <v>15526.56</v>
          </cell>
          <cell r="BM1295"/>
          <cell r="BN1295"/>
          <cell r="BO1295"/>
          <cell r="BP1295"/>
          <cell r="BQ1295">
            <v>1.2782711857930569E-5</v>
          </cell>
          <cell r="BR1295">
            <v>15513.81</v>
          </cell>
          <cell r="BS1295">
            <v>12.75</v>
          </cell>
          <cell r="BT1295">
            <v>15526.56</v>
          </cell>
          <cell r="BU1295">
            <v>0</v>
          </cell>
          <cell r="BV1295">
            <v>15526.56</v>
          </cell>
          <cell r="BW1295">
            <v>0</v>
          </cell>
          <cell r="BX1295">
            <v>0</v>
          </cell>
          <cell r="BY1295"/>
          <cell r="BZ1295">
            <v>0</v>
          </cell>
          <cell r="CA1295" t="e">
            <v>#REF!</v>
          </cell>
          <cell r="CB1295" t="str">
            <v>Match</v>
          </cell>
          <cell r="CC1295" t="b">
            <v>0</v>
          </cell>
          <cell r="CD1295">
            <v>957982717</v>
          </cell>
          <cell r="CE1295">
            <v>9</v>
          </cell>
          <cell r="CF1295">
            <v>9</v>
          </cell>
          <cell r="CG1295">
            <v>98</v>
          </cell>
          <cell r="CH1295" t="b">
            <v>0</v>
          </cell>
          <cell r="CI1295">
            <v>-35.313159722223645</v>
          </cell>
          <cell r="CJ1295"/>
          <cell r="CK1295" t="e">
            <v>#REF!</v>
          </cell>
          <cell r="CL1295" t="e">
            <v>#REF!</v>
          </cell>
        </row>
        <row r="1296">
          <cell r="B1296">
            <v>54345</v>
          </cell>
          <cell r="C1296" t="str">
            <v xml:space="preserve"> WRIGHT,JUDITH L.</v>
          </cell>
          <cell r="D1296">
            <v>2025</v>
          </cell>
          <cell r="E1296">
            <v>1969.99</v>
          </cell>
          <cell r="F1296">
            <v>43070</v>
          </cell>
          <cell r="G1296">
            <v>43585</v>
          </cell>
          <cell r="H1296" t="str">
            <v xml:space="preserve"> PERSONAL</v>
          </cell>
          <cell r="I1296" t="str">
            <v xml:space="preserve"> SA</v>
          </cell>
          <cell r="J1296">
            <v>31</v>
          </cell>
          <cell r="K1296" t="str">
            <v xml:space="preserve"> A</v>
          </cell>
          <cell r="L1296" t="str">
            <v xml:space="preserve"> N</v>
          </cell>
          <cell r="M1296">
            <v>0</v>
          </cell>
          <cell r="N1296">
            <v>43044</v>
          </cell>
          <cell r="O1296">
            <v>54345</v>
          </cell>
          <cell r="P1296">
            <v>0</v>
          </cell>
          <cell r="Q1296" t="str">
            <v xml:space="preserve"> MN</v>
          </cell>
          <cell r="R1296">
            <v>43130</v>
          </cell>
          <cell r="S1296">
            <v>134.63</v>
          </cell>
          <cell r="T1296">
            <v>8.58</v>
          </cell>
          <cell r="U1296" t="str">
            <v xml:space="preserve"> N</v>
          </cell>
          <cell r="V1296">
            <v>1</v>
          </cell>
          <cell r="W1296">
            <v>511665206</v>
          </cell>
          <cell r="X1296" t="str">
            <v xml:space="preserve"> S</v>
          </cell>
          <cell r="Y1296">
            <v>43044</v>
          </cell>
          <cell r="Z1296">
            <v>54345</v>
          </cell>
          <cell r="AA1296">
            <v>0</v>
          </cell>
          <cell r="AB1296">
            <v>1</v>
          </cell>
          <cell r="AC1296">
            <v>10</v>
          </cell>
          <cell r="AD1296">
            <v>4</v>
          </cell>
          <cell r="AE1296">
            <v>0</v>
          </cell>
          <cell r="AF1296">
            <v>0</v>
          </cell>
          <cell r="AG1296" t="str">
            <v xml:space="preserve"> ST</v>
          </cell>
          <cell r="AH1296" t="str">
            <v xml:space="preserve"> UNSECURED</v>
          </cell>
          <cell r="AI1296" t="str">
            <v xml:space="preserve"> N</v>
          </cell>
          <cell r="AJ1296">
            <v>7.95</v>
          </cell>
          <cell r="AK1296">
            <v>0</v>
          </cell>
          <cell r="AL1296">
            <v>43044</v>
          </cell>
          <cell r="AM1296">
            <v>54345</v>
          </cell>
          <cell r="AN1296" t="str">
            <v xml:space="preserve">  0/00/0000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43044</v>
          </cell>
          <cell r="AZ1296">
            <v>54345</v>
          </cell>
          <cell r="BA1296" t="str">
            <v xml:space="preserve"> ST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 t="str">
            <v>Pass</v>
          </cell>
          <cell r="BH1296" t="str">
            <v>Pass</v>
          </cell>
          <cell r="BI1296" t="str">
            <v>***-**-5206</v>
          </cell>
          <cell r="BJ1296">
            <v>1969.99</v>
          </cell>
          <cell r="BK1296">
            <v>1978.57</v>
          </cell>
          <cell r="BL1296">
            <v>1978.57</v>
          </cell>
          <cell r="BM1296"/>
          <cell r="BN1296"/>
          <cell r="BO1296"/>
          <cell r="BP1296"/>
          <cell r="BQ1296">
            <v>2.150722759672263E-6</v>
          </cell>
          <cell r="BR1296">
            <v>1969.99</v>
          </cell>
          <cell r="BS1296">
            <v>8.58</v>
          </cell>
          <cell r="BT1296">
            <v>1978.57</v>
          </cell>
          <cell r="BU1296">
            <v>0</v>
          </cell>
          <cell r="BV1296">
            <v>1978.57</v>
          </cell>
          <cell r="BW1296">
            <v>0</v>
          </cell>
          <cell r="BX1296">
            <v>0</v>
          </cell>
          <cell r="BY1296"/>
          <cell r="BZ1296">
            <v>0</v>
          </cell>
          <cell r="CA1296" t="e">
            <v>#REF!</v>
          </cell>
          <cell r="CB1296" t="str">
            <v>Match</v>
          </cell>
          <cell r="CC1296" t="b">
            <v>0</v>
          </cell>
          <cell r="CD1296">
            <v>511665206</v>
          </cell>
          <cell r="CE1296">
            <v>9</v>
          </cell>
          <cell r="CF1296">
            <v>5</v>
          </cell>
          <cell r="CG1296">
            <v>66</v>
          </cell>
          <cell r="CH1296" t="b">
            <v>0</v>
          </cell>
          <cell r="CI1296">
            <v>-6.3131597222236451</v>
          </cell>
          <cell r="CJ1296"/>
          <cell r="CK1296" t="e">
            <v>#REF!</v>
          </cell>
          <cell r="CL1296" t="e">
            <v>#REF!</v>
          </cell>
        </row>
        <row r="1297">
          <cell r="B1297">
            <v>54289</v>
          </cell>
          <cell r="C1297" t="str">
            <v xml:space="preserve"> MOORE,ASHLEY NICOLE</v>
          </cell>
          <cell r="D1297">
            <v>2036.5</v>
          </cell>
          <cell r="E1297">
            <v>1767.5</v>
          </cell>
          <cell r="F1297">
            <v>43046</v>
          </cell>
          <cell r="G1297">
            <v>43495</v>
          </cell>
          <cell r="H1297" t="str">
            <v xml:space="preserve"> PERSONAL</v>
          </cell>
          <cell r="I1297" t="str">
            <v xml:space="preserve"> SA</v>
          </cell>
          <cell r="J1297">
            <v>31</v>
          </cell>
          <cell r="K1297" t="str">
            <v xml:space="preserve"> A</v>
          </cell>
          <cell r="L1297" t="str">
            <v xml:space="preserve"> N</v>
          </cell>
          <cell r="M1297">
            <v>0</v>
          </cell>
          <cell r="N1297">
            <v>43175</v>
          </cell>
          <cell r="O1297">
            <v>54289</v>
          </cell>
          <cell r="P1297">
            <v>0</v>
          </cell>
          <cell r="Q1297" t="str">
            <v xml:space="preserve"> MN</v>
          </cell>
          <cell r="R1297">
            <v>43130</v>
          </cell>
          <cell r="S1297">
            <v>144.68</v>
          </cell>
          <cell r="T1297">
            <v>9.68</v>
          </cell>
          <cell r="U1297" t="str">
            <v xml:space="preserve"> N</v>
          </cell>
          <cell r="V1297">
            <v>11</v>
          </cell>
          <cell r="W1297">
            <v>514130371</v>
          </cell>
          <cell r="X1297" t="str">
            <v xml:space="preserve"> S</v>
          </cell>
          <cell r="Y1297">
            <v>43175</v>
          </cell>
          <cell r="Z1297">
            <v>54289</v>
          </cell>
          <cell r="AA1297">
            <v>0</v>
          </cell>
          <cell r="AB1297">
            <v>4</v>
          </cell>
          <cell r="AC1297">
            <v>10</v>
          </cell>
          <cell r="AD1297">
            <v>4</v>
          </cell>
          <cell r="AE1297">
            <v>0</v>
          </cell>
          <cell r="AF1297">
            <v>0</v>
          </cell>
          <cell r="AG1297" t="str">
            <v xml:space="preserve"> ST</v>
          </cell>
          <cell r="AH1297" t="str">
            <v xml:space="preserve"> 1999 JEEP GRAND CHEROKEE LARED</v>
          </cell>
          <cell r="AI1297" t="str">
            <v xml:space="preserve"> N</v>
          </cell>
          <cell r="AJ1297">
            <v>10</v>
          </cell>
          <cell r="AK1297">
            <v>0</v>
          </cell>
          <cell r="AL1297">
            <v>43175</v>
          </cell>
          <cell r="AM1297">
            <v>54289</v>
          </cell>
          <cell r="AN1297" t="str">
            <v xml:space="preserve">  0/00/0000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43175</v>
          </cell>
          <cell r="AZ1297">
            <v>54289</v>
          </cell>
          <cell r="BA1297" t="str">
            <v xml:space="preserve"> ST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 t="str">
            <v>Pass</v>
          </cell>
          <cell r="BH1297" t="str">
            <v>Pass</v>
          </cell>
          <cell r="BI1297" t="str">
            <v>***-**-0371</v>
          </cell>
          <cell r="BJ1297">
            <v>1767.5</v>
          </cell>
          <cell r="BK1297">
            <v>1777.18</v>
          </cell>
          <cell r="BL1297">
            <v>1777.18</v>
          </cell>
          <cell r="BM1297"/>
          <cell r="BN1297"/>
          <cell r="BO1297"/>
          <cell r="BP1297"/>
          <cell r="BQ1297">
            <v>2.4272399031241926E-6</v>
          </cell>
          <cell r="BR1297">
            <v>1767.5</v>
          </cell>
          <cell r="BS1297">
            <v>9.68</v>
          </cell>
          <cell r="BT1297">
            <v>1777.18</v>
          </cell>
          <cell r="BU1297">
            <v>0</v>
          </cell>
          <cell r="BV1297">
            <v>1777.18</v>
          </cell>
          <cell r="BW1297">
            <v>0</v>
          </cell>
          <cell r="BX1297">
            <v>0</v>
          </cell>
          <cell r="BY1297"/>
          <cell r="BZ1297">
            <v>0</v>
          </cell>
          <cell r="CA1297" t="e">
            <v>#REF!</v>
          </cell>
          <cell r="CB1297" t="str">
            <v>Match</v>
          </cell>
          <cell r="CC1297" t="b">
            <v>0</v>
          </cell>
          <cell r="CD1297">
            <v>514130371</v>
          </cell>
          <cell r="CE1297">
            <v>9</v>
          </cell>
          <cell r="CF1297">
            <v>5</v>
          </cell>
          <cell r="CG1297">
            <v>13</v>
          </cell>
          <cell r="CH1297" t="b">
            <v>0</v>
          </cell>
          <cell r="CI1297">
            <v>-6.3131597222236451</v>
          </cell>
          <cell r="CJ1297"/>
          <cell r="CK1297" t="e">
            <v>#REF!</v>
          </cell>
          <cell r="CL1297" t="e">
            <v>#REF!</v>
          </cell>
        </row>
        <row r="1298">
          <cell r="B1298">
            <v>54459</v>
          </cell>
          <cell r="C1298" t="str">
            <v xml:space="preserve"> MOORE,ASHLEY NICOLE</v>
          </cell>
          <cell r="D1298">
            <v>625</v>
          </cell>
          <cell r="E1298">
            <v>625</v>
          </cell>
          <cell r="F1298">
            <v>43119</v>
          </cell>
          <cell r="G1298">
            <v>43189</v>
          </cell>
          <cell r="H1298" t="str">
            <v xml:space="preserve"> PERSONAL</v>
          </cell>
          <cell r="I1298" t="str">
            <v xml:space="preserve"> SI</v>
          </cell>
          <cell r="J1298">
            <v>72</v>
          </cell>
          <cell r="K1298" t="str">
            <v xml:space="preserve"> A</v>
          </cell>
          <cell r="L1298" t="str">
            <v xml:space="preserve"> N</v>
          </cell>
          <cell r="M1298">
            <v>0</v>
          </cell>
          <cell r="N1298">
            <v>43175</v>
          </cell>
          <cell r="O1298">
            <v>54459</v>
          </cell>
          <cell r="P1298">
            <v>0</v>
          </cell>
          <cell r="Q1298" t="str">
            <v xml:space="preserve"> MN</v>
          </cell>
          <cell r="R1298">
            <v>43189</v>
          </cell>
          <cell r="S1298">
            <v>0</v>
          </cell>
          <cell r="T1298">
            <v>7.5</v>
          </cell>
          <cell r="U1298" t="str">
            <v xml:space="preserve"> N</v>
          </cell>
          <cell r="V1298">
            <v>1</v>
          </cell>
          <cell r="W1298">
            <v>514130371</v>
          </cell>
          <cell r="X1298" t="str">
            <v xml:space="preserve"> S</v>
          </cell>
          <cell r="Y1298">
            <v>43175</v>
          </cell>
          <cell r="Z1298">
            <v>54459</v>
          </cell>
          <cell r="AA1298">
            <v>0</v>
          </cell>
          <cell r="AB1298">
            <v>4</v>
          </cell>
          <cell r="AC1298">
            <v>10</v>
          </cell>
          <cell r="AD1298">
            <v>8</v>
          </cell>
          <cell r="AE1298">
            <v>0</v>
          </cell>
          <cell r="AF1298">
            <v>0</v>
          </cell>
          <cell r="AG1298" t="str">
            <v xml:space="preserve"> ST</v>
          </cell>
          <cell r="AH1298" t="str">
            <v xml:space="preserve"> UNSECURED</v>
          </cell>
          <cell r="AI1298" t="str">
            <v xml:space="preserve"> N</v>
          </cell>
          <cell r="AJ1298">
            <v>15</v>
          </cell>
          <cell r="AK1298">
            <v>0</v>
          </cell>
          <cell r="AL1298">
            <v>43175</v>
          </cell>
          <cell r="AM1298">
            <v>54459</v>
          </cell>
          <cell r="AN1298" t="str">
            <v xml:space="preserve">  0/00/0000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43175</v>
          </cell>
          <cell r="AZ1298">
            <v>54459</v>
          </cell>
          <cell r="BA1298" t="str">
            <v xml:space="preserve"> ST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 t="str">
            <v>Pass</v>
          </cell>
          <cell r="BH1298" t="str">
            <v>Pass</v>
          </cell>
          <cell r="BI1298" t="str">
            <v>***-**-0371</v>
          </cell>
          <cell r="BJ1298">
            <v>625</v>
          </cell>
          <cell r="BK1298">
            <v>632.5</v>
          </cell>
          <cell r="BL1298">
            <v>632.5</v>
          </cell>
          <cell r="BM1298"/>
          <cell r="BN1298"/>
          <cell r="BO1298"/>
          <cell r="BP1298"/>
          <cell r="BQ1298">
            <v>1.2874327633261277E-6</v>
          </cell>
          <cell r="BR1298">
            <v>625</v>
          </cell>
          <cell r="BS1298">
            <v>7.5</v>
          </cell>
          <cell r="BT1298">
            <v>632.5</v>
          </cell>
          <cell r="BU1298">
            <v>0</v>
          </cell>
          <cell r="BV1298">
            <v>632.5</v>
          </cell>
          <cell r="BW1298">
            <v>0</v>
          </cell>
          <cell r="BX1298">
            <v>0</v>
          </cell>
          <cell r="BY1298"/>
          <cell r="BZ1298">
            <v>0</v>
          </cell>
          <cell r="CA1298" t="e">
            <v>#REF!</v>
          </cell>
          <cell r="CB1298" t="str">
            <v>Match</v>
          </cell>
          <cell r="CC1298" t="b">
            <v>0</v>
          </cell>
          <cell r="CD1298">
            <v>514130371</v>
          </cell>
          <cell r="CE1298">
            <v>9</v>
          </cell>
          <cell r="CF1298">
            <v>5</v>
          </cell>
          <cell r="CG1298">
            <v>13</v>
          </cell>
          <cell r="CH1298" t="b">
            <v>0</v>
          </cell>
          <cell r="CI1298">
            <v>-65.313159722223645</v>
          </cell>
          <cell r="CJ1298"/>
          <cell r="CK1298" t="e">
            <v>#REF!</v>
          </cell>
          <cell r="CL1298" t="e">
            <v>#REF!</v>
          </cell>
        </row>
        <row r="1299">
          <cell r="B1299">
            <v>42017</v>
          </cell>
          <cell r="C1299" t="str">
            <v xml:space="preserve"> MOONLIGHT APA</v>
          </cell>
          <cell r="D1299">
            <v>442336.06</v>
          </cell>
          <cell r="E1299">
            <v>0</v>
          </cell>
          <cell r="F1299">
            <v>39350</v>
          </cell>
          <cell r="G1299">
            <v>41183</v>
          </cell>
          <cell r="H1299" t="str">
            <v xml:space="preserve"> BANKERS BANK PARTICIPATION</v>
          </cell>
          <cell r="I1299" t="str">
            <v xml:space="preserve"> NA</v>
          </cell>
          <cell r="J1299">
            <v>16</v>
          </cell>
          <cell r="K1299" t="str">
            <v xml:space="preserve"> A</v>
          </cell>
          <cell r="L1299" t="str">
            <v xml:space="preserve"> N</v>
          </cell>
          <cell r="M1299">
            <v>0</v>
          </cell>
          <cell r="N1299">
            <v>43280</v>
          </cell>
          <cell r="O1299">
            <v>42017</v>
          </cell>
          <cell r="P1299">
            <v>0</v>
          </cell>
          <cell r="Q1299" t="str">
            <v xml:space="preserve"> LF</v>
          </cell>
          <cell r="R1299">
            <v>41183</v>
          </cell>
          <cell r="S1299">
            <v>0</v>
          </cell>
          <cell r="T1299">
            <v>0</v>
          </cell>
          <cell r="U1299" t="str">
            <v xml:space="preserve"> N</v>
          </cell>
          <cell r="V1299">
            <v>2</v>
          </cell>
          <cell r="W1299">
            <v>481218652</v>
          </cell>
          <cell r="X1299" t="str">
            <v xml:space="preserve"> Z</v>
          </cell>
          <cell r="Y1299">
            <v>43280</v>
          </cell>
          <cell r="Z1299">
            <v>42017</v>
          </cell>
          <cell r="AA1299">
            <v>0</v>
          </cell>
          <cell r="AB1299">
            <v>25</v>
          </cell>
          <cell r="AC1299">
            <v>6</v>
          </cell>
          <cell r="AD1299">
            <v>2</v>
          </cell>
          <cell r="AE1299">
            <v>42017</v>
          </cell>
          <cell r="AF1299">
            <v>0</v>
          </cell>
          <cell r="AG1299" t="str">
            <v xml:space="preserve"> ST</v>
          </cell>
          <cell r="AH1299" t="str">
            <v xml:space="preserve"> REAL ESTATE MORTGAGE</v>
          </cell>
          <cell r="AI1299" t="str">
            <v xml:space="preserve">  </v>
          </cell>
          <cell r="AJ1299">
            <v>10</v>
          </cell>
          <cell r="AK1299">
            <v>1</v>
          </cell>
          <cell r="AL1299">
            <v>43280</v>
          </cell>
          <cell r="AM1299">
            <v>42017</v>
          </cell>
          <cell r="AN1299" t="str">
            <v xml:space="preserve">  0/00/0000</v>
          </cell>
          <cell r="AO1299">
            <v>0</v>
          </cell>
          <cell r="AP1299">
            <v>79883.289999999994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79883.289999999994</v>
          </cell>
          <cell r="AV1299">
            <v>1</v>
          </cell>
          <cell r="AW1299">
            <v>1</v>
          </cell>
          <cell r="AX1299">
            <v>1</v>
          </cell>
          <cell r="AY1299">
            <v>43280</v>
          </cell>
          <cell r="AZ1299">
            <v>42017</v>
          </cell>
          <cell r="BA1299" t="str">
            <v xml:space="preserve"> ST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 t="str">
            <v>Substandard</v>
          </cell>
          <cell r="BH1299" t="str">
            <v>Substandard</v>
          </cell>
          <cell r="BI1299" t="str">
            <v>xxxxx8652</v>
          </cell>
          <cell r="BJ1299">
            <v>0</v>
          </cell>
          <cell r="BK1299">
            <v>0</v>
          </cell>
          <cell r="BL1299"/>
          <cell r="BM1299"/>
          <cell r="BN1299">
            <v>0</v>
          </cell>
          <cell r="BO1299"/>
          <cell r="BP1299"/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 t="str">
            <v>120 +</v>
          </cell>
          <cell r="BZ1299">
            <v>79883.289999999994</v>
          </cell>
          <cell r="CA1299" t="e">
            <v>#REF!</v>
          </cell>
          <cell r="CB1299" t="str">
            <v>Match</v>
          </cell>
          <cell r="CC1299" t="b">
            <v>0</v>
          </cell>
          <cell r="CD1299">
            <v>481218652</v>
          </cell>
          <cell r="CE1299">
            <v>9</v>
          </cell>
          <cell r="CF1299">
            <v>4</v>
          </cell>
          <cell r="CG1299">
            <v>21</v>
          </cell>
          <cell r="CH1299" t="b">
            <v>0</v>
          </cell>
          <cell r="CI1299">
            <v>1940.6868402777764</v>
          </cell>
          <cell r="CJ1299" t="str">
            <v>31 +</v>
          </cell>
          <cell r="CK1299" t="e">
            <v>#REF!</v>
          </cell>
          <cell r="CL1299" t="e">
            <v>#REF!</v>
          </cell>
        </row>
        <row r="1300">
          <cell r="B1300">
            <v>42024</v>
          </cell>
          <cell r="C1300" t="str">
            <v xml:space="preserve"> MOONLIGHT APA</v>
          </cell>
          <cell r="D1300">
            <v>307663.94</v>
          </cell>
          <cell r="E1300">
            <v>0</v>
          </cell>
          <cell r="F1300">
            <v>39350</v>
          </cell>
          <cell r="G1300">
            <v>41183</v>
          </cell>
          <cell r="H1300" t="str">
            <v xml:space="preserve"> BANKERS BANK PARTICIPATION</v>
          </cell>
          <cell r="I1300" t="str">
            <v xml:space="preserve"> NA</v>
          </cell>
          <cell r="J1300">
            <v>16</v>
          </cell>
          <cell r="K1300" t="str">
            <v xml:space="preserve"> A</v>
          </cell>
          <cell r="L1300" t="str">
            <v xml:space="preserve"> N</v>
          </cell>
          <cell r="M1300">
            <v>0</v>
          </cell>
          <cell r="N1300">
            <v>43280</v>
          </cell>
          <cell r="O1300">
            <v>42024</v>
          </cell>
          <cell r="P1300">
            <v>0</v>
          </cell>
          <cell r="Q1300" t="str">
            <v xml:space="preserve"> LF</v>
          </cell>
          <cell r="R1300">
            <v>41183</v>
          </cell>
          <cell r="S1300">
            <v>0</v>
          </cell>
          <cell r="T1300">
            <v>0</v>
          </cell>
          <cell r="U1300" t="str">
            <v xml:space="preserve"> N</v>
          </cell>
          <cell r="V1300">
            <v>2</v>
          </cell>
          <cell r="W1300">
            <v>481218652</v>
          </cell>
          <cell r="X1300" t="str">
            <v xml:space="preserve"> F</v>
          </cell>
          <cell r="Y1300">
            <v>43280</v>
          </cell>
          <cell r="Z1300">
            <v>42024</v>
          </cell>
          <cell r="AA1300">
            <v>0</v>
          </cell>
          <cell r="AB1300">
            <v>25</v>
          </cell>
          <cell r="AC1300">
            <v>6</v>
          </cell>
          <cell r="AD1300">
            <v>2</v>
          </cell>
          <cell r="AE1300">
            <v>42024</v>
          </cell>
          <cell r="AF1300">
            <v>0</v>
          </cell>
          <cell r="AG1300" t="str">
            <v xml:space="preserve"> ST</v>
          </cell>
          <cell r="AH1300" t="str">
            <v xml:space="preserve"> NEW MINI PERM</v>
          </cell>
          <cell r="AI1300" t="str">
            <v xml:space="preserve"> N</v>
          </cell>
          <cell r="AJ1300">
            <v>10</v>
          </cell>
          <cell r="AK1300">
            <v>1</v>
          </cell>
          <cell r="AL1300">
            <v>43280</v>
          </cell>
          <cell r="AM1300">
            <v>42024</v>
          </cell>
          <cell r="AN1300" t="str">
            <v xml:space="preserve">  0/00/0000</v>
          </cell>
          <cell r="AO1300">
            <v>0</v>
          </cell>
          <cell r="AP1300">
            <v>56151.83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56151.83</v>
          </cell>
          <cell r="AV1300">
            <v>1</v>
          </cell>
          <cell r="AW1300">
            <v>1</v>
          </cell>
          <cell r="AX1300">
            <v>1</v>
          </cell>
          <cell r="AY1300">
            <v>43280</v>
          </cell>
          <cell r="AZ1300">
            <v>42024</v>
          </cell>
          <cell r="BA1300" t="str">
            <v xml:space="preserve"> ST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 t="str">
            <v>Substandard</v>
          </cell>
          <cell r="BH1300" t="str">
            <v>Substandard</v>
          </cell>
          <cell r="BI1300" t="str">
            <v>**-***8652</v>
          </cell>
          <cell r="BJ1300">
            <v>0</v>
          </cell>
          <cell r="BK1300">
            <v>0</v>
          </cell>
          <cell r="BL1300"/>
          <cell r="BM1300"/>
          <cell r="BN1300">
            <v>0</v>
          </cell>
          <cell r="BO1300"/>
          <cell r="BP1300"/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 t="str">
            <v>120 +</v>
          </cell>
          <cell r="BZ1300">
            <v>56151.83</v>
          </cell>
          <cell r="CA1300" t="e">
            <v>#REF!</v>
          </cell>
          <cell r="CB1300" t="str">
            <v>Match</v>
          </cell>
          <cell r="CC1300" t="b">
            <v>0</v>
          </cell>
          <cell r="CD1300">
            <v>481218652</v>
          </cell>
          <cell r="CE1300">
            <v>9</v>
          </cell>
          <cell r="CF1300">
            <v>4</v>
          </cell>
          <cell r="CG1300">
            <v>21</v>
          </cell>
          <cell r="CH1300" t="b">
            <v>0</v>
          </cell>
          <cell r="CI1300">
            <v>1940.6868402777764</v>
          </cell>
          <cell r="CJ1300" t="str">
            <v>31 +</v>
          </cell>
          <cell r="CK1300" t="e">
            <v>#REF!</v>
          </cell>
          <cell r="CL1300" t="e">
            <v>#REF!</v>
          </cell>
        </row>
        <row r="1301">
          <cell r="B1301">
            <v>49464</v>
          </cell>
          <cell r="C1301" t="str">
            <v xml:space="preserve"> MOORE MICHAEL E.</v>
          </cell>
          <cell r="D1301">
            <v>415</v>
          </cell>
          <cell r="E1301">
            <v>415</v>
          </cell>
          <cell r="F1301">
            <v>41512</v>
          </cell>
          <cell r="G1301">
            <v>41618</v>
          </cell>
          <cell r="H1301" t="str">
            <v xml:space="preserve"> HOME REPAIRS</v>
          </cell>
          <cell r="I1301" t="str">
            <v xml:space="preserve"> CO</v>
          </cell>
          <cell r="J1301">
            <v>31</v>
          </cell>
          <cell r="K1301" t="str">
            <v xml:space="preserve"> A</v>
          </cell>
          <cell r="L1301" t="str">
            <v xml:space="preserve"> N</v>
          </cell>
          <cell r="M1301">
            <v>0</v>
          </cell>
          <cell r="N1301">
            <v>43287</v>
          </cell>
          <cell r="O1301">
            <v>49464</v>
          </cell>
          <cell r="P1301">
            <v>0</v>
          </cell>
          <cell r="Q1301" t="str">
            <v xml:space="preserve"> KM</v>
          </cell>
          <cell r="R1301">
            <v>41527</v>
          </cell>
          <cell r="S1301">
            <v>105.63</v>
          </cell>
          <cell r="T1301">
            <v>0</v>
          </cell>
          <cell r="U1301" t="str">
            <v xml:space="preserve"> N</v>
          </cell>
          <cell r="V1301">
            <v>1</v>
          </cell>
          <cell r="W1301">
            <v>497849236</v>
          </cell>
          <cell r="X1301" t="str">
            <v xml:space="preserve"> S</v>
          </cell>
          <cell r="Y1301">
            <v>43287</v>
          </cell>
          <cell r="Z1301">
            <v>49464</v>
          </cell>
          <cell r="AA1301">
            <v>0</v>
          </cell>
          <cell r="AB1301">
            <v>1</v>
          </cell>
          <cell r="AC1301">
            <v>9</v>
          </cell>
          <cell r="AD1301">
            <v>4</v>
          </cell>
          <cell r="AE1301">
            <v>0</v>
          </cell>
          <cell r="AF1301">
            <v>0</v>
          </cell>
          <cell r="AG1301" t="str">
            <v xml:space="preserve"> ST</v>
          </cell>
          <cell r="AH1301" t="str">
            <v xml:space="preserve"> UNSECURED</v>
          </cell>
          <cell r="AI1301" t="str">
            <v xml:space="preserve"> N</v>
          </cell>
          <cell r="AJ1301">
            <v>9</v>
          </cell>
          <cell r="AK1301">
            <v>4</v>
          </cell>
          <cell r="AL1301">
            <v>43287</v>
          </cell>
          <cell r="AM1301">
            <v>49464</v>
          </cell>
          <cell r="AN1301" t="str">
            <v xml:space="preserve">  0/00/0000</v>
          </cell>
          <cell r="AO1301">
            <v>415</v>
          </cell>
          <cell r="AP1301">
            <v>164.9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579.9</v>
          </cell>
          <cell r="AV1301">
            <v>4</v>
          </cell>
          <cell r="AW1301">
            <v>4</v>
          </cell>
          <cell r="AX1301">
            <v>4</v>
          </cell>
          <cell r="AY1301">
            <v>43287</v>
          </cell>
          <cell r="AZ1301">
            <v>49464</v>
          </cell>
          <cell r="BA1301" t="str">
            <v xml:space="preserve"> ST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 t="str">
            <v>Substandard</v>
          </cell>
          <cell r="BH1301" t="str">
            <v>Pass</v>
          </cell>
          <cell r="BI1301" t="str">
            <v>***-**-9236</v>
          </cell>
          <cell r="BJ1301">
            <v>415</v>
          </cell>
          <cell r="BK1301">
            <v>0</v>
          </cell>
          <cell r="BL1301"/>
          <cell r="BM1301"/>
          <cell r="BN1301">
            <v>0</v>
          </cell>
          <cell r="BO1301"/>
          <cell r="BP1301"/>
          <cell r="BQ1301">
            <v>5.1291321290912931E-7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415</v>
          </cell>
          <cell r="BY1301" t="str">
            <v>120 +</v>
          </cell>
          <cell r="BZ1301">
            <v>579.9</v>
          </cell>
          <cell r="CA1301" t="e">
            <v>#REF!</v>
          </cell>
          <cell r="CB1301" t="str">
            <v>Match</v>
          </cell>
          <cell r="CC1301" t="b">
            <v>0</v>
          </cell>
          <cell r="CD1301">
            <v>497849236</v>
          </cell>
          <cell r="CE1301">
            <v>9</v>
          </cell>
          <cell r="CF1301">
            <v>4</v>
          </cell>
          <cell r="CG1301">
            <v>84</v>
          </cell>
          <cell r="CH1301" t="b">
            <v>0</v>
          </cell>
          <cell r="CI1301">
            <v>1596.6868402777764</v>
          </cell>
          <cell r="CJ1301" t="str">
            <v>31 +</v>
          </cell>
          <cell r="CK1301">
            <v>0</v>
          </cell>
          <cell r="CL1301">
            <v>0</v>
          </cell>
        </row>
        <row r="1302">
          <cell r="B1302">
            <v>53149</v>
          </cell>
          <cell r="C1302" t="str">
            <v xml:space="preserve"> MORA,JOSE ZENON</v>
          </cell>
          <cell r="D1302">
            <v>12027.5</v>
          </cell>
          <cell r="E1302">
            <v>9527.3799999999992</v>
          </cell>
          <cell r="F1302">
            <v>42583</v>
          </cell>
          <cell r="G1302">
            <v>44195</v>
          </cell>
          <cell r="H1302" t="str">
            <v xml:space="preserve"> PURCHASE VEHICLE</v>
          </cell>
          <cell r="I1302" t="str">
            <v xml:space="preserve"> SA</v>
          </cell>
          <cell r="J1302">
            <v>31</v>
          </cell>
          <cell r="K1302" t="str">
            <v xml:space="preserve"> A</v>
          </cell>
          <cell r="L1302" t="str">
            <v xml:space="preserve"> N</v>
          </cell>
          <cell r="M1302">
            <v>0</v>
          </cell>
          <cell r="N1302">
            <v>43290</v>
          </cell>
          <cell r="O1302">
            <v>53149</v>
          </cell>
          <cell r="P1302">
            <v>0</v>
          </cell>
          <cell r="Q1302" t="str">
            <v xml:space="preserve"> MN</v>
          </cell>
          <cell r="R1302">
            <v>43099</v>
          </cell>
          <cell r="S1302">
            <v>279.66000000000003</v>
          </cell>
          <cell r="T1302">
            <v>340.24</v>
          </cell>
          <cell r="U1302" t="str">
            <v xml:space="preserve"> N</v>
          </cell>
          <cell r="V1302">
            <v>11</v>
          </cell>
          <cell r="W1302">
            <v>558675060</v>
          </cell>
          <cell r="X1302" t="str">
            <v xml:space="preserve"> S</v>
          </cell>
          <cell r="Y1302">
            <v>43290</v>
          </cell>
          <cell r="Z1302">
            <v>53149</v>
          </cell>
          <cell r="AA1302">
            <v>1</v>
          </cell>
          <cell r="AB1302">
            <v>21</v>
          </cell>
          <cell r="AC1302">
            <v>11</v>
          </cell>
          <cell r="AD1302">
            <v>4</v>
          </cell>
          <cell r="AE1302">
            <v>0</v>
          </cell>
          <cell r="AF1302">
            <v>0</v>
          </cell>
          <cell r="AG1302" t="str">
            <v xml:space="preserve"> ST</v>
          </cell>
          <cell r="AH1302" t="str">
            <v xml:space="preserve"> 1988 HARLEY DAVIDSON</v>
          </cell>
          <cell r="AI1302" t="str">
            <v xml:space="preserve"> N</v>
          </cell>
          <cell r="AJ1302">
            <v>5.5</v>
          </cell>
          <cell r="AK1302">
            <v>1</v>
          </cell>
          <cell r="AL1302">
            <v>43290</v>
          </cell>
          <cell r="AM1302">
            <v>53149</v>
          </cell>
          <cell r="AN1302" t="str">
            <v xml:space="preserve">  6/23/2017</v>
          </cell>
          <cell r="AO1302">
            <v>0</v>
          </cell>
          <cell r="AP1302">
            <v>76.260000000000005</v>
          </cell>
          <cell r="AQ1302">
            <v>76.260000000000005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43290</v>
          </cell>
          <cell r="AZ1302">
            <v>53149</v>
          </cell>
          <cell r="BA1302" t="str">
            <v xml:space="preserve"> ST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 t="str">
            <v>Pass</v>
          </cell>
          <cell r="BH1302" t="str">
            <v>Pass</v>
          </cell>
          <cell r="BI1302" t="str">
            <v>***-**-5060</v>
          </cell>
          <cell r="BJ1302">
            <v>9527.3799999999992</v>
          </cell>
          <cell r="BK1302">
            <v>9867.619999999999</v>
          </cell>
          <cell r="BL1302">
            <v>9867.619999999999</v>
          </cell>
          <cell r="BM1302"/>
          <cell r="BN1302"/>
          <cell r="BO1302"/>
          <cell r="BP1302"/>
          <cell r="BQ1302">
            <v>7.1959718809194084E-6</v>
          </cell>
          <cell r="BR1302">
            <v>9527.3799999999992</v>
          </cell>
          <cell r="BS1302">
            <v>340.24</v>
          </cell>
          <cell r="BT1302">
            <v>9867.619999999999</v>
          </cell>
          <cell r="BU1302">
            <v>0</v>
          </cell>
          <cell r="BV1302">
            <v>9867.619999999999</v>
          </cell>
          <cell r="BW1302">
            <v>0</v>
          </cell>
          <cell r="BX1302">
            <v>0</v>
          </cell>
          <cell r="BY1302" t="str">
            <v>1-29</v>
          </cell>
          <cell r="BZ1302">
            <v>76.260000000000005</v>
          </cell>
          <cell r="CA1302" t="e">
            <v>#REF!</v>
          </cell>
          <cell r="CB1302" t="str">
            <v>Match</v>
          </cell>
          <cell r="CC1302" t="b">
            <v>0</v>
          </cell>
          <cell r="CD1302">
            <v>558675060</v>
          </cell>
          <cell r="CE1302">
            <v>9</v>
          </cell>
          <cell r="CF1302">
            <v>5</v>
          </cell>
          <cell r="CG1302">
            <v>67</v>
          </cell>
          <cell r="CH1302" t="b">
            <v>0</v>
          </cell>
          <cell r="CI1302">
            <v>24.686840277776355</v>
          </cell>
          <cell r="CJ1302"/>
          <cell r="CK1302" t="e">
            <v>#REF!</v>
          </cell>
          <cell r="CL1302" t="e">
            <v>#REF!</v>
          </cell>
        </row>
        <row r="1303">
          <cell r="B1303">
            <v>52734</v>
          </cell>
          <cell r="C1303" t="str">
            <v xml:space="preserve"> MORENO,JOEL RITO</v>
          </cell>
          <cell r="D1303">
            <v>10398.5</v>
          </cell>
          <cell r="E1303">
            <v>3099.01</v>
          </cell>
          <cell r="F1303">
            <v>42466</v>
          </cell>
          <cell r="G1303">
            <v>43389</v>
          </cell>
          <cell r="H1303" t="str">
            <v xml:space="preserve"> PURCHASE VEHICLE</v>
          </cell>
          <cell r="I1303" t="str">
            <v xml:space="preserve"> SA</v>
          </cell>
          <cell r="J1303">
            <v>34</v>
          </cell>
          <cell r="K1303" t="str">
            <v xml:space="preserve"> A</v>
          </cell>
          <cell r="L1303" t="str">
            <v xml:space="preserve"> N</v>
          </cell>
          <cell r="M1303">
            <v>0</v>
          </cell>
          <cell r="N1303">
            <v>43294</v>
          </cell>
          <cell r="O1303">
            <v>52734</v>
          </cell>
          <cell r="P1303">
            <v>387.91</v>
          </cell>
          <cell r="Q1303" t="str">
            <v xml:space="preserve"> LF</v>
          </cell>
          <cell r="R1303">
            <v>43085</v>
          </cell>
          <cell r="S1303">
            <v>382.02</v>
          </cell>
          <cell r="T1303">
            <v>0</v>
          </cell>
          <cell r="U1303" t="str">
            <v xml:space="preserve"> N</v>
          </cell>
          <cell r="V1303">
            <v>11</v>
          </cell>
          <cell r="W1303">
            <v>964740861</v>
          </cell>
          <cell r="X1303" t="str">
            <v xml:space="preserve"> S</v>
          </cell>
          <cell r="Y1303">
            <v>43294</v>
          </cell>
          <cell r="Z1303">
            <v>52734</v>
          </cell>
          <cell r="AA1303">
            <v>0</v>
          </cell>
          <cell r="AB1303">
            <v>21</v>
          </cell>
          <cell r="AC1303">
            <v>5</v>
          </cell>
          <cell r="AD1303">
            <v>12</v>
          </cell>
          <cell r="AE1303">
            <v>0</v>
          </cell>
          <cell r="AF1303">
            <v>0</v>
          </cell>
          <cell r="AG1303" t="str">
            <v xml:space="preserve"> CO</v>
          </cell>
          <cell r="AH1303" t="str">
            <v xml:space="preserve"> 2007 JEEP CHEROKEE (VIN 1J8HR5</v>
          </cell>
          <cell r="AI1303" t="str">
            <v xml:space="preserve"> N</v>
          </cell>
          <cell r="AJ1303">
            <v>7.5</v>
          </cell>
          <cell r="AK1303">
            <v>10</v>
          </cell>
          <cell r="AL1303">
            <v>43294</v>
          </cell>
          <cell r="AM1303">
            <v>52734</v>
          </cell>
          <cell r="AN1303" t="str">
            <v xml:space="preserve">  0/00/0000</v>
          </cell>
          <cell r="AO1303">
            <v>362.28</v>
          </cell>
          <cell r="AP1303">
            <v>273.05</v>
          </cell>
          <cell r="AQ1303">
            <v>0</v>
          </cell>
          <cell r="AR1303">
            <v>253.31</v>
          </cell>
          <cell r="AS1303">
            <v>0</v>
          </cell>
          <cell r="AT1303">
            <v>0</v>
          </cell>
          <cell r="AU1303">
            <v>0</v>
          </cell>
          <cell r="AV1303">
            <v>9</v>
          </cell>
          <cell r="AW1303">
            <v>7</v>
          </cell>
          <cell r="AX1303">
            <v>6</v>
          </cell>
          <cell r="AY1303">
            <v>43294</v>
          </cell>
          <cell r="AZ1303">
            <v>52734</v>
          </cell>
          <cell r="BA1303" t="str">
            <v xml:space="preserve"> CO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 t="str">
            <v>Substandard</v>
          </cell>
          <cell r="BH1303" t="str">
            <v>Pass</v>
          </cell>
          <cell r="BI1303" t="str">
            <v>***-**-0861</v>
          </cell>
          <cell r="BJ1303">
            <v>3099.01</v>
          </cell>
          <cell r="BK1303">
            <v>2711.1000000000004</v>
          </cell>
          <cell r="BL1303"/>
          <cell r="BM1303"/>
          <cell r="BN1303">
            <v>2711.1000000000004</v>
          </cell>
          <cell r="BO1303"/>
          <cell r="BP1303"/>
          <cell r="BQ1303">
            <v>3.1918136063002424E-6</v>
          </cell>
          <cell r="BR1303">
            <v>2711.1000000000004</v>
          </cell>
          <cell r="BS1303">
            <v>0</v>
          </cell>
          <cell r="BT1303">
            <v>2711.1000000000004</v>
          </cell>
          <cell r="BU1303">
            <v>0</v>
          </cell>
          <cell r="BV1303">
            <v>2711.1000000000004</v>
          </cell>
          <cell r="BW1303">
            <v>0</v>
          </cell>
          <cell r="BX1303">
            <v>0</v>
          </cell>
          <cell r="BY1303" t="str">
            <v>30-59</v>
          </cell>
          <cell r="BZ1303">
            <v>635.32999999999993</v>
          </cell>
          <cell r="CA1303" t="e">
            <v>#REF!</v>
          </cell>
          <cell r="CB1303" t="str">
            <v>Match</v>
          </cell>
          <cell r="CC1303" t="b">
            <v>0</v>
          </cell>
          <cell r="CD1303">
            <v>964740861</v>
          </cell>
          <cell r="CE1303">
            <v>9</v>
          </cell>
          <cell r="CF1303">
            <v>9</v>
          </cell>
          <cell r="CG1303">
            <v>74</v>
          </cell>
          <cell r="CH1303" t="str">
            <v>Z</v>
          </cell>
          <cell r="CI1303">
            <v>38.686840277776355</v>
          </cell>
          <cell r="CJ1303" t="str">
            <v>31 +</v>
          </cell>
          <cell r="CK1303" t="e">
            <v>#REF!</v>
          </cell>
          <cell r="CL1303" t="e">
            <v>#REF!</v>
          </cell>
        </row>
        <row r="1304">
          <cell r="B1304">
            <v>40436</v>
          </cell>
          <cell r="C1304" t="str">
            <v xml:space="preserve"> MORALES,LEONA</v>
          </cell>
          <cell r="D1304">
            <v>1116.27</v>
          </cell>
          <cell r="E1304">
            <v>812.73</v>
          </cell>
          <cell r="F1304">
            <v>38819</v>
          </cell>
          <cell r="G1304">
            <v>39171</v>
          </cell>
          <cell r="H1304" t="str">
            <v xml:space="preserve"> PURCHASE FURNITURE (DEC-MART)</v>
          </cell>
          <cell r="I1304" t="str">
            <v xml:space="preserve"> CO</v>
          </cell>
          <cell r="J1304">
            <v>31</v>
          </cell>
          <cell r="K1304" t="str">
            <v xml:space="preserve"> A</v>
          </cell>
          <cell r="L1304" t="str">
            <v xml:space="preserve"> N</v>
          </cell>
          <cell r="M1304">
            <v>0</v>
          </cell>
          <cell r="N1304">
            <v>43295</v>
          </cell>
          <cell r="O1304">
            <v>40436</v>
          </cell>
          <cell r="P1304">
            <v>0</v>
          </cell>
          <cell r="Q1304" t="str">
            <v xml:space="preserve"> KM</v>
          </cell>
          <cell r="R1304">
            <v>38959</v>
          </cell>
          <cell r="S1304">
            <v>98.06</v>
          </cell>
          <cell r="T1304">
            <v>0</v>
          </cell>
          <cell r="U1304" t="str">
            <v xml:space="preserve"> N</v>
          </cell>
          <cell r="V1304">
            <v>14</v>
          </cell>
          <cell r="W1304">
            <v>344967795</v>
          </cell>
          <cell r="X1304" t="str">
            <v xml:space="preserve"> S</v>
          </cell>
          <cell r="Y1304">
            <v>43295</v>
          </cell>
          <cell r="Z1304">
            <v>40436</v>
          </cell>
          <cell r="AA1304">
            <v>0</v>
          </cell>
          <cell r="AB1304">
            <v>1</v>
          </cell>
          <cell r="AC1304">
            <v>11</v>
          </cell>
          <cell r="AD1304">
            <v>4</v>
          </cell>
          <cell r="AE1304">
            <v>0</v>
          </cell>
          <cell r="AF1304">
            <v>0</v>
          </cell>
          <cell r="AG1304" t="str">
            <v xml:space="preserve"> ST</v>
          </cell>
          <cell r="AH1304" t="str">
            <v xml:space="preserve"> FURNITURE</v>
          </cell>
          <cell r="AI1304" t="str">
            <v xml:space="preserve">  </v>
          </cell>
          <cell r="AJ1304">
            <v>10.5</v>
          </cell>
          <cell r="AK1304">
            <v>11</v>
          </cell>
          <cell r="AL1304">
            <v>43295</v>
          </cell>
          <cell r="AM1304">
            <v>40436</v>
          </cell>
          <cell r="AN1304" t="str">
            <v xml:space="preserve">  0/00/0000</v>
          </cell>
          <cell r="AO1304">
            <v>812.73</v>
          </cell>
          <cell r="AP1304">
            <v>960.69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1773.42</v>
          </cell>
          <cell r="AV1304">
            <v>11</v>
          </cell>
          <cell r="AW1304">
            <v>11</v>
          </cell>
          <cell r="AX1304">
            <v>10</v>
          </cell>
          <cell r="AY1304">
            <v>43295</v>
          </cell>
          <cell r="AZ1304">
            <v>40436</v>
          </cell>
          <cell r="BA1304" t="str">
            <v xml:space="preserve"> ST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 t="str">
            <v>Substandard</v>
          </cell>
          <cell r="BH1304" t="str">
            <v>Pass</v>
          </cell>
          <cell r="BI1304" t="str">
            <v>***-**-7795</v>
          </cell>
          <cell r="BJ1304">
            <v>812.73</v>
          </cell>
          <cell r="BK1304">
            <v>0</v>
          </cell>
          <cell r="BL1304"/>
          <cell r="BM1304"/>
          <cell r="BN1304">
            <v>0</v>
          </cell>
          <cell r="BO1304"/>
          <cell r="BP1304"/>
          <cell r="BQ1304">
            <v>1.1718954573066089E-6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812.73</v>
          </cell>
          <cell r="BY1304" t="str">
            <v>120 +</v>
          </cell>
          <cell r="BZ1304">
            <v>1773.42</v>
          </cell>
          <cell r="CA1304" t="e">
            <v>#REF!</v>
          </cell>
          <cell r="CB1304" t="str">
            <v>Match</v>
          </cell>
          <cell r="CC1304" t="b">
            <v>0</v>
          </cell>
          <cell r="CD1304">
            <v>344967795</v>
          </cell>
          <cell r="CE1304">
            <v>9</v>
          </cell>
          <cell r="CF1304">
            <v>3</v>
          </cell>
          <cell r="CG1304">
            <v>96</v>
          </cell>
          <cell r="CH1304" t="b">
            <v>0</v>
          </cell>
          <cell r="CI1304">
            <v>4164.6868402777764</v>
          </cell>
          <cell r="CJ1304" t="str">
            <v>31 +</v>
          </cell>
          <cell r="CK1304">
            <v>0</v>
          </cell>
          <cell r="CL1304">
            <v>0</v>
          </cell>
        </row>
        <row r="1305">
          <cell r="B1305">
            <v>52672</v>
          </cell>
          <cell r="C1305" t="str">
            <v xml:space="preserve"> MORALES,NALLELY</v>
          </cell>
          <cell r="D1305">
            <v>13325.03</v>
          </cell>
          <cell r="E1305">
            <v>7052.45</v>
          </cell>
          <cell r="F1305">
            <v>42446</v>
          </cell>
          <cell r="G1305">
            <v>43733</v>
          </cell>
          <cell r="H1305" t="str">
            <v xml:space="preserve"> VEHICLE RE-AMORTIZE</v>
          </cell>
          <cell r="I1305" t="str">
            <v xml:space="preserve"> SA</v>
          </cell>
          <cell r="J1305">
            <v>34</v>
          </cell>
          <cell r="K1305" t="str">
            <v xml:space="preserve"> A</v>
          </cell>
          <cell r="L1305" t="str">
            <v xml:space="preserve"> N</v>
          </cell>
          <cell r="M1305">
            <v>0</v>
          </cell>
          <cell r="N1305">
            <v>43296</v>
          </cell>
          <cell r="O1305">
            <v>52672</v>
          </cell>
          <cell r="P1305">
            <v>0</v>
          </cell>
          <cell r="Q1305" t="str">
            <v xml:space="preserve"> JD</v>
          </cell>
          <cell r="R1305">
            <v>43125</v>
          </cell>
          <cell r="S1305">
            <v>356.14</v>
          </cell>
          <cell r="T1305">
            <v>27.63</v>
          </cell>
          <cell r="U1305" t="str">
            <v xml:space="preserve"> N</v>
          </cell>
          <cell r="V1305">
            <v>11</v>
          </cell>
          <cell r="W1305">
            <v>649055429</v>
          </cell>
          <cell r="X1305" t="str">
            <v xml:space="preserve"> S</v>
          </cell>
          <cell r="Y1305">
            <v>43296</v>
          </cell>
          <cell r="Z1305">
            <v>52672</v>
          </cell>
          <cell r="AA1305">
            <v>0</v>
          </cell>
          <cell r="AB1305">
            <v>24</v>
          </cell>
          <cell r="AC1305">
            <v>5</v>
          </cell>
          <cell r="AD1305">
            <v>12</v>
          </cell>
          <cell r="AE1305">
            <v>0</v>
          </cell>
          <cell r="AF1305">
            <v>0</v>
          </cell>
          <cell r="AG1305" t="str">
            <v xml:space="preserve"> ST</v>
          </cell>
          <cell r="AH1305" t="str">
            <v xml:space="preserve"> 2009 CHEVROLET SILVERADO (VIN</v>
          </cell>
          <cell r="AI1305" t="str">
            <v xml:space="preserve"> N</v>
          </cell>
          <cell r="AJ1305">
            <v>6.5</v>
          </cell>
          <cell r="AK1305">
            <v>9</v>
          </cell>
          <cell r="AL1305">
            <v>43296</v>
          </cell>
          <cell r="AM1305">
            <v>52672</v>
          </cell>
          <cell r="AN1305" t="str">
            <v xml:space="preserve">  0/00/0000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7</v>
          </cell>
          <cell r="AW1305">
            <v>4</v>
          </cell>
          <cell r="AX1305">
            <v>1</v>
          </cell>
          <cell r="AY1305">
            <v>43296</v>
          </cell>
          <cell r="AZ1305">
            <v>52672</v>
          </cell>
          <cell r="BA1305" t="str">
            <v xml:space="preserve"> ST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 t="str">
            <v>Pass</v>
          </cell>
          <cell r="BH1305" t="str">
            <v>Pass</v>
          </cell>
          <cell r="BI1305" t="str">
            <v>***-**-5429</v>
          </cell>
          <cell r="BJ1305">
            <v>7052.45</v>
          </cell>
          <cell r="BK1305">
            <v>7080.08</v>
          </cell>
          <cell r="BL1305">
            <v>7080.08</v>
          </cell>
          <cell r="BM1305"/>
          <cell r="BN1305"/>
          <cell r="BO1305"/>
          <cell r="BP1305"/>
          <cell r="BQ1305">
            <v>6.2951582662587486E-6</v>
          </cell>
          <cell r="BR1305">
            <v>7052.45</v>
          </cell>
          <cell r="BS1305">
            <v>27.63</v>
          </cell>
          <cell r="BT1305">
            <v>7080.08</v>
          </cell>
          <cell r="BU1305">
            <v>0</v>
          </cell>
          <cell r="BV1305">
            <v>7080.08</v>
          </cell>
          <cell r="BW1305">
            <v>0</v>
          </cell>
          <cell r="BX1305">
            <v>0</v>
          </cell>
          <cell r="BY1305"/>
          <cell r="BZ1305">
            <v>0</v>
          </cell>
          <cell r="CA1305" t="e">
            <v>#REF!</v>
          </cell>
          <cell r="CB1305" t="str">
            <v>Match</v>
          </cell>
          <cell r="CC1305" t="b">
            <v>0</v>
          </cell>
          <cell r="CD1305">
            <v>649055429</v>
          </cell>
          <cell r="CE1305">
            <v>9</v>
          </cell>
          <cell r="CF1305">
            <v>6</v>
          </cell>
          <cell r="CG1305">
            <v>5</v>
          </cell>
          <cell r="CH1305" t="b">
            <v>0</v>
          </cell>
          <cell r="CI1305">
            <v>-1.3131597222236451</v>
          </cell>
          <cell r="CJ1305"/>
          <cell r="CK1305" t="e">
            <v>#REF!</v>
          </cell>
          <cell r="CL1305" t="e">
            <v>#REF!</v>
          </cell>
        </row>
        <row r="1306">
          <cell r="B1306">
            <v>52702</v>
          </cell>
          <cell r="C1306" t="str">
            <v xml:space="preserve"> MORENO,ULISES</v>
          </cell>
          <cell r="D1306">
            <v>10840</v>
          </cell>
          <cell r="E1306">
            <v>5921.9</v>
          </cell>
          <cell r="F1306">
            <v>42457</v>
          </cell>
          <cell r="G1306">
            <v>43600</v>
          </cell>
          <cell r="H1306" t="str">
            <v xml:space="preserve"> PURCHASE VEHICLE</v>
          </cell>
          <cell r="I1306" t="str">
            <v xml:space="preserve"> SA</v>
          </cell>
          <cell r="J1306">
            <v>34</v>
          </cell>
          <cell r="K1306" t="str">
            <v xml:space="preserve"> A</v>
          </cell>
          <cell r="L1306" t="str">
            <v xml:space="preserve"> N</v>
          </cell>
          <cell r="M1306">
            <v>0</v>
          </cell>
          <cell r="N1306">
            <v>43297</v>
          </cell>
          <cell r="O1306">
            <v>52702</v>
          </cell>
          <cell r="P1306">
            <v>0</v>
          </cell>
          <cell r="Q1306" t="str">
            <v xml:space="preserve"> JD</v>
          </cell>
          <cell r="R1306">
            <v>43084</v>
          </cell>
          <cell r="S1306">
            <v>354.07</v>
          </cell>
          <cell r="T1306">
            <v>3.89</v>
          </cell>
          <cell r="U1306" t="str">
            <v xml:space="preserve"> N</v>
          </cell>
          <cell r="V1306">
            <v>11</v>
          </cell>
          <cell r="W1306">
            <v>618201624</v>
          </cell>
          <cell r="X1306" t="str">
            <v xml:space="preserve"> S</v>
          </cell>
          <cell r="Y1306">
            <v>43297</v>
          </cell>
          <cell r="Z1306">
            <v>52702</v>
          </cell>
          <cell r="AA1306">
            <v>0</v>
          </cell>
          <cell r="AB1306">
            <v>25</v>
          </cell>
          <cell r="AC1306">
            <v>5</v>
          </cell>
          <cell r="AD1306">
            <v>12</v>
          </cell>
          <cell r="AE1306">
            <v>0</v>
          </cell>
          <cell r="AF1306">
            <v>0</v>
          </cell>
          <cell r="AG1306" t="str">
            <v xml:space="preserve"> ST</v>
          </cell>
          <cell r="AH1306" t="str">
            <v xml:space="preserve"> 2013 CHEVROLET CRUZE</v>
          </cell>
          <cell r="AI1306" t="str">
            <v xml:space="preserve"> N</v>
          </cell>
          <cell r="AJ1306">
            <v>12</v>
          </cell>
          <cell r="AK1306">
            <v>12</v>
          </cell>
          <cell r="AL1306">
            <v>43297</v>
          </cell>
          <cell r="AM1306">
            <v>52702</v>
          </cell>
          <cell r="AN1306" t="str">
            <v xml:space="preserve">  0/00/0000</v>
          </cell>
          <cell r="AO1306">
            <v>653.49</v>
          </cell>
          <cell r="AP1306">
            <v>0</v>
          </cell>
          <cell r="AQ1306">
            <v>0</v>
          </cell>
          <cell r="AR1306">
            <v>299.42</v>
          </cell>
          <cell r="AS1306">
            <v>0</v>
          </cell>
          <cell r="AT1306">
            <v>0</v>
          </cell>
          <cell r="AU1306">
            <v>0</v>
          </cell>
          <cell r="AV1306">
            <v>8</v>
          </cell>
          <cell r="AW1306">
            <v>1</v>
          </cell>
          <cell r="AX1306">
            <v>0</v>
          </cell>
          <cell r="AY1306">
            <v>43297</v>
          </cell>
          <cell r="AZ1306">
            <v>52702</v>
          </cell>
          <cell r="BA1306" t="str">
            <v xml:space="preserve"> ST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 t="str">
            <v>Pass</v>
          </cell>
          <cell r="BH1306" t="str">
            <v>Pass</v>
          </cell>
          <cell r="BI1306" t="str">
            <v>***-**-1624</v>
          </cell>
          <cell r="BJ1306">
            <v>5921.9</v>
          </cell>
          <cell r="BK1306">
            <v>5925.79</v>
          </cell>
          <cell r="BL1306">
            <v>5925.79</v>
          </cell>
          <cell r="BM1306"/>
          <cell r="BN1306"/>
          <cell r="BO1306"/>
          <cell r="BP1306"/>
          <cell r="BQ1306">
            <v>9.7587815438604738E-6</v>
          </cell>
          <cell r="BR1306">
            <v>5921.9</v>
          </cell>
          <cell r="BS1306">
            <v>3.89</v>
          </cell>
          <cell r="BT1306">
            <v>5925.79</v>
          </cell>
          <cell r="BU1306">
            <v>0</v>
          </cell>
          <cell r="BV1306">
            <v>5925.79</v>
          </cell>
          <cell r="BW1306">
            <v>0</v>
          </cell>
          <cell r="BX1306">
            <v>0</v>
          </cell>
          <cell r="BY1306" t="str">
            <v>30-59</v>
          </cell>
          <cell r="BZ1306">
            <v>653.49</v>
          </cell>
          <cell r="CA1306" t="e">
            <v>#REF!</v>
          </cell>
          <cell r="CB1306" t="str">
            <v>Match</v>
          </cell>
          <cell r="CC1306" t="b">
            <v>0</v>
          </cell>
          <cell r="CD1306">
            <v>618201624</v>
          </cell>
          <cell r="CE1306">
            <v>9</v>
          </cell>
          <cell r="CF1306">
            <v>6</v>
          </cell>
          <cell r="CG1306">
            <v>20</v>
          </cell>
          <cell r="CH1306" t="b">
            <v>0</v>
          </cell>
          <cell r="CI1306">
            <v>39.686840277776355</v>
          </cell>
          <cell r="CJ1306" t="str">
            <v>31 +</v>
          </cell>
          <cell r="CK1306" t="e">
            <v>#REF!</v>
          </cell>
          <cell r="CL1306" t="e">
            <v>#REF!</v>
          </cell>
        </row>
        <row r="1307">
          <cell r="B1307">
            <v>42067</v>
          </cell>
          <cell r="C1307" t="str">
            <v xml:space="preserve"> MORGAN,APRIL</v>
          </cell>
          <cell r="D1307">
            <v>4986.43</v>
          </cell>
          <cell r="E1307">
            <v>853.61</v>
          </cell>
          <cell r="F1307">
            <v>39370</v>
          </cell>
          <cell r="G1307">
            <v>40262</v>
          </cell>
          <cell r="H1307" t="str">
            <v xml:space="preserve"> VEHICLE REPAIR/VEHICLE RENEWAL</v>
          </cell>
          <cell r="I1307" t="str">
            <v xml:space="preserve"> CO</v>
          </cell>
          <cell r="J1307">
            <v>34</v>
          </cell>
          <cell r="K1307" t="str">
            <v xml:space="preserve"> A</v>
          </cell>
          <cell r="L1307" t="str">
            <v xml:space="preserve"> N</v>
          </cell>
          <cell r="M1307">
            <v>0</v>
          </cell>
          <cell r="N1307">
            <v>43298</v>
          </cell>
          <cell r="O1307">
            <v>42067</v>
          </cell>
          <cell r="P1307">
            <v>0</v>
          </cell>
          <cell r="Q1307" t="str">
            <v xml:space="preserve"> KM</v>
          </cell>
          <cell r="R1307">
            <v>40111</v>
          </cell>
          <cell r="S1307">
            <v>194.84</v>
          </cell>
          <cell r="T1307">
            <v>0</v>
          </cell>
          <cell r="U1307" t="str">
            <v xml:space="preserve"> N</v>
          </cell>
          <cell r="V1307">
            <v>11</v>
          </cell>
          <cell r="W1307">
            <v>457913864</v>
          </cell>
          <cell r="X1307" t="str">
            <v xml:space="preserve"> S</v>
          </cell>
          <cell r="Y1307">
            <v>43298</v>
          </cell>
          <cell r="Z1307">
            <v>42067</v>
          </cell>
          <cell r="AA1307">
            <v>0</v>
          </cell>
          <cell r="AB1307">
            <v>1</v>
          </cell>
          <cell r="AC1307">
            <v>5</v>
          </cell>
          <cell r="AD1307">
            <v>12</v>
          </cell>
          <cell r="AE1307">
            <v>0</v>
          </cell>
          <cell r="AF1307">
            <v>0</v>
          </cell>
          <cell r="AG1307" t="str">
            <v xml:space="preserve"> ST</v>
          </cell>
          <cell r="AH1307" t="str">
            <v xml:space="preserve"> 1991 CHEVROLET PICKUP</v>
          </cell>
          <cell r="AI1307" t="str">
            <v xml:space="preserve"> N</v>
          </cell>
          <cell r="AJ1307">
            <v>10</v>
          </cell>
          <cell r="AK1307">
            <v>25</v>
          </cell>
          <cell r="AL1307">
            <v>43298</v>
          </cell>
          <cell r="AM1307">
            <v>42067</v>
          </cell>
          <cell r="AN1307" t="str">
            <v xml:space="preserve">  0/00/0000</v>
          </cell>
          <cell r="AO1307">
            <v>853.61</v>
          </cell>
          <cell r="AP1307">
            <v>1146.3900000000001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2000</v>
          </cell>
          <cell r="AV1307">
            <v>25</v>
          </cell>
          <cell r="AW1307">
            <v>23</v>
          </cell>
          <cell r="AX1307">
            <v>22</v>
          </cell>
          <cell r="AY1307">
            <v>43298</v>
          </cell>
          <cell r="AZ1307">
            <v>42067</v>
          </cell>
          <cell r="BA1307" t="str">
            <v xml:space="preserve"> ST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 t="str">
            <v>Substandard</v>
          </cell>
          <cell r="BH1307" t="str">
            <v>Pass</v>
          </cell>
          <cell r="BI1307" t="str">
            <v>***-**-3864</v>
          </cell>
          <cell r="BJ1307">
            <v>853.61</v>
          </cell>
          <cell r="BK1307">
            <v>0</v>
          </cell>
          <cell r="BL1307"/>
          <cell r="BM1307"/>
          <cell r="BN1307">
            <v>0</v>
          </cell>
          <cell r="BO1307"/>
          <cell r="BP1307"/>
          <cell r="BQ1307">
            <v>1.1722298465096703E-6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853.61</v>
          </cell>
          <cell r="BY1307" t="str">
            <v>120 +</v>
          </cell>
          <cell r="BZ1307">
            <v>2000</v>
          </cell>
          <cell r="CA1307" t="e">
            <v>#REF!</v>
          </cell>
          <cell r="CB1307" t="str">
            <v>Match</v>
          </cell>
          <cell r="CC1307" t="b">
            <v>0</v>
          </cell>
          <cell r="CD1307">
            <v>457913864</v>
          </cell>
          <cell r="CE1307">
            <v>9</v>
          </cell>
          <cell r="CF1307">
            <v>4</v>
          </cell>
          <cell r="CG1307">
            <v>91</v>
          </cell>
          <cell r="CH1307" t="b">
            <v>0</v>
          </cell>
          <cell r="CI1307">
            <v>3012.6868402777764</v>
          </cell>
          <cell r="CJ1307" t="str">
            <v>31 +</v>
          </cell>
          <cell r="CK1307">
            <v>0</v>
          </cell>
          <cell r="CL1307">
            <v>0</v>
          </cell>
        </row>
        <row r="1308">
          <cell r="B1308">
            <v>51015</v>
          </cell>
          <cell r="C1308" t="str">
            <v xml:space="preserve"> MORRIS,JAMIE</v>
          </cell>
          <cell r="D1308">
            <v>13500.77</v>
          </cell>
          <cell r="E1308">
            <v>6444.09</v>
          </cell>
          <cell r="F1308">
            <v>41974</v>
          </cell>
          <cell r="G1308">
            <v>43796</v>
          </cell>
          <cell r="H1308" t="str">
            <v xml:space="preserve"> PURCHASE VEHICLE</v>
          </cell>
          <cell r="I1308" t="str">
            <v xml:space="preserve"> SA</v>
          </cell>
          <cell r="J1308">
            <v>34</v>
          </cell>
          <cell r="K1308" t="str">
            <v xml:space="preserve"> A</v>
          </cell>
          <cell r="L1308" t="str">
            <v xml:space="preserve"> N</v>
          </cell>
          <cell r="M1308">
            <v>0</v>
          </cell>
          <cell r="N1308">
            <v>43330</v>
          </cell>
          <cell r="O1308">
            <v>51015</v>
          </cell>
          <cell r="P1308">
            <v>0</v>
          </cell>
          <cell r="Q1308" t="str">
            <v xml:space="preserve"> JB</v>
          </cell>
          <cell r="R1308">
            <v>43127</v>
          </cell>
          <cell r="S1308">
            <v>282.05</v>
          </cell>
          <cell r="T1308">
            <v>29.13</v>
          </cell>
          <cell r="U1308" t="str">
            <v xml:space="preserve"> N</v>
          </cell>
          <cell r="V1308">
            <v>11</v>
          </cell>
          <cell r="W1308">
            <v>511882217</v>
          </cell>
          <cell r="X1308" t="str">
            <v xml:space="preserve"> S</v>
          </cell>
          <cell r="Y1308">
            <v>43330</v>
          </cell>
          <cell r="Z1308">
            <v>51015</v>
          </cell>
          <cell r="AA1308">
            <v>0</v>
          </cell>
          <cell r="AB1308">
            <v>3</v>
          </cell>
          <cell r="AC1308">
            <v>5</v>
          </cell>
          <cell r="AD1308">
            <v>12</v>
          </cell>
          <cell r="AE1308">
            <v>0</v>
          </cell>
          <cell r="AF1308">
            <v>0</v>
          </cell>
          <cell r="AG1308" t="str">
            <v xml:space="preserve"> ST</v>
          </cell>
          <cell r="AH1308" t="str">
            <v xml:space="preserve"> 2005 PONTIAC G6 (VIN 1G2ZG528X</v>
          </cell>
          <cell r="AI1308" t="str">
            <v xml:space="preserve"> N</v>
          </cell>
          <cell r="AJ1308">
            <v>7.5</v>
          </cell>
          <cell r="AK1308">
            <v>0</v>
          </cell>
          <cell r="AL1308">
            <v>43330</v>
          </cell>
          <cell r="AM1308">
            <v>51015</v>
          </cell>
          <cell r="AN1308" t="str">
            <v xml:space="preserve">  0/00/0000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43330</v>
          </cell>
          <cell r="AZ1308">
            <v>51015</v>
          </cell>
          <cell r="BA1308" t="str">
            <v xml:space="preserve"> ST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 t="str">
            <v>Pass</v>
          </cell>
          <cell r="BH1308" t="str">
            <v>Pass</v>
          </cell>
          <cell r="BI1308" t="str">
            <v>***-**-2217</v>
          </cell>
          <cell r="BJ1308">
            <v>6444.09</v>
          </cell>
          <cell r="BK1308">
            <v>6473.22</v>
          </cell>
          <cell r="BL1308">
            <v>6473.22</v>
          </cell>
          <cell r="BM1308"/>
          <cell r="BN1308"/>
          <cell r="BO1308"/>
          <cell r="BP1308"/>
          <cell r="BQ1308">
            <v>6.6370660766578131E-6</v>
          </cell>
          <cell r="BR1308">
            <v>6444.09</v>
          </cell>
          <cell r="BS1308">
            <v>29.13</v>
          </cell>
          <cell r="BT1308">
            <v>6473.22</v>
          </cell>
          <cell r="BU1308">
            <v>0</v>
          </cell>
          <cell r="BV1308">
            <v>6473.22</v>
          </cell>
          <cell r="BW1308">
            <v>0</v>
          </cell>
          <cell r="BX1308">
            <v>0</v>
          </cell>
          <cell r="BY1308"/>
          <cell r="BZ1308">
            <v>0</v>
          </cell>
          <cell r="CA1308" t="e">
            <v>#REF!</v>
          </cell>
          <cell r="CB1308" t="str">
            <v>Match</v>
          </cell>
          <cell r="CC1308" t="b">
            <v>0</v>
          </cell>
          <cell r="CD1308">
            <v>511882217</v>
          </cell>
          <cell r="CE1308">
            <v>9</v>
          </cell>
          <cell r="CF1308">
            <v>5</v>
          </cell>
          <cell r="CG1308">
            <v>88</v>
          </cell>
          <cell r="CH1308" t="b">
            <v>0</v>
          </cell>
          <cell r="CI1308">
            <v>-3.3131597222236451</v>
          </cell>
          <cell r="CJ1308"/>
          <cell r="CK1308" t="e">
            <v>#REF!</v>
          </cell>
          <cell r="CL1308" t="e">
            <v>#REF!</v>
          </cell>
        </row>
        <row r="1309">
          <cell r="B1309">
            <v>53947</v>
          </cell>
          <cell r="C1309" t="str">
            <v xml:space="preserve"> MORRIS,JAMIE</v>
          </cell>
          <cell r="D1309">
            <v>102002.5</v>
          </cell>
          <cell r="E1309">
            <v>93344.38</v>
          </cell>
          <cell r="F1309">
            <v>42905</v>
          </cell>
          <cell r="G1309">
            <v>44743</v>
          </cell>
          <cell r="H1309" t="str">
            <v xml:space="preserve"> PURCHASE TRUCK</v>
          </cell>
          <cell r="I1309" t="str">
            <v xml:space="preserve"> SA</v>
          </cell>
          <cell r="J1309">
            <v>32</v>
          </cell>
          <cell r="K1309" t="str">
            <v xml:space="preserve"> A</v>
          </cell>
          <cell r="L1309" t="str">
            <v xml:space="preserve"> N</v>
          </cell>
          <cell r="M1309">
            <v>0</v>
          </cell>
          <cell r="N1309">
            <v>43330</v>
          </cell>
          <cell r="O1309">
            <v>53947</v>
          </cell>
          <cell r="P1309">
            <v>0</v>
          </cell>
          <cell r="Q1309" t="str">
            <v xml:space="preserve"> LF</v>
          </cell>
          <cell r="R1309">
            <v>43132</v>
          </cell>
          <cell r="S1309">
            <v>1988.32</v>
          </cell>
          <cell r="T1309">
            <v>351.64</v>
          </cell>
          <cell r="U1309" t="str">
            <v xml:space="preserve"> N</v>
          </cell>
          <cell r="V1309">
            <v>3</v>
          </cell>
          <cell r="W1309">
            <v>511882217</v>
          </cell>
          <cell r="X1309" t="str">
            <v xml:space="preserve"> S</v>
          </cell>
          <cell r="Y1309">
            <v>43330</v>
          </cell>
          <cell r="Z1309">
            <v>53947</v>
          </cell>
          <cell r="AA1309">
            <v>0</v>
          </cell>
          <cell r="AB1309">
            <v>4</v>
          </cell>
          <cell r="AC1309">
            <v>2</v>
          </cell>
          <cell r="AD1309">
            <v>5</v>
          </cell>
          <cell r="AE1309">
            <v>0</v>
          </cell>
          <cell r="AF1309">
            <v>0</v>
          </cell>
          <cell r="AG1309" t="str">
            <v xml:space="preserve"> ST</v>
          </cell>
          <cell r="AH1309" t="str">
            <v xml:space="preserve"> 2017 389 PETERBILT</v>
          </cell>
          <cell r="AI1309" t="str">
            <v xml:space="preserve"> N</v>
          </cell>
          <cell r="AJ1309">
            <v>6.25</v>
          </cell>
          <cell r="AK1309">
            <v>0</v>
          </cell>
          <cell r="AL1309">
            <v>43330</v>
          </cell>
          <cell r="AM1309">
            <v>53947</v>
          </cell>
          <cell r="AN1309" t="str">
            <v xml:space="preserve">  0/00/0000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43330</v>
          </cell>
          <cell r="AZ1309">
            <v>53947</v>
          </cell>
          <cell r="BA1309" t="str">
            <v xml:space="preserve"> ST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 t="str">
            <v>Pass</v>
          </cell>
          <cell r="BH1309" t="str">
            <v>Pass</v>
          </cell>
          <cell r="BI1309" t="str">
            <v>***-**-2217</v>
          </cell>
          <cell r="BJ1309">
            <v>93344.38</v>
          </cell>
          <cell r="BK1309">
            <v>93696.02</v>
          </cell>
          <cell r="BL1309">
            <v>93696.02</v>
          </cell>
          <cell r="BM1309"/>
          <cell r="BN1309"/>
          <cell r="BO1309"/>
          <cell r="BP1309"/>
          <cell r="BQ1309">
            <v>8.011640872290943E-5</v>
          </cell>
          <cell r="BR1309">
            <v>93344.38</v>
          </cell>
          <cell r="BS1309">
            <v>351.64</v>
          </cell>
          <cell r="BT1309">
            <v>93696.02</v>
          </cell>
          <cell r="BU1309">
            <v>0</v>
          </cell>
          <cell r="BV1309">
            <v>93696.02</v>
          </cell>
          <cell r="BW1309">
            <v>0</v>
          </cell>
          <cell r="BX1309">
            <v>0</v>
          </cell>
          <cell r="BY1309"/>
          <cell r="BZ1309">
            <v>0</v>
          </cell>
          <cell r="CA1309" t="e">
            <v>#REF!</v>
          </cell>
          <cell r="CB1309" t="str">
            <v>Match</v>
          </cell>
          <cell r="CC1309" t="b">
            <v>0</v>
          </cell>
          <cell r="CD1309">
            <v>511882217</v>
          </cell>
          <cell r="CE1309">
            <v>9</v>
          </cell>
          <cell r="CF1309">
            <v>5</v>
          </cell>
          <cell r="CG1309">
            <v>88</v>
          </cell>
          <cell r="CH1309" t="b">
            <v>0</v>
          </cell>
          <cell r="CI1309">
            <v>-8.3131597222236451</v>
          </cell>
          <cell r="CJ1309"/>
          <cell r="CK1309" t="e">
            <v>#REF!</v>
          </cell>
          <cell r="CL1309" t="e">
            <v>#REF!</v>
          </cell>
        </row>
        <row r="1310">
          <cell r="B1310">
            <v>310351</v>
          </cell>
          <cell r="C1310" t="str">
            <v xml:space="preserve"> MORRIS,JAMIE</v>
          </cell>
          <cell r="D1310">
            <v>60000</v>
          </cell>
          <cell r="E1310">
            <v>53159.38</v>
          </cell>
          <cell r="F1310">
            <v>41950</v>
          </cell>
          <cell r="G1310">
            <v>49279</v>
          </cell>
          <cell r="H1310" t="str">
            <v xml:space="preserve"> CASH OUT REFINANCE HOME LOAN</v>
          </cell>
          <cell r="I1310" t="str">
            <v xml:space="preserve"> PA</v>
          </cell>
          <cell r="J1310">
            <v>19</v>
          </cell>
          <cell r="K1310" t="str">
            <v xml:space="preserve"> A</v>
          </cell>
          <cell r="L1310" t="str">
            <v xml:space="preserve"> N</v>
          </cell>
          <cell r="M1310">
            <v>0</v>
          </cell>
          <cell r="N1310">
            <v>43330</v>
          </cell>
          <cell r="O1310">
            <v>310351</v>
          </cell>
          <cell r="P1310">
            <v>0</v>
          </cell>
          <cell r="Q1310" t="str">
            <v xml:space="preserve"> AT</v>
          </cell>
          <cell r="R1310">
            <v>43132</v>
          </cell>
          <cell r="S1310">
            <v>351.84</v>
          </cell>
          <cell r="T1310">
            <v>114.62</v>
          </cell>
          <cell r="U1310" t="str">
            <v xml:space="preserve"> N</v>
          </cell>
          <cell r="V1310">
            <v>2</v>
          </cell>
          <cell r="W1310">
            <v>511882217</v>
          </cell>
          <cell r="X1310" t="str">
            <v xml:space="preserve"> S</v>
          </cell>
          <cell r="Y1310">
            <v>43330</v>
          </cell>
          <cell r="Z1310">
            <v>310351</v>
          </cell>
          <cell r="AA1310">
            <v>0</v>
          </cell>
          <cell r="AB1310">
            <v>4</v>
          </cell>
          <cell r="AC1310">
            <v>6</v>
          </cell>
          <cell r="AD1310">
            <v>3</v>
          </cell>
          <cell r="AE1310">
            <v>310351</v>
          </cell>
          <cell r="AF1310">
            <v>1</v>
          </cell>
          <cell r="AG1310" t="str">
            <v xml:space="preserve"> ST</v>
          </cell>
          <cell r="AH1310" t="str">
            <v xml:space="preserve"> 911 S. WASHINGTON, SCOTT CITY</v>
          </cell>
          <cell r="AI1310" t="str">
            <v xml:space="preserve"> N</v>
          </cell>
          <cell r="AJ1310">
            <v>3.375</v>
          </cell>
          <cell r="AK1310">
            <v>0</v>
          </cell>
          <cell r="AL1310">
            <v>43330</v>
          </cell>
          <cell r="AM1310">
            <v>310351</v>
          </cell>
          <cell r="AN1310" t="str">
            <v xml:space="preserve">  0/00/0000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43330</v>
          </cell>
          <cell r="AZ1310">
            <v>310351</v>
          </cell>
          <cell r="BA1310" t="str">
            <v xml:space="preserve"> ST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 t="str">
            <v>Pass</v>
          </cell>
          <cell r="BH1310" t="str">
            <v>Pass</v>
          </cell>
          <cell r="BI1310" t="str">
            <v>***-**-2217</v>
          </cell>
          <cell r="BJ1310">
            <v>53159.38</v>
          </cell>
          <cell r="BK1310">
            <v>53274</v>
          </cell>
          <cell r="BL1310">
            <v>53274</v>
          </cell>
          <cell r="BM1310"/>
          <cell r="BN1310"/>
          <cell r="BO1310"/>
          <cell r="BP1310"/>
          <cell r="BQ1310">
            <v>2.4638085896437329E-5</v>
          </cell>
          <cell r="BR1310">
            <v>53159.38</v>
          </cell>
          <cell r="BS1310">
            <v>114.62</v>
          </cell>
          <cell r="BT1310">
            <v>53274</v>
          </cell>
          <cell r="BU1310">
            <v>0</v>
          </cell>
          <cell r="BV1310">
            <v>53274</v>
          </cell>
          <cell r="BW1310">
            <v>0</v>
          </cell>
          <cell r="BX1310">
            <v>0</v>
          </cell>
          <cell r="BY1310"/>
          <cell r="BZ1310">
            <v>0</v>
          </cell>
          <cell r="CA1310" t="e">
            <v>#REF!</v>
          </cell>
          <cell r="CB1310" t="str">
            <v>Match</v>
          </cell>
          <cell r="CC1310" t="b">
            <v>0</v>
          </cell>
          <cell r="CD1310">
            <v>511882217</v>
          </cell>
          <cell r="CE1310">
            <v>9</v>
          </cell>
          <cell r="CF1310">
            <v>5</v>
          </cell>
          <cell r="CG1310">
            <v>88</v>
          </cell>
          <cell r="CH1310" t="b">
            <v>0</v>
          </cell>
          <cell r="CI1310">
            <v>-8.3131597222236451</v>
          </cell>
          <cell r="CJ1310"/>
          <cell r="CK1310" t="e">
            <v>#REF!</v>
          </cell>
          <cell r="CL1310" t="e">
            <v>#REF!</v>
          </cell>
        </row>
        <row r="1311">
          <cell r="B1311">
            <v>9310351</v>
          </cell>
          <cell r="C1311" t="str">
            <v xml:space="preserve"> MORRIS,JAMIE</v>
          </cell>
          <cell r="D1311">
            <v>-60000</v>
          </cell>
          <cell r="E1311">
            <v>-53159.38</v>
          </cell>
          <cell r="F1311">
            <v>41950</v>
          </cell>
          <cell r="G1311">
            <v>49279</v>
          </cell>
          <cell r="H1311" t="str">
            <v xml:space="preserve"> FHLB SOLD LOAN</v>
          </cell>
          <cell r="I1311" t="str">
            <v xml:space="preserve"> PT</v>
          </cell>
          <cell r="J1311">
            <v>20</v>
          </cell>
          <cell r="K1311" t="str">
            <v xml:space="preserve"> A</v>
          </cell>
          <cell r="L1311" t="str">
            <v xml:space="preserve"> N</v>
          </cell>
          <cell r="M1311">
            <v>0</v>
          </cell>
          <cell r="N1311">
            <v>43330</v>
          </cell>
          <cell r="O1311">
            <v>9310351</v>
          </cell>
          <cell r="P1311">
            <v>0</v>
          </cell>
          <cell r="Q1311" t="str">
            <v xml:space="preserve"> AT</v>
          </cell>
          <cell r="R1311">
            <v>43132</v>
          </cell>
          <cell r="S1311">
            <v>351.84</v>
          </cell>
          <cell r="T1311">
            <v>-114.62</v>
          </cell>
          <cell r="U1311" t="str">
            <v xml:space="preserve"> N</v>
          </cell>
          <cell r="V1311">
            <v>2</v>
          </cell>
          <cell r="W1311">
            <v>511882217</v>
          </cell>
          <cell r="X1311" t="str">
            <v xml:space="preserve"> S</v>
          </cell>
          <cell r="Y1311">
            <v>43330</v>
          </cell>
          <cell r="Z1311">
            <v>9310351</v>
          </cell>
          <cell r="AA1311">
            <v>0</v>
          </cell>
          <cell r="AB1311">
            <v>4</v>
          </cell>
          <cell r="AC1311">
            <v>6</v>
          </cell>
          <cell r="AD1311">
            <v>3</v>
          </cell>
          <cell r="AE1311">
            <v>310351</v>
          </cell>
          <cell r="AF1311">
            <v>1</v>
          </cell>
          <cell r="AG1311" t="str">
            <v xml:space="preserve"> ST</v>
          </cell>
          <cell r="AH1311" t="str">
            <v xml:space="preserve"> 911 S. WASHINGTON, SCOTT CITY</v>
          </cell>
          <cell r="AI1311" t="str">
            <v xml:space="preserve"> N</v>
          </cell>
          <cell r="AJ1311">
            <v>3.375</v>
          </cell>
          <cell r="AK1311">
            <v>8</v>
          </cell>
          <cell r="AL1311">
            <v>43330</v>
          </cell>
          <cell r="AM1311">
            <v>9310351</v>
          </cell>
          <cell r="AN1311" t="str">
            <v xml:space="preserve">  0/00/0000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43330</v>
          </cell>
          <cell r="AZ1311">
            <v>9310351</v>
          </cell>
          <cell r="BA1311" t="str">
            <v xml:space="preserve"> ST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 t="str">
            <v>Pass</v>
          </cell>
          <cell r="BH1311" t="str">
            <v>Pass</v>
          </cell>
          <cell r="BI1311" t="str">
            <v>***-**-2217</v>
          </cell>
          <cell r="BJ1311">
            <v>-53159.38</v>
          </cell>
          <cell r="BK1311">
            <v>-53274</v>
          </cell>
          <cell r="BL1311">
            <v>-53274</v>
          </cell>
          <cell r="BM1311"/>
          <cell r="BN1311"/>
          <cell r="BO1311"/>
          <cell r="BP1311"/>
          <cell r="BQ1311">
            <v>-2.4638085896437329E-5</v>
          </cell>
          <cell r="BR1311">
            <v>-53159.38</v>
          </cell>
          <cell r="BS1311">
            <v>-114.62</v>
          </cell>
          <cell r="BT1311">
            <v>-53274</v>
          </cell>
          <cell r="BU1311">
            <v>0</v>
          </cell>
          <cell r="BV1311">
            <v>-53274</v>
          </cell>
          <cell r="BW1311">
            <v>0</v>
          </cell>
          <cell r="BX1311">
            <v>0</v>
          </cell>
          <cell r="BY1311"/>
          <cell r="BZ1311">
            <v>0</v>
          </cell>
          <cell r="CA1311" t="e">
            <v>#REF!</v>
          </cell>
          <cell r="CB1311" t="str">
            <v>Match</v>
          </cell>
          <cell r="CC1311" t="b">
            <v>0</v>
          </cell>
          <cell r="CD1311">
            <v>511882217</v>
          </cell>
          <cell r="CE1311">
            <v>9</v>
          </cell>
          <cell r="CF1311">
            <v>5</v>
          </cell>
          <cell r="CG1311">
            <v>88</v>
          </cell>
          <cell r="CH1311" t="b">
            <v>0</v>
          </cell>
          <cell r="CI1311">
            <v>-8.3131597222236451</v>
          </cell>
          <cell r="CJ1311"/>
          <cell r="CK1311" t="e">
            <v>#REF!</v>
          </cell>
          <cell r="CL1311" t="e">
            <v>#REF!</v>
          </cell>
        </row>
        <row r="1312">
          <cell r="B1312">
            <v>54155</v>
          </cell>
          <cell r="C1312" t="str">
            <v xml:space="preserve"> M SQUARED FARMS, LLC</v>
          </cell>
          <cell r="D1312">
            <v>4000</v>
          </cell>
          <cell r="E1312">
            <v>4000</v>
          </cell>
          <cell r="F1312">
            <v>42986</v>
          </cell>
          <cell r="G1312">
            <v>43327</v>
          </cell>
          <cell r="H1312" t="str">
            <v xml:space="preserve"> PURCHASE COMBINE</v>
          </cell>
          <cell r="I1312" t="str">
            <v xml:space="preserve"> SI</v>
          </cell>
          <cell r="J1312">
            <v>91</v>
          </cell>
          <cell r="K1312" t="str">
            <v xml:space="preserve"> A</v>
          </cell>
          <cell r="L1312" t="str">
            <v xml:space="preserve"> N</v>
          </cell>
          <cell r="M1312">
            <v>0</v>
          </cell>
          <cell r="N1312">
            <v>43400</v>
          </cell>
          <cell r="O1312">
            <v>54155</v>
          </cell>
          <cell r="P1312">
            <v>0</v>
          </cell>
          <cell r="Q1312" t="str">
            <v xml:space="preserve"> MN</v>
          </cell>
          <cell r="R1312">
            <v>43327</v>
          </cell>
          <cell r="S1312">
            <v>0</v>
          </cell>
          <cell r="T1312">
            <v>74.86</v>
          </cell>
          <cell r="U1312" t="str">
            <v xml:space="preserve"> N</v>
          </cell>
          <cell r="V1312">
            <v>3</v>
          </cell>
          <cell r="W1312">
            <v>812957388</v>
          </cell>
          <cell r="X1312" t="str">
            <v xml:space="preserve"> F</v>
          </cell>
          <cell r="Y1312">
            <v>43400</v>
          </cell>
          <cell r="Z1312">
            <v>54155</v>
          </cell>
          <cell r="AA1312">
            <v>0</v>
          </cell>
          <cell r="AB1312">
            <v>26</v>
          </cell>
          <cell r="AC1312">
            <v>2</v>
          </cell>
          <cell r="AD1312">
            <v>11</v>
          </cell>
          <cell r="AE1312">
            <v>0</v>
          </cell>
          <cell r="AF1312">
            <v>0</v>
          </cell>
          <cell r="AG1312" t="str">
            <v xml:space="preserve"> ST</v>
          </cell>
          <cell r="AH1312" t="str">
            <v xml:space="preserve"> ALL EQUIPMENT</v>
          </cell>
          <cell r="AI1312" t="str">
            <v xml:space="preserve"> N</v>
          </cell>
          <cell r="AJ1312">
            <v>4.95</v>
          </cell>
          <cell r="AK1312">
            <v>0</v>
          </cell>
          <cell r="AL1312">
            <v>43400</v>
          </cell>
          <cell r="AM1312">
            <v>54155</v>
          </cell>
          <cell r="AN1312" t="str">
            <v xml:space="preserve">  0/00/0000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43400</v>
          </cell>
          <cell r="AZ1312">
            <v>54155</v>
          </cell>
          <cell r="BA1312" t="str">
            <v xml:space="preserve"> ST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 t="str">
            <v>Pass</v>
          </cell>
          <cell r="BH1312" t="str">
            <v>Pass</v>
          </cell>
          <cell r="BI1312" t="str">
            <v>**-***7388</v>
          </cell>
          <cell r="BJ1312">
            <v>4000</v>
          </cell>
          <cell r="BK1312">
            <v>4074.86</v>
          </cell>
          <cell r="BL1312">
            <v>4074.86</v>
          </cell>
          <cell r="BM1312"/>
          <cell r="BN1312"/>
          <cell r="BO1312"/>
          <cell r="BP1312"/>
          <cell r="BQ1312">
            <v>2.7190579961447817E-6</v>
          </cell>
          <cell r="BR1312">
            <v>4000</v>
          </cell>
          <cell r="BS1312">
            <v>74.86</v>
          </cell>
          <cell r="BT1312">
            <v>4074.86</v>
          </cell>
          <cell r="BU1312">
            <v>0</v>
          </cell>
          <cell r="BV1312">
            <v>4074.86</v>
          </cell>
          <cell r="BW1312">
            <v>0</v>
          </cell>
          <cell r="BX1312">
            <v>0</v>
          </cell>
          <cell r="BY1312"/>
          <cell r="BZ1312">
            <v>0</v>
          </cell>
          <cell r="CA1312" t="e">
            <v>#REF!</v>
          </cell>
          <cell r="CB1312" t="str">
            <v>Match</v>
          </cell>
          <cell r="CC1312" t="b">
            <v>0</v>
          </cell>
          <cell r="CD1312">
            <v>812957388</v>
          </cell>
          <cell r="CE1312">
            <v>9</v>
          </cell>
          <cell r="CF1312">
            <v>8</v>
          </cell>
          <cell r="CG1312">
            <v>95</v>
          </cell>
          <cell r="CH1312" t="b">
            <v>0</v>
          </cell>
          <cell r="CI1312">
            <v>-203.31315972222365</v>
          </cell>
          <cell r="CJ1312"/>
          <cell r="CK1312" t="e">
            <v>#REF!</v>
          </cell>
          <cell r="CL1312" t="e">
            <v>#REF!</v>
          </cell>
        </row>
        <row r="1313">
          <cell r="B1313">
            <v>49621</v>
          </cell>
          <cell r="C1313" t="str">
            <v xml:space="preserve"> MULLEN,SHANE</v>
          </cell>
          <cell r="D1313">
            <v>28000</v>
          </cell>
          <cell r="E1313">
            <v>6153.16</v>
          </cell>
          <cell r="F1313">
            <v>41562</v>
          </cell>
          <cell r="G1313">
            <v>43449</v>
          </cell>
          <cell r="H1313" t="str">
            <v xml:space="preserve"> PURCHASE EQUIPMENT</v>
          </cell>
          <cell r="I1313" t="str">
            <v xml:space="preserve"> SA</v>
          </cell>
          <cell r="J1313">
            <v>92</v>
          </cell>
          <cell r="K1313" t="str">
            <v xml:space="preserve"> A</v>
          </cell>
          <cell r="L1313" t="str">
            <v xml:space="preserve"> N</v>
          </cell>
          <cell r="M1313">
            <v>0</v>
          </cell>
          <cell r="N1313">
            <v>43490</v>
          </cell>
          <cell r="O1313">
            <v>49621</v>
          </cell>
          <cell r="P1313">
            <v>0</v>
          </cell>
          <cell r="Q1313" t="str">
            <v xml:space="preserve"> CP</v>
          </cell>
          <cell r="R1313">
            <v>43449</v>
          </cell>
          <cell r="S1313">
            <v>0</v>
          </cell>
          <cell r="T1313">
            <v>76.87</v>
          </cell>
          <cell r="U1313" t="str">
            <v xml:space="preserve"> N</v>
          </cell>
          <cell r="V1313">
            <v>7</v>
          </cell>
          <cell r="W1313">
            <v>514589692</v>
          </cell>
          <cell r="X1313" t="str">
            <v xml:space="preserve"> F</v>
          </cell>
          <cell r="Y1313">
            <v>43490</v>
          </cell>
          <cell r="Z1313">
            <v>49621</v>
          </cell>
          <cell r="AA1313">
            <v>0</v>
          </cell>
          <cell r="AB1313">
            <v>22</v>
          </cell>
          <cell r="AC1313">
            <v>2</v>
          </cell>
          <cell r="AD1313">
            <v>11</v>
          </cell>
          <cell r="AE1313">
            <v>0</v>
          </cell>
          <cell r="AF1313">
            <v>0</v>
          </cell>
          <cell r="AG1313" t="str">
            <v xml:space="preserve"> ST</v>
          </cell>
          <cell r="AH1313" t="str">
            <v xml:space="preserve"> ALL ACCTS EQUIP GI  95 JD 9600</v>
          </cell>
          <cell r="AI1313" t="str">
            <v xml:space="preserve"> N</v>
          </cell>
          <cell r="AJ1313">
            <v>6</v>
          </cell>
          <cell r="AK1313">
            <v>0</v>
          </cell>
          <cell r="AL1313">
            <v>43490</v>
          </cell>
          <cell r="AM1313">
            <v>49621</v>
          </cell>
          <cell r="AN1313" t="str">
            <v xml:space="preserve">  0/00/0000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43490</v>
          </cell>
          <cell r="AZ1313">
            <v>49621</v>
          </cell>
          <cell r="BA1313" t="str">
            <v xml:space="preserve"> ST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 t="str">
            <v>Pass</v>
          </cell>
          <cell r="BH1313" t="str">
            <v>Pass</v>
          </cell>
          <cell r="BI1313" t="str">
            <v>**-***9692</v>
          </cell>
          <cell r="BJ1313">
            <v>6153.16</v>
          </cell>
          <cell r="BK1313">
            <v>6230.03</v>
          </cell>
          <cell r="BL1313">
            <v>6230.03</v>
          </cell>
          <cell r="BM1313"/>
          <cell r="BN1313"/>
          <cell r="BO1313"/>
          <cell r="BP1313"/>
          <cell r="BQ1313">
            <v>5.0699390604721897E-6</v>
          </cell>
          <cell r="BR1313">
            <v>6153.16</v>
          </cell>
          <cell r="BS1313">
            <v>76.87</v>
          </cell>
          <cell r="BT1313">
            <v>6230.03</v>
          </cell>
          <cell r="BU1313">
            <v>0</v>
          </cell>
          <cell r="BV1313">
            <v>6230.03</v>
          </cell>
          <cell r="BW1313">
            <v>0</v>
          </cell>
          <cell r="BX1313">
            <v>0</v>
          </cell>
          <cell r="BY1313"/>
          <cell r="BZ1313">
            <v>0</v>
          </cell>
          <cell r="CA1313" t="e">
            <v>#REF!</v>
          </cell>
          <cell r="CB1313" t="str">
            <v>Match</v>
          </cell>
          <cell r="CC1313" t="b">
            <v>0</v>
          </cell>
          <cell r="CD1313">
            <v>514589692</v>
          </cell>
          <cell r="CE1313">
            <v>9</v>
          </cell>
          <cell r="CF1313">
            <v>5</v>
          </cell>
          <cell r="CG1313">
            <v>58</v>
          </cell>
          <cell r="CH1313" t="b">
            <v>0</v>
          </cell>
          <cell r="CI1313">
            <v>-325.31315972222365</v>
          </cell>
          <cell r="CJ1313"/>
          <cell r="CK1313" t="e">
            <v>#REF!</v>
          </cell>
          <cell r="CL1313" t="e">
            <v>#REF!</v>
          </cell>
        </row>
        <row r="1314">
          <cell r="B1314">
            <v>51560</v>
          </cell>
          <cell r="C1314" t="str">
            <v xml:space="preserve"> SHANE L MULLEN</v>
          </cell>
          <cell r="D1314">
            <v>30528.93</v>
          </cell>
          <cell r="E1314">
            <v>14583.58</v>
          </cell>
          <cell r="F1314">
            <v>42116</v>
          </cell>
          <cell r="G1314">
            <v>43770</v>
          </cell>
          <cell r="H1314" t="str">
            <v xml:space="preserve"> TRUCK AMORTIZATION</v>
          </cell>
          <cell r="I1314" t="str">
            <v xml:space="preserve"> SA</v>
          </cell>
          <cell r="J1314">
            <v>32</v>
          </cell>
          <cell r="K1314" t="str">
            <v xml:space="preserve"> A</v>
          </cell>
          <cell r="L1314" t="str">
            <v xml:space="preserve"> N</v>
          </cell>
          <cell r="M1314">
            <v>0</v>
          </cell>
          <cell r="N1314">
            <v>43490</v>
          </cell>
          <cell r="O1314">
            <v>51560</v>
          </cell>
          <cell r="P1314">
            <v>0</v>
          </cell>
          <cell r="Q1314" t="str">
            <v xml:space="preserve"> CP</v>
          </cell>
          <cell r="R1314">
            <v>43221</v>
          </cell>
          <cell r="S1314">
            <v>3927.02</v>
          </cell>
          <cell r="T1314">
            <v>213.36</v>
          </cell>
          <cell r="U1314" t="str">
            <v xml:space="preserve"> N</v>
          </cell>
          <cell r="V1314">
            <v>3</v>
          </cell>
          <cell r="W1314">
            <v>514589692</v>
          </cell>
          <cell r="X1314" t="str">
            <v xml:space="preserve"> F</v>
          </cell>
          <cell r="Y1314">
            <v>43490</v>
          </cell>
          <cell r="Z1314">
            <v>51560</v>
          </cell>
          <cell r="AA1314">
            <v>0</v>
          </cell>
          <cell r="AB1314">
            <v>22</v>
          </cell>
          <cell r="AC1314">
            <v>2</v>
          </cell>
          <cell r="AD1314">
            <v>5</v>
          </cell>
          <cell r="AE1314">
            <v>0</v>
          </cell>
          <cell r="AF1314">
            <v>0</v>
          </cell>
          <cell r="AG1314" t="str">
            <v xml:space="preserve"> ST</v>
          </cell>
          <cell r="AH1314" t="str">
            <v xml:space="preserve"> 1997 PETERBILT CONVENTIONAL</v>
          </cell>
          <cell r="AI1314" t="str">
            <v xml:space="preserve"> N</v>
          </cell>
          <cell r="AJ1314">
            <v>6</v>
          </cell>
          <cell r="AK1314">
            <v>0</v>
          </cell>
          <cell r="AL1314">
            <v>43490</v>
          </cell>
          <cell r="AM1314">
            <v>51560</v>
          </cell>
          <cell r="AN1314" t="str">
            <v xml:space="preserve">  0/00/0000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43490</v>
          </cell>
          <cell r="AZ1314">
            <v>51560</v>
          </cell>
          <cell r="BA1314" t="str">
            <v xml:space="preserve"> ST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 t="str">
            <v>Pass</v>
          </cell>
          <cell r="BH1314" t="str">
            <v>Pass</v>
          </cell>
          <cell r="BI1314" t="str">
            <v>**-***9692</v>
          </cell>
          <cell r="BJ1314">
            <v>14583.58</v>
          </cell>
          <cell r="BK1314">
            <v>14796.94</v>
          </cell>
          <cell r="BL1314">
            <v>14796.94</v>
          </cell>
          <cell r="BM1314"/>
          <cell r="BN1314"/>
          <cell r="BO1314"/>
          <cell r="BP1314"/>
          <cell r="BQ1314">
            <v>1.2016242367096095E-5</v>
          </cell>
          <cell r="BR1314">
            <v>14583.58</v>
          </cell>
          <cell r="BS1314">
            <v>213.36</v>
          </cell>
          <cell r="BT1314">
            <v>14796.94</v>
          </cell>
          <cell r="BU1314">
            <v>0</v>
          </cell>
          <cell r="BV1314">
            <v>14796.94</v>
          </cell>
          <cell r="BW1314">
            <v>0</v>
          </cell>
          <cell r="BX1314">
            <v>0</v>
          </cell>
          <cell r="BY1314"/>
          <cell r="BZ1314">
            <v>0</v>
          </cell>
          <cell r="CA1314" t="e">
            <v>#REF!</v>
          </cell>
          <cell r="CB1314" t="str">
            <v>Match</v>
          </cell>
          <cell r="CC1314" t="b">
            <v>0</v>
          </cell>
          <cell r="CD1314">
            <v>514589692</v>
          </cell>
          <cell r="CE1314">
            <v>9</v>
          </cell>
          <cell r="CF1314">
            <v>5</v>
          </cell>
          <cell r="CG1314">
            <v>58</v>
          </cell>
          <cell r="CH1314" t="b">
            <v>0</v>
          </cell>
          <cell r="CI1314">
            <v>-97.313159722223645</v>
          </cell>
          <cell r="CJ1314"/>
          <cell r="CK1314" t="e">
            <v>#REF!</v>
          </cell>
          <cell r="CL1314" t="e">
            <v>#REF!</v>
          </cell>
        </row>
        <row r="1315">
          <cell r="B1315">
            <v>52375</v>
          </cell>
          <cell r="C1315" t="str">
            <v xml:space="preserve"> MULLEN,SHANE L</v>
          </cell>
          <cell r="D1315">
            <v>12000</v>
          </cell>
          <cell r="E1315">
            <v>4226.67</v>
          </cell>
          <cell r="F1315">
            <v>42345</v>
          </cell>
          <cell r="G1315">
            <v>43480</v>
          </cell>
          <cell r="H1315" t="str">
            <v xml:space="preserve"> PURCHASE TRAILER</v>
          </cell>
          <cell r="I1315" t="str">
            <v xml:space="preserve"> SA</v>
          </cell>
          <cell r="J1315">
            <v>32</v>
          </cell>
          <cell r="K1315" t="str">
            <v xml:space="preserve"> A</v>
          </cell>
          <cell r="L1315" t="str">
            <v xml:space="preserve"> N</v>
          </cell>
          <cell r="M1315">
            <v>0</v>
          </cell>
          <cell r="N1315">
            <v>43490</v>
          </cell>
          <cell r="O1315">
            <v>52375</v>
          </cell>
          <cell r="P1315">
            <v>0</v>
          </cell>
          <cell r="Q1315" t="str">
            <v xml:space="preserve"> CP</v>
          </cell>
          <cell r="R1315">
            <v>43480</v>
          </cell>
          <cell r="S1315">
            <v>0</v>
          </cell>
          <cell r="T1315">
            <v>1.39</v>
          </cell>
          <cell r="U1315" t="str">
            <v xml:space="preserve"> N</v>
          </cell>
          <cell r="V1315">
            <v>3</v>
          </cell>
          <cell r="W1315">
            <v>514589692</v>
          </cell>
          <cell r="X1315" t="str">
            <v xml:space="preserve"> F</v>
          </cell>
          <cell r="Y1315">
            <v>43490</v>
          </cell>
          <cell r="Z1315">
            <v>52375</v>
          </cell>
          <cell r="AA1315">
            <v>0</v>
          </cell>
          <cell r="AB1315">
            <v>22</v>
          </cell>
          <cell r="AC1315">
            <v>2</v>
          </cell>
          <cell r="AD1315">
            <v>5</v>
          </cell>
          <cell r="AE1315">
            <v>0</v>
          </cell>
          <cell r="AF1315">
            <v>0</v>
          </cell>
          <cell r="AG1315" t="str">
            <v xml:space="preserve"> ST</v>
          </cell>
          <cell r="AH1315" t="str">
            <v xml:space="preserve"> 1998 TIMPTE 42' HOPPER (VIN 1T</v>
          </cell>
          <cell r="AI1315" t="str">
            <v xml:space="preserve"> N</v>
          </cell>
          <cell r="AJ1315">
            <v>6</v>
          </cell>
          <cell r="AK1315">
            <v>0</v>
          </cell>
          <cell r="AL1315">
            <v>43490</v>
          </cell>
          <cell r="AM1315">
            <v>52375</v>
          </cell>
          <cell r="AN1315" t="str">
            <v xml:space="preserve">  0/00/0000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43490</v>
          </cell>
          <cell r="AZ1315">
            <v>52375</v>
          </cell>
          <cell r="BA1315" t="str">
            <v xml:space="preserve"> ST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 t="str">
            <v>Pass</v>
          </cell>
          <cell r="BH1315" t="str">
            <v>Pass</v>
          </cell>
          <cell r="BI1315" t="str">
            <v>**-***9692</v>
          </cell>
          <cell r="BJ1315">
            <v>4226.67</v>
          </cell>
          <cell r="BK1315">
            <v>4228.0600000000004</v>
          </cell>
          <cell r="BL1315">
            <v>4228.0600000000004</v>
          </cell>
          <cell r="BM1315"/>
          <cell r="BN1315"/>
          <cell r="BO1315"/>
          <cell r="BP1315"/>
          <cell r="BQ1315">
            <v>3.4825942001712926E-6</v>
          </cell>
          <cell r="BR1315">
            <v>4226.67</v>
          </cell>
          <cell r="BS1315">
            <v>1.39</v>
          </cell>
          <cell r="BT1315">
            <v>4228.0600000000004</v>
          </cell>
          <cell r="BU1315">
            <v>0</v>
          </cell>
          <cell r="BV1315">
            <v>4228.0600000000004</v>
          </cell>
          <cell r="BW1315">
            <v>0</v>
          </cell>
          <cell r="BX1315">
            <v>0</v>
          </cell>
          <cell r="BY1315"/>
          <cell r="BZ1315">
            <v>0</v>
          </cell>
          <cell r="CA1315" t="e">
            <v>#REF!</v>
          </cell>
          <cell r="CB1315" t="str">
            <v>Match</v>
          </cell>
          <cell r="CC1315" t="b">
            <v>0</v>
          </cell>
          <cell r="CD1315">
            <v>514589692</v>
          </cell>
          <cell r="CE1315">
            <v>9</v>
          </cell>
          <cell r="CF1315">
            <v>5</v>
          </cell>
          <cell r="CG1315">
            <v>58</v>
          </cell>
          <cell r="CH1315" t="b">
            <v>0</v>
          </cell>
          <cell r="CI1315">
            <v>-356.31315972222365</v>
          </cell>
          <cell r="CJ1315"/>
          <cell r="CK1315" t="e">
            <v>#REF!</v>
          </cell>
          <cell r="CL1315" t="e">
            <v>#REF!</v>
          </cell>
        </row>
        <row r="1316">
          <cell r="B1316">
            <v>53419</v>
          </cell>
          <cell r="C1316" t="str">
            <v xml:space="preserve"> SHANE L MULLEN</v>
          </cell>
          <cell r="D1316">
            <v>47012</v>
          </cell>
          <cell r="E1316">
            <v>38594.33</v>
          </cell>
          <cell r="F1316">
            <v>42690</v>
          </cell>
          <cell r="G1316">
            <v>44516</v>
          </cell>
          <cell r="H1316" t="str">
            <v xml:space="preserve"> AMORTIZE INSURANCE NOTE</v>
          </cell>
          <cell r="I1316" t="str">
            <v xml:space="preserve"> SA</v>
          </cell>
          <cell r="J1316">
            <v>32</v>
          </cell>
          <cell r="K1316" t="str">
            <v xml:space="preserve"> A</v>
          </cell>
          <cell r="L1316" t="str">
            <v xml:space="preserve"> N</v>
          </cell>
          <cell r="M1316">
            <v>0</v>
          </cell>
          <cell r="N1316">
            <v>43490</v>
          </cell>
          <cell r="O1316">
            <v>53419</v>
          </cell>
          <cell r="P1316">
            <v>0</v>
          </cell>
          <cell r="Q1316" t="str">
            <v xml:space="preserve"> JB</v>
          </cell>
          <cell r="R1316">
            <v>43420</v>
          </cell>
          <cell r="S1316">
            <v>11161.11</v>
          </cell>
          <cell r="T1316">
            <v>501.19</v>
          </cell>
          <cell r="U1316" t="str">
            <v xml:space="preserve"> N</v>
          </cell>
          <cell r="V1316">
            <v>7</v>
          </cell>
          <cell r="W1316">
            <v>514589692</v>
          </cell>
          <cell r="X1316" t="str">
            <v xml:space="preserve"> F</v>
          </cell>
          <cell r="Y1316">
            <v>43490</v>
          </cell>
          <cell r="Z1316">
            <v>53419</v>
          </cell>
          <cell r="AA1316">
            <v>0</v>
          </cell>
          <cell r="AB1316">
            <v>22</v>
          </cell>
          <cell r="AC1316">
            <v>4</v>
          </cell>
          <cell r="AD1316">
            <v>5</v>
          </cell>
          <cell r="AE1316">
            <v>0</v>
          </cell>
          <cell r="AF1316">
            <v>0</v>
          </cell>
          <cell r="AG1316" t="str">
            <v xml:space="preserve"> ST</v>
          </cell>
          <cell r="AH1316" t="str">
            <v xml:space="preserve"> ALL IN CP AC EQ GI CR FP LIVES</v>
          </cell>
          <cell r="AI1316" t="str">
            <v xml:space="preserve"> N</v>
          </cell>
          <cell r="AJ1316">
            <v>6</v>
          </cell>
          <cell r="AK1316">
            <v>0</v>
          </cell>
          <cell r="AL1316">
            <v>43490</v>
          </cell>
          <cell r="AM1316">
            <v>53419</v>
          </cell>
          <cell r="AN1316" t="str">
            <v xml:space="preserve">  0/00/0000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43490</v>
          </cell>
          <cell r="AZ1316">
            <v>53419</v>
          </cell>
          <cell r="BA1316" t="str">
            <v xml:space="preserve"> ST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 t="str">
            <v>Pass</v>
          </cell>
          <cell r="BH1316" t="str">
            <v>Pass</v>
          </cell>
          <cell r="BI1316" t="str">
            <v>**-***9692</v>
          </cell>
          <cell r="BJ1316">
            <v>38594.33</v>
          </cell>
          <cell r="BK1316">
            <v>39095.520000000004</v>
          </cell>
          <cell r="BL1316">
            <v>39095.520000000004</v>
          </cell>
          <cell r="BM1316"/>
          <cell r="BN1316"/>
          <cell r="BO1316"/>
          <cell r="BP1316"/>
          <cell r="BQ1316">
            <v>3.1800067149197099E-5</v>
          </cell>
          <cell r="BR1316">
            <v>38594.33</v>
          </cell>
          <cell r="BS1316">
            <v>501.19</v>
          </cell>
          <cell r="BT1316">
            <v>39095.520000000004</v>
          </cell>
          <cell r="BU1316">
            <v>0</v>
          </cell>
          <cell r="BV1316">
            <v>39095.520000000004</v>
          </cell>
          <cell r="BW1316">
            <v>0</v>
          </cell>
          <cell r="BX1316">
            <v>0</v>
          </cell>
          <cell r="BY1316"/>
          <cell r="BZ1316">
            <v>0</v>
          </cell>
          <cell r="CA1316" t="e">
            <v>#REF!</v>
          </cell>
          <cell r="CB1316" t="str">
            <v>Match</v>
          </cell>
          <cell r="CC1316" t="b">
            <v>0</v>
          </cell>
          <cell r="CD1316">
            <v>514589692</v>
          </cell>
          <cell r="CE1316">
            <v>9</v>
          </cell>
          <cell r="CF1316">
            <v>5</v>
          </cell>
          <cell r="CG1316">
            <v>58</v>
          </cell>
          <cell r="CH1316" t="b">
            <v>0</v>
          </cell>
          <cell r="CI1316">
            <v>-296.31315972222365</v>
          </cell>
          <cell r="CJ1316"/>
          <cell r="CK1316" t="e">
            <v>#REF!</v>
          </cell>
          <cell r="CL1316" t="e">
            <v>#REF!</v>
          </cell>
        </row>
        <row r="1317">
          <cell r="B1317">
            <v>53662</v>
          </cell>
          <cell r="C1317" t="str">
            <v xml:space="preserve"> SHANE L MULLEN</v>
          </cell>
          <cell r="D1317">
            <v>83835.600000000006</v>
          </cell>
          <cell r="E1317">
            <v>83835.600000000006</v>
          </cell>
          <cell r="F1317">
            <v>42801</v>
          </cell>
          <cell r="G1317">
            <v>43189</v>
          </cell>
          <cell r="H1317" t="str">
            <v xml:space="preserve"> AMORTIZE OPERATING DEBT</v>
          </cell>
          <cell r="I1317" t="str">
            <v xml:space="preserve"> SA</v>
          </cell>
          <cell r="J1317">
            <v>92</v>
          </cell>
          <cell r="K1317" t="str">
            <v xml:space="preserve"> A</v>
          </cell>
          <cell r="L1317" t="str">
            <v xml:space="preserve"> N</v>
          </cell>
          <cell r="M1317">
            <v>0</v>
          </cell>
          <cell r="N1317">
            <v>43490</v>
          </cell>
          <cell r="O1317">
            <v>53662</v>
          </cell>
          <cell r="P1317">
            <v>0</v>
          </cell>
          <cell r="Q1317" t="str">
            <v xml:space="preserve"> MN</v>
          </cell>
          <cell r="R1317">
            <v>43189</v>
          </cell>
          <cell r="S1317">
            <v>0</v>
          </cell>
          <cell r="T1317">
            <v>4451.32</v>
          </cell>
          <cell r="U1317" t="str">
            <v xml:space="preserve"> N</v>
          </cell>
          <cell r="V1317">
            <v>7</v>
          </cell>
          <cell r="W1317">
            <v>514589692</v>
          </cell>
          <cell r="X1317" t="str">
            <v xml:space="preserve"> F</v>
          </cell>
          <cell r="Y1317">
            <v>43490</v>
          </cell>
          <cell r="Z1317">
            <v>53662</v>
          </cell>
          <cell r="AA1317">
            <v>1</v>
          </cell>
          <cell r="AB1317">
            <v>22</v>
          </cell>
          <cell r="AC1317">
            <v>4</v>
          </cell>
          <cell r="AD1317">
            <v>11</v>
          </cell>
          <cell r="AE1317">
            <v>0</v>
          </cell>
          <cell r="AF1317">
            <v>0</v>
          </cell>
          <cell r="AG1317" t="str">
            <v xml:space="preserve"> ST</v>
          </cell>
          <cell r="AH1317" t="str">
            <v xml:space="preserve"> ALL IN CP AC EQ GI FP LIVESTOC</v>
          </cell>
          <cell r="AI1317" t="str">
            <v xml:space="preserve"> N</v>
          </cell>
          <cell r="AJ1317">
            <v>6</v>
          </cell>
          <cell r="AK1317">
            <v>0</v>
          </cell>
          <cell r="AL1317">
            <v>43490</v>
          </cell>
          <cell r="AM1317">
            <v>53662</v>
          </cell>
          <cell r="AN1317" t="str">
            <v xml:space="preserve"> 11/29/2017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43490</v>
          </cell>
          <cell r="AZ1317">
            <v>53662</v>
          </cell>
          <cell r="BA1317" t="str">
            <v xml:space="preserve"> ST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 t="str">
            <v>Pass</v>
          </cell>
          <cell r="BH1317" t="str">
            <v>Pass</v>
          </cell>
          <cell r="BI1317" t="str">
            <v>**-***9692</v>
          </cell>
          <cell r="BJ1317">
            <v>83835.600000000006</v>
          </cell>
          <cell r="BK1317">
            <v>88286.920000000013</v>
          </cell>
          <cell r="BL1317">
            <v>88286.920000000013</v>
          </cell>
          <cell r="BM1317"/>
          <cell r="BN1317"/>
          <cell r="BO1317"/>
          <cell r="BP1317"/>
          <cell r="BQ1317">
            <v>6.9076926830786517E-5</v>
          </cell>
          <cell r="BR1317">
            <v>83835.600000000006</v>
          </cell>
          <cell r="BS1317">
            <v>4451.32</v>
          </cell>
          <cell r="BT1317">
            <v>88286.920000000013</v>
          </cell>
          <cell r="BU1317">
            <v>0</v>
          </cell>
          <cell r="BV1317">
            <v>88286.920000000013</v>
          </cell>
          <cell r="BW1317">
            <v>0</v>
          </cell>
          <cell r="BX1317">
            <v>0</v>
          </cell>
          <cell r="BY1317"/>
          <cell r="BZ1317">
            <v>0</v>
          </cell>
          <cell r="CA1317" t="e">
            <v>#REF!</v>
          </cell>
          <cell r="CB1317" t="str">
            <v>Match</v>
          </cell>
          <cell r="CC1317" t="b">
            <v>0</v>
          </cell>
          <cell r="CD1317">
            <v>514589692</v>
          </cell>
          <cell r="CE1317">
            <v>9</v>
          </cell>
          <cell r="CF1317">
            <v>5</v>
          </cell>
          <cell r="CG1317">
            <v>58</v>
          </cell>
          <cell r="CH1317" t="b">
            <v>0</v>
          </cell>
          <cell r="CI1317">
            <v>-65.313159722223645</v>
          </cell>
          <cell r="CJ1317"/>
          <cell r="CK1317" t="e">
            <v>#REF!</v>
          </cell>
          <cell r="CL1317" t="e">
            <v>#REF!</v>
          </cell>
        </row>
        <row r="1318">
          <cell r="B1318">
            <v>53663</v>
          </cell>
          <cell r="C1318" t="str">
            <v xml:space="preserve"> SHANE L MULLEN</v>
          </cell>
          <cell r="D1318">
            <v>30000</v>
          </cell>
          <cell r="E1318">
            <v>30000</v>
          </cell>
          <cell r="F1318">
            <v>42801</v>
          </cell>
          <cell r="G1318">
            <v>43189</v>
          </cell>
          <cell r="H1318" t="str">
            <v xml:space="preserve"> OPERATING LOC</v>
          </cell>
          <cell r="I1318" t="str">
            <v xml:space="preserve"> SI</v>
          </cell>
          <cell r="J1318">
            <v>91</v>
          </cell>
          <cell r="K1318" t="str">
            <v xml:space="preserve"> A</v>
          </cell>
          <cell r="L1318" t="str">
            <v xml:space="preserve"> O</v>
          </cell>
          <cell r="M1318">
            <v>30000</v>
          </cell>
          <cell r="N1318">
            <v>43490</v>
          </cell>
          <cell r="O1318">
            <v>53663</v>
          </cell>
          <cell r="P1318">
            <v>0</v>
          </cell>
          <cell r="Q1318" t="str">
            <v xml:space="preserve"> MN</v>
          </cell>
          <cell r="R1318">
            <v>43189</v>
          </cell>
          <cell r="S1318">
            <v>0</v>
          </cell>
          <cell r="T1318">
            <v>1361.42</v>
          </cell>
          <cell r="U1318" t="str">
            <v xml:space="preserve"> N</v>
          </cell>
          <cell r="V1318">
            <v>7</v>
          </cell>
          <cell r="W1318">
            <v>514589692</v>
          </cell>
          <cell r="X1318" t="str">
            <v xml:space="preserve"> F</v>
          </cell>
          <cell r="Y1318">
            <v>43490</v>
          </cell>
          <cell r="Z1318">
            <v>53663</v>
          </cell>
          <cell r="AA1318">
            <v>1</v>
          </cell>
          <cell r="AB1318">
            <v>22</v>
          </cell>
          <cell r="AC1318">
            <v>4</v>
          </cell>
          <cell r="AD1318">
            <v>11</v>
          </cell>
          <cell r="AE1318">
            <v>0</v>
          </cell>
          <cell r="AF1318">
            <v>0</v>
          </cell>
          <cell r="AG1318" t="str">
            <v xml:space="preserve"> ST</v>
          </cell>
          <cell r="AH1318" t="str">
            <v xml:space="preserve"> ALL IN CP AC EQ GI FP LIVESTOC</v>
          </cell>
          <cell r="AI1318" t="str">
            <v xml:space="preserve"> N</v>
          </cell>
          <cell r="AJ1318">
            <v>6</v>
          </cell>
          <cell r="AK1318">
            <v>0</v>
          </cell>
          <cell r="AL1318">
            <v>43490</v>
          </cell>
          <cell r="AM1318">
            <v>53663</v>
          </cell>
          <cell r="AN1318" t="str">
            <v xml:space="preserve"> 11/29/2017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43490</v>
          </cell>
          <cell r="AZ1318">
            <v>53663</v>
          </cell>
          <cell r="BA1318" t="str">
            <v xml:space="preserve"> ST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 t="str">
            <v>Pass</v>
          </cell>
          <cell r="BH1318" t="str">
            <v>Pass</v>
          </cell>
          <cell r="BI1318" t="str">
            <v>**-***9692</v>
          </cell>
          <cell r="BJ1318">
            <v>30000</v>
          </cell>
          <cell r="BK1318">
            <v>31361.42</v>
          </cell>
          <cell r="BL1318">
            <v>31361.42</v>
          </cell>
          <cell r="BM1318"/>
          <cell r="BN1318"/>
          <cell r="BO1318"/>
          <cell r="BP1318"/>
          <cell r="BQ1318">
            <v>2.4718709055861652E-5</v>
          </cell>
          <cell r="BR1318">
            <v>30000</v>
          </cell>
          <cell r="BS1318">
            <v>1361.42</v>
          </cell>
          <cell r="BT1318">
            <v>31361.42</v>
          </cell>
          <cell r="BU1318">
            <v>0</v>
          </cell>
          <cell r="BV1318">
            <v>31361.42</v>
          </cell>
          <cell r="BW1318">
            <v>0</v>
          </cell>
          <cell r="BX1318">
            <v>0</v>
          </cell>
          <cell r="BY1318"/>
          <cell r="BZ1318">
            <v>0</v>
          </cell>
          <cell r="CA1318" t="e">
            <v>#REF!</v>
          </cell>
          <cell r="CB1318" t="str">
            <v>Match</v>
          </cell>
          <cell r="CC1318" t="b">
            <v>0</v>
          </cell>
          <cell r="CD1318">
            <v>514589692</v>
          </cell>
          <cell r="CE1318">
            <v>9</v>
          </cell>
          <cell r="CF1318">
            <v>5</v>
          </cell>
          <cell r="CG1318">
            <v>58</v>
          </cell>
          <cell r="CH1318" t="b">
            <v>0</v>
          </cell>
          <cell r="CI1318">
            <v>-65.313159722223645</v>
          </cell>
          <cell r="CJ1318"/>
          <cell r="CK1318" t="e">
            <v>#REF!</v>
          </cell>
          <cell r="CL1318" t="e">
            <v>#REF!</v>
          </cell>
        </row>
        <row r="1319">
          <cell r="B1319">
            <v>54117</v>
          </cell>
          <cell r="C1319" t="str">
            <v xml:space="preserve"> SHANE L MULLEN</v>
          </cell>
          <cell r="D1319">
            <v>13000</v>
          </cell>
          <cell r="E1319">
            <v>10207.25</v>
          </cell>
          <cell r="F1319">
            <v>42971</v>
          </cell>
          <cell r="G1319">
            <v>44515</v>
          </cell>
          <cell r="H1319" t="str">
            <v xml:space="preserve"> PURCHASE EQUIPMENT</v>
          </cell>
          <cell r="I1319" t="str">
            <v xml:space="preserve"> SA</v>
          </cell>
          <cell r="J1319">
            <v>92</v>
          </cell>
          <cell r="K1319" t="str">
            <v xml:space="preserve"> A</v>
          </cell>
          <cell r="L1319" t="str">
            <v xml:space="preserve"> N</v>
          </cell>
          <cell r="M1319">
            <v>0</v>
          </cell>
          <cell r="N1319">
            <v>43490</v>
          </cell>
          <cell r="O1319">
            <v>54117</v>
          </cell>
          <cell r="P1319">
            <v>0</v>
          </cell>
          <cell r="Q1319" t="str">
            <v xml:space="preserve"> MN</v>
          </cell>
          <cell r="R1319">
            <v>43419</v>
          </cell>
          <cell r="S1319">
            <v>2950.88</v>
          </cell>
          <cell r="T1319">
            <v>132.56</v>
          </cell>
          <cell r="U1319" t="str">
            <v xml:space="preserve"> N</v>
          </cell>
          <cell r="V1319">
            <v>7</v>
          </cell>
          <cell r="W1319">
            <v>514589692</v>
          </cell>
          <cell r="X1319" t="str">
            <v xml:space="preserve"> F</v>
          </cell>
          <cell r="Y1319">
            <v>43490</v>
          </cell>
          <cell r="Z1319">
            <v>54117</v>
          </cell>
          <cell r="AA1319">
            <v>0</v>
          </cell>
          <cell r="AB1319">
            <v>22</v>
          </cell>
          <cell r="AC1319">
            <v>2</v>
          </cell>
          <cell r="AD1319">
            <v>11</v>
          </cell>
          <cell r="AE1319">
            <v>0</v>
          </cell>
          <cell r="AF1319">
            <v>0</v>
          </cell>
          <cell r="AG1319" t="str">
            <v xml:space="preserve"> ST</v>
          </cell>
          <cell r="AH1319" t="str">
            <v xml:space="preserve"> ALL IN CP AC EQ GI FP LIVESTOC</v>
          </cell>
          <cell r="AI1319" t="str">
            <v xml:space="preserve"> N</v>
          </cell>
          <cell r="AJ1319">
            <v>6</v>
          </cell>
          <cell r="AK1319">
            <v>0</v>
          </cell>
          <cell r="AL1319">
            <v>43490</v>
          </cell>
          <cell r="AM1319">
            <v>54117</v>
          </cell>
          <cell r="AN1319" t="str">
            <v xml:space="preserve">  0/00/0000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43490</v>
          </cell>
          <cell r="AZ1319">
            <v>54117</v>
          </cell>
          <cell r="BA1319" t="str">
            <v xml:space="preserve"> ST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 t="str">
            <v>Pass</v>
          </cell>
          <cell r="BH1319" t="str">
            <v>Pass</v>
          </cell>
          <cell r="BI1319" t="str">
            <v>**-***9692</v>
          </cell>
          <cell r="BJ1319">
            <v>10207.25</v>
          </cell>
          <cell r="BK1319">
            <v>10339.81</v>
          </cell>
          <cell r="BL1319">
            <v>10339.81</v>
          </cell>
          <cell r="BM1319"/>
          <cell r="BN1319"/>
          <cell r="BO1319"/>
          <cell r="BP1319"/>
          <cell r="BQ1319">
            <v>8.4103347670147945E-6</v>
          </cell>
          <cell r="BR1319">
            <v>10207.25</v>
          </cell>
          <cell r="BS1319">
            <v>132.56</v>
          </cell>
          <cell r="BT1319">
            <v>10339.81</v>
          </cell>
          <cell r="BU1319">
            <v>0</v>
          </cell>
          <cell r="BV1319">
            <v>10339.81</v>
          </cell>
          <cell r="BW1319">
            <v>0</v>
          </cell>
          <cell r="BX1319">
            <v>0</v>
          </cell>
          <cell r="BY1319"/>
          <cell r="BZ1319">
            <v>0</v>
          </cell>
          <cell r="CA1319" t="e">
            <v>#REF!</v>
          </cell>
          <cell r="CB1319" t="str">
            <v>Match</v>
          </cell>
          <cell r="CC1319" t="b">
            <v>0</v>
          </cell>
          <cell r="CD1319">
            <v>514589692</v>
          </cell>
          <cell r="CE1319">
            <v>9</v>
          </cell>
          <cell r="CF1319">
            <v>5</v>
          </cell>
          <cell r="CG1319">
            <v>58</v>
          </cell>
          <cell r="CH1319" t="b">
            <v>0</v>
          </cell>
          <cell r="CI1319">
            <v>-295.31315972222365</v>
          </cell>
          <cell r="CJ1319"/>
          <cell r="CK1319" t="e">
            <v>#REF!</v>
          </cell>
          <cell r="CL1319" t="e">
            <v>#REF!</v>
          </cell>
        </row>
        <row r="1320">
          <cell r="B1320">
            <v>54366</v>
          </cell>
          <cell r="C1320" t="str">
            <v xml:space="preserve"> SHANE L MULLEN</v>
          </cell>
          <cell r="D1320">
            <v>10000</v>
          </cell>
          <cell r="E1320">
            <v>10000</v>
          </cell>
          <cell r="F1320">
            <v>43077</v>
          </cell>
          <cell r="G1320">
            <v>43800</v>
          </cell>
          <cell r="H1320" t="str">
            <v xml:space="preserve"> PURCHASE LIVESTOCK</v>
          </cell>
          <cell r="I1320" t="str">
            <v xml:space="preserve"> SA</v>
          </cell>
          <cell r="J1320">
            <v>92</v>
          </cell>
          <cell r="K1320" t="str">
            <v xml:space="preserve"> A</v>
          </cell>
          <cell r="L1320" t="str">
            <v xml:space="preserve"> N</v>
          </cell>
          <cell r="M1320">
            <v>0</v>
          </cell>
          <cell r="N1320">
            <v>43490</v>
          </cell>
          <cell r="O1320">
            <v>54366</v>
          </cell>
          <cell r="P1320">
            <v>0</v>
          </cell>
          <cell r="Q1320" t="str">
            <v xml:space="preserve"> MN</v>
          </cell>
          <cell r="R1320">
            <v>43435</v>
          </cell>
          <cell r="S1320">
            <v>5448.45</v>
          </cell>
          <cell r="T1320">
            <v>77.25</v>
          </cell>
          <cell r="U1320" t="str">
            <v xml:space="preserve"> N</v>
          </cell>
          <cell r="V1320">
            <v>4</v>
          </cell>
          <cell r="W1320">
            <v>514589692</v>
          </cell>
          <cell r="X1320" t="str">
            <v xml:space="preserve"> F</v>
          </cell>
          <cell r="Y1320">
            <v>43490</v>
          </cell>
          <cell r="Z1320">
            <v>54366</v>
          </cell>
          <cell r="AA1320">
            <v>0</v>
          </cell>
          <cell r="AB1320">
            <v>22</v>
          </cell>
          <cell r="AC1320">
            <v>3</v>
          </cell>
          <cell r="AD1320">
            <v>11</v>
          </cell>
          <cell r="AE1320">
            <v>0</v>
          </cell>
          <cell r="AF1320">
            <v>0</v>
          </cell>
          <cell r="AG1320" t="str">
            <v xml:space="preserve"> ST</v>
          </cell>
          <cell r="AH1320" t="str">
            <v xml:space="preserve"> ALL LIVESTOCK (INCLUDING ALL I</v>
          </cell>
          <cell r="AI1320" t="str">
            <v xml:space="preserve"> N</v>
          </cell>
          <cell r="AJ1320">
            <v>6</v>
          </cell>
          <cell r="AK1320">
            <v>0</v>
          </cell>
          <cell r="AL1320">
            <v>43490</v>
          </cell>
          <cell r="AM1320">
            <v>54366</v>
          </cell>
          <cell r="AN1320" t="str">
            <v xml:space="preserve">  0/00/0000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43490</v>
          </cell>
          <cell r="AZ1320">
            <v>54366</v>
          </cell>
          <cell r="BA1320" t="str">
            <v xml:space="preserve"> ST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 t="str">
            <v>Pass</v>
          </cell>
          <cell r="BH1320" t="str">
            <v>Pass</v>
          </cell>
          <cell r="BI1320" t="str">
            <v>**-***9692</v>
          </cell>
          <cell r="BJ1320">
            <v>10000</v>
          </cell>
          <cell r="BK1320">
            <v>10077.25</v>
          </cell>
          <cell r="BL1320">
            <v>10077.25</v>
          </cell>
          <cell r="BM1320"/>
          <cell r="BN1320"/>
          <cell r="BO1320"/>
          <cell r="BP1320"/>
          <cell r="BQ1320">
            <v>8.2395696852872169E-6</v>
          </cell>
          <cell r="BR1320">
            <v>10000</v>
          </cell>
          <cell r="BS1320">
            <v>77.25</v>
          </cell>
          <cell r="BT1320">
            <v>10077.25</v>
          </cell>
          <cell r="BU1320">
            <v>0</v>
          </cell>
          <cell r="BV1320">
            <v>10077.25</v>
          </cell>
          <cell r="BW1320">
            <v>0</v>
          </cell>
          <cell r="BX1320">
            <v>0</v>
          </cell>
          <cell r="BY1320"/>
          <cell r="BZ1320">
            <v>0</v>
          </cell>
          <cell r="CA1320" t="e">
            <v>#REF!</v>
          </cell>
          <cell r="CB1320" t="str">
            <v>Match</v>
          </cell>
          <cell r="CC1320" t="b">
            <v>0</v>
          </cell>
          <cell r="CD1320">
            <v>514589692</v>
          </cell>
          <cell r="CE1320">
            <v>9</v>
          </cell>
          <cell r="CF1320">
            <v>5</v>
          </cell>
          <cell r="CG1320">
            <v>58</v>
          </cell>
          <cell r="CH1320" t="b">
            <v>0</v>
          </cell>
          <cell r="CI1320">
            <v>-311.31315972222365</v>
          </cell>
          <cell r="CJ1320"/>
          <cell r="CK1320" t="e">
            <v>#REF!</v>
          </cell>
          <cell r="CL1320" t="e">
            <v>#REF!</v>
          </cell>
        </row>
        <row r="1321">
          <cell r="B1321">
            <v>50797</v>
          </cell>
          <cell r="C1321" t="str">
            <v xml:space="preserve"> MULLIGAN,TRACE A.</v>
          </cell>
          <cell r="D1321">
            <v>18000</v>
          </cell>
          <cell r="E1321">
            <v>2850.19</v>
          </cell>
          <cell r="F1321">
            <v>41914</v>
          </cell>
          <cell r="G1321">
            <v>43406</v>
          </cell>
          <cell r="H1321" t="str">
            <v xml:space="preserve"> HOG BUILDING AMORTIZATION</v>
          </cell>
          <cell r="I1321" t="str">
            <v xml:space="preserve"> SA</v>
          </cell>
          <cell r="J1321">
            <v>92</v>
          </cell>
          <cell r="K1321" t="str">
            <v xml:space="preserve"> A</v>
          </cell>
          <cell r="L1321" t="str">
            <v xml:space="preserve"> N</v>
          </cell>
          <cell r="M1321">
            <v>0</v>
          </cell>
          <cell r="N1321">
            <v>43530</v>
          </cell>
          <cell r="O1321">
            <v>50797</v>
          </cell>
          <cell r="P1321">
            <v>0</v>
          </cell>
          <cell r="Q1321" t="str">
            <v xml:space="preserve"> CP</v>
          </cell>
          <cell r="R1321">
            <v>43133</v>
          </cell>
          <cell r="S1321">
            <v>100</v>
          </cell>
          <cell r="T1321">
            <v>10.3</v>
          </cell>
          <cell r="U1321" t="str">
            <v xml:space="preserve"> N</v>
          </cell>
          <cell r="V1321">
            <v>1</v>
          </cell>
          <cell r="W1321">
            <v>515154315</v>
          </cell>
          <cell r="X1321" t="str">
            <v xml:space="preserve"> S</v>
          </cell>
          <cell r="Y1321">
            <v>43530</v>
          </cell>
          <cell r="Z1321">
            <v>50797</v>
          </cell>
          <cell r="AA1321">
            <v>0</v>
          </cell>
          <cell r="AB1321">
            <v>14</v>
          </cell>
          <cell r="AC1321">
            <v>2</v>
          </cell>
          <cell r="AD1321">
            <v>11</v>
          </cell>
          <cell r="AE1321">
            <v>0</v>
          </cell>
          <cell r="AF1321">
            <v>0</v>
          </cell>
          <cell r="AG1321" t="str">
            <v xml:space="preserve"> ST</v>
          </cell>
          <cell r="AH1321" t="str">
            <v xml:space="preserve"> UNSECURED</v>
          </cell>
          <cell r="AI1321" t="str">
            <v xml:space="preserve"> N</v>
          </cell>
          <cell r="AJ1321">
            <v>6</v>
          </cell>
          <cell r="AK1321">
            <v>0</v>
          </cell>
          <cell r="AL1321">
            <v>43530</v>
          </cell>
          <cell r="AM1321">
            <v>50797</v>
          </cell>
          <cell r="AN1321" t="str">
            <v xml:space="preserve">  0/00/0000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43530</v>
          </cell>
          <cell r="AZ1321">
            <v>50797</v>
          </cell>
          <cell r="BA1321" t="str">
            <v xml:space="preserve"> ST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 t="str">
            <v>Pass</v>
          </cell>
          <cell r="BH1321" t="str">
            <v>Pass</v>
          </cell>
          <cell r="BI1321" t="str">
            <v>***-**-4315</v>
          </cell>
          <cell r="BJ1321">
            <v>2850.19</v>
          </cell>
          <cell r="BK1321">
            <v>2860.4900000000002</v>
          </cell>
          <cell r="BL1321">
            <v>2860.4900000000002</v>
          </cell>
          <cell r="BM1321"/>
          <cell r="BN1321"/>
          <cell r="BO1321"/>
          <cell r="BP1321"/>
          <cell r="BQ1321">
            <v>2.3484339121308776E-6</v>
          </cell>
          <cell r="BR1321">
            <v>2850.19</v>
          </cell>
          <cell r="BS1321">
            <v>10.3</v>
          </cell>
          <cell r="BT1321">
            <v>2860.4900000000002</v>
          </cell>
          <cell r="BU1321">
            <v>0</v>
          </cell>
          <cell r="BV1321">
            <v>2860.4900000000002</v>
          </cell>
          <cell r="BW1321">
            <v>0</v>
          </cell>
          <cell r="BX1321">
            <v>0</v>
          </cell>
          <cell r="BY1321"/>
          <cell r="BZ1321">
            <v>0</v>
          </cell>
          <cell r="CA1321" t="e">
            <v>#REF!</v>
          </cell>
          <cell r="CB1321" t="str">
            <v>Match</v>
          </cell>
          <cell r="CC1321" t="b">
            <v>0</v>
          </cell>
          <cell r="CD1321">
            <v>515154315</v>
          </cell>
          <cell r="CE1321">
            <v>9</v>
          </cell>
          <cell r="CF1321">
            <v>5</v>
          </cell>
          <cell r="CG1321">
            <v>15</v>
          </cell>
          <cell r="CH1321" t="b">
            <v>0</v>
          </cell>
          <cell r="CI1321">
            <v>-9.3131597222236451</v>
          </cell>
          <cell r="CJ1321"/>
          <cell r="CK1321" t="e">
            <v>#REF!</v>
          </cell>
          <cell r="CL1321" t="e">
            <v>#REF!</v>
          </cell>
        </row>
        <row r="1322">
          <cell r="B1322">
            <v>53901</v>
          </cell>
          <cell r="C1322" t="str">
            <v xml:space="preserve"> MURILLO-ROJAS,LORENZ</v>
          </cell>
          <cell r="D1322">
            <v>21330.12</v>
          </cell>
          <cell r="E1322">
            <v>18976.13</v>
          </cell>
          <cell r="F1322">
            <v>42888</v>
          </cell>
          <cell r="G1322">
            <v>43812</v>
          </cell>
          <cell r="H1322" t="str">
            <v xml:space="preserve"> REFINANCE VEHICLE/CITIZENSHIP</v>
          </cell>
          <cell r="I1322" t="str">
            <v xml:space="preserve"> SA</v>
          </cell>
          <cell r="J1322">
            <v>31</v>
          </cell>
          <cell r="K1322" t="str">
            <v xml:space="preserve"> A</v>
          </cell>
          <cell r="L1322" t="str">
            <v xml:space="preserve"> N</v>
          </cell>
          <cell r="M1322">
            <v>0</v>
          </cell>
          <cell r="N1322">
            <v>43550</v>
          </cell>
          <cell r="O1322">
            <v>53901</v>
          </cell>
          <cell r="P1322">
            <v>0</v>
          </cell>
          <cell r="Q1322" t="str">
            <v xml:space="preserve"> LF</v>
          </cell>
          <cell r="R1322">
            <v>43126</v>
          </cell>
          <cell r="S1322">
            <v>397.76</v>
          </cell>
          <cell r="T1322">
            <v>61.14</v>
          </cell>
          <cell r="U1322" t="str">
            <v xml:space="preserve"> N</v>
          </cell>
          <cell r="V1322">
            <v>11</v>
          </cell>
          <cell r="W1322">
            <v>511155533</v>
          </cell>
          <cell r="X1322" t="str">
            <v xml:space="preserve"> S</v>
          </cell>
          <cell r="Y1322">
            <v>43550</v>
          </cell>
          <cell r="Z1322">
            <v>53901</v>
          </cell>
          <cell r="AA1322">
            <v>1</v>
          </cell>
          <cell r="AB1322">
            <v>21</v>
          </cell>
          <cell r="AC1322">
            <v>10</v>
          </cell>
          <cell r="AD1322">
            <v>4</v>
          </cell>
          <cell r="AE1322">
            <v>0</v>
          </cell>
          <cell r="AF1322">
            <v>0</v>
          </cell>
          <cell r="AG1322" t="str">
            <v xml:space="preserve"> ST</v>
          </cell>
          <cell r="AH1322" t="str">
            <v xml:space="preserve"> 2007 CHEVROLET TAHOE K1500</v>
          </cell>
          <cell r="AI1322" t="str">
            <v xml:space="preserve"> N</v>
          </cell>
          <cell r="AJ1322">
            <v>9.8000000000000007</v>
          </cell>
          <cell r="AK1322">
            <v>7</v>
          </cell>
          <cell r="AL1322">
            <v>43550</v>
          </cell>
          <cell r="AM1322">
            <v>53901</v>
          </cell>
          <cell r="AN1322" t="str">
            <v xml:space="preserve">  8/21/2017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2</v>
          </cell>
          <cell r="AW1322">
            <v>0</v>
          </cell>
          <cell r="AX1322">
            <v>0</v>
          </cell>
          <cell r="AY1322">
            <v>43550</v>
          </cell>
          <cell r="AZ1322">
            <v>53901</v>
          </cell>
          <cell r="BA1322" t="str">
            <v xml:space="preserve"> ST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 t="str">
            <v>Pass</v>
          </cell>
          <cell r="BH1322" t="str">
            <v>Pass</v>
          </cell>
          <cell r="BI1322" t="str">
            <v>***-**-5533</v>
          </cell>
          <cell r="BJ1322">
            <v>18976.13</v>
          </cell>
          <cell r="BK1322">
            <v>19037.27</v>
          </cell>
          <cell r="BL1322">
            <v>19037.27</v>
          </cell>
          <cell r="BM1322"/>
          <cell r="BN1322"/>
          <cell r="BO1322"/>
          <cell r="BP1322"/>
          <cell r="BQ1322">
            <v>2.5538007097037993E-5</v>
          </cell>
          <cell r="BR1322">
            <v>18976.13</v>
          </cell>
          <cell r="BS1322">
            <v>61.14</v>
          </cell>
          <cell r="BT1322">
            <v>19037.27</v>
          </cell>
          <cell r="BU1322">
            <v>0</v>
          </cell>
          <cell r="BV1322">
            <v>19037.27</v>
          </cell>
          <cell r="BW1322">
            <v>0</v>
          </cell>
          <cell r="BX1322">
            <v>0</v>
          </cell>
          <cell r="BY1322"/>
          <cell r="BZ1322">
            <v>0</v>
          </cell>
          <cell r="CA1322" t="e">
            <v>#REF!</v>
          </cell>
          <cell r="CB1322" t="str">
            <v>Match</v>
          </cell>
          <cell r="CC1322" t="b">
            <v>0</v>
          </cell>
          <cell r="CD1322">
            <v>511155533</v>
          </cell>
          <cell r="CE1322">
            <v>9</v>
          </cell>
          <cell r="CF1322">
            <v>5</v>
          </cell>
          <cell r="CG1322">
            <v>15</v>
          </cell>
          <cell r="CH1322" t="b">
            <v>0</v>
          </cell>
          <cell r="CI1322">
            <v>-2.3131597222236451</v>
          </cell>
          <cell r="CJ1322"/>
          <cell r="CK1322" t="e">
            <v>#REF!</v>
          </cell>
          <cell r="CL1322" t="e">
            <v>#REF!</v>
          </cell>
        </row>
        <row r="1323">
          <cell r="B1323">
            <v>53879</v>
          </cell>
          <cell r="C1323" t="str">
            <v xml:space="preserve"> MUNOZ NIETO,JOSE LUI</v>
          </cell>
          <cell r="D1323">
            <v>6217.97</v>
          </cell>
          <cell r="E1323">
            <v>4221.6899999999996</v>
          </cell>
          <cell r="F1323">
            <v>42878</v>
          </cell>
          <cell r="G1323">
            <v>43605</v>
          </cell>
          <cell r="H1323" t="str">
            <v xml:space="preserve"> PURCHASE VEHICLE</v>
          </cell>
          <cell r="I1323" t="str">
            <v xml:space="preserve"> SA</v>
          </cell>
          <cell r="J1323">
            <v>34</v>
          </cell>
          <cell r="K1323" t="str">
            <v xml:space="preserve"> A</v>
          </cell>
          <cell r="L1323" t="str">
            <v xml:space="preserve"> N</v>
          </cell>
          <cell r="M1323">
            <v>0</v>
          </cell>
          <cell r="N1323">
            <v>43555</v>
          </cell>
          <cell r="O1323">
            <v>53879</v>
          </cell>
          <cell r="P1323">
            <v>0</v>
          </cell>
          <cell r="Q1323" t="str">
            <v xml:space="preserve"> MN</v>
          </cell>
          <cell r="R1323">
            <v>43151</v>
          </cell>
          <cell r="S1323">
            <v>278.27999999999997</v>
          </cell>
          <cell r="T1323">
            <v>1.62</v>
          </cell>
          <cell r="U1323" t="str">
            <v xml:space="preserve"> N</v>
          </cell>
          <cell r="V1323">
            <v>11</v>
          </cell>
          <cell r="W1323">
            <v>635982105</v>
          </cell>
          <cell r="X1323" t="str">
            <v xml:space="preserve"> S</v>
          </cell>
          <cell r="Y1323">
            <v>43555</v>
          </cell>
          <cell r="Z1323">
            <v>53879</v>
          </cell>
          <cell r="AA1323">
            <v>0</v>
          </cell>
          <cell r="AB1323">
            <v>4</v>
          </cell>
          <cell r="AC1323">
            <v>5</v>
          </cell>
          <cell r="AD1323">
            <v>12</v>
          </cell>
          <cell r="AE1323">
            <v>0</v>
          </cell>
          <cell r="AF1323">
            <v>0</v>
          </cell>
          <cell r="AG1323" t="str">
            <v xml:space="preserve"> ST</v>
          </cell>
          <cell r="AH1323" t="str">
            <v xml:space="preserve"> 2006 CHRYSLER  300C V8</v>
          </cell>
          <cell r="AI1323" t="str">
            <v xml:space="preserve"> N</v>
          </cell>
          <cell r="AJ1323">
            <v>7</v>
          </cell>
          <cell r="AK1323">
            <v>0</v>
          </cell>
          <cell r="AL1323">
            <v>43555</v>
          </cell>
          <cell r="AM1323">
            <v>53879</v>
          </cell>
          <cell r="AN1323" t="str">
            <v xml:space="preserve">  0/00/0000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43555</v>
          </cell>
          <cell r="AZ1323">
            <v>53879</v>
          </cell>
          <cell r="BA1323" t="str">
            <v xml:space="preserve"> ST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 t="str">
            <v>Pass</v>
          </cell>
          <cell r="BH1323" t="str">
            <v>Pass</v>
          </cell>
          <cell r="BI1323" t="str">
            <v>***-**-2105</v>
          </cell>
          <cell r="BJ1323">
            <v>4221.6899999999996</v>
          </cell>
          <cell r="BK1323">
            <v>4223.3099999999995</v>
          </cell>
          <cell r="BL1323">
            <v>4223.3099999999995</v>
          </cell>
          <cell r="BM1323"/>
          <cell r="BN1323"/>
          <cell r="BO1323"/>
          <cell r="BP1323"/>
          <cell r="BQ1323">
            <v>4.0582393768793558E-6</v>
          </cell>
          <cell r="BR1323">
            <v>4221.6899999999996</v>
          </cell>
          <cell r="BS1323">
            <v>1.62</v>
          </cell>
          <cell r="BT1323">
            <v>4223.3099999999995</v>
          </cell>
          <cell r="BU1323">
            <v>0</v>
          </cell>
          <cell r="BV1323">
            <v>4223.3099999999995</v>
          </cell>
          <cell r="BW1323">
            <v>0</v>
          </cell>
          <cell r="BX1323">
            <v>0</v>
          </cell>
          <cell r="BY1323"/>
          <cell r="BZ1323">
            <v>0</v>
          </cell>
          <cell r="CA1323" t="e">
            <v>#REF!</v>
          </cell>
          <cell r="CB1323" t="str">
            <v>Match</v>
          </cell>
          <cell r="CC1323" t="b">
            <v>0</v>
          </cell>
          <cell r="CD1323">
            <v>635982105</v>
          </cell>
          <cell r="CE1323">
            <v>9</v>
          </cell>
          <cell r="CF1323">
            <v>6</v>
          </cell>
          <cell r="CG1323">
            <v>98</v>
          </cell>
          <cell r="CH1323" t="b">
            <v>0</v>
          </cell>
          <cell r="CI1323">
            <v>-27.313159722223645</v>
          </cell>
          <cell r="CJ1323"/>
          <cell r="CK1323" t="e">
            <v>#REF!</v>
          </cell>
          <cell r="CL1323" t="e">
            <v>#REF!</v>
          </cell>
        </row>
        <row r="1324">
          <cell r="B1324">
            <v>52828</v>
          </cell>
          <cell r="C1324" t="str">
            <v xml:space="preserve"> MURPHY,RANDALL L.</v>
          </cell>
          <cell r="D1324">
            <v>9644.68</v>
          </cell>
          <cell r="E1324">
            <v>4498.8</v>
          </cell>
          <cell r="F1324">
            <v>42489</v>
          </cell>
          <cell r="G1324">
            <v>43585</v>
          </cell>
          <cell r="H1324" t="str">
            <v xml:space="preserve"> PERSONAL</v>
          </cell>
          <cell r="I1324" t="str">
            <v xml:space="preserve"> SA</v>
          </cell>
          <cell r="J1324">
            <v>31</v>
          </cell>
          <cell r="K1324" t="str">
            <v xml:space="preserve"> A</v>
          </cell>
          <cell r="L1324" t="str">
            <v xml:space="preserve"> N</v>
          </cell>
          <cell r="M1324">
            <v>0</v>
          </cell>
          <cell r="N1324">
            <v>43565</v>
          </cell>
          <cell r="O1324">
            <v>52828</v>
          </cell>
          <cell r="P1324">
            <v>0</v>
          </cell>
          <cell r="Q1324" t="str">
            <v xml:space="preserve"> BR</v>
          </cell>
          <cell r="R1324">
            <v>43130</v>
          </cell>
          <cell r="S1324">
            <v>295.7</v>
          </cell>
          <cell r="T1324">
            <v>32.049999999999997</v>
          </cell>
          <cell r="U1324" t="str">
            <v xml:space="preserve"> N</v>
          </cell>
          <cell r="V1324">
            <v>11</v>
          </cell>
          <cell r="W1324">
            <v>457994720</v>
          </cell>
          <cell r="X1324" t="str">
            <v xml:space="preserve"> S</v>
          </cell>
          <cell r="Y1324">
            <v>43565</v>
          </cell>
          <cell r="Z1324">
            <v>52828</v>
          </cell>
          <cell r="AA1324">
            <v>0</v>
          </cell>
          <cell r="AB1324">
            <v>1</v>
          </cell>
          <cell r="AC1324">
            <v>10</v>
          </cell>
          <cell r="AD1324">
            <v>4</v>
          </cell>
          <cell r="AE1324">
            <v>0</v>
          </cell>
          <cell r="AF1324">
            <v>0</v>
          </cell>
          <cell r="AG1324" t="str">
            <v xml:space="preserve"> ST</v>
          </cell>
          <cell r="AH1324" t="str">
            <v xml:space="preserve"> 2006 CHEVROELT SILVERADO</v>
          </cell>
          <cell r="AI1324" t="str">
            <v xml:space="preserve"> N</v>
          </cell>
          <cell r="AJ1324">
            <v>6.5</v>
          </cell>
          <cell r="AK1324">
            <v>0</v>
          </cell>
          <cell r="AL1324">
            <v>43565</v>
          </cell>
          <cell r="AM1324">
            <v>52828</v>
          </cell>
          <cell r="AN1324" t="str">
            <v xml:space="preserve">  0/00/0000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43565</v>
          </cell>
          <cell r="AZ1324">
            <v>52828</v>
          </cell>
          <cell r="BA1324" t="str">
            <v xml:space="preserve"> ST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 t="str">
            <v>Pass</v>
          </cell>
          <cell r="BH1324" t="str">
            <v>Pass</v>
          </cell>
          <cell r="BI1324" t="str">
            <v>***-**-4720</v>
          </cell>
          <cell r="BJ1324">
            <v>4498.8</v>
          </cell>
          <cell r="BK1324">
            <v>4530.8500000000004</v>
          </cell>
          <cell r="BL1324">
            <v>4530.8500000000004</v>
          </cell>
          <cell r="BM1324"/>
          <cell r="BN1324"/>
          <cell r="BO1324"/>
          <cell r="BP1324"/>
          <cell r="BQ1324">
            <v>4.0157190775184316E-6</v>
          </cell>
          <cell r="BR1324">
            <v>4498.8</v>
          </cell>
          <cell r="BS1324">
            <v>32.049999999999997</v>
          </cell>
          <cell r="BT1324">
            <v>4530.8500000000004</v>
          </cell>
          <cell r="BU1324">
            <v>0</v>
          </cell>
          <cell r="BV1324">
            <v>4530.8500000000004</v>
          </cell>
          <cell r="BW1324">
            <v>0</v>
          </cell>
          <cell r="BX1324">
            <v>0</v>
          </cell>
          <cell r="BY1324"/>
          <cell r="BZ1324">
            <v>0</v>
          </cell>
          <cell r="CA1324" t="e">
            <v>#REF!</v>
          </cell>
          <cell r="CB1324" t="str">
            <v>Match</v>
          </cell>
          <cell r="CC1324" t="b">
            <v>0</v>
          </cell>
          <cell r="CD1324">
            <v>457994720</v>
          </cell>
          <cell r="CE1324">
            <v>9</v>
          </cell>
          <cell r="CF1324">
            <v>4</v>
          </cell>
          <cell r="CG1324">
            <v>99</v>
          </cell>
          <cell r="CH1324" t="b">
            <v>0</v>
          </cell>
          <cell r="CI1324">
            <v>-6.3131597222236451</v>
          </cell>
          <cell r="CJ1324"/>
          <cell r="CK1324" t="e">
            <v>#REF!</v>
          </cell>
          <cell r="CL1324" t="e">
            <v>#REF!</v>
          </cell>
        </row>
        <row r="1325">
          <cell r="B1325">
            <v>54051</v>
          </cell>
          <cell r="C1325" t="str">
            <v xml:space="preserve"> MURPHY,RANDALL L.</v>
          </cell>
          <cell r="D1325">
            <v>4156.91</v>
          </cell>
          <cell r="E1325">
            <v>3644.65</v>
          </cell>
          <cell r="F1325">
            <v>42949</v>
          </cell>
          <cell r="G1325">
            <v>44058</v>
          </cell>
          <cell r="H1325" t="str">
            <v xml:space="preserve"> PERSONAL</v>
          </cell>
          <cell r="I1325" t="str">
            <v xml:space="preserve"> SA</v>
          </cell>
          <cell r="J1325">
            <v>31</v>
          </cell>
          <cell r="K1325" t="str">
            <v xml:space="preserve"> A</v>
          </cell>
          <cell r="L1325" t="str">
            <v xml:space="preserve"> N</v>
          </cell>
          <cell r="M1325">
            <v>0</v>
          </cell>
          <cell r="N1325">
            <v>43565</v>
          </cell>
          <cell r="O1325">
            <v>54051</v>
          </cell>
          <cell r="P1325">
            <v>0</v>
          </cell>
          <cell r="Q1325" t="str">
            <v xml:space="preserve"> BR</v>
          </cell>
          <cell r="R1325">
            <v>43146</v>
          </cell>
          <cell r="S1325">
            <v>130.63999999999999</v>
          </cell>
          <cell r="T1325">
            <v>9.59</v>
          </cell>
          <cell r="U1325" t="str">
            <v xml:space="preserve"> N</v>
          </cell>
          <cell r="V1325">
            <v>11</v>
          </cell>
          <cell r="W1325">
            <v>457994720</v>
          </cell>
          <cell r="X1325" t="str">
            <v xml:space="preserve"> S</v>
          </cell>
          <cell r="Y1325">
            <v>43565</v>
          </cell>
          <cell r="Z1325">
            <v>54051</v>
          </cell>
          <cell r="AA1325">
            <v>0</v>
          </cell>
          <cell r="AB1325">
            <v>1</v>
          </cell>
          <cell r="AC1325">
            <v>10</v>
          </cell>
          <cell r="AD1325">
            <v>4</v>
          </cell>
          <cell r="AE1325">
            <v>0</v>
          </cell>
          <cell r="AF1325">
            <v>0</v>
          </cell>
          <cell r="AG1325" t="str">
            <v xml:space="preserve"> ST</v>
          </cell>
          <cell r="AH1325" t="str">
            <v xml:space="preserve"> 2006 CHEVROLET SILVERADO 1500</v>
          </cell>
          <cell r="AI1325" t="str">
            <v xml:space="preserve"> N</v>
          </cell>
          <cell r="AJ1325">
            <v>8</v>
          </cell>
          <cell r="AK1325">
            <v>0</v>
          </cell>
          <cell r="AL1325">
            <v>43565</v>
          </cell>
          <cell r="AM1325">
            <v>54051</v>
          </cell>
          <cell r="AN1325" t="str">
            <v xml:space="preserve">  0/00/0000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43565</v>
          </cell>
          <cell r="AZ1325">
            <v>54051</v>
          </cell>
          <cell r="BA1325" t="str">
            <v xml:space="preserve"> ST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 t="str">
            <v>Pass</v>
          </cell>
          <cell r="BH1325" t="str">
            <v>Pass</v>
          </cell>
          <cell r="BI1325" t="str">
            <v>***-**-4720</v>
          </cell>
          <cell r="BJ1325">
            <v>3644.65</v>
          </cell>
          <cell r="BK1325">
            <v>3654.2400000000002</v>
          </cell>
          <cell r="BL1325">
            <v>3654.2400000000002</v>
          </cell>
          <cell r="BM1325"/>
          <cell r="BN1325"/>
          <cell r="BO1325"/>
          <cell r="BP1325"/>
          <cell r="BQ1325">
            <v>4.0040463537976078E-6</v>
          </cell>
          <cell r="BR1325">
            <v>3644.65</v>
          </cell>
          <cell r="BS1325">
            <v>9.59</v>
          </cell>
          <cell r="BT1325">
            <v>3654.2400000000002</v>
          </cell>
          <cell r="BU1325">
            <v>0</v>
          </cell>
          <cell r="BV1325">
            <v>3654.2400000000002</v>
          </cell>
          <cell r="BW1325">
            <v>0</v>
          </cell>
          <cell r="BX1325">
            <v>0</v>
          </cell>
          <cell r="BY1325"/>
          <cell r="BZ1325">
            <v>0</v>
          </cell>
          <cell r="CA1325" t="e">
            <v>#REF!</v>
          </cell>
          <cell r="CB1325" t="str">
            <v>Match</v>
          </cell>
          <cell r="CC1325" t="b">
            <v>0</v>
          </cell>
          <cell r="CD1325">
            <v>457994720</v>
          </cell>
          <cell r="CE1325">
            <v>9</v>
          </cell>
          <cell r="CF1325">
            <v>4</v>
          </cell>
          <cell r="CG1325">
            <v>99</v>
          </cell>
          <cell r="CH1325" t="b">
            <v>0</v>
          </cell>
          <cell r="CI1325">
            <v>-22.313159722223645</v>
          </cell>
          <cell r="CJ1325"/>
          <cell r="CK1325" t="e">
            <v>#REF!</v>
          </cell>
          <cell r="CL1325" t="e">
            <v>#REF!</v>
          </cell>
        </row>
        <row r="1326">
          <cell r="B1326">
            <v>49624</v>
          </cell>
          <cell r="C1326" t="str">
            <v xml:space="preserve"> MURPHY,MELVIN</v>
          </cell>
          <cell r="D1326">
            <v>21029</v>
          </cell>
          <cell r="E1326">
            <v>3942.15</v>
          </cell>
          <cell r="F1326">
            <v>41562</v>
          </cell>
          <cell r="G1326">
            <v>43434</v>
          </cell>
          <cell r="H1326" t="str">
            <v xml:space="preserve"> PURCHASE VEHICLE</v>
          </cell>
          <cell r="I1326" t="str">
            <v xml:space="preserve"> SA</v>
          </cell>
          <cell r="J1326">
            <v>34</v>
          </cell>
          <cell r="K1326" t="str">
            <v xml:space="preserve"> A</v>
          </cell>
          <cell r="L1326" t="str">
            <v xml:space="preserve"> N</v>
          </cell>
          <cell r="M1326">
            <v>0</v>
          </cell>
          <cell r="N1326">
            <v>43690</v>
          </cell>
          <cell r="O1326">
            <v>49624</v>
          </cell>
          <cell r="P1326">
            <v>0</v>
          </cell>
          <cell r="Q1326" t="str">
            <v xml:space="preserve"> JD</v>
          </cell>
          <cell r="R1326">
            <v>43159</v>
          </cell>
          <cell r="S1326">
            <v>409.11</v>
          </cell>
          <cell r="T1326">
            <v>21.21</v>
          </cell>
          <cell r="U1326" t="str">
            <v xml:space="preserve"> N</v>
          </cell>
          <cell r="V1326">
            <v>11</v>
          </cell>
          <cell r="W1326">
            <v>512745095</v>
          </cell>
          <cell r="X1326" t="str">
            <v xml:space="preserve"> S</v>
          </cell>
          <cell r="Y1326">
            <v>43690</v>
          </cell>
          <cell r="Z1326">
            <v>49624</v>
          </cell>
          <cell r="AA1326">
            <v>0</v>
          </cell>
          <cell r="AB1326">
            <v>2</v>
          </cell>
          <cell r="AC1326">
            <v>5</v>
          </cell>
          <cell r="AD1326">
            <v>12</v>
          </cell>
          <cell r="AE1326">
            <v>0</v>
          </cell>
          <cell r="AF1326">
            <v>0</v>
          </cell>
          <cell r="AG1326" t="str">
            <v xml:space="preserve"> ST</v>
          </cell>
          <cell r="AH1326" t="str">
            <v xml:space="preserve"> 2007 CHRYSLER ASPEN (VIN 1A8HX</v>
          </cell>
          <cell r="AI1326" t="str">
            <v xml:space="preserve"> N</v>
          </cell>
          <cell r="AJ1326">
            <v>5.95</v>
          </cell>
          <cell r="AK1326">
            <v>0</v>
          </cell>
          <cell r="AL1326">
            <v>43690</v>
          </cell>
          <cell r="AM1326">
            <v>49624</v>
          </cell>
          <cell r="AN1326" t="str">
            <v xml:space="preserve">  0/00/0000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43690</v>
          </cell>
          <cell r="AZ1326">
            <v>49624</v>
          </cell>
          <cell r="BA1326" t="str">
            <v xml:space="preserve"> ST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 t="str">
            <v>Pass</v>
          </cell>
          <cell r="BH1326" t="str">
            <v>Pass</v>
          </cell>
          <cell r="BI1326" t="str">
            <v>***-**-5095</v>
          </cell>
          <cell r="BJ1326">
            <v>3942.15</v>
          </cell>
          <cell r="BK1326">
            <v>3963.36</v>
          </cell>
          <cell r="BL1326">
            <v>3963.36</v>
          </cell>
          <cell r="BM1326"/>
          <cell r="BN1326"/>
          <cell r="BO1326"/>
          <cell r="BP1326"/>
          <cell r="BQ1326">
            <v>3.2210939471231215E-6</v>
          </cell>
          <cell r="BR1326">
            <v>3942.15</v>
          </cell>
          <cell r="BS1326">
            <v>21.21</v>
          </cell>
          <cell r="BT1326">
            <v>3963.36</v>
          </cell>
          <cell r="BU1326">
            <v>0</v>
          </cell>
          <cell r="BV1326">
            <v>3963.36</v>
          </cell>
          <cell r="BW1326">
            <v>0</v>
          </cell>
          <cell r="BX1326">
            <v>0</v>
          </cell>
          <cell r="BY1326"/>
          <cell r="BZ1326">
            <v>0</v>
          </cell>
          <cell r="CA1326" t="e">
            <v>#REF!</v>
          </cell>
          <cell r="CB1326" t="str">
            <v>Match</v>
          </cell>
          <cell r="CC1326" t="b">
            <v>0</v>
          </cell>
          <cell r="CD1326">
            <v>512745095</v>
          </cell>
          <cell r="CE1326">
            <v>9</v>
          </cell>
          <cell r="CF1326">
            <v>5</v>
          </cell>
          <cell r="CG1326">
            <v>74</v>
          </cell>
          <cell r="CH1326" t="b">
            <v>0</v>
          </cell>
          <cell r="CI1326">
            <v>-35.313159722223645</v>
          </cell>
          <cell r="CJ1326"/>
          <cell r="CK1326" t="e">
            <v>#REF!</v>
          </cell>
          <cell r="CL1326" t="e">
            <v>#REF!</v>
          </cell>
        </row>
        <row r="1327">
          <cell r="B1327">
            <v>310168</v>
          </cell>
          <cell r="C1327" t="str">
            <v xml:space="preserve"> MURPHY, JR. ROBERT J</v>
          </cell>
          <cell r="D1327">
            <v>46400</v>
          </cell>
          <cell r="E1327">
            <v>20245.05</v>
          </cell>
          <cell r="F1327">
            <v>40451</v>
          </cell>
          <cell r="G1327">
            <v>45931</v>
          </cell>
          <cell r="H1327" t="str">
            <v xml:space="preserve"> RATE/TERM REFINANCE</v>
          </cell>
          <cell r="I1327" t="str">
            <v xml:space="preserve"> PA</v>
          </cell>
          <cell r="J1327">
            <v>19</v>
          </cell>
          <cell r="K1327" t="str">
            <v xml:space="preserve"> A</v>
          </cell>
          <cell r="L1327" t="str">
            <v xml:space="preserve"> N</v>
          </cell>
          <cell r="M1327">
            <v>0</v>
          </cell>
          <cell r="N1327">
            <v>43785</v>
          </cell>
          <cell r="O1327">
            <v>310168</v>
          </cell>
          <cell r="P1327">
            <v>0</v>
          </cell>
          <cell r="Q1327" t="str">
            <v xml:space="preserve"> KM</v>
          </cell>
          <cell r="R1327">
            <v>43132</v>
          </cell>
          <cell r="S1327">
            <v>337.43</v>
          </cell>
          <cell r="T1327">
            <v>45.28</v>
          </cell>
          <cell r="U1327" t="str">
            <v xml:space="preserve"> N</v>
          </cell>
          <cell r="V1327">
            <v>2</v>
          </cell>
          <cell r="W1327">
            <v>556900639</v>
          </cell>
          <cell r="X1327" t="str">
            <v xml:space="preserve"> S</v>
          </cell>
          <cell r="Y1327">
            <v>43785</v>
          </cell>
          <cell r="Z1327">
            <v>310168</v>
          </cell>
          <cell r="AA1327">
            <v>0</v>
          </cell>
          <cell r="AB1327">
            <v>3</v>
          </cell>
          <cell r="AC1327">
            <v>6</v>
          </cell>
          <cell r="AD1327">
            <v>3</v>
          </cell>
          <cell r="AE1327">
            <v>310168</v>
          </cell>
          <cell r="AF1327">
            <v>1</v>
          </cell>
          <cell r="AG1327" t="str">
            <v xml:space="preserve"> ST</v>
          </cell>
          <cell r="AH1327" t="str">
            <v xml:space="preserve"> 605 COURT</v>
          </cell>
          <cell r="AI1327" t="str">
            <v xml:space="preserve"> N</v>
          </cell>
          <cell r="AJ1327">
            <v>3.5</v>
          </cell>
          <cell r="AK1327">
            <v>0</v>
          </cell>
          <cell r="AL1327">
            <v>43785</v>
          </cell>
          <cell r="AM1327">
            <v>310168</v>
          </cell>
          <cell r="AN1327" t="str">
            <v xml:space="preserve">  0/00/0000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43785</v>
          </cell>
          <cell r="AZ1327">
            <v>310168</v>
          </cell>
          <cell r="BA1327" t="str">
            <v xml:space="preserve"> ST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 t="str">
            <v>Pass</v>
          </cell>
          <cell r="BH1327" t="str">
            <v>Pass</v>
          </cell>
          <cell r="BI1327" t="str">
            <v>***-**-0639</v>
          </cell>
          <cell r="BJ1327">
            <v>20245.05</v>
          </cell>
          <cell r="BK1327">
            <v>20290.329999999998</v>
          </cell>
          <cell r="BL1327">
            <v>20290.329999999998</v>
          </cell>
          <cell r="BM1327"/>
          <cell r="BN1327"/>
          <cell r="BO1327"/>
          <cell r="BP1327"/>
          <cell r="BQ1327">
            <v>9.7306125149988991E-6</v>
          </cell>
          <cell r="BR1327">
            <v>20245.05</v>
          </cell>
          <cell r="BS1327">
            <v>45.28</v>
          </cell>
          <cell r="BT1327">
            <v>20290.329999999998</v>
          </cell>
          <cell r="BU1327">
            <v>0</v>
          </cell>
          <cell r="BV1327">
            <v>20290.329999999998</v>
          </cell>
          <cell r="BW1327">
            <v>0</v>
          </cell>
          <cell r="BX1327">
            <v>0</v>
          </cell>
          <cell r="BY1327"/>
          <cell r="BZ1327">
            <v>0</v>
          </cell>
          <cell r="CA1327" t="e">
            <v>#REF!</v>
          </cell>
          <cell r="CB1327" t="str">
            <v>Match</v>
          </cell>
          <cell r="CC1327" t="b">
            <v>0</v>
          </cell>
          <cell r="CD1327">
            <v>556900639</v>
          </cell>
          <cell r="CE1327">
            <v>9</v>
          </cell>
          <cell r="CF1327">
            <v>5</v>
          </cell>
          <cell r="CG1327">
            <v>90</v>
          </cell>
          <cell r="CH1327" t="b">
            <v>0</v>
          </cell>
          <cell r="CI1327">
            <v>-8.3131597222236451</v>
          </cell>
          <cell r="CJ1327"/>
          <cell r="CK1327" t="e">
            <v>#REF!</v>
          </cell>
          <cell r="CL1327" t="e">
            <v>#REF!</v>
          </cell>
        </row>
        <row r="1328">
          <cell r="B1328">
            <v>9310168</v>
          </cell>
          <cell r="C1328" t="str">
            <v xml:space="preserve"> MURPHY,ROBERT</v>
          </cell>
          <cell r="D1328">
            <v>0</v>
          </cell>
          <cell r="E1328">
            <v>-20245.05</v>
          </cell>
          <cell r="F1328">
            <v>40451</v>
          </cell>
          <cell r="G1328">
            <v>45931</v>
          </cell>
          <cell r="H1328" t="str">
            <v xml:space="preserve"> FHLB SOLD LOAN</v>
          </cell>
          <cell r="I1328" t="str">
            <v xml:space="preserve"> PT</v>
          </cell>
          <cell r="J1328">
            <v>20</v>
          </cell>
          <cell r="K1328" t="str">
            <v xml:space="preserve"> A</v>
          </cell>
          <cell r="L1328" t="str">
            <v xml:space="preserve"> N</v>
          </cell>
          <cell r="M1328">
            <v>0</v>
          </cell>
          <cell r="N1328">
            <v>43785</v>
          </cell>
          <cell r="O1328">
            <v>9310168</v>
          </cell>
          <cell r="P1328">
            <v>0</v>
          </cell>
          <cell r="Q1328" t="str">
            <v xml:space="preserve"> KM</v>
          </cell>
          <cell r="R1328">
            <v>43132</v>
          </cell>
          <cell r="S1328">
            <v>337.43</v>
          </cell>
          <cell r="T1328">
            <v>-45.28</v>
          </cell>
          <cell r="U1328" t="str">
            <v xml:space="preserve"> N</v>
          </cell>
          <cell r="V1328">
            <v>2</v>
          </cell>
          <cell r="W1328">
            <v>556900639</v>
          </cell>
          <cell r="X1328" t="str">
            <v xml:space="preserve"> S</v>
          </cell>
          <cell r="Y1328">
            <v>43785</v>
          </cell>
          <cell r="Z1328">
            <v>9310168</v>
          </cell>
          <cell r="AA1328">
            <v>0</v>
          </cell>
          <cell r="AB1328">
            <v>3</v>
          </cell>
          <cell r="AC1328">
            <v>6</v>
          </cell>
          <cell r="AD1328">
            <v>3</v>
          </cell>
          <cell r="AE1328">
            <v>310168</v>
          </cell>
          <cell r="AF1328">
            <v>1</v>
          </cell>
          <cell r="AG1328" t="str">
            <v xml:space="preserve"> ST</v>
          </cell>
          <cell r="AH1328" t="str">
            <v xml:space="preserve"> 609 COURT</v>
          </cell>
          <cell r="AI1328" t="str">
            <v xml:space="preserve"> N</v>
          </cell>
          <cell r="AJ1328">
            <v>3.5</v>
          </cell>
          <cell r="AK1328">
            <v>0</v>
          </cell>
          <cell r="AL1328">
            <v>43785</v>
          </cell>
          <cell r="AM1328">
            <v>9310168</v>
          </cell>
          <cell r="AN1328" t="str">
            <v xml:space="preserve">  0/00/0000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43785</v>
          </cell>
          <cell r="AZ1328">
            <v>9310168</v>
          </cell>
          <cell r="BA1328" t="str">
            <v xml:space="preserve"> ST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 t="str">
            <v>Pass</v>
          </cell>
          <cell r="BH1328" t="str">
            <v>Pass</v>
          </cell>
          <cell r="BI1328" t="str">
            <v>***-**-0639</v>
          </cell>
          <cell r="BJ1328">
            <v>-20245.05</v>
          </cell>
          <cell r="BK1328">
            <v>-20290.329999999998</v>
          </cell>
          <cell r="BL1328">
            <v>-20290.329999999998</v>
          </cell>
          <cell r="BM1328"/>
          <cell r="BN1328"/>
          <cell r="BO1328"/>
          <cell r="BP1328"/>
          <cell r="BQ1328">
            <v>-9.7306125149988991E-6</v>
          </cell>
          <cell r="BR1328">
            <v>-20245.05</v>
          </cell>
          <cell r="BS1328">
            <v>-45.28</v>
          </cell>
          <cell r="BT1328">
            <v>-20290.329999999998</v>
          </cell>
          <cell r="BU1328">
            <v>0</v>
          </cell>
          <cell r="BV1328">
            <v>-20290.329999999998</v>
          </cell>
          <cell r="BW1328">
            <v>0</v>
          </cell>
          <cell r="BX1328">
            <v>0</v>
          </cell>
          <cell r="BY1328"/>
          <cell r="BZ1328">
            <v>0</v>
          </cell>
          <cell r="CA1328" t="e">
            <v>#REF!</v>
          </cell>
          <cell r="CB1328" t="str">
            <v>Match</v>
          </cell>
          <cell r="CC1328" t="b">
            <v>0</v>
          </cell>
          <cell r="CD1328">
            <v>556900639</v>
          </cell>
          <cell r="CE1328">
            <v>9</v>
          </cell>
          <cell r="CF1328">
            <v>5</v>
          </cell>
          <cell r="CG1328">
            <v>90</v>
          </cell>
          <cell r="CH1328" t="b">
            <v>0</v>
          </cell>
          <cell r="CI1328">
            <v>-8.3131597222236451</v>
          </cell>
          <cell r="CJ1328"/>
          <cell r="CK1328" t="e">
            <v>#REF!</v>
          </cell>
          <cell r="CL1328" t="e">
            <v>#REF!</v>
          </cell>
        </row>
        <row r="1329">
          <cell r="B1329">
            <v>310116</v>
          </cell>
          <cell r="C1329" t="str">
            <v xml:space="preserve"> MURRAY,MARY A.</v>
          </cell>
          <cell r="D1329">
            <v>76000</v>
          </cell>
          <cell r="E1329">
            <v>65006.45</v>
          </cell>
          <cell r="F1329">
            <v>40087</v>
          </cell>
          <cell r="G1329">
            <v>51044</v>
          </cell>
          <cell r="H1329" t="str">
            <v xml:space="preserve"> PURCHASE HOME</v>
          </cell>
          <cell r="I1329" t="str">
            <v xml:space="preserve"> PA</v>
          </cell>
          <cell r="J1329">
            <v>19</v>
          </cell>
          <cell r="K1329" t="str">
            <v xml:space="preserve"> A</v>
          </cell>
          <cell r="L1329" t="str">
            <v xml:space="preserve"> N</v>
          </cell>
          <cell r="M1329">
            <v>0</v>
          </cell>
          <cell r="N1329">
            <v>43975</v>
          </cell>
          <cell r="O1329">
            <v>310116</v>
          </cell>
          <cell r="P1329">
            <v>0</v>
          </cell>
          <cell r="Q1329" t="str">
            <v xml:space="preserve"> KM</v>
          </cell>
          <cell r="R1329">
            <v>43132</v>
          </cell>
          <cell r="S1329">
            <v>413.81</v>
          </cell>
          <cell r="T1329">
            <v>202.48</v>
          </cell>
          <cell r="U1329" t="str">
            <v xml:space="preserve"> N</v>
          </cell>
          <cell r="V1329">
            <v>2</v>
          </cell>
          <cell r="W1329">
            <v>512665676</v>
          </cell>
          <cell r="X1329" t="str">
            <v xml:space="preserve"> S</v>
          </cell>
          <cell r="Y1329">
            <v>43975</v>
          </cell>
          <cell r="Z1329">
            <v>310116</v>
          </cell>
          <cell r="AA1329">
            <v>0</v>
          </cell>
          <cell r="AB1329">
            <v>4</v>
          </cell>
          <cell r="AC1329">
            <v>6</v>
          </cell>
          <cell r="AD1329">
            <v>3</v>
          </cell>
          <cell r="AE1329">
            <v>310116</v>
          </cell>
          <cell r="AF1329">
            <v>1</v>
          </cell>
          <cell r="AG1329" t="str">
            <v xml:space="preserve"> ST</v>
          </cell>
          <cell r="AH1329" t="str">
            <v xml:space="preserve"> 604 MADISON</v>
          </cell>
          <cell r="AI1329" t="str">
            <v xml:space="preserve"> N</v>
          </cell>
          <cell r="AJ1329">
            <v>4.875</v>
          </cell>
          <cell r="AK1329">
            <v>13</v>
          </cell>
          <cell r="AL1329">
            <v>43975</v>
          </cell>
          <cell r="AM1329">
            <v>310116</v>
          </cell>
          <cell r="AN1329" t="str">
            <v xml:space="preserve">  0/00/0000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4</v>
          </cell>
          <cell r="AW1329">
            <v>0</v>
          </cell>
          <cell r="AX1329">
            <v>0</v>
          </cell>
          <cell r="AY1329">
            <v>43975</v>
          </cell>
          <cell r="AZ1329">
            <v>310116</v>
          </cell>
          <cell r="BA1329" t="str">
            <v xml:space="preserve"> ST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 t="str">
            <v>Pass</v>
          </cell>
          <cell r="BH1329" t="str">
            <v>Pass</v>
          </cell>
          <cell r="BI1329" t="str">
            <v>***-**-5676</v>
          </cell>
          <cell r="BJ1329">
            <v>65006.45</v>
          </cell>
          <cell r="BK1329">
            <v>65208.93</v>
          </cell>
          <cell r="BL1329">
            <v>65208.93</v>
          </cell>
          <cell r="BM1329"/>
          <cell r="BN1329"/>
          <cell r="BO1329"/>
          <cell r="BP1329"/>
          <cell r="BQ1329">
            <v>4.3519545449911313E-5</v>
          </cell>
          <cell r="BR1329">
            <v>65006.45</v>
          </cell>
          <cell r="BS1329">
            <v>202.48</v>
          </cell>
          <cell r="BT1329">
            <v>65208.93</v>
          </cell>
          <cell r="BU1329">
            <v>0</v>
          </cell>
          <cell r="BV1329">
            <v>65208.93</v>
          </cell>
          <cell r="BW1329">
            <v>0</v>
          </cell>
          <cell r="BX1329">
            <v>0</v>
          </cell>
          <cell r="BY1329"/>
          <cell r="BZ1329">
            <v>0</v>
          </cell>
          <cell r="CA1329" t="e">
            <v>#REF!</v>
          </cell>
          <cell r="CB1329" t="str">
            <v>Match</v>
          </cell>
          <cell r="CC1329" t="b">
            <v>0</v>
          </cell>
          <cell r="CD1329">
            <v>512665676</v>
          </cell>
          <cell r="CE1329">
            <v>9</v>
          </cell>
          <cell r="CF1329">
            <v>5</v>
          </cell>
          <cell r="CG1329">
            <v>66</v>
          </cell>
          <cell r="CH1329" t="b">
            <v>0</v>
          </cell>
          <cell r="CI1329">
            <v>-8.3131597222236451</v>
          </cell>
          <cell r="CJ1329"/>
          <cell r="CK1329" t="e">
            <v>#REF!</v>
          </cell>
          <cell r="CL1329" t="e">
            <v>#REF!</v>
          </cell>
        </row>
        <row r="1330">
          <cell r="B1330">
            <v>9310116</v>
          </cell>
          <cell r="C1330" t="str">
            <v xml:space="preserve"> MURRAY,MARY</v>
          </cell>
          <cell r="D1330">
            <v>76000</v>
          </cell>
          <cell r="E1330">
            <v>-65006.45</v>
          </cell>
          <cell r="F1330">
            <v>40087</v>
          </cell>
          <cell r="G1330">
            <v>51044</v>
          </cell>
          <cell r="H1330" t="str">
            <v xml:space="preserve"> FHLB SOLD LOAN</v>
          </cell>
          <cell r="I1330" t="str">
            <v xml:space="preserve"> PT</v>
          </cell>
          <cell r="J1330">
            <v>20</v>
          </cell>
          <cell r="K1330" t="str">
            <v xml:space="preserve"> A</v>
          </cell>
          <cell r="L1330" t="str">
            <v xml:space="preserve"> N</v>
          </cell>
          <cell r="M1330">
            <v>0</v>
          </cell>
          <cell r="N1330">
            <v>43975</v>
          </cell>
          <cell r="O1330">
            <v>9310116</v>
          </cell>
          <cell r="P1330">
            <v>0</v>
          </cell>
          <cell r="Q1330" t="str">
            <v xml:space="preserve"> KM</v>
          </cell>
          <cell r="R1330">
            <v>43132</v>
          </cell>
          <cell r="S1330">
            <v>413.81</v>
          </cell>
          <cell r="T1330">
            <v>-202.48</v>
          </cell>
          <cell r="U1330" t="str">
            <v xml:space="preserve"> N</v>
          </cell>
          <cell r="V1330">
            <v>2</v>
          </cell>
          <cell r="W1330">
            <v>512665676</v>
          </cell>
          <cell r="X1330" t="str">
            <v xml:space="preserve"> S</v>
          </cell>
          <cell r="Y1330">
            <v>43975</v>
          </cell>
          <cell r="Z1330">
            <v>9310116</v>
          </cell>
          <cell r="AA1330">
            <v>0</v>
          </cell>
          <cell r="AB1330">
            <v>4</v>
          </cell>
          <cell r="AC1330">
            <v>6</v>
          </cell>
          <cell r="AD1330">
            <v>3</v>
          </cell>
          <cell r="AE1330">
            <v>310116</v>
          </cell>
          <cell r="AF1330">
            <v>1</v>
          </cell>
          <cell r="AG1330" t="str">
            <v xml:space="preserve"> ST</v>
          </cell>
          <cell r="AH1330" t="str">
            <v xml:space="preserve"> 604 MADISON</v>
          </cell>
          <cell r="AI1330" t="str">
            <v xml:space="preserve"> N</v>
          </cell>
          <cell r="AJ1330">
            <v>4.875</v>
          </cell>
          <cell r="AK1330">
            <v>37</v>
          </cell>
          <cell r="AL1330">
            <v>43975</v>
          </cell>
          <cell r="AM1330">
            <v>9310116</v>
          </cell>
          <cell r="AN1330" t="str">
            <v xml:space="preserve">  0/00/0000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4</v>
          </cell>
          <cell r="AW1330">
            <v>0</v>
          </cell>
          <cell r="AX1330">
            <v>0</v>
          </cell>
          <cell r="AY1330">
            <v>43975</v>
          </cell>
          <cell r="AZ1330">
            <v>9310116</v>
          </cell>
          <cell r="BA1330" t="str">
            <v xml:space="preserve"> ST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 t="str">
            <v>Pass</v>
          </cell>
          <cell r="BH1330" t="str">
            <v>Pass</v>
          </cell>
          <cell r="BI1330" t="str">
            <v>***-**-5676</v>
          </cell>
          <cell r="BJ1330">
            <v>-65006.45</v>
          </cell>
          <cell r="BK1330">
            <v>-65208.93</v>
          </cell>
          <cell r="BL1330">
            <v>-65208.93</v>
          </cell>
          <cell r="BM1330"/>
          <cell r="BN1330"/>
          <cell r="BO1330"/>
          <cell r="BP1330"/>
          <cell r="BQ1330">
            <v>-4.3519545449911313E-5</v>
          </cell>
          <cell r="BR1330">
            <v>-65006.45</v>
          </cell>
          <cell r="BS1330">
            <v>-202.48</v>
          </cell>
          <cell r="BT1330">
            <v>-65208.93</v>
          </cell>
          <cell r="BU1330">
            <v>0</v>
          </cell>
          <cell r="BV1330">
            <v>-65208.93</v>
          </cell>
          <cell r="BW1330">
            <v>0</v>
          </cell>
          <cell r="BX1330">
            <v>0</v>
          </cell>
          <cell r="BY1330"/>
          <cell r="BZ1330">
            <v>0</v>
          </cell>
          <cell r="CA1330" t="e">
            <v>#REF!</v>
          </cell>
          <cell r="CB1330" t="str">
            <v>Match</v>
          </cell>
          <cell r="CC1330" t="b">
            <v>0</v>
          </cell>
          <cell r="CD1330">
            <v>512665676</v>
          </cell>
          <cell r="CE1330">
            <v>9</v>
          </cell>
          <cell r="CF1330">
            <v>5</v>
          </cell>
          <cell r="CG1330">
            <v>66</v>
          </cell>
          <cell r="CH1330" t="b">
            <v>0</v>
          </cell>
          <cell r="CI1330">
            <v>-8.3131597222236451</v>
          </cell>
          <cell r="CJ1330"/>
          <cell r="CK1330" t="e">
            <v>#REF!</v>
          </cell>
          <cell r="CL1330" t="e">
            <v>#REF!</v>
          </cell>
        </row>
        <row r="1331">
          <cell r="B1331">
            <v>53922</v>
          </cell>
          <cell r="C1331" t="str">
            <v xml:space="preserve"> MYERS,YESENIA</v>
          </cell>
          <cell r="D1331">
            <v>15039</v>
          </cell>
          <cell r="E1331">
            <v>13129.48</v>
          </cell>
          <cell r="F1331">
            <v>42894</v>
          </cell>
          <cell r="G1331">
            <v>44354</v>
          </cell>
          <cell r="H1331" t="str">
            <v xml:space="preserve"> PURCHASE VEHICLE</v>
          </cell>
          <cell r="I1331" t="str">
            <v xml:space="preserve"> SA</v>
          </cell>
          <cell r="J1331">
            <v>34</v>
          </cell>
          <cell r="K1331" t="str">
            <v xml:space="preserve"> A</v>
          </cell>
          <cell r="L1331" t="str">
            <v xml:space="preserve"> N</v>
          </cell>
          <cell r="M1331">
            <v>0</v>
          </cell>
          <cell r="N1331">
            <v>43985</v>
          </cell>
          <cell r="O1331">
            <v>53922</v>
          </cell>
          <cell r="P1331">
            <v>0</v>
          </cell>
          <cell r="Q1331" t="str">
            <v xml:space="preserve"> MN</v>
          </cell>
          <cell r="R1331">
            <v>43138</v>
          </cell>
          <cell r="S1331">
            <v>360.1</v>
          </cell>
          <cell r="T1331">
            <v>12.59</v>
          </cell>
          <cell r="U1331" t="str">
            <v xml:space="preserve"> N</v>
          </cell>
          <cell r="V1331">
            <v>11</v>
          </cell>
          <cell r="W1331">
            <v>485535671</v>
          </cell>
          <cell r="X1331" t="str">
            <v xml:space="preserve"> S</v>
          </cell>
          <cell r="Y1331">
            <v>43985</v>
          </cell>
          <cell r="Z1331">
            <v>53922</v>
          </cell>
          <cell r="AA1331">
            <v>0</v>
          </cell>
          <cell r="AB1331">
            <v>1</v>
          </cell>
          <cell r="AC1331">
            <v>5</v>
          </cell>
          <cell r="AD1331">
            <v>12</v>
          </cell>
          <cell r="AE1331">
            <v>0</v>
          </cell>
          <cell r="AF1331">
            <v>0</v>
          </cell>
          <cell r="AG1331" t="str">
            <v xml:space="preserve"> ST</v>
          </cell>
          <cell r="AH1331" t="str">
            <v xml:space="preserve"> 2007 GMC YUKON DENALI</v>
          </cell>
          <cell r="AI1331" t="str">
            <v xml:space="preserve"> N</v>
          </cell>
          <cell r="AJ1331">
            <v>7</v>
          </cell>
          <cell r="AK1331">
            <v>1</v>
          </cell>
          <cell r="AL1331">
            <v>43985</v>
          </cell>
          <cell r="AM1331">
            <v>53922</v>
          </cell>
          <cell r="AN1331" t="str">
            <v xml:space="preserve">  0/00/0000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43985</v>
          </cell>
          <cell r="AZ1331">
            <v>53922</v>
          </cell>
          <cell r="BA1331" t="str">
            <v xml:space="preserve"> ST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 t="str">
            <v>Pass</v>
          </cell>
          <cell r="BH1331" t="str">
            <v>Pass</v>
          </cell>
          <cell r="BI1331" t="str">
            <v>***-**-5671</v>
          </cell>
          <cell r="BJ1331">
            <v>13129.48</v>
          </cell>
          <cell r="BK1331">
            <v>13142.07</v>
          </cell>
          <cell r="BL1331">
            <v>13142.07</v>
          </cell>
          <cell r="BM1331"/>
          <cell r="BN1331"/>
          <cell r="BO1331"/>
          <cell r="BP1331"/>
          <cell r="BQ1331">
            <v>1.2621147629018229E-5</v>
          </cell>
          <cell r="BR1331">
            <v>13129.48</v>
          </cell>
          <cell r="BS1331">
            <v>12.59</v>
          </cell>
          <cell r="BT1331">
            <v>13142.07</v>
          </cell>
          <cell r="BU1331">
            <v>0</v>
          </cell>
          <cell r="BV1331">
            <v>13142.07</v>
          </cell>
          <cell r="BW1331">
            <v>0</v>
          </cell>
          <cell r="BX1331">
            <v>0</v>
          </cell>
          <cell r="BY1331"/>
          <cell r="BZ1331">
            <v>0</v>
          </cell>
          <cell r="CA1331" t="e">
            <v>#REF!</v>
          </cell>
          <cell r="CB1331" t="str">
            <v>Match</v>
          </cell>
          <cell r="CC1331" t="b">
            <v>0</v>
          </cell>
          <cell r="CD1331">
            <v>485535671</v>
          </cell>
          <cell r="CE1331">
            <v>9</v>
          </cell>
          <cell r="CF1331">
            <v>4</v>
          </cell>
          <cell r="CG1331">
            <v>53</v>
          </cell>
          <cell r="CH1331" t="b">
            <v>0</v>
          </cell>
          <cell r="CI1331">
            <v>-14.313159722223645</v>
          </cell>
          <cell r="CJ1331"/>
          <cell r="CK1331" t="e">
            <v>#REF!</v>
          </cell>
          <cell r="CL1331" t="e">
            <v>#REF!</v>
          </cell>
        </row>
        <row r="1332">
          <cell r="B1332">
            <v>53839</v>
          </cell>
          <cell r="C1332" t="str">
            <v xml:space="preserve"> N &amp; R ENTERPRISES LL</v>
          </cell>
          <cell r="D1332">
            <v>50000</v>
          </cell>
          <cell r="E1332">
            <v>48578.98</v>
          </cell>
          <cell r="F1332">
            <v>42860</v>
          </cell>
          <cell r="G1332">
            <v>43313</v>
          </cell>
          <cell r="H1332" t="str">
            <v xml:space="preserve"> OPERATE LOC</v>
          </cell>
          <cell r="I1332" t="str">
            <v xml:space="preserve"> SI</v>
          </cell>
          <cell r="J1332">
            <v>91</v>
          </cell>
          <cell r="K1332" t="str">
            <v xml:space="preserve"> A</v>
          </cell>
          <cell r="L1332" t="str">
            <v xml:space="preserve"> O</v>
          </cell>
          <cell r="M1332">
            <v>50000</v>
          </cell>
          <cell r="N1332">
            <v>44025</v>
          </cell>
          <cell r="O1332">
            <v>53839</v>
          </cell>
          <cell r="P1332">
            <v>0</v>
          </cell>
          <cell r="Q1332" t="str">
            <v xml:space="preserve"> LF</v>
          </cell>
          <cell r="R1332">
            <v>43313</v>
          </cell>
          <cell r="S1332">
            <v>0</v>
          </cell>
          <cell r="T1332">
            <v>1568.75</v>
          </cell>
          <cell r="U1332" t="str">
            <v xml:space="preserve"> N</v>
          </cell>
          <cell r="V1332">
            <v>7</v>
          </cell>
          <cell r="W1332">
            <v>262310738</v>
          </cell>
          <cell r="X1332" t="str">
            <v xml:space="preserve"> F</v>
          </cell>
          <cell r="Y1332">
            <v>44025</v>
          </cell>
          <cell r="Z1332">
            <v>53839</v>
          </cell>
          <cell r="AA1332">
            <v>0</v>
          </cell>
          <cell r="AB1332">
            <v>3</v>
          </cell>
          <cell r="AC1332">
            <v>4</v>
          </cell>
          <cell r="AD1332">
            <v>11</v>
          </cell>
          <cell r="AE1332">
            <v>0</v>
          </cell>
          <cell r="AF1332">
            <v>0</v>
          </cell>
          <cell r="AG1332" t="str">
            <v xml:space="preserve"> ST</v>
          </cell>
          <cell r="AH1332" t="str">
            <v xml:space="preserve"> ALL IN AC GI LIVESTOCK AND</v>
          </cell>
          <cell r="AI1332" t="str">
            <v xml:space="preserve"> N</v>
          </cell>
          <cell r="AJ1332">
            <v>5.5</v>
          </cell>
          <cell r="AK1332">
            <v>0</v>
          </cell>
          <cell r="AL1332">
            <v>44025</v>
          </cell>
          <cell r="AM1332">
            <v>53839</v>
          </cell>
          <cell r="AN1332" t="str">
            <v xml:space="preserve">  0/00/0000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44025</v>
          </cell>
          <cell r="AZ1332">
            <v>53839</v>
          </cell>
          <cell r="BA1332" t="str">
            <v xml:space="preserve"> ST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 t="str">
            <v>Pass</v>
          </cell>
          <cell r="BH1332" t="str">
            <v>Pass</v>
          </cell>
          <cell r="BI1332" t="str">
            <v>**-***0738</v>
          </cell>
          <cell r="BJ1332">
            <v>50000</v>
          </cell>
          <cell r="BK1332">
            <v>50147.73</v>
          </cell>
          <cell r="BL1332">
            <v>50147.73</v>
          </cell>
          <cell r="BM1332"/>
          <cell r="BN1332"/>
          <cell r="BO1332"/>
          <cell r="BP1332"/>
          <cell r="BQ1332">
            <v>3.6691406670432624E-5</v>
          </cell>
          <cell r="BR1332">
            <v>48578.98</v>
          </cell>
          <cell r="BS1332">
            <v>1568.75</v>
          </cell>
          <cell r="BT1332">
            <v>50147.73</v>
          </cell>
          <cell r="BU1332">
            <v>1421.0199999999968</v>
          </cell>
          <cell r="BV1332">
            <v>51568.75</v>
          </cell>
          <cell r="BW1332">
            <v>0</v>
          </cell>
          <cell r="BX1332">
            <v>0</v>
          </cell>
          <cell r="BY1332"/>
          <cell r="BZ1332">
            <v>0</v>
          </cell>
          <cell r="CA1332" t="e">
            <v>#REF!</v>
          </cell>
          <cell r="CB1332" t="str">
            <v>Match</v>
          </cell>
          <cell r="CC1332" t="b">
            <v>0</v>
          </cell>
          <cell r="CD1332">
            <v>262310738</v>
          </cell>
          <cell r="CE1332">
            <v>9</v>
          </cell>
          <cell r="CF1332">
            <v>2</v>
          </cell>
          <cell r="CG1332">
            <v>31</v>
          </cell>
          <cell r="CH1332" t="b">
            <v>0</v>
          </cell>
          <cell r="CI1332">
            <v>-189.31315972222365</v>
          </cell>
          <cell r="CJ1332"/>
          <cell r="CK1332" t="e">
            <v>#REF!</v>
          </cell>
          <cell r="CL1332" t="e">
            <v>#REF!</v>
          </cell>
        </row>
        <row r="1333">
          <cell r="B1333">
            <v>53840</v>
          </cell>
          <cell r="C1333" t="str">
            <v xml:space="preserve"> N &amp; R ENTERPRISES LL</v>
          </cell>
          <cell r="D1333">
            <v>152739.84</v>
          </cell>
          <cell r="E1333">
            <v>121659.29</v>
          </cell>
          <cell r="F1333">
            <v>42860</v>
          </cell>
          <cell r="G1333">
            <v>44576</v>
          </cell>
          <cell r="H1333" t="str">
            <v xml:space="preserve"> AMORTIZE WORKING CAPITAL NOTE</v>
          </cell>
          <cell r="I1333" t="str">
            <v xml:space="preserve"> SA</v>
          </cell>
          <cell r="J1333">
            <v>92</v>
          </cell>
          <cell r="K1333" t="str">
            <v xml:space="preserve"> A</v>
          </cell>
          <cell r="L1333" t="str">
            <v xml:space="preserve"> N</v>
          </cell>
          <cell r="M1333">
            <v>0</v>
          </cell>
          <cell r="N1333">
            <v>44025</v>
          </cell>
          <cell r="O1333">
            <v>53840</v>
          </cell>
          <cell r="P1333">
            <v>0</v>
          </cell>
          <cell r="Q1333" t="str">
            <v xml:space="preserve"> LF</v>
          </cell>
          <cell r="R1333">
            <v>43296</v>
          </cell>
          <cell r="S1333">
            <v>17391.82</v>
          </cell>
          <cell r="T1333">
            <v>623.29999999999995</v>
          </cell>
          <cell r="U1333" t="str">
            <v xml:space="preserve"> N</v>
          </cell>
          <cell r="V1333">
            <v>7</v>
          </cell>
          <cell r="W1333">
            <v>262310738</v>
          </cell>
          <cell r="X1333" t="str">
            <v xml:space="preserve"> F</v>
          </cell>
          <cell r="Y1333">
            <v>44025</v>
          </cell>
          <cell r="Z1333">
            <v>53840</v>
          </cell>
          <cell r="AA1333">
            <v>0</v>
          </cell>
          <cell r="AB1333">
            <v>3</v>
          </cell>
          <cell r="AC1333">
            <v>4</v>
          </cell>
          <cell r="AD1333">
            <v>11</v>
          </cell>
          <cell r="AE1333">
            <v>0</v>
          </cell>
          <cell r="AF1333">
            <v>0</v>
          </cell>
          <cell r="AG1333" t="str">
            <v xml:space="preserve"> ST</v>
          </cell>
          <cell r="AH1333" t="str">
            <v xml:space="preserve"> ALL IN AC GI LIVESTOCK AND MIN</v>
          </cell>
          <cell r="AI1333" t="str">
            <v xml:space="preserve"> N</v>
          </cell>
          <cell r="AJ1333">
            <v>5.5</v>
          </cell>
          <cell r="AK1333">
            <v>0</v>
          </cell>
          <cell r="AL1333">
            <v>44025</v>
          </cell>
          <cell r="AM1333">
            <v>53840</v>
          </cell>
          <cell r="AN1333" t="str">
            <v xml:space="preserve">  0/00/0000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44025</v>
          </cell>
          <cell r="AZ1333">
            <v>53840</v>
          </cell>
          <cell r="BA1333" t="str">
            <v xml:space="preserve"> ST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 t="str">
            <v>Pass</v>
          </cell>
          <cell r="BH1333" t="str">
            <v>Pass</v>
          </cell>
          <cell r="BI1333" t="str">
            <v>**-***0738</v>
          </cell>
          <cell r="BJ1333">
            <v>121659.29</v>
          </cell>
          <cell r="BK1333">
            <v>122282.59</v>
          </cell>
          <cell r="BL1333">
            <v>122282.59</v>
          </cell>
          <cell r="BM1333"/>
          <cell r="BN1333"/>
          <cell r="BO1333"/>
          <cell r="BP1333"/>
          <cell r="BQ1333">
            <v>9.1888518133276909E-5</v>
          </cell>
          <cell r="BR1333">
            <v>121659.29</v>
          </cell>
          <cell r="BS1333">
            <v>623.29999999999995</v>
          </cell>
          <cell r="BT1333">
            <v>122282.59</v>
          </cell>
          <cell r="BU1333">
            <v>0</v>
          </cell>
          <cell r="BV1333">
            <v>122282.59</v>
          </cell>
          <cell r="BW1333">
            <v>0</v>
          </cell>
          <cell r="BX1333">
            <v>0</v>
          </cell>
          <cell r="BY1333"/>
          <cell r="BZ1333">
            <v>0</v>
          </cell>
          <cell r="CA1333" t="e">
            <v>#REF!</v>
          </cell>
          <cell r="CB1333" t="str">
            <v>Match</v>
          </cell>
          <cell r="CC1333" t="b">
            <v>0</v>
          </cell>
          <cell r="CD1333">
            <v>262310738</v>
          </cell>
          <cell r="CE1333">
            <v>9</v>
          </cell>
          <cell r="CF1333">
            <v>2</v>
          </cell>
          <cell r="CG1333">
            <v>31</v>
          </cell>
          <cell r="CH1333" t="b">
            <v>0</v>
          </cell>
          <cell r="CI1333">
            <v>-172.31315972222365</v>
          </cell>
          <cell r="CJ1333"/>
          <cell r="CK1333" t="e">
            <v>#REF!</v>
          </cell>
          <cell r="CL1333" t="e">
            <v>#REF!</v>
          </cell>
        </row>
        <row r="1334">
          <cell r="B1334">
            <v>54290</v>
          </cell>
          <cell r="C1334" t="str">
            <v xml:space="preserve"> N &amp; R ENTERPRISES LL</v>
          </cell>
          <cell r="D1334">
            <v>40000</v>
          </cell>
          <cell r="E1334">
            <v>40000</v>
          </cell>
          <cell r="F1334">
            <v>43046</v>
          </cell>
          <cell r="G1334">
            <v>43132</v>
          </cell>
          <cell r="H1334" t="str">
            <v xml:space="preserve"> ADDITIONAL OPERATING</v>
          </cell>
          <cell r="I1334" t="str">
            <v xml:space="preserve"> SI</v>
          </cell>
          <cell r="J1334">
            <v>91</v>
          </cell>
          <cell r="K1334" t="str">
            <v xml:space="preserve"> A</v>
          </cell>
          <cell r="L1334" t="str">
            <v xml:space="preserve"> N</v>
          </cell>
          <cell r="M1334">
            <v>0</v>
          </cell>
          <cell r="N1334">
            <v>44025</v>
          </cell>
          <cell r="O1334">
            <v>54290</v>
          </cell>
          <cell r="P1334">
            <v>0</v>
          </cell>
          <cell r="Q1334" t="str">
            <v xml:space="preserve"> LF</v>
          </cell>
          <cell r="R1334">
            <v>43132</v>
          </cell>
          <cell r="S1334">
            <v>0</v>
          </cell>
          <cell r="T1334">
            <v>470.13</v>
          </cell>
          <cell r="U1334" t="str">
            <v xml:space="preserve"> N</v>
          </cell>
          <cell r="V1334">
            <v>7</v>
          </cell>
          <cell r="W1334">
            <v>262310738</v>
          </cell>
          <cell r="X1334" t="str">
            <v xml:space="preserve"> F</v>
          </cell>
          <cell r="Y1334">
            <v>44025</v>
          </cell>
          <cell r="Z1334">
            <v>54290</v>
          </cell>
          <cell r="AA1334">
            <v>0</v>
          </cell>
          <cell r="AB1334">
            <v>3</v>
          </cell>
          <cell r="AC1334">
            <v>4</v>
          </cell>
          <cell r="AD1334">
            <v>11</v>
          </cell>
          <cell r="AE1334">
            <v>0</v>
          </cell>
          <cell r="AF1334">
            <v>0</v>
          </cell>
          <cell r="AG1334" t="str">
            <v xml:space="preserve"> ST</v>
          </cell>
          <cell r="AH1334" t="str">
            <v xml:space="preserve"> ALL IN AC GI FP LIVESTOCK AND</v>
          </cell>
          <cell r="AI1334" t="str">
            <v xml:space="preserve"> N</v>
          </cell>
          <cell r="AJ1334">
            <v>5.5</v>
          </cell>
          <cell r="AK1334">
            <v>0</v>
          </cell>
          <cell r="AL1334">
            <v>44025</v>
          </cell>
          <cell r="AM1334">
            <v>54290</v>
          </cell>
          <cell r="AN1334" t="str">
            <v xml:space="preserve">  0/00/0000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44025</v>
          </cell>
          <cell r="AZ1334">
            <v>54290</v>
          </cell>
          <cell r="BA1334" t="str">
            <v xml:space="preserve"> ST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 t="str">
            <v>Pass</v>
          </cell>
          <cell r="BH1334" t="str">
            <v>Pass</v>
          </cell>
          <cell r="BI1334" t="str">
            <v>**-***0738</v>
          </cell>
          <cell r="BJ1334">
            <v>40000</v>
          </cell>
          <cell r="BK1334">
            <v>40470.129999999997</v>
          </cell>
          <cell r="BL1334">
            <v>40470.129999999997</v>
          </cell>
          <cell r="BM1334"/>
          <cell r="BN1334"/>
          <cell r="BO1334"/>
          <cell r="BP1334"/>
          <cell r="BQ1334">
            <v>3.0211755512719798E-5</v>
          </cell>
          <cell r="BR1334">
            <v>40000</v>
          </cell>
          <cell r="BS1334">
            <v>470.13</v>
          </cell>
          <cell r="BT1334">
            <v>40470.129999999997</v>
          </cell>
          <cell r="BU1334">
            <v>0</v>
          </cell>
          <cell r="BV1334">
            <v>40470.129999999997</v>
          </cell>
          <cell r="BW1334">
            <v>0</v>
          </cell>
          <cell r="BX1334">
            <v>0</v>
          </cell>
          <cell r="BY1334"/>
          <cell r="BZ1334">
            <v>0</v>
          </cell>
          <cell r="CA1334" t="e">
            <v>#REF!</v>
          </cell>
          <cell r="CB1334" t="str">
            <v>Match</v>
          </cell>
          <cell r="CC1334" t="b">
            <v>0</v>
          </cell>
          <cell r="CD1334">
            <v>262310738</v>
          </cell>
          <cell r="CE1334">
            <v>9</v>
          </cell>
          <cell r="CF1334">
            <v>2</v>
          </cell>
          <cell r="CG1334">
            <v>31</v>
          </cell>
          <cell r="CH1334" t="b">
            <v>0</v>
          </cell>
          <cell r="CI1334">
            <v>-8.3131597222236451</v>
          </cell>
          <cell r="CJ1334"/>
          <cell r="CK1334" t="e">
            <v>#REF!</v>
          </cell>
          <cell r="CL1334" t="e">
            <v>#REF!</v>
          </cell>
        </row>
        <row r="1335">
          <cell r="B1335">
            <v>54420</v>
          </cell>
          <cell r="C1335" t="str">
            <v xml:space="preserve"> N &amp; R ENTERPRISES LL</v>
          </cell>
          <cell r="D1335">
            <v>115500</v>
          </cell>
          <cell r="E1335">
            <v>115500</v>
          </cell>
          <cell r="F1335">
            <v>43098</v>
          </cell>
          <cell r="G1335">
            <v>43266</v>
          </cell>
          <cell r="H1335" t="str">
            <v xml:space="preserve"> PURCHASE FEED</v>
          </cell>
          <cell r="I1335" t="str">
            <v xml:space="preserve"> SI</v>
          </cell>
          <cell r="J1335">
            <v>91</v>
          </cell>
          <cell r="K1335" t="str">
            <v xml:space="preserve"> A</v>
          </cell>
          <cell r="L1335" t="str">
            <v xml:space="preserve"> N</v>
          </cell>
          <cell r="M1335">
            <v>0</v>
          </cell>
          <cell r="N1335">
            <v>44025</v>
          </cell>
          <cell r="O1335">
            <v>54420</v>
          </cell>
          <cell r="P1335">
            <v>0</v>
          </cell>
          <cell r="Q1335" t="str">
            <v xml:space="preserve"> LF</v>
          </cell>
          <cell r="R1335">
            <v>43266</v>
          </cell>
          <cell r="S1335">
            <v>0</v>
          </cell>
          <cell r="T1335">
            <v>452.5</v>
          </cell>
          <cell r="U1335" t="str">
            <v xml:space="preserve"> N</v>
          </cell>
          <cell r="V1335">
            <v>7</v>
          </cell>
          <cell r="W1335">
            <v>262310738</v>
          </cell>
          <cell r="X1335" t="str">
            <v xml:space="preserve"> F</v>
          </cell>
          <cell r="Y1335">
            <v>44025</v>
          </cell>
          <cell r="Z1335">
            <v>54420</v>
          </cell>
          <cell r="AA1335">
            <v>0</v>
          </cell>
          <cell r="AB1335">
            <v>3</v>
          </cell>
          <cell r="AC1335">
            <v>4</v>
          </cell>
          <cell r="AD1335">
            <v>11</v>
          </cell>
          <cell r="AE1335">
            <v>0</v>
          </cell>
          <cell r="AF1335">
            <v>0</v>
          </cell>
          <cell r="AG1335" t="str">
            <v xml:space="preserve"> ST</v>
          </cell>
          <cell r="AH1335" t="str">
            <v xml:space="preserve"> ALL IN AC GI LIVESTOCK AND MIN</v>
          </cell>
          <cell r="AI1335" t="str">
            <v xml:space="preserve"> N</v>
          </cell>
          <cell r="AJ1335">
            <v>5.5</v>
          </cell>
          <cell r="AK1335">
            <v>0</v>
          </cell>
          <cell r="AL1335">
            <v>44025</v>
          </cell>
          <cell r="AM1335">
            <v>54420</v>
          </cell>
          <cell r="AN1335" t="str">
            <v xml:space="preserve">  0/00/0000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44025</v>
          </cell>
          <cell r="AZ1335">
            <v>54420</v>
          </cell>
          <cell r="BA1335" t="str">
            <v xml:space="preserve"> ST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 t="str">
            <v>Pass</v>
          </cell>
          <cell r="BH1335" t="str">
            <v>Pass</v>
          </cell>
          <cell r="BI1335" t="str">
            <v>**-***0738</v>
          </cell>
          <cell r="BJ1335">
            <v>115500</v>
          </cell>
          <cell r="BK1335">
            <v>115952.5</v>
          </cell>
          <cell r="BL1335">
            <v>115952.5</v>
          </cell>
          <cell r="BM1335"/>
          <cell r="BN1335"/>
          <cell r="BO1335"/>
          <cell r="BP1335"/>
          <cell r="BQ1335">
            <v>8.7236444042978415E-5</v>
          </cell>
          <cell r="BR1335">
            <v>115500</v>
          </cell>
          <cell r="BS1335">
            <v>452.5</v>
          </cell>
          <cell r="BT1335">
            <v>115952.5</v>
          </cell>
          <cell r="BU1335">
            <v>0</v>
          </cell>
          <cell r="BV1335">
            <v>115952.5</v>
          </cell>
          <cell r="BW1335">
            <v>0</v>
          </cell>
          <cell r="BX1335">
            <v>0</v>
          </cell>
          <cell r="BY1335"/>
          <cell r="BZ1335">
            <v>0</v>
          </cell>
          <cell r="CA1335" t="e">
            <v>#REF!</v>
          </cell>
          <cell r="CB1335" t="str">
            <v>Match</v>
          </cell>
          <cell r="CC1335" t="b">
            <v>0</v>
          </cell>
          <cell r="CD1335">
            <v>262310738</v>
          </cell>
          <cell r="CE1335">
            <v>9</v>
          </cell>
          <cell r="CF1335">
            <v>2</v>
          </cell>
          <cell r="CG1335">
            <v>31</v>
          </cell>
          <cell r="CH1335" t="b">
            <v>0</v>
          </cell>
          <cell r="CI1335">
            <v>-142.31315972222365</v>
          </cell>
          <cell r="CJ1335"/>
          <cell r="CK1335" t="e">
            <v>#REF!</v>
          </cell>
          <cell r="CL1335" t="e">
            <v>#REF!</v>
          </cell>
        </row>
        <row r="1336">
          <cell r="B1336">
            <v>54325</v>
          </cell>
          <cell r="C1336" t="str">
            <v xml:space="preserve"> NAISBETT,RICH</v>
          </cell>
          <cell r="D1336">
            <v>123341.2</v>
          </cell>
          <cell r="E1336">
            <v>123341.2</v>
          </cell>
          <cell r="F1336">
            <v>43054</v>
          </cell>
          <cell r="G1336">
            <v>43338</v>
          </cell>
          <cell r="H1336" t="str">
            <v xml:space="preserve"> TMC PURCHASE PAPERS</v>
          </cell>
          <cell r="I1336" t="str">
            <v xml:space="preserve"> SI</v>
          </cell>
          <cell r="J1336">
            <v>90</v>
          </cell>
          <cell r="K1336" t="str">
            <v xml:space="preserve"> A</v>
          </cell>
          <cell r="L1336" t="str">
            <v xml:space="preserve"> N</v>
          </cell>
          <cell r="M1336">
            <v>0</v>
          </cell>
          <cell r="N1336">
            <v>44105</v>
          </cell>
          <cell r="O1336">
            <v>54325</v>
          </cell>
          <cell r="P1336">
            <v>0</v>
          </cell>
          <cell r="Q1336" t="str">
            <v xml:space="preserve"> LF</v>
          </cell>
          <cell r="R1336">
            <v>43338</v>
          </cell>
          <cell r="S1336">
            <v>0</v>
          </cell>
          <cell r="T1336">
            <v>1241.8599999999999</v>
          </cell>
          <cell r="U1336" t="str">
            <v xml:space="preserve"> N</v>
          </cell>
          <cell r="V1336">
            <v>4</v>
          </cell>
          <cell r="W1336">
            <v>261852712</v>
          </cell>
          <cell r="X1336" t="str">
            <v xml:space="preserve"> S</v>
          </cell>
          <cell r="Y1336">
            <v>44105</v>
          </cell>
          <cell r="Z1336">
            <v>54325</v>
          </cell>
          <cell r="AA1336">
            <v>0</v>
          </cell>
          <cell r="AB1336">
            <v>13</v>
          </cell>
          <cell r="AC1336">
            <v>3</v>
          </cell>
          <cell r="AD1336">
            <v>11</v>
          </cell>
          <cell r="AE1336">
            <v>0</v>
          </cell>
          <cell r="AF1336">
            <v>0</v>
          </cell>
          <cell r="AG1336" t="str">
            <v xml:space="preserve"> ST</v>
          </cell>
          <cell r="AH1336" t="str">
            <v xml:space="preserve"> DOUBLE CREEK RANCH LOT C1423</v>
          </cell>
          <cell r="AI1336" t="str">
            <v xml:space="preserve">  </v>
          </cell>
          <cell r="AJ1336">
            <v>5.25</v>
          </cell>
          <cell r="AK1336">
            <v>0</v>
          </cell>
          <cell r="AL1336">
            <v>44105</v>
          </cell>
          <cell r="AM1336">
            <v>54325</v>
          </cell>
          <cell r="AN1336" t="str">
            <v xml:space="preserve">  0/00/0000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44105</v>
          </cell>
          <cell r="AZ1336">
            <v>54325</v>
          </cell>
          <cell r="BA1336" t="str">
            <v xml:space="preserve"> ST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 t="str">
            <v>Pass</v>
          </cell>
          <cell r="BH1336" t="str">
            <v>Pass</v>
          </cell>
          <cell r="BI1336" t="str">
            <v>***-**-2712</v>
          </cell>
          <cell r="BJ1336">
            <v>123341.2</v>
          </cell>
          <cell r="BK1336">
            <v>124583.06</v>
          </cell>
          <cell r="BL1336">
            <v>124583.06</v>
          </cell>
          <cell r="BM1336"/>
          <cell r="BN1336"/>
          <cell r="BO1336"/>
          <cell r="BP1336"/>
          <cell r="BQ1336">
            <v>8.892436109085793E-5</v>
          </cell>
          <cell r="BR1336">
            <v>123341.2</v>
          </cell>
          <cell r="BS1336">
            <v>1241.8599999999999</v>
          </cell>
          <cell r="BT1336">
            <v>124583.06</v>
          </cell>
          <cell r="BU1336">
            <v>0</v>
          </cell>
          <cell r="BV1336">
            <v>124583.06</v>
          </cell>
          <cell r="BW1336">
            <v>0</v>
          </cell>
          <cell r="BX1336">
            <v>0</v>
          </cell>
          <cell r="BY1336"/>
          <cell r="BZ1336">
            <v>0</v>
          </cell>
          <cell r="CA1336" t="e">
            <v>#REF!</v>
          </cell>
          <cell r="CB1336" t="str">
            <v>Match</v>
          </cell>
          <cell r="CC1336" t="b">
            <v>0</v>
          </cell>
          <cell r="CD1336">
            <v>261852712</v>
          </cell>
          <cell r="CE1336">
            <v>9</v>
          </cell>
          <cell r="CF1336">
            <v>2</v>
          </cell>
          <cell r="CG1336">
            <v>85</v>
          </cell>
          <cell r="CH1336" t="b">
            <v>0</v>
          </cell>
          <cell r="CI1336">
            <v>-214.31315972222365</v>
          </cell>
          <cell r="CJ1336"/>
          <cell r="CK1336" t="e">
            <v>#REF!</v>
          </cell>
          <cell r="CL1336" t="e">
            <v>#REF!</v>
          </cell>
        </row>
        <row r="1337">
          <cell r="B1337">
            <v>54326</v>
          </cell>
          <cell r="C1337" t="str">
            <v xml:space="preserve"> NAISBETT,RICH</v>
          </cell>
          <cell r="D1337">
            <v>70839</v>
          </cell>
          <cell r="E1337">
            <v>70839</v>
          </cell>
          <cell r="F1337">
            <v>43054</v>
          </cell>
          <cell r="G1337">
            <v>43338</v>
          </cell>
          <cell r="H1337" t="str">
            <v xml:space="preserve"> TMC PURCHASE PAPERS</v>
          </cell>
          <cell r="I1337" t="str">
            <v xml:space="preserve"> SI</v>
          </cell>
          <cell r="J1337">
            <v>90</v>
          </cell>
          <cell r="K1337" t="str">
            <v xml:space="preserve"> A</v>
          </cell>
          <cell r="L1337" t="str">
            <v xml:space="preserve"> N</v>
          </cell>
          <cell r="M1337">
            <v>0</v>
          </cell>
          <cell r="N1337">
            <v>44105</v>
          </cell>
          <cell r="O1337">
            <v>54326</v>
          </cell>
          <cell r="P1337">
            <v>0</v>
          </cell>
          <cell r="Q1337" t="str">
            <v xml:space="preserve"> LF</v>
          </cell>
          <cell r="R1337">
            <v>43338</v>
          </cell>
          <cell r="S1337">
            <v>0</v>
          </cell>
          <cell r="T1337">
            <v>713.24</v>
          </cell>
          <cell r="U1337" t="str">
            <v xml:space="preserve"> N</v>
          </cell>
          <cell r="V1337">
            <v>4</v>
          </cell>
          <cell r="W1337">
            <v>261852712</v>
          </cell>
          <cell r="X1337" t="str">
            <v xml:space="preserve"> S</v>
          </cell>
          <cell r="Y1337">
            <v>44105</v>
          </cell>
          <cell r="Z1337">
            <v>54326</v>
          </cell>
          <cell r="AA1337">
            <v>0</v>
          </cell>
          <cell r="AB1337">
            <v>13</v>
          </cell>
          <cell r="AC1337">
            <v>3</v>
          </cell>
          <cell r="AD1337">
            <v>11</v>
          </cell>
          <cell r="AE1337">
            <v>0</v>
          </cell>
          <cell r="AF1337">
            <v>0</v>
          </cell>
          <cell r="AG1337" t="str">
            <v xml:space="preserve"> ST</v>
          </cell>
          <cell r="AH1337" t="str">
            <v xml:space="preserve"> DOUBLE CREEK RANCH LOT C1427</v>
          </cell>
          <cell r="AI1337" t="str">
            <v xml:space="preserve">  </v>
          </cell>
          <cell r="AJ1337">
            <v>5.25</v>
          </cell>
          <cell r="AK1337">
            <v>0</v>
          </cell>
          <cell r="AL1337">
            <v>44105</v>
          </cell>
          <cell r="AM1337">
            <v>54326</v>
          </cell>
          <cell r="AN1337" t="str">
            <v xml:space="preserve">  0/00/0000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44105</v>
          </cell>
          <cell r="AZ1337">
            <v>54326</v>
          </cell>
          <cell r="BA1337" t="str">
            <v xml:space="preserve"> ST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 t="str">
            <v>Pass</v>
          </cell>
          <cell r="BH1337" t="str">
            <v>Pass</v>
          </cell>
          <cell r="BI1337" t="str">
            <v>***-**-2712</v>
          </cell>
          <cell r="BJ1337">
            <v>70839</v>
          </cell>
          <cell r="BK1337">
            <v>71552.240000000005</v>
          </cell>
          <cell r="BL1337">
            <v>71552.240000000005</v>
          </cell>
          <cell r="BM1337"/>
          <cell r="BN1337"/>
          <cell r="BO1337"/>
          <cell r="BP1337"/>
          <cell r="BQ1337">
            <v>5.1072251731905349E-5</v>
          </cell>
          <cell r="BR1337">
            <v>70839</v>
          </cell>
          <cell r="BS1337">
            <v>713.24</v>
          </cell>
          <cell r="BT1337">
            <v>71552.240000000005</v>
          </cell>
          <cell r="BU1337">
            <v>0</v>
          </cell>
          <cell r="BV1337">
            <v>71552.240000000005</v>
          </cell>
          <cell r="BW1337">
            <v>0</v>
          </cell>
          <cell r="BX1337">
            <v>0</v>
          </cell>
          <cell r="BY1337"/>
          <cell r="BZ1337">
            <v>0</v>
          </cell>
          <cell r="CA1337" t="e">
            <v>#REF!</v>
          </cell>
          <cell r="CB1337" t="str">
            <v>Match</v>
          </cell>
          <cell r="CC1337" t="b">
            <v>0</v>
          </cell>
          <cell r="CD1337">
            <v>261852712</v>
          </cell>
          <cell r="CE1337">
            <v>9</v>
          </cell>
          <cell r="CF1337">
            <v>2</v>
          </cell>
          <cell r="CG1337">
            <v>85</v>
          </cell>
          <cell r="CH1337" t="b">
            <v>0</v>
          </cell>
          <cell r="CI1337">
            <v>-214.31315972222365</v>
          </cell>
          <cell r="CJ1337"/>
          <cell r="CK1337" t="e">
            <v>#REF!</v>
          </cell>
          <cell r="CL1337" t="e">
            <v>#REF!</v>
          </cell>
        </row>
        <row r="1338">
          <cell r="B1338">
            <v>54327</v>
          </cell>
          <cell r="C1338" t="str">
            <v xml:space="preserve"> NAISBETT,RICH</v>
          </cell>
          <cell r="D1338">
            <v>72014.87</v>
          </cell>
          <cell r="E1338">
            <v>72014.87</v>
          </cell>
          <cell r="F1338">
            <v>43031</v>
          </cell>
          <cell r="G1338">
            <v>43338</v>
          </cell>
          <cell r="H1338" t="str">
            <v xml:space="preserve"> TMC PURCHASE PAPERS</v>
          </cell>
          <cell r="I1338" t="str">
            <v xml:space="preserve"> SI</v>
          </cell>
          <cell r="J1338">
            <v>90</v>
          </cell>
          <cell r="K1338" t="str">
            <v xml:space="preserve"> A</v>
          </cell>
          <cell r="L1338" t="str">
            <v xml:space="preserve"> N</v>
          </cell>
          <cell r="M1338">
            <v>0</v>
          </cell>
          <cell r="N1338">
            <v>44105</v>
          </cell>
          <cell r="O1338">
            <v>54327</v>
          </cell>
          <cell r="P1338">
            <v>0</v>
          </cell>
          <cell r="Q1338" t="str">
            <v xml:space="preserve"> LF</v>
          </cell>
          <cell r="R1338">
            <v>43338</v>
          </cell>
          <cell r="S1338">
            <v>0</v>
          </cell>
          <cell r="T1338">
            <v>963.32</v>
          </cell>
          <cell r="U1338" t="str">
            <v xml:space="preserve"> N</v>
          </cell>
          <cell r="V1338">
            <v>4</v>
          </cell>
          <cell r="W1338">
            <v>261852712</v>
          </cell>
          <cell r="X1338" t="str">
            <v xml:space="preserve"> S</v>
          </cell>
          <cell r="Y1338">
            <v>44105</v>
          </cell>
          <cell r="Z1338">
            <v>54327</v>
          </cell>
          <cell r="AA1338">
            <v>0</v>
          </cell>
          <cell r="AB1338">
            <v>13</v>
          </cell>
          <cell r="AC1338">
            <v>3</v>
          </cell>
          <cell r="AD1338">
            <v>11</v>
          </cell>
          <cell r="AE1338">
            <v>0</v>
          </cell>
          <cell r="AF1338">
            <v>0</v>
          </cell>
          <cell r="AG1338" t="str">
            <v xml:space="preserve"> ST</v>
          </cell>
          <cell r="AH1338" t="str">
            <v xml:space="preserve"> DOUBLE CREEK RANCH LOT C1423</v>
          </cell>
          <cell r="AI1338" t="str">
            <v xml:space="preserve">  </v>
          </cell>
          <cell r="AJ1338">
            <v>5.25</v>
          </cell>
          <cell r="AK1338">
            <v>0</v>
          </cell>
          <cell r="AL1338">
            <v>44105</v>
          </cell>
          <cell r="AM1338">
            <v>54327</v>
          </cell>
          <cell r="AN1338" t="str">
            <v xml:space="preserve">  0/00/0000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44105</v>
          </cell>
          <cell r="AZ1338">
            <v>54327</v>
          </cell>
          <cell r="BA1338" t="str">
            <v xml:space="preserve"> ST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 t="str">
            <v>Pass</v>
          </cell>
          <cell r="BH1338" t="str">
            <v>Pass</v>
          </cell>
          <cell r="BI1338" t="str">
            <v>***-**-2712</v>
          </cell>
          <cell r="BJ1338">
            <v>72014.87</v>
          </cell>
          <cell r="BK1338">
            <v>72978.19</v>
          </cell>
          <cell r="BL1338">
            <v>72978.19</v>
          </cell>
          <cell r="BM1338"/>
          <cell r="BN1338"/>
          <cell r="BO1338"/>
          <cell r="BP1338"/>
          <cell r="BQ1338">
            <v>5.1920009727416231E-5</v>
          </cell>
          <cell r="BR1338">
            <v>72014.87</v>
          </cell>
          <cell r="BS1338">
            <v>963.32</v>
          </cell>
          <cell r="BT1338">
            <v>72978.19</v>
          </cell>
          <cell r="BU1338">
            <v>0</v>
          </cell>
          <cell r="BV1338">
            <v>72978.19</v>
          </cell>
          <cell r="BW1338">
            <v>0</v>
          </cell>
          <cell r="BX1338">
            <v>0</v>
          </cell>
          <cell r="BY1338"/>
          <cell r="BZ1338">
            <v>0</v>
          </cell>
          <cell r="CA1338" t="e">
            <v>#REF!</v>
          </cell>
          <cell r="CB1338" t="str">
            <v>Match</v>
          </cell>
          <cell r="CC1338" t="b">
            <v>0</v>
          </cell>
          <cell r="CD1338">
            <v>261852712</v>
          </cell>
          <cell r="CE1338">
            <v>9</v>
          </cell>
          <cell r="CF1338">
            <v>2</v>
          </cell>
          <cell r="CG1338">
            <v>85</v>
          </cell>
          <cell r="CH1338" t="b">
            <v>0</v>
          </cell>
          <cell r="CI1338">
            <v>-214.31315972222365</v>
          </cell>
          <cell r="CJ1338"/>
          <cell r="CK1338" t="e">
            <v>#REF!</v>
          </cell>
          <cell r="CL1338" t="e">
            <v>#REF!</v>
          </cell>
        </row>
        <row r="1339">
          <cell r="B1339">
            <v>53074</v>
          </cell>
          <cell r="C1339" t="str">
            <v xml:space="preserve"> NAVARRETE-GONZALEZ,E</v>
          </cell>
          <cell r="D1339">
            <v>49005</v>
          </cell>
          <cell r="E1339">
            <v>35540.639999999999</v>
          </cell>
          <cell r="F1339">
            <v>42559</v>
          </cell>
          <cell r="G1339">
            <v>44387</v>
          </cell>
          <cell r="H1339" t="str">
            <v xml:space="preserve"> PURCHASE RENTALS</v>
          </cell>
          <cell r="I1339" t="str">
            <v xml:space="preserve"> SA</v>
          </cell>
          <cell r="J1339">
            <v>32</v>
          </cell>
          <cell r="K1339" t="str">
            <v xml:space="preserve"> A</v>
          </cell>
          <cell r="L1339" t="str">
            <v xml:space="preserve"> N</v>
          </cell>
          <cell r="M1339">
            <v>0</v>
          </cell>
          <cell r="N1339">
            <v>44125</v>
          </cell>
          <cell r="O1339">
            <v>53074</v>
          </cell>
          <cell r="P1339">
            <v>0</v>
          </cell>
          <cell r="Q1339" t="str">
            <v xml:space="preserve"> LF</v>
          </cell>
          <cell r="R1339">
            <v>43141</v>
          </cell>
          <cell r="S1339">
            <v>936.47</v>
          </cell>
          <cell r="T1339">
            <v>235.64</v>
          </cell>
          <cell r="U1339" t="str">
            <v xml:space="preserve"> N</v>
          </cell>
          <cell r="V1339">
            <v>10</v>
          </cell>
          <cell r="W1339">
            <v>998794911</v>
          </cell>
          <cell r="X1339" t="str">
            <v xml:space="preserve"> S</v>
          </cell>
          <cell r="Y1339">
            <v>44125</v>
          </cell>
          <cell r="Z1339">
            <v>53074</v>
          </cell>
          <cell r="AA1339">
            <v>0</v>
          </cell>
          <cell r="AB1339">
            <v>1</v>
          </cell>
          <cell r="AC1339">
            <v>7</v>
          </cell>
          <cell r="AD1339">
            <v>5</v>
          </cell>
          <cell r="AE1339">
            <v>0</v>
          </cell>
          <cell r="AF1339">
            <v>0</v>
          </cell>
          <cell r="AG1339" t="str">
            <v xml:space="preserve"> ST</v>
          </cell>
          <cell r="AH1339" t="str">
            <v xml:space="preserve"> 2004 IMPERIAL REDWOOD</v>
          </cell>
          <cell r="AI1339" t="str">
            <v xml:space="preserve"> N</v>
          </cell>
          <cell r="AJ1339">
            <v>5.5</v>
          </cell>
          <cell r="AK1339">
            <v>0</v>
          </cell>
          <cell r="AL1339">
            <v>44125</v>
          </cell>
          <cell r="AM1339">
            <v>53074</v>
          </cell>
          <cell r="AN1339" t="str">
            <v xml:space="preserve">  0/00/0000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44125</v>
          </cell>
          <cell r="AZ1339">
            <v>53074</v>
          </cell>
          <cell r="BA1339" t="str">
            <v xml:space="preserve"> ST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 t="str">
            <v>Pass</v>
          </cell>
          <cell r="BH1339" t="str">
            <v>Pass</v>
          </cell>
          <cell r="BI1339" t="str">
            <v>***-**-4911</v>
          </cell>
          <cell r="BJ1339">
            <v>35540.639999999999</v>
          </cell>
          <cell r="BK1339">
            <v>35776.28</v>
          </cell>
          <cell r="BL1339">
            <v>35776.28</v>
          </cell>
          <cell r="BM1339"/>
          <cell r="BN1339"/>
          <cell r="BO1339"/>
          <cell r="BP1339"/>
          <cell r="BQ1339">
            <v>2.6843628161139746E-5</v>
          </cell>
          <cell r="BR1339">
            <v>35540.639999999999</v>
          </cell>
          <cell r="BS1339">
            <v>235.64</v>
          </cell>
          <cell r="BT1339">
            <v>35776.28</v>
          </cell>
          <cell r="BU1339">
            <v>0</v>
          </cell>
          <cell r="BV1339">
            <v>35776.28</v>
          </cell>
          <cell r="BW1339">
            <v>0</v>
          </cell>
          <cell r="BX1339">
            <v>0</v>
          </cell>
          <cell r="BY1339"/>
          <cell r="BZ1339">
            <v>0</v>
          </cell>
          <cell r="CA1339" t="e">
            <v>#REF!</v>
          </cell>
          <cell r="CB1339" t="str">
            <v>Match</v>
          </cell>
          <cell r="CC1339" t="b">
            <v>0</v>
          </cell>
          <cell r="CD1339">
            <v>998794911</v>
          </cell>
          <cell r="CE1339">
            <v>9</v>
          </cell>
          <cell r="CF1339">
            <v>9</v>
          </cell>
          <cell r="CG1339">
            <v>79</v>
          </cell>
          <cell r="CH1339" t="str">
            <v>Z</v>
          </cell>
          <cell r="CI1339">
            <v>-17.313159722223645</v>
          </cell>
          <cell r="CJ1339"/>
          <cell r="CK1339" t="e">
            <v>#REF!</v>
          </cell>
          <cell r="CL1339" t="e">
            <v>#REF!</v>
          </cell>
        </row>
        <row r="1340">
          <cell r="B1340">
            <v>53968</v>
          </cell>
          <cell r="C1340" t="str">
            <v xml:space="preserve"> NAVARRETE-GONZ,ESTEB</v>
          </cell>
          <cell r="D1340">
            <v>15130</v>
          </cell>
          <cell r="E1340">
            <v>13175.57</v>
          </cell>
          <cell r="F1340">
            <v>42908</v>
          </cell>
          <cell r="G1340">
            <v>44199</v>
          </cell>
          <cell r="H1340" t="str">
            <v xml:space="preserve"> PURCHASE REAL ESTATE</v>
          </cell>
          <cell r="I1340" t="str">
            <v xml:space="preserve"> SA</v>
          </cell>
          <cell r="J1340">
            <v>13</v>
          </cell>
          <cell r="K1340" t="str">
            <v xml:space="preserve"> A</v>
          </cell>
          <cell r="L1340" t="str">
            <v xml:space="preserve"> N</v>
          </cell>
          <cell r="M1340">
            <v>0</v>
          </cell>
          <cell r="N1340">
            <v>44125</v>
          </cell>
          <cell r="O1340">
            <v>53968</v>
          </cell>
          <cell r="P1340">
            <v>0</v>
          </cell>
          <cell r="Q1340" t="str">
            <v xml:space="preserve"> LF</v>
          </cell>
          <cell r="R1340">
            <v>43134</v>
          </cell>
          <cell r="S1340">
            <v>399.31</v>
          </cell>
          <cell r="T1340">
            <v>43.58</v>
          </cell>
          <cell r="U1340" t="str">
            <v xml:space="preserve"> N</v>
          </cell>
          <cell r="V1340">
            <v>2</v>
          </cell>
          <cell r="W1340">
            <v>998794911</v>
          </cell>
          <cell r="X1340" t="str">
            <v xml:space="preserve"> S</v>
          </cell>
          <cell r="Y1340">
            <v>44125</v>
          </cell>
          <cell r="Z1340">
            <v>53968</v>
          </cell>
          <cell r="AA1340">
            <v>0</v>
          </cell>
          <cell r="AB1340">
            <v>1</v>
          </cell>
          <cell r="AC1340">
            <v>6</v>
          </cell>
          <cell r="AD1340">
            <v>1</v>
          </cell>
          <cell r="AE1340">
            <v>0</v>
          </cell>
          <cell r="AF1340">
            <v>0</v>
          </cell>
          <cell r="AG1340" t="str">
            <v xml:space="preserve"> ST</v>
          </cell>
          <cell r="AH1340" t="str">
            <v xml:space="preserve"> REAL ESTATE IN SCOTT CITY, KS</v>
          </cell>
          <cell r="AI1340" t="str">
            <v xml:space="preserve"> N</v>
          </cell>
          <cell r="AJ1340">
            <v>5.75</v>
          </cell>
          <cell r="AK1340">
            <v>0</v>
          </cell>
          <cell r="AL1340">
            <v>44125</v>
          </cell>
          <cell r="AM1340">
            <v>53968</v>
          </cell>
          <cell r="AN1340" t="str">
            <v xml:space="preserve">  0/00/0000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44125</v>
          </cell>
          <cell r="AZ1340">
            <v>53968</v>
          </cell>
          <cell r="BA1340" t="str">
            <v xml:space="preserve"> ST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 t="str">
            <v>Pass</v>
          </cell>
          <cell r="BH1340" t="str">
            <v>Pass</v>
          </cell>
          <cell r="BI1340" t="str">
            <v>***-**-4911</v>
          </cell>
          <cell r="BJ1340">
            <v>13175.57</v>
          </cell>
          <cell r="BK1340">
            <v>13219.15</v>
          </cell>
          <cell r="BL1340">
            <v>13219.15</v>
          </cell>
          <cell r="BM1340"/>
          <cell r="BN1340"/>
          <cell r="BO1340"/>
          <cell r="BP1340"/>
          <cell r="BQ1340">
            <v>1.0403765102678055E-5</v>
          </cell>
          <cell r="BR1340">
            <v>13175.57</v>
          </cell>
          <cell r="BS1340">
            <v>43.58</v>
          </cell>
          <cell r="BT1340">
            <v>13219.15</v>
          </cell>
          <cell r="BU1340">
            <v>0</v>
          </cell>
          <cell r="BV1340">
            <v>13219.15</v>
          </cell>
          <cell r="BW1340">
            <v>0</v>
          </cell>
          <cell r="BX1340">
            <v>0</v>
          </cell>
          <cell r="BY1340"/>
          <cell r="BZ1340">
            <v>0</v>
          </cell>
          <cell r="CA1340" t="e">
            <v>#REF!</v>
          </cell>
          <cell r="CB1340" t="str">
            <v>Match</v>
          </cell>
          <cell r="CC1340" t="b">
            <v>0</v>
          </cell>
          <cell r="CD1340">
            <v>998794911</v>
          </cell>
          <cell r="CE1340">
            <v>9</v>
          </cell>
          <cell r="CF1340">
            <v>9</v>
          </cell>
          <cell r="CG1340">
            <v>79</v>
          </cell>
          <cell r="CH1340" t="str">
            <v>Z</v>
          </cell>
          <cell r="CI1340">
            <v>-10.313159722223645</v>
          </cell>
          <cell r="CJ1340"/>
          <cell r="CK1340" t="e">
            <v>#REF!</v>
          </cell>
          <cell r="CL1340" t="e">
            <v>#REF!</v>
          </cell>
        </row>
        <row r="1341">
          <cell r="B1341">
            <v>51616</v>
          </cell>
          <cell r="C1341" t="str">
            <v xml:space="preserve"> NAVARRETE CONTR,NYD</v>
          </cell>
          <cell r="D1341">
            <v>11553</v>
          </cell>
          <cell r="E1341">
            <v>2542.41</v>
          </cell>
          <cell r="F1341">
            <v>42129</v>
          </cell>
          <cell r="G1341">
            <v>43723</v>
          </cell>
          <cell r="H1341" t="str">
            <v xml:space="preserve"> PURCHASE VEHICLE</v>
          </cell>
          <cell r="I1341" t="str">
            <v xml:space="preserve"> SA</v>
          </cell>
          <cell r="J1341">
            <v>34</v>
          </cell>
          <cell r="K1341" t="str">
            <v xml:space="preserve"> A</v>
          </cell>
          <cell r="L1341" t="str">
            <v xml:space="preserve"> N</v>
          </cell>
          <cell r="M1341">
            <v>0</v>
          </cell>
          <cell r="N1341">
            <v>44138</v>
          </cell>
          <cell r="O1341">
            <v>51616</v>
          </cell>
          <cell r="P1341">
            <v>0</v>
          </cell>
          <cell r="Q1341" t="str">
            <v xml:space="preserve"> LF</v>
          </cell>
          <cell r="R1341">
            <v>43146</v>
          </cell>
          <cell r="S1341">
            <v>256.05</v>
          </cell>
          <cell r="T1341">
            <v>3.62</v>
          </cell>
          <cell r="U1341" t="str">
            <v xml:space="preserve"> N</v>
          </cell>
          <cell r="V1341">
            <v>11</v>
          </cell>
          <cell r="W1341">
            <v>933959216</v>
          </cell>
          <cell r="X1341" t="str">
            <v xml:space="preserve"> S</v>
          </cell>
          <cell r="Y1341">
            <v>44138</v>
          </cell>
          <cell r="Z1341">
            <v>51616</v>
          </cell>
          <cell r="AA1341">
            <v>0</v>
          </cell>
          <cell r="AB1341">
            <v>1</v>
          </cell>
          <cell r="AC1341">
            <v>5</v>
          </cell>
          <cell r="AD1341">
            <v>12</v>
          </cell>
          <cell r="AE1341">
            <v>0</v>
          </cell>
          <cell r="AF1341">
            <v>0</v>
          </cell>
          <cell r="AG1341" t="str">
            <v xml:space="preserve"> ST</v>
          </cell>
          <cell r="AH1341" t="str">
            <v xml:space="preserve"> 2010 HONDA ACCORD</v>
          </cell>
          <cell r="AI1341" t="str">
            <v xml:space="preserve"> N</v>
          </cell>
          <cell r="AJ1341">
            <v>6.5</v>
          </cell>
          <cell r="AK1341">
            <v>1</v>
          </cell>
          <cell r="AL1341">
            <v>44138</v>
          </cell>
          <cell r="AM1341">
            <v>51616</v>
          </cell>
          <cell r="AN1341" t="str">
            <v xml:space="preserve">  0/00/0000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44138</v>
          </cell>
          <cell r="AZ1341">
            <v>51616</v>
          </cell>
          <cell r="BA1341" t="str">
            <v xml:space="preserve"> ST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 t="str">
            <v>Pass</v>
          </cell>
          <cell r="BH1341" t="str">
            <v>Pass</v>
          </cell>
          <cell r="BI1341" t="str">
            <v>***-**-9216</v>
          </cell>
          <cell r="BJ1341">
            <v>2542.41</v>
          </cell>
          <cell r="BK1341">
            <v>2546.0299999999997</v>
          </cell>
          <cell r="BL1341">
            <v>2546.0299999999997</v>
          </cell>
          <cell r="BM1341"/>
          <cell r="BN1341"/>
          <cell r="BO1341"/>
          <cell r="BP1341"/>
          <cell r="BQ1341">
            <v>2.2694061393868664E-6</v>
          </cell>
          <cell r="BR1341">
            <v>2542.41</v>
          </cell>
          <cell r="BS1341">
            <v>3.62</v>
          </cell>
          <cell r="BT1341">
            <v>2546.0299999999997</v>
          </cell>
          <cell r="BU1341">
            <v>0</v>
          </cell>
          <cell r="BV1341">
            <v>2546.0299999999997</v>
          </cell>
          <cell r="BW1341">
            <v>0</v>
          </cell>
          <cell r="BX1341">
            <v>0</v>
          </cell>
          <cell r="BY1341"/>
          <cell r="BZ1341">
            <v>0</v>
          </cell>
          <cell r="CA1341" t="e">
            <v>#REF!</v>
          </cell>
          <cell r="CB1341" t="str">
            <v>Match</v>
          </cell>
          <cell r="CC1341" t="b">
            <v>0</v>
          </cell>
          <cell r="CD1341">
            <v>933959216</v>
          </cell>
          <cell r="CE1341">
            <v>9</v>
          </cell>
          <cell r="CF1341">
            <v>9</v>
          </cell>
          <cell r="CG1341">
            <v>95</v>
          </cell>
          <cell r="CH1341" t="b">
            <v>0</v>
          </cell>
          <cell r="CI1341">
            <v>-22.313159722223645</v>
          </cell>
          <cell r="CJ1341"/>
          <cell r="CK1341" t="e">
            <v>#REF!</v>
          </cell>
          <cell r="CL1341" t="e">
            <v>#REF!</v>
          </cell>
        </row>
        <row r="1342">
          <cell r="B1342">
            <v>310384</v>
          </cell>
          <cell r="C1342" t="str">
            <v xml:space="preserve"> NEWBERRY,JENNY L.</v>
          </cell>
          <cell r="D1342">
            <v>65000</v>
          </cell>
          <cell r="E1342">
            <v>57629.18</v>
          </cell>
          <cell r="F1342">
            <v>42397</v>
          </cell>
          <cell r="G1342">
            <v>47880</v>
          </cell>
          <cell r="H1342" t="str">
            <v xml:space="preserve"> PURCHASE HOME</v>
          </cell>
          <cell r="I1342" t="str">
            <v xml:space="preserve"> PA</v>
          </cell>
          <cell r="J1342">
            <v>19</v>
          </cell>
          <cell r="K1342" t="str">
            <v xml:space="preserve"> A</v>
          </cell>
          <cell r="L1342" t="str">
            <v xml:space="preserve"> N</v>
          </cell>
          <cell r="M1342">
            <v>0</v>
          </cell>
          <cell r="N1342">
            <v>44150</v>
          </cell>
          <cell r="O1342">
            <v>310384</v>
          </cell>
          <cell r="P1342">
            <v>0</v>
          </cell>
          <cell r="Q1342" t="str">
            <v xml:space="preserve"> BR</v>
          </cell>
          <cell r="R1342">
            <v>43132</v>
          </cell>
          <cell r="S1342">
            <v>460.69</v>
          </cell>
          <cell r="T1342">
            <v>115.06</v>
          </cell>
          <cell r="U1342" t="str">
            <v xml:space="preserve"> N</v>
          </cell>
          <cell r="V1342">
            <v>2</v>
          </cell>
          <cell r="W1342">
            <v>512964685</v>
          </cell>
          <cell r="X1342" t="str">
            <v xml:space="preserve"> S</v>
          </cell>
          <cell r="Y1342">
            <v>44150</v>
          </cell>
          <cell r="Z1342">
            <v>310384</v>
          </cell>
          <cell r="AA1342">
            <v>0</v>
          </cell>
          <cell r="AB1342">
            <v>1</v>
          </cell>
          <cell r="AC1342">
            <v>6</v>
          </cell>
          <cell r="AD1342">
            <v>3</v>
          </cell>
          <cell r="AE1342">
            <v>310384</v>
          </cell>
          <cell r="AF1342">
            <v>1</v>
          </cell>
          <cell r="AG1342" t="str">
            <v xml:space="preserve"> ST</v>
          </cell>
          <cell r="AH1342" t="str">
            <v xml:space="preserve"> 405 CHURCH ST</v>
          </cell>
          <cell r="AI1342" t="str">
            <v xml:space="preserve"> N</v>
          </cell>
          <cell r="AJ1342">
            <v>3.125</v>
          </cell>
          <cell r="AK1342">
            <v>0</v>
          </cell>
          <cell r="AL1342">
            <v>44150</v>
          </cell>
          <cell r="AM1342">
            <v>310384</v>
          </cell>
          <cell r="AN1342" t="str">
            <v xml:space="preserve">  0/00/0000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44150</v>
          </cell>
          <cell r="AZ1342">
            <v>310384</v>
          </cell>
          <cell r="BA1342" t="str">
            <v xml:space="preserve"> ST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 t="str">
            <v>Pass</v>
          </cell>
          <cell r="BH1342" t="str">
            <v>Pass</v>
          </cell>
          <cell r="BI1342" t="str">
            <v>***-**-4685</v>
          </cell>
          <cell r="BJ1342">
            <v>57629.18</v>
          </cell>
          <cell r="BK1342">
            <v>57744.24</v>
          </cell>
          <cell r="BL1342">
            <v>57744.24</v>
          </cell>
          <cell r="BM1342"/>
          <cell r="BN1342"/>
          <cell r="BO1342"/>
          <cell r="BP1342"/>
          <cell r="BQ1342">
            <v>2.4731231485206272E-5</v>
          </cell>
          <cell r="BR1342">
            <v>57629.18</v>
          </cell>
          <cell r="BS1342">
            <v>115.06</v>
          </cell>
          <cell r="BT1342">
            <v>57744.24</v>
          </cell>
          <cell r="BU1342">
            <v>0</v>
          </cell>
          <cell r="BV1342">
            <v>57744.24</v>
          </cell>
          <cell r="BW1342">
            <v>0</v>
          </cell>
          <cell r="BX1342">
            <v>0</v>
          </cell>
          <cell r="BY1342"/>
          <cell r="BZ1342">
            <v>0</v>
          </cell>
          <cell r="CA1342" t="e">
            <v>#REF!</v>
          </cell>
          <cell r="CB1342" t="str">
            <v>Match</v>
          </cell>
          <cell r="CC1342" t="b">
            <v>0</v>
          </cell>
          <cell r="CD1342">
            <v>512964685</v>
          </cell>
          <cell r="CE1342">
            <v>9</v>
          </cell>
          <cell r="CF1342">
            <v>5</v>
          </cell>
          <cell r="CG1342">
            <v>96</v>
          </cell>
          <cell r="CH1342" t="b">
            <v>0</v>
          </cell>
          <cell r="CI1342">
            <v>-8.3131597222236451</v>
          </cell>
          <cell r="CJ1342"/>
          <cell r="CK1342" t="e">
            <v>#REF!</v>
          </cell>
          <cell r="CL1342" t="e">
            <v>#REF!</v>
          </cell>
        </row>
        <row r="1343">
          <cell r="B1343">
            <v>9310384</v>
          </cell>
          <cell r="C1343" t="str">
            <v xml:space="preserve"> NEWBERRY,JENNY L</v>
          </cell>
          <cell r="D1343">
            <v>-65000</v>
          </cell>
          <cell r="E1343">
            <v>-57629.18</v>
          </cell>
          <cell r="F1343">
            <v>42397</v>
          </cell>
          <cell r="G1343">
            <v>47880</v>
          </cell>
          <cell r="H1343" t="str">
            <v xml:space="preserve"> MPF LOAN SOLD</v>
          </cell>
          <cell r="I1343" t="str">
            <v xml:space="preserve"> PT</v>
          </cell>
          <cell r="J1343">
            <v>20</v>
          </cell>
          <cell r="K1343" t="str">
            <v xml:space="preserve"> A</v>
          </cell>
          <cell r="L1343" t="str">
            <v xml:space="preserve"> N</v>
          </cell>
          <cell r="M1343">
            <v>0</v>
          </cell>
          <cell r="N1343">
            <v>44150</v>
          </cell>
          <cell r="O1343">
            <v>9310384</v>
          </cell>
          <cell r="P1343">
            <v>0</v>
          </cell>
          <cell r="Q1343" t="str">
            <v xml:space="preserve"> BR</v>
          </cell>
          <cell r="R1343">
            <v>43132</v>
          </cell>
          <cell r="S1343">
            <v>460.69</v>
          </cell>
          <cell r="T1343">
            <v>-115.06</v>
          </cell>
          <cell r="U1343" t="str">
            <v xml:space="preserve"> N</v>
          </cell>
          <cell r="V1343">
            <v>2</v>
          </cell>
          <cell r="W1343">
            <v>512964685</v>
          </cell>
          <cell r="X1343" t="str">
            <v xml:space="preserve"> S</v>
          </cell>
          <cell r="Y1343">
            <v>44150</v>
          </cell>
          <cell r="Z1343">
            <v>9310384</v>
          </cell>
          <cell r="AA1343">
            <v>0</v>
          </cell>
          <cell r="AB1343">
            <v>1</v>
          </cell>
          <cell r="AC1343">
            <v>6</v>
          </cell>
          <cell r="AD1343">
            <v>3</v>
          </cell>
          <cell r="AE1343">
            <v>310384</v>
          </cell>
          <cell r="AF1343">
            <v>1</v>
          </cell>
          <cell r="AG1343" t="str">
            <v xml:space="preserve"> ST</v>
          </cell>
          <cell r="AH1343" t="str">
            <v xml:space="preserve"> 405 CHURCH ST</v>
          </cell>
          <cell r="AI1343" t="str">
            <v xml:space="preserve">  </v>
          </cell>
          <cell r="AJ1343">
            <v>3.125</v>
          </cell>
          <cell r="AK1343">
            <v>0</v>
          </cell>
          <cell r="AL1343">
            <v>44150</v>
          </cell>
          <cell r="AM1343">
            <v>9310384</v>
          </cell>
          <cell r="AN1343" t="str">
            <v xml:space="preserve">  0/00/0000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44150</v>
          </cell>
          <cell r="AZ1343">
            <v>9310384</v>
          </cell>
          <cell r="BA1343" t="str">
            <v xml:space="preserve"> ST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 t="str">
            <v>Pass</v>
          </cell>
          <cell r="BH1343" t="str">
            <v>Pass</v>
          </cell>
          <cell r="BI1343" t="str">
            <v>***-**-4685</v>
          </cell>
          <cell r="BJ1343">
            <v>-57629.18</v>
          </cell>
          <cell r="BK1343">
            <v>-57744.24</v>
          </cell>
          <cell r="BL1343">
            <v>-57744.24</v>
          </cell>
          <cell r="BM1343"/>
          <cell r="BN1343"/>
          <cell r="BO1343"/>
          <cell r="BP1343"/>
          <cell r="BQ1343">
            <v>-2.4731231485206272E-5</v>
          </cell>
          <cell r="BR1343">
            <v>-57629.18</v>
          </cell>
          <cell r="BS1343">
            <v>-115.06</v>
          </cell>
          <cell r="BT1343">
            <v>-57744.24</v>
          </cell>
          <cell r="BU1343">
            <v>0</v>
          </cell>
          <cell r="BV1343">
            <v>-57744.24</v>
          </cell>
          <cell r="BW1343">
            <v>0</v>
          </cell>
          <cell r="BX1343">
            <v>0</v>
          </cell>
          <cell r="BY1343"/>
          <cell r="BZ1343">
            <v>0</v>
          </cell>
          <cell r="CA1343" t="e">
            <v>#REF!</v>
          </cell>
          <cell r="CB1343" t="str">
            <v>Match</v>
          </cell>
          <cell r="CC1343" t="b">
            <v>0</v>
          </cell>
          <cell r="CD1343">
            <v>512964685</v>
          </cell>
          <cell r="CE1343">
            <v>9</v>
          </cell>
          <cell r="CF1343">
            <v>5</v>
          </cell>
          <cell r="CG1343">
            <v>96</v>
          </cell>
          <cell r="CH1343" t="b">
            <v>0</v>
          </cell>
          <cell r="CI1343">
            <v>-8.3131597222236451</v>
          </cell>
          <cell r="CJ1343"/>
          <cell r="CK1343" t="e">
            <v>#REF!</v>
          </cell>
          <cell r="CL1343" t="e">
            <v>#REF!</v>
          </cell>
        </row>
        <row r="1344">
          <cell r="B1344">
            <v>54291</v>
          </cell>
          <cell r="C1344" t="str">
            <v xml:space="preserve"> NEWLAND,GREGO</v>
          </cell>
          <cell r="D1344">
            <v>4540.68</v>
          </cell>
          <cell r="E1344">
            <v>4189.26</v>
          </cell>
          <cell r="F1344">
            <v>43047</v>
          </cell>
          <cell r="G1344">
            <v>43784</v>
          </cell>
          <cell r="H1344" t="str">
            <v xml:space="preserve"> PURCHASE MOTORCYCLE</v>
          </cell>
          <cell r="I1344" t="str">
            <v xml:space="preserve"> SA</v>
          </cell>
          <cell r="J1344">
            <v>31</v>
          </cell>
          <cell r="K1344" t="str">
            <v xml:space="preserve"> A</v>
          </cell>
          <cell r="L1344" t="str">
            <v xml:space="preserve"> N</v>
          </cell>
          <cell r="M1344">
            <v>0</v>
          </cell>
          <cell r="N1344">
            <v>44167</v>
          </cell>
          <cell r="O1344">
            <v>54291</v>
          </cell>
          <cell r="P1344">
            <v>0</v>
          </cell>
          <cell r="Q1344" t="str">
            <v xml:space="preserve"> MN</v>
          </cell>
          <cell r="R1344">
            <v>43146</v>
          </cell>
          <cell r="S1344">
            <v>203.55</v>
          </cell>
          <cell r="T1344">
            <v>9.64</v>
          </cell>
          <cell r="U1344" t="str">
            <v xml:space="preserve"> N</v>
          </cell>
          <cell r="V1344">
            <v>11</v>
          </cell>
          <cell r="W1344">
            <v>612624996</v>
          </cell>
          <cell r="X1344" t="str">
            <v xml:space="preserve"> S</v>
          </cell>
          <cell r="Y1344">
            <v>44167</v>
          </cell>
          <cell r="Z1344">
            <v>54291</v>
          </cell>
          <cell r="AA1344">
            <v>0</v>
          </cell>
          <cell r="AB1344">
            <v>23</v>
          </cell>
          <cell r="AC1344">
            <v>10</v>
          </cell>
          <cell r="AD1344">
            <v>4</v>
          </cell>
          <cell r="AE1344">
            <v>0</v>
          </cell>
          <cell r="AF1344">
            <v>0</v>
          </cell>
          <cell r="AG1344" t="str">
            <v xml:space="preserve"> ST</v>
          </cell>
          <cell r="AH1344" t="str">
            <v xml:space="preserve"> 2009 KAWASAKI VULCAN 500 (VIN</v>
          </cell>
          <cell r="AI1344" t="str">
            <v xml:space="preserve"> N</v>
          </cell>
          <cell r="AJ1344">
            <v>7</v>
          </cell>
          <cell r="AK1344">
            <v>0</v>
          </cell>
          <cell r="AL1344">
            <v>44167</v>
          </cell>
          <cell r="AM1344">
            <v>54291</v>
          </cell>
          <cell r="AN1344" t="str">
            <v xml:space="preserve">  0/00/0000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44167</v>
          </cell>
          <cell r="AZ1344">
            <v>54291</v>
          </cell>
          <cell r="BA1344" t="str">
            <v xml:space="preserve"> ST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 t="str">
            <v>Pass</v>
          </cell>
          <cell r="BH1344" t="str">
            <v>Pass</v>
          </cell>
          <cell r="BI1344" t="str">
            <v>***-**-4996</v>
          </cell>
          <cell r="BJ1344">
            <v>4189.26</v>
          </cell>
          <cell r="BK1344">
            <v>4198.9000000000005</v>
          </cell>
          <cell r="BL1344">
            <v>4198.9000000000005</v>
          </cell>
          <cell r="BM1344"/>
          <cell r="BN1344"/>
          <cell r="BO1344"/>
          <cell r="BP1344"/>
          <cell r="BQ1344">
            <v>4.0270649649750725E-6</v>
          </cell>
          <cell r="BR1344">
            <v>4189.26</v>
          </cell>
          <cell r="BS1344">
            <v>9.64</v>
          </cell>
          <cell r="BT1344">
            <v>4198.9000000000005</v>
          </cell>
          <cell r="BU1344">
            <v>0</v>
          </cell>
          <cell r="BV1344">
            <v>4198.9000000000005</v>
          </cell>
          <cell r="BW1344">
            <v>0</v>
          </cell>
          <cell r="BX1344">
            <v>0</v>
          </cell>
          <cell r="BY1344"/>
          <cell r="BZ1344">
            <v>0</v>
          </cell>
          <cell r="CA1344" t="e">
            <v>#REF!</v>
          </cell>
          <cell r="CB1344" t="str">
            <v>Match</v>
          </cell>
          <cell r="CC1344" t="b">
            <v>0</v>
          </cell>
          <cell r="CD1344">
            <v>612624996</v>
          </cell>
          <cell r="CE1344">
            <v>9</v>
          </cell>
          <cell r="CF1344">
            <v>6</v>
          </cell>
          <cell r="CG1344">
            <v>62</v>
          </cell>
          <cell r="CH1344" t="b">
            <v>0</v>
          </cell>
          <cell r="CI1344">
            <v>-22.313159722223645</v>
          </cell>
          <cell r="CJ1344"/>
          <cell r="CK1344" t="e">
            <v>#REF!</v>
          </cell>
          <cell r="CL1344" t="e">
            <v>#REF!</v>
          </cell>
        </row>
        <row r="1345">
          <cell r="B1345">
            <v>46474</v>
          </cell>
          <cell r="C1345" t="str">
            <v xml:space="preserve"> NORTON MOTEL</v>
          </cell>
          <cell r="D1345">
            <v>750000</v>
          </cell>
          <cell r="E1345">
            <v>587656.72</v>
          </cell>
          <cell r="F1345">
            <v>40668</v>
          </cell>
          <cell r="G1345">
            <v>44287</v>
          </cell>
          <cell r="H1345" t="str">
            <v xml:space="preserve"> PARTICIPATION FNB &amp; TRUST</v>
          </cell>
          <cell r="I1345" t="str">
            <v xml:space="preserve"> PI</v>
          </cell>
          <cell r="J1345">
            <v>64</v>
          </cell>
          <cell r="K1345" t="str">
            <v xml:space="preserve"> A</v>
          </cell>
          <cell r="L1345" t="str">
            <v xml:space="preserve"> O</v>
          </cell>
          <cell r="M1345">
            <v>750000</v>
          </cell>
          <cell r="N1345">
            <v>44500</v>
          </cell>
          <cell r="O1345">
            <v>46474</v>
          </cell>
          <cell r="P1345">
            <v>0</v>
          </cell>
          <cell r="Q1345" t="str">
            <v xml:space="preserve"> LF</v>
          </cell>
          <cell r="R1345">
            <v>44287</v>
          </cell>
          <cell r="S1345">
            <v>0</v>
          </cell>
          <cell r="T1345">
            <v>2341.31</v>
          </cell>
          <cell r="U1345" t="str">
            <v xml:space="preserve"> N</v>
          </cell>
          <cell r="V1345">
            <v>2</v>
          </cell>
          <cell r="W1345">
            <v>273649682</v>
          </cell>
          <cell r="X1345" t="str">
            <v xml:space="preserve"> F</v>
          </cell>
          <cell r="Y1345">
            <v>44500</v>
          </cell>
          <cell r="Z1345">
            <v>46474</v>
          </cell>
          <cell r="AA1345">
            <v>0</v>
          </cell>
          <cell r="AB1345">
            <v>25</v>
          </cell>
          <cell r="AC1345">
            <v>6</v>
          </cell>
          <cell r="AD1345">
            <v>7</v>
          </cell>
          <cell r="AE1345">
            <v>46474</v>
          </cell>
          <cell r="AF1345">
            <v>0</v>
          </cell>
          <cell r="AG1345" t="str">
            <v xml:space="preserve"> ST</v>
          </cell>
          <cell r="AH1345" t="str">
            <v xml:space="preserve"> RE MORTGAGE</v>
          </cell>
          <cell r="AI1345" t="str">
            <v xml:space="preserve">  </v>
          </cell>
          <cell r="AJ1345">
            <v>5.75</v>
          </cell>
          <cell r="AK1345">
            <v>0</v>
          </cell>
          <cell r="AL1345">
            <v>44500</v>
          </cell>
          <cell r="AM1345">
            <v>46474</v>
          </cell>
          <cell r="AN1345" t="str">
            <v xml:space="preserve">  0/00/0000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44500</v>
          </cell>
          <cell r="AZ1345">
            <v>46474</v>
          </cell>
          <cell r="BA1345" t="str">
            <v xml:space="preserve"> ST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 t="str">
            <v>Special Mention</v>
          </cell>
          <cell r="BH1345" t="str">
            <v>Special Mention</v>
          </cell>
          <cell r="BI1345" t="str">
            <v>**-***9682</v>
          </cell>
          <cell r="BJ1345">
            <v>750000</v>
          </cell>
          <cell r="BK1345">
            <v>589998.03</v>
          </cell>
          <cell r="BL1345"/>
          <cell r="BM1345">
            <v>589998.03</v>
          </cell>
          <cell r="BN1345"/>
          <cell r="BO1345"/>
          <cell r="BP1345"/>
          <cell r="BQ1345">
            <v>4.640286891489514E-4</v>
          </cell>
          <cell r="BR1345">
            <v>587656.72</v>
          </cell>
          <cell r="BS1345">
            <v>2341.31</v>
          </cell>
          <cell r="BT1345">
            <v>589998.03</v>
          </cell>
          <cell r="BU1345">
            <v>162343.28000000003</v>
          </cell>
          <cell r="BV1345">
            <v>752341.31</v>
          </cell>
          <cell r="BW1345">
            <v>0</v>
          </cell>
          <cell r="BX1345">
            <v>0</v>
          </cell>
          <cell r="BY1345"/>
          <cell r="BZ1345">
            <v>0</v>
          </cell>
          <cell r="CA1345" t="e">
            <v>#REF!</v>
          </cell>
          <cell r="CB1345" t="str">
            <v>Match</v>
          </cell>
          <cell r="CC1345" t="b">
            <v>0</v>
          </cell>
          <cell r="CD1345">
            <v>273649682</v>
          </cell>
          <cell r="CE1345">
            <v>9</v>
          </cell>
          <cell r="CF1345">
            <v>2</v>
          </cell>
          <cell r="CG1345">
            <v>64</v>
          </cell>
          <cell r="CH1345" t="b">
            <v>0</v>
          </cell>
          <cell r="CI1345">
            <v>-1163.3131597222236</v>
          </cell>
          <cell r="CJ1345"/>
          <cell r="CK1345" t="e">
            <v>#REF!</v>
          </cell>
          <cell r="CL1345" t="e">
            <v>#REF!</v>
          </cell>
        </row>
        <row r="1346">
          <cell r="B1346">
            <v>97729</v>
          </cell>
          <cell r="C1346" t="str">
            <v xml:space="preserve"> NORMAN,BRAD</v>
          </cell>
          <cell r="D1346">
            <v>19844.72</v>
          </cell>
          <cell r="E1346">
            <v>1332.51</v>
          </cell>
          <cell r="F1346">
            <v>37915</v>
          </cell>
          <cell r="G1346">
            <v>39253</v>
          </cell>
          <cell r="H1346" t="str">
            <v xml:space="preserve"> REFINANCE VEHICLES</v>
          </cell>
          <cell r="I1346" t="str">
            <v xml:space="preserve"> CO</v>
          </cell>
          <cell r="J1346">
            <v>34</v>
          </cell>
          <cell r="K1346" t="str">
            <v xml:space="preserve"> A</v>
          </cell>
          <cell r="L1346" t="str">
            <v xml:space="preserve"> N</v>
          </cell>
          <cell r="M1346">
            <v>0</v>
          </cell>
          <cell r="N1346">
            <v>44695</v>
          </cell>
          <cell r="O1346">
            <v>97729</v>
          </cell>
          <cell r="P1346">
            <v>0</v>
          </cell>
          <cell r="Q1346" t="str">
            <v xml:space="preserve"> CP</v>
          </cell>
          <cell r="R1346">
            <v>39253</v>
          </cell>
          <cell r="S1346">
            <v>0</v>
          </cell>
          <cell r="T1346">
            <v>0</v>
          </cell>
          <cell r="U1346" t="str">
            <v xml:space="preserve"> N</v>
          </cell>
          <cell r="V1346">
            <v>11</v>
          </cell>
          <cell r="W1346">
            <v>510726399</v>
          </cell>
          <cell r="X1346" t="str">
            <v xml:space="preserve"> S</v>
          </cell>
          <cell r="Y1346">
            <v>44695</v>
          </cell>
          <cell r="Z1346">
            <v>97729</v>
          </cell>
          <cell r="AA1346">
            <v>0</v>
          </cell>
          <cell r="AB1346">
            <v>25</v>
          </cell>
          <cell r="AC1346">
            <v>5</v>
          </cell>
          <cell r="AD1346">
            <v>12</v>
          </cell>
          <cell r="AE1346">
            <v>0</v>
          </cell>
          <cell r="AF1346">
            <v>0</v>
          </cell>
          <cell r="AG1346" t="str">
            <v xml:space="preserve"> ST</v>
          </cell>
          <cell r="AH1346" t="str">
            <v xml:space="preserve"> 1999 CHEVY SUBURBAN 4X4</v>
          </cell>
          <cell r="AI1346" t="str">
            <v xml:space="preserve">  </v>
          </cell>
          <cell r="AJ1346">
            <v>8.2200000000000006</v>
          </cell>
          <cell r="AK1346">
            <v>43</v>
          </cell>
          <cell r="AL1346">
            <v>44695</v>
          </cell>
          <cell r="AM1346">
            <v>97729</v>
          </cell>
          <cell r="AN1346" t="str">
            <v xml:space="preserve">  0/00/0000</v>
          </cell>
          <cell r="AO1346">
            <v>1332.51</v>
          </cell>
          <cell r="AP1346">
            <v>1354.55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2687.06</v>
          </cell>
          <cell r="AV1346">
            <v>41</v>
          </cell>
          <cell r="AW1346">
            <v>29</v>
          </cell>
          <cell r="AX1346">
            <v>20</v>
          </cell>
          <cell r="AY1346">
            <v>44695</v>
          </cell>
          <cell r="AZ1346">
            <v>97729</v>
          </cell>
          <cell r="BA1346" t="str">
            <v xml:space="preserve"> ST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 t="str">
            <v>Substandard</v>
          </cell>
          <cell r="BH1346" t="str">
            <v>Pass</v>
          </cell>
          <cell r="BI1346" t="str">
            <v>***-**-6399</v>
          </cell>
          <cell r="BJ1346">
            <v>1332.51</v>
          </cell>
          <cell r="BK1346">
            <v>0</v>
          </cell>
          <cell r="BL1346"/>
          <cell r="BM1346"/>
          <cell r="BN1346">
            <v>0</v>
          </cell>
          <cell r="BO1346"/>
          <cell r="BP1346"/>
          <cell r="BQ1346">
            <v>1.5041653331838638E-6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1332.51</v>
          </cell>
          <cell r="BY1346" t="str">
            <v>120 +</v>
          </cell>
          <cell r="BZ1346">
            <v>2687.06</v>
          </cell>
          <cell r="CA1346" t="e">
            <v>#REF!</v>
          </cell>
          <cell r="CB1346" t="str">
            <v>Match</v>
          </cell>
          <cell r="CC1346" t="b">
            <v>0</v>
          </cell>
          <cell r="CD1346">
            <v>510726399</v>
          </cell>
          <cell r="CE1346">
            <v>9</v>
          </cell>
          <cell r="CF1346">
            <v>5</v>
          </cell>
          <cell r="CG1346">
            <v>72</v>
          </cell>
          <cell r="CH1346" t="b">
            <v>0</v>
          </cell>
          <cell r="CI1346">
            <v>3870.6868402777764</v>
          </cell>
          <cell r="CJ1346" t="str">
            <v>31 +</v>
          </cell>
          <cell r="CK1346">
            <v>0</v>
          </cell>
          <cell r="CL1346">
            <v>0</v>
          </cell>
        </row>
        <row r="1347">
          <cell r="B1347">
            <v>50357</v>
          </cell>
          <cell r="C1347" t="str">
            <v xml:space="preserve"> NUMRICH,NOLAN P.</v>
          </cell>
          <cell r="D1347">
            <v>41047.339999999997</v>
          </cell>
          <cell r="E1347">
            <v>22544.29</v>
          </cell>
          <cell r="F1347">
            <v>41791</v>
          </cell>
          <cell r="G1347">
            <v>44571</v>
          </cell>
          <cell r="H1347" t="str">
            <v xml:space="preserve"> RENEW HOME REMODEL NOTE</v>
          </cell>
          <cell r="I1347" t="str">
            <v xml:space="preserve"> SA</v>
          </cell>
          <cell r="J1347">
            <v>31</v>
          </cell>
          <cell r="K1347" t="str">
            <v xml:space="preserve"> A</v>
          </cell>
          <cell r="L1347" t="str">
            <v xml:space="preserve"> N</v>
          </cell>
          <cell r="M1347">
            <v>0</v>
          </cell>
          <cell r="N1347">
            <v>45294</v>
          </cell>
          <cell r="O1347">
            <v>50357</v>
          </cell>
          <cell r="P1347">
            <v>0</v>
          </cell>
          <cell r="Q1347" t="str">
            <v xml:space="preserve"> AT</v>
          </cell>
          <cell r="R1347">
            <v>43141</v>
          </cell>
          <cell r="S1347">
            <v>499.33</v>
          </cell>
          <cell r="T1347">
            <v>25.94</v>
          </cell>
          <cell r="U1347" t="str">
            <v xml:space="preserve"> N</v>
          </cell>
          <cell r="V1347">
            <v>8</v>
          </cell>
          <cell r="W1347">
            <v>515882448</v>
          </cell>
          <cell r="X1347" t="str">
            <v xml:space="preserve"> S</v>
          </cell>
          <cell r="Y1347">
            <v>45294</v>
          </cell>
          <cell r="Z1347">
            <v>50357</v>
          </cell>
          <cell r="AA1347">
            <v>0</v>
          </cell>
          <cell r="AB1347">
            <v>2</v>
          </cell>
          <cell r="AC1347">
            <v>9</v>
          </cell>
          <cell r="AD1347">
            <v>4</v>
          </cell>
          <cell r="AE1347">
            <v>0</v>
          </cell>
          <cell r="AF1347">
            <v>0</v>
          </cell>
          <cell r="AG1347" t="str">
            <v xml:space="preserve"> ST</v>
          </cell>
          <cell r="AH1347" t="str">
            <v xml:space="preserve"> CD ACCOUNT NUMBER 12441 WITH L</v>
          </cell>
          <cell r="AI1347" t="str">
            <v xml:space="preserve"> N</v>
          </cell>
          <cell r="AJ1347">
            <v>3</v>
          </cell>
          <cell r="AK1347">
            <v>0</v>
          </cell>
          <cell r="AL1347">
            <v>45294</v>
          </cell>
          <cell r="AM1347">
            <v>50357</v>
          </cell>
          <cell r="AN1347" t="str">
            <v xml:space="preserve">  0/00/0000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45294</v>
          </cell>
          <cell r="AZ1347">
            <v>50357</v>
          </cell>
          <cell r="BA1347" t="str">
            <v xml:space="preserve"> ST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 t="str">
            <v>Pass</v>
          </cell>
          <cell r="BH1347" t="str">
            <v>Pass</v>
          </cell>
          <cell r="BI1347" t="str">
            <v>***-**-2448</v>
          </cell>
          <cell r="BJ1347">
            <v>22544.29</v>
          </cell>
          <cell r="BK1347">
            <v>22570.23</v>
          </cell>
          <cell r="BL1347">
            <v>22570.23</v>
          </cell>
          <cell r="BM1347"/>
          <cell r="BN1347"/>
          <cell r="BO1347"/>
          <cell r="BP1347"/>
          <cell r="BQ1347">
            <v>9.2877624230161893E-6</v>
          </cell>
          <cell r="BR1347">
            <v>22544.29</v>
          </cell>
          <cell r="BS1347">
            <v>25.94</v>
          </cell>
          <cell r="BT1347">
            <v>22570.23</v>
          </cell>
          <cell r="BU1347">
            <v>0</v>
          </cell>
          <cell r="BV1347">
            <v>22570.23</v>
          </cell>
          <cell r="BW1347">
            <v>0</v>
          </cell>
          <cell r="BX1347">
            <v>0</v>
          </cell>
          <cell r="BY1347"/>
          <cell r="BZ1347">
            <v>0</v>
          </cell>
          <cell r="CA1347" t="e">
            <v>#REF!</v>
          </cell>
          <cell r="CB1347" t="str">
            <v>Match</v>
          </cell>
          <cell r="CC1347" t="b">
            <v>0</v>
          </cell>
          <cell r="CD1347">
            <v>515882448</v>
          </cell>
          <cell r="CE1347">
            <v>9</v>
          </cell>
          <cell r="CF1347">
            <v>5</v>
          </cell>
          <cell r="CG1347">
            <v>88</v>
          </cell>
          <cell r="CH1347" t="b">
            <v>0</v>
          </cell>
          <cell r="CI1347">
            <v>-17.313159722223645</v>
          </cell>
          <cell r="CJ1347"/>
          <cell r="CK1347" t="e">
            <v>#REF!</v>
          </cell>
          <cell r="CL1347" t="e">
            <v>#REF!</v>
          </cell>
        </row>
        <row r="1348">
          <cell r="B1348">
            <v>50351</v>
          </cell>
          <cell r="C1348" t="str">
            <v xml:space="preserve"> NUMRICH,LOGAN</v>
          </cell>
          <cell r="D1348">
            <v>190000</v>
          </cell>
          <cell r="E1348">
            <v>144401</v>
          </cell>
          <cell r="F1348">
            <v>41848</v>
          </cell>
          <cell r="G1348">
            <v>47335</v>
          </cell>
          <cell r="H1348" t="str">
            <v xml:space="preserve"> HOME PURCHASE WITH CD</v>
          </cell>
          <cell r="I1348" t="str">
            <v xml:space="preserve"> SA</v>
          </cell>
          <cell r="J1348">
            <v>31</v>
          </cell>
          <cell r="K1348" t="str">
            <v xml:space="preserve"> A</v>
          </cell>
          <cell r="L1348" t="str">
            <v xml:space="preserve"> N</v>
          </cell>
          <cell r="M1348">
            <v>0</v>
          </cell>
          <cell r="N1348">
            <v>45299</v>
          </cell>
          <cell r="O1348">
            <v>50351</v>
          </cell>
          <cell r="P1348">
            <v>0</v>
          </cell>
          <cell r="Q1348" t="str">
            <v xml:space="preserve"> AT</v>
          </cell>
          <cell r="R1348">
            <v>43136</v>
          </cell>
          <cell r="S1348">
            <v>1313.18</v>
          </cell>
          <cell r="T1348">
            <v>225.5</v>
          </cell>
          <cell r="U1348" t="str">
            <v xml:space="preserve"> N</v>
          </cell>
          <cell r="V1348">
            <v>8</v>
          </cell>
          <cell r="W1348">
            <v>509025488</v>
          </cell>
          <cell r="X1348" t="str">
            <v xml:space="preserve"> S</v>
          </cell>
          <cell r="Y1348">
            <v>45299</v>
          </cell>
          <cell r="Z1348">
            <v>50351</v>
          </cell>
          <cell r="AA1348">
            <v>0</v>
          </cell>
          <cell r="AB1348">
            <v>25</v>
          </cell>
          <cell r="AC1348">
            <v>6</v>
          </cell>
          <cell r="AD1348">
            <v>4</v>
          </cell>
          <cell r="AE1348">
            <v>0</v>
          </cell>
          <cell r="AF1348">
            <v>0</v>
          </cell>
          <cell r="AG1348" t="str">
            <v xml:space="preserve"> ST</v>
          </cell>
          <cell r="AH1348" t="str">
            <v xml:space="preserve"> CD #12769 &amp; REM DATED 7-28-14</v>
          </cell>
          <cell r="AI1348" t="str">
            <v xml:space="preserve"> N</v>
          </cell>
          <cell r="AJ1348">
            <v>3</v>
          </cell>
          <cell r="AK1348">
            <v>0</v>
          </cell>
          <cell r="AL1348">
            <v>45299</v>
          </cell>
          <cell r="AM1348">
            <v>50351</v>
          </cell>
          <cell r="AN1348" t="str">
            <v xml:space="preserve">  0/00/0000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45299</v>
          </cell>
          <cell r="AZ1348">
            <v>50351</v>
          </cell>
          <cell r="BA1348" t="str">
            <v xml:space="preserve"> ST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 t="str">
            <v>Pass</v>
          </cell>
          <cell r="BH1348" t="str">
            <v>Pass</v>
          </cell>
          <cell r="BI1348" t="str">
            <v>***-**-5488</v>
          </cell>
          <cell r="BJ1348">
            <v>144401</v>
          </cell>
          <cell r="BK1348">
            <v>144626.5</v>
          </cell>
          <cell r="BL1348">
            <v>144626.5</v>
          </cell>
          <cell r="BM1348"/>
          <cell r="BN1348"/>
          <cell r="BO1348"/>
          <cell r="BP1348"/>
          <cell r="BQ1348">
            <v>5.9490105106257974E-5</v>
          </cell>
          <cell r="BR1348">
            <v>144401</v>
          </cell>
          <cell r="BS1348">
            <v>225.5</v>
          </cell>
          <cell r="BT1348">
            <v>144626.5</v>
          </cell>
          <cell r="BU1348">
            <v>0</v>
          </cell>
          <cell r="BV1348">
            <v>144626.5</v>
          </cell>
          <cell r="BW1348">
            <v>0</v>
          </cell>
          <cell r="BX1348">
            <v>0</v>
          </cell>
          <cell r="BY1348"/>
          <cell r="BZ1348">
            <v>0</v>
          </cell>
          <cell r="CA1348" t="e">
            <v>#REF!</v>
          </cell>
          <cell r="CB1348" t="str">
            <v>Match</v>
          </cell>
          <cell r="CC1348" t="b">
            <v>0</v>
          </cell>
          <cell r="CD1348">
            <v>509025488</v>
          </cell>
          <cell r="CE1348">
            <v>9</v>
          </cell>
          <cell r="CF1348">
            <v>5</v>
          </cell>
          <cell r="CG1348">
            <v>2</v>
          </cell>
          <cell r="CH1348" t="b">
            <v>0</v>
          </cell>
          <cell r="CI1348">
            <v>-12.313159722223645</v>
          </cell>
          <cell r="CJ1348"/>
          <cell r="CK1348" t="e">
            <v>#REF!</v>
          </cell>
          <cell r="CL1348" t="e">
            <v>#REF!</v>
          </cell>
        </row>
        <row r="1349">
          <cell r="B1349">
            <v>54340</v>
          </cell>
          <cell r="C1349" t="str">
            <v xml:space="preserve"> NUMRICH,MORGAN</v>
          </cell>
          <cell r="D1349">
            <v>15025</v>
          </cell>
          <cell r="E1349">
            <v>4000</v>
          </cell>
          <cell r="F1349">
            <v>43069</v>
          </cell>
          <cell r="G1349">
            <v>43221</v>
          </cell>
          <cell r="H1349" t="str">
            <v xml:space="preserve"> HOME REMODEL</v>
          </cell>
          <cell r="I1349" t="str">
            <v xml:space="preserve"> SI</v>
          </cell>
          <cell r="J1349">
            <v>72</v>
          </cell>
          <cell r="K1349" t="str">
            <v xml:space="preserve"> A</v>
          </cell>
          <cell r="L1349" t="str">
            <v xml:space="preserve"> C</v>
          </cell>
          <cell r="M1349">
            <v>7800</v>
          </cell>
          <cell r="N1349">
            <v>45305</v>
          </cell>
          <cell r="O1349">
            <v>54340</v>
          </cell>
          <cell r="P1349">
            <v>0</v>
          </cell>
          <cell r="Q1349" t="str">
            <v xml:space="preserve"> BR</v>
          </cell>
          <cell r="R1349">
            <v>43221</v>
          </cell>
          <cell r="S1349">
            <v>0</v>
          </cell>
          <cell r="T1349">
            <v>4.21</v>
          </cell>
          <cell r="U1349" t="str">
            <v xml:space="preserve"> N</v>
          </cell>
          <cell r="V1349">
            <v>1</v>
          </cell>
          <cell r="W1349">
            <v>512066478</v>
          </cell>
          <cell r="X1349" t="str">
            <v xml:space="preserve"> S</v>
          </cell>
          <cell r="Y1349">
            <v>45305</v>
          </cell>
          <cell r="Z1349">
            <v>54340</v>
          </cell>
          <cell r="AA1349">
            <v>0</v>
          </cell>
          <cell r="AB1349">
            <v>3</v>
          </cell>
          <cell r="AC1349">
            <v>10</v>
          </cell>
          <cell r="AD1349">
            <v>8</v>
          </cell>
          <cell r="AE1349">
            <v>0</v>
          </cell>
          <cell r="AF1349">
            <v>0</v>
          </cell>
          <cell r="AG1349" t="str">
            <v xml:space="preserve"> ST</v>
          </cell>
          <cell r="AH1349" t="str">
            <v xml:space="preserve"> UNSECURED</v>
          </cell>
          <cell r="AI1349" t="str">
            <v xml:space="preserve"> N</v>
          </cell>
          <cell r="AJ1349">
            <v>5.5</v>
          </cell>
          <cell r="AK1349">
            <v>0</v>
          </cell>
          <cell r="AL1349">
            <v>45305</v>
          </cell>
          <cell r="AM1349">
            <v>54340</v>
          </cell>
          <cell r="AN1349" t="str">
            <v xml:space="preserve">  0/00/0000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45305</v>
          </cell>
          <cell r="AZ1349">
            <v>54340</v>
          </cell>
          <cell r="BA1349" t="str">
            <v xml:space="preserve"> ST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 t="str">
            <v>Pass</v>
          </cell>
          <cell r="BH1349" t="str">
            <v>Pass</v>
          </cell>
          <cell r="BI1349" t="str">
            <v>***-**-6478</v>
          </cell>
          <cell r="BJ1349">
            <v>11800</v>
          </cell>
          <cell r="BK1349">
            <v>4004.21</v>
          </cell>
          <cell r="BL1349">
            <v>4004.21</v>
          </cell>
          <cell r="BM1349"/>
          <cell r="BN1349"/>
          <cell r="BO1349"/>
          <cell r="BP1349"/>
          <cell r="BQ1349">
            <v>3.0211755512719796E-6</v>
          </cell>
          <cell r="BR1349">
            <v>4000</v>
          </cell>
          <cell r="BS1349">
            <v>4.21</v>
          </cell>
          <cell r="BT1349">
            <v>4004.21</v>
          </cell>
          <cell r="BU1349">
            <v>7800</v>
          </cell>
          <cell r="BV1349">
            <v>11804.21</v>
          </cell>
          <cell r="BW1349">
            <v>0</v>
          </cell>
          <cell r="BX1349">
            <v>0</v>
          </cell>
          <cell r="BY1349"/>
          <cell r="BZ1349">
            <v>0</v>
          </cell>
          <cell r="CA1349" t="e">
            <v>#REF!</v>
          </cell>
          <cell r="CB1349" t="str">
            <v>Match</v>
          </cell>
          <cell r="CC1349" t="b">
            <v>0</v>
          </cell>
          <cell r="CD1349">
            <v>512066478</v>
          </cell>
          <cell r="CE1349">
            <v>9</v>
          </cell>
          <cell r="CF1349">
            <v>5</v>
          </cell>
          <cell r="CG1349">
            <v>6</v>
          </cell>
          <cell r="CH1349" t="b">
            <v>0</v>
          </cell>
          <cell r="CI1349">
            <v>-97.313159722223645</v>
          </cell>
          <cell r="CJ1349"/>
          <cell r="CK1349" t="e">
            <v>#REF!</v>
          </cell>
          <cell r="CL1349" t="e">
            <v>#REF!</v>
          </cell>
        </row>
        <row r="1350">
          <cell r="B1350">
            <v>310420</v>
          </cell>
          <cell r="C1350" t="str">
            <v xml:space="preserve"> NUMRICH,MORGAN</v>
          </cell>
          <cell r="D1350">
            <v>175000</v>
          </cell>
          <cell r="E1350">
            <v>173963.77</v>
          </cell>
          <cell r="F1350">
            <v>42958</v>
          </cell>
          <cell r="G1350">
            <v>53936</v>
          </cell>
          <cell r="H1350" t="str">
            <v xml:space="preserve"> PURCHASE HOME</v>
          </cell>
          <cell r="I1350" t="str">
            <v xml:space="preserve"> PA</v>
          </cell>
          <cell r="J1350">
            <v>19</v>
          </cell>
          <cell r="K1350" t="str">
            <v xml:space="preserve"> A</v>
          </cell>
          <cell r="L1350" t="str">
            <v xml:space="preserve"> N</v>
          </cell>
          <cell r="M1350">
            <v>0</v>
          </cell>
          <cell r="N1350">
            <v>45305</v>
          </cell>
          <cell r="O1350">
            <v>310420</v>
          </cell>
          <cell r="P1350">
            <v>0</v>
          </cell>
          <cell r="Q1350" t="str">
            <v xml:space="preserve"> BR</v>
          </cell>
          <cell r="R1350">
            <v>43132</v>
          </cell>
          <cell r="S1350">
            <v>822.91</v>
          </cell>
          <cell r="T1350">
            <v>402.88</v>
          </cell>
          <cell r="U1350" t="str">
            <v xml:space="preserve"> N</v>
          </cell>
          <cell r="V1350">
            <v>2</v>
          </cell>
          <cell r="W1350">
            <v>512066478</v>
          </cell>
          <cell r="X1350" t="str">
            <v xml:space="preserve"> S</v>
          </cell>
          <cell r="Y1350">
            <v>45305</v>
          </cell>
          <cell r="Z1350">
            <v>310420</v>
          </cell>
          <cell r="AA1350">
            <v>0</v>
          </cell>
          <cell r="AB1350">
            <v>3</v>
          </cell>
          <cell r="AC1350">
            <v>6</v>
          </cell>
          <cell r="AD1350">
            <v>3</v>
          </cell>
          <cell r="AE1350">
            <v>310420</v>
          </cell>
          <cell r="AF1350">
            <v>1</v>
          </cell>
          <cell r="AG1350" t="str">
            <v xml:space="preserve"> ST</v>
          </cell>
          <cell r="AH1350" t="str">
            <v xml:space="preserve"> 1405 ELIZABETH ST</v>
          </cell>
          <cell r="AI1350" t="str">
            <v xml:space="preserve"> N</v>
          </cell>
          <cell r="AJ1350">
            <v>3.625</v>
          </cell>
          <cell r="AK1350">
            <v>0</v>
          </cell>
          <cell r="AL1350">
            <v>45305</v>
          </cell>
          <cell r="AM1350">
            <v>310420</v>
          </cell>
          <cell r="AN1350" t="str">
            <v xml:space="preserve">  0/00/0000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45305</v>
          </cell>
          <cell r="AZ1350">
            <v>310420</v>
          </cell>
          <cell r="BA1350" t="str">
            <v xml:space="preserve"> ST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 t="str">
            <v>Pass</v>
          </cell>
          <cell r="BH1350" t="str">
            <v>Pass</v>
          </cell>
          <cell r="BI1350" t="str">
            <v>***-**-6478</v>
          </cell>
          <cell r="BJ1350">
            <v>173963.77</v>
          </cell>
          <cell r="BK1350">
            <v>174366.65</v>
          </cell>
          <cell r="BL1350">
            <v>174366.65</v>
          </cell>
          <cell r="BM1350"/>
          <cell r="BN1350"/>
          <cell r="BO1350"/>
          <cell r="BP1350"/>
          <cell r="BQ1350">
            <v>8.6600440756829286E-5</v>
          </cell>
          <cell r="BR1350">
            <v>173963.77</v>
          </cell>
          <cell r="BS1350">
            <v>402.88</v>
          </cell>
          <cell r="BT1350">
            <v>174366.65</v>
          </cell>
          <cell r="BU1350">
            <v>0</v>
          </cell>
          <cell r="BV1350">
            <v>174366.65</v>
          </cell>
          <cell r="BW1350">
            <v>0</v>
          </cell>
          <cell r="BX1350">
            <v>0</v>
          </cell>
          <cell r="BY1350"/>
          <cell r="BZ1350">
            <v>0</v>
          </cell>
          <cell r="CA1350" t="e">
            <v>#REF!</v>
          </cell>
          <cell r="CB1350" t="str">
            <v>Match</v>
          </cell>
          <cell r="CC1350" t="b">
            <v>0</v>
          </cell>
          <cell r="CD1350">
            <v>512066478</v>
          </cell>
          <cell r="CE1350">
            <v>9</v>
          </cell>
          <cell r="CF1350">
            <v>5</v>
          </cell>
          <cell r="CG1350">
            <v>6</v>
          </cell>
          <cell r="CH1350" t="b">
            <v>0</v>
          </cell>
          <cell r="CI1350">
            <v>-8.3131597222236451</v>
          </cell>
          <cell r="CJ1350"/>
          <cell r="CK1350" t="e">
            <v>#REF!</v>
          </cell>
          <cell r="CL1350" t="e">
            <v>#REF!</v>
          </cell>
        </row>
        <row r="1351">
          <cell r="B1351">
            <v>9310420</v>
          </cell>
          <cell r="C1351" t="str">
            <v xml:space="preserve"> NUMRICH,MORGA</v>
          </cell>
          <cell r="D1351">
            <v>-175000</v>
          </cell>
          <cell r="E1351">
            <v>-173963.77</v>
          </cell>
          <cell r="F1351">
            <v>42958</v>
          </cell>
          <cell r="G1351">
            <v>53936</v>
          </cell>
          <cell r="H1351" t="str">
            <v xml:space="preserve"> MPF LOAN SOLD</v>
          </cell>
          <cell r="I1351" t="str">
            <v xml:space="preserve"> PT</v>
          </cell>
          <cell r="J1351">
            <v>20</v>
          </cell>
          <cell r="K1351" t="str">
            <v xml:space="preserve"> A</v>
          </cell>
          <cell r="L1351" t="str">
            <v xml:space="preserve"> N</v>
          </cell>
          <cell r="M1351">
            <v>0</v>
          </cell>
          <cell r="N1351">
            <v>45305</v>
          </cell>
          <cell r="O1351">
            <v>9310420</v>
          </cell>
          <cell r="P1351">
            <v>0</v>
          </cell>
          <cell r="Q1351" t="str">
            <v xml:space="preserve"> BR</v>
          </cell>
          <cell r="R1351">
            <v>43132</v>
          </cell>
          <cell r="S1351">
            <v>822.91</v>
          </cell>
          <cell r="T1351">
            <v>-402.88</v>
          </cell>
          <cell r="U1351" t="str">
            <v xml:space="preserve"> N</v>
          </cell>
          <cell r="V1351">
            <v>2</v>
          </cell>
          <cell r="W1351">
            <v>512066478</v>
          </cell>
          <cell r="X1351" t="str">
            <v xml:space="preserve"> S</v>
          </cell>
          <cell r="Y1351">
            <v>45305</v>
          </cell>
          <cell r="Z1351">
            <v>9310420</v>
          </cell>
          <cell r="AA1351">
            <v>0</v>
          </cell>
          <cell r="AB1351">
            <v>3</v>
          </cell>
          <cell r="AC1351">
            <v>6</v>
          </cell>
          <cell r="AD1351">
            <v>3</v>
          </cell>
          <cell r="AE1351">
            <v>310420</v>
          </cell>
          <cell r="AF1351">
            <v>1</v>
          </cell>
          <cell r="AG1351" t="str">
            <v xml:space="preserve"> ST</v>
          </cell>
          <cell r="AH1351" t="str">
            <v xml:space="preserve"> 1405 ELIZABETH ST</v>
          </cell>
          <cell r="AI1351" t="str">
            <v xml:space="preserve">  </v>
          </cell>
          <cell r="AJ1351">
            <v>3.625</v>
          </cell>
          <cell r="AK1351">
            <v>0</v>
          </cell>
          <cell r="AL1351">
            <v>45305</v>
          </cell>
          <cell r="AM1351">
            <v>9310420</v>
          </cell>
          <cell r="AN1351" t="str">
            <v xml:space="preserve">  0/00/0000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45305</v>
          </cell>
          <cell r="AZ1351">
            <v>9310420</v>
          </cell>
          <cell r="BA1351" t="str">
            <v xml:space="preserve"> ST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 t="str">
            <v>Pass</v>
          </cell>
          <cell r="BH1351" t="str">
            <v>Pass</v>
          </cell>
          <cell r="BI1351" t="str">
            <v>***-**-6478</v>
          </cell>
          <cell r="BJ1351">
            <v>-173963.77</v>
          </cell>
          <cell r="BK1351">
            <v>-174366.65</v>
          </cell>
          <cell r="BL1351">
            <v>-174366.65</v>
          </cell>
          <cell r="BM1351"/>
          <cell r="BN1351"/>
          <cell r="BO1351"/>
          <cell r="BP1351"/>
          <cell r="BQ1351">
            <v>-8.6600440756829286E-5</v>
          </cell>
          <cell r="BR1351">
            <v>-173963.77</v>
          </cell>
          <cell r="BS1351">
            <v>-402.88</v>
          </cell>
          <cell r="BT1351">
            <v>-174366.65</v>
          </cell>
          <cell r="BU1351">
            <v>0</v>
          </cell>
          <cell r="BV1351">
            <v>-174366.65</v>
          </cell>
          <cell r="BW1351">
            <v>0</v>
          </cell>
          <cell r="BX1351">
            <v>0</v>
          </cell>
          <cell r="BY1351"/>
          <cell r="BZ1351">
            <v>0</v>
          </cell>
          <cell r="CA1351" t="e">
            <v>#REF!</v>
          </cell>
          <cell r="CB1351" t="str">
            <v>Match</v>
          </cell>
          <cell r="CC1351" t="b">
            <v>0</v>
          </cell>
          <cell r="CD1351">
            <v>512066478</v>
          </cell>
          <cell r="CE1351">
            <v>9</v>
          </cell>
          <cell r="CF1351">
            <v>5</v>
          </cell>
          <cell r="CG1351">
            <v>6</v>
          </cell>
          <cell r="CH1351" t="b">
            <v>0</v>
          </cell>
          <cell r="CI1351">
            <v>-8.3131597222236451</v>
          </cell>
          <cell r="CJ1351"/>
          <cell r="CK1351" t="e">
            <v>#REF!</v>
          </cell>
          <cell r="CL1351" t="e">
            <v>#REF!</v>
          </cell>
        </row>
        <row r="1352">
          <cell r="B1352">
            <v>48298</v>
          </cell>
          <cell r="C1352" t="str">
            <v xml:space="preserve"> O'CONNELL,NEI</v>
          </cell>
          <cell r="D1352">
            <v>28400</v>
          </cell>
          <cell r="E1352">
            <v>14399.46</v>
          </cell>
          <cell r="F1352">
            <v>41200</v>
          </cell>
          <cell r="G1352">
            <v>44671</v>
          </cell>
          <cell r="H1352" t="str">
            <v xml:space="preserve"> HOME REFINANCE</v>
          </cell>
          <cell r="I1352" t="str">
            <v xml:space="preserve"> SA</v>
          </cell>
          <cell r="J1352">
            <v>13</v>
          </cell>
          <cell r="K1352" t="str">
            <v xml:space="preserve"> A</v>
          </cell>
          <cell r="L1352" t="str">
            <v xml:space="preserve"> N</v>
          </cell>
          <cell r="M1352">
            <v>0</v>
          </cell>
          <cell r="N1352">
            <v>45350</v>
          </cell>
          <cell r="O1352">
            <v>48298</v>
          </cell>
          <cell r="P1352">
            <v>0</v>
          </cell>
          <cell r="Q1352" t="str">
            <v xml:space="preserve"> AT</v>
          </cell>
          <cell r="R1352">
            <v>43120</v>
          </cell>
          <cell r="S1352">
            <v>303.32</v>
          </cell>
          <cell r="T1352">
            <v>43.59</v>
          </cell>
          <cell r="U1352" t="str">
            <v xml:space="preserve"> N</v>
          </cell>
          <cell r="V1352">
            <v>2</v>
          </cell>
          <cell r="W1352">
            <v>446702928</v>
          </cell>
          <cell r="X1352" t="str">
            <v xml:space="preserve"> S</v>
          </cell>
          <cell r="Y1352">
            <v>45350</v>
          </cell>
          <cell r="Z1352">
            <v>48298</v>
          </cell>
          <cell r="AA1352">
            <v>0</v>
          </cell>
          <cell r="AB1352">
            <v>1</v>
          </cell>
          <cell r="AC1352">
            <v>6</v>
          </cell>
          <cell r="AD1352">
            <v>1</v>
          </cell>
          <cell r="AE1352">
            <v>0</v>
          </cell>
          <cell r="AF1352">
            <v>0</v>
          </cell>
          <cell r="AG1352" t="str">
            <v xml:space="preserve"> ST</v>
          </cell>
          <cell r="AH1352" t="str">
            <v xml:space="preserve"> REM 202 E. 2ND, SCOTT CITY</v>
          </cell>
          <cell r="AI1352" t="str">
            <v xml:space="preserve"> N</v>
          </cell>
          <cell r="AJ1352">
            <v>4.25</v>
          </cell>
          <cell r="AK1352">
            <v>2</v>
          </cell>
          <cell r="AL1352">
            <v>45350</v>
          </cell>
          <cell r="AM1352">
            <v>48298</v>
          </cell>
          <cell r="AN1352" t="str">
            <v xml:space="preserve">  0/00/0000</v>
          </cell>
          <cell r="AO1352">
            <v>266.43</v>
          </cell>
          <cell r="AP1352">
            <v>36.89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45350</v>
          </cell>
          <cell r="AZ1352">
            <v>48298</v>
          </cell>
          <cell r="BA1352" t="str">
            <v xml:space="preserve"> ST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 t="str">
            <v>Pass</v>
          </cell>
          <cell r="BH1352" t="str">
            <v>Pass</v>
          </cell>
          <cell r="BI1352" t="str">
            <v>***-**-2928</v>
          </cell>
          <cell r="BJ1352">
            <v>14399.46</v>
          </cell>
          <cell r="BK1352">
            <v>14443.05</v>
          </cell>
          <cell r="BL1352">
            <v>14443.05</v>
          </cell>
          <cell r="BM1352"/>
          <cell r="BN1352"/>
          <cell r="BO1352"/>
          <cell r="BP1352"/>
          <cell r="BQ1352">
            <v>8.4040459154524987E-6</v>
          </cell>
          <cell r="BR1352">
            <v>14399.46</v>
          </cell>
          <cell r="BS1352">
            <v>43.59</v>
          </cell>
          <cell r="BT1352">
            <v>14443.05</v>
          </cell>
          <cell r="BU1352">
            <v>0</v>
          </cell>
          <cell r="BV1352">
            <v>14443.05</v>
          </cell>
          <cell r="BW1352">
            <v>0</v>
          </cell>
          <cell r="BX1352">
            <v>0</v>
          </cell>
          <cell r="BY1352"/>
          <cell r="BZ1352">
            <v>303.32</v>
          </cell>
          <cell r="CA1352" t="e">
            <v>#REF!</v>
          </cell>
          <cell r="CB1352" t="str">
            <v>Match</v>
          </cell>
          <cell r="CC1352" t="b">
            <v>0</v>
          </cell>
          <cell r="CD1352">
            <v>446702928</v>
          </cell>
          <cell r="CE1352">
            <v>9</v>
          </cell>
          <cell r="CF1352">
            <v>4</v>
          </cell>
          <cell r="CG1352">
            <v>70</v>
          </cell>
          <cell r="CH1352" t="b">
            <v>0</v>
          </cell>
          <cell r="CI1352">
            <v>3.6868402777763549</v>
          </cell>
          <cell r="CJ1352"/>
          <cell r="CK1352" t="e">
            <v>#REF!</v>
          </cell>
          <cell r="CL1352" t="e">
            <v>#REF!</v>
          </cell>
        </row>
        <row r="1353">
          <cell r="B1353">
            <v>54296</v>
          </cell>
          <cell r="C1353" t="str">
            <v xml:space="preserve"> LARABEE,CHERYL D.</v>
          </cell>
          <cell r="D1353">
            <v>8201</v>
          </cell>
          <cell r="E1353">
            <v>8084.09</v>
          </cell>
          <cell r="F1353">
            <v>43047</v>
          </cell>
          <cell r="G1353">
            <v>44528</v>
          </cell>
          <cell r="H1353" t="str">
            <v xml:space="preserve"> REFINANCE MOTORCYCLES</v>
          </cell>
          <cell r="I1353" t="str">
            <v xml:space="preserve"> SA</v>
          </cell>
          <cell r="J1353">
            <v>31</v>
          </cell>
          <cell r="K1353" t="str">
            <v xml:space="preserve"> A</v>
          </cell>
          <cell r="L1353" t="str">
            <v xml:space="preserve"> N</v>
          </cell>
          <cell r="M1353">
            <v>0</v>
          </cell>
          <cell r="N1353">
            <v>45350</v>
          </cell>
          <cell r="O1353">
            <v>54296</v>
          </cell>
          <cell r="P1353">
            <v>0</v>
          </cell>
          <cell r="Q1353" t="str">
            <v xml:space="preserve"> BR</v>
          </cell>
          <cell r="R1353">
            <v>43128</v>
          </cell>
          <cell r="S1353">
            <v>197.12</v>
          </cell>
          <cell r="T1353">
            <v>40.31</v>
          </cell>
          <cell r="U1353" t="str">
            <v xml:space="preserve"> N</v>
          </cell>
          <cell r="V1353">
            <v>11</v>
          </cell>
          <cell r="W1353">
            <v>454903173</v>
          </cell>
          <cell r="X1353" t="str">
            <v xml:space="preserve"> S</v>
          </cell>
          <cell r="Y1353">
            <v>45350</v>
          </cell>
          <cell r="Z1353">
            <v>54296</v>
          </cell>
          <cell r="AA1353">
            <v>0</v>
          </cell>
          <cell r="AB1353">
            <v>1</v>
          </cell>
          <cell r="AC1353">
            <v>10</v>
          </cell>
          <cell r="AD1353">
            <v>4</v>
          </cell>
          <cell r="AE1353">
            <v>0</v>
          </cell>
          <cell r="AF1353">
            <v>0</v>
          </cell>
          <cell r="AG1353" t="str">
            <v xml:space="preserve"> ST</v>
          </cell>
          <cell r="AH1353" t="str">
            <v xml:space="preserve"> 2008 HARLEY &amp; 2005 HARLEY</v>
          </cell>
          <cell r="AI1353" t="str">
            <v xml:space="preserve"> N</v>
          </cell>
          <cell r="AJ1353">
            <v>7</v>
          </cell>
          <cell r="AK1353">
            <v>0</v>
          </cell>
          <cell r="AL1353">
            <v>45350</v>
          </cell>
          <cell r="AM1353">
            <v>54296</v>
          </cell>
          <cell r="AN1353" t="str">
            <v xml:space="preserve">  0/00/0000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45350</v>
          </cell>
          <cell r="AZ1353">
            <v>54296</v>
          </cell>
          <cell r="BA1353" t="str">
            <v xml:space="preserve"> ST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 t="str">
            <v>Pass</v>
          </cell>
          <cell r="BH1353" t="str">
            <v>Pass</v>
          </cell>
          <cell r="BI1353" t="str">
            <v>***-**-3173</v>
          </cell>
          <cell r="BJ1353">
            <v>8084.09</v>
          </cell>
          <cell r="BK1353">
            <v>8124.4000000000005</v>
          </cell>
          <cell r="BL1353">
            <v>8124.4000000000005</v>
          </cell>
          <cell r="BM1353"/>
          <cell r="BN1353"/>
          <cell r="BO1353"/>
          <cell r="BP1353"/>
          <cell r="BQ1353">
            <v>7.7710993379989157E-6</v>
          </cell>
          <cell r="BR1353">
            <v>8084.09</v>
          </cell>
          <cell r="BS1353">
            <v>40.31</v>
          </cell>
          <cell r="BT1353">
            <v>8124.4000000000005</v>
          </cell>
          <cell r="BU1353">
            <v>0</v>
          </cell>
          <cell r="BV1353">
            <v>8124.4000000000005</v>
          </cell>
          <cell r="BW1353">
            <v>0</v>
          </cell>
          <cell r="BX1353">
            <v>0</v>
          </cell>
          <cell r="BY1353"/>
          <cell r="BZ1353">
            <v>0</v>
          </cell>
          <cell r="CA1353" t="e">
            <v>#REF!</v>
          </cell>
          <cell r="CB1353" t="str">
            <v>Match</v>
          </cell>
          <cell r="CC1353" t="b">
            <v>0</v>
          </cell>
          <cell r="CD1353">
            <v>454903173</v>
          </cell>
          <cell r="CE1353">
            <v>9</v>
          </cell>
          <cell r="CF1353">
            <v>4</v>
          </cell>
          <cell r="CG1353">
            <v>90</v>
          </cell>
          <cell r="CH1353" t="b">
            <v>0</v>
          </cell>
          <cell r="CI1353">
            <v>-4.3131597222236451</v>
          </cell>
          <cell r="CJ1353"/>
          <cell r="CK1353" t="e">
            <v>#REF!</v>
          </cell>
          <cell r="CL1353" t="e">
            <v>#REF!</v>
          </cell>
        </row>
        <row r="1354">
          <cell r="B1354">
            <v>53863</v>
          </cell>
          <cell r="C1354" t="str">
            <v xml:space="preserve"> OCHSNER,DILLON G.</v>
          </cell>
          <cell r="D1354">
            <v>4025</v>
          </cell>
          <cell r="E1354">
            <v>3861.79</v>
          </cell>
          <cell r="F1354">
            <v>42870</v>
          </cell>
          <cell r="G1354">
            <v>44012</v>
          </cell>
          <cell r="H1354" t="str">
            <v xml:space="preserve"> REFINANCE VEHICLE</v>
          </cell>
          <cell r="I1354" t="str">
            <v xml:space="preserve"> SA</v>
          </cell>
          <cell r="J1354">
            <v>34</v>
          </cell>
          <cell r="K1354" t="str">
            <v xml:space="preserve"> A</v>
          </cell>
          <cell r="L1354" t="str">
            <v xml:space="preserve"> N</v>
          </cell>
          <cell r="M1354">
            <v>0</v>
          </cell>
          <cell r="N1354">
            <v>45355</v>
          </cell>
          <cell r="O1354">
            <v>53863</v>
          </cell>
          <cell r="P1354">
            <v>0</v>
          </cell>
          <cell r="Q1354" t="str">
            <v xml:space="preserve"> MN</v>
          </cell>
          <cell r="R1354">
            <v>43008</v>
          </cell>
          <cell r="S1354">
            <v>122.76</v>
          </cell>
          <cell r="T1354">
            <v>81.25</v>
          </cell>
          <cell r="U1354" t="str">
            <v xml:space="preserve"> N</v>
          </cell>
          <cell r="V1354">
            <v>11</v>
          </cell>
          <cell r="W1354">
            <v>505333289</v>
          </cell>
          <cell r="X1354" t="str">
            <v xml:space="preserve"> S</v>
          </cell>
          <cell r="Y1354">
            <v>45355</v>
          </cell>
          <cell r="Z1354">
            <v>53863</v>
          </cell>
          <cell r="AA1354">
            <v>1</v>
          </cell>
          <cell r="AB1354">
            <v>25</v>
          </cell>
          <cell r="AC1354">
            <v>5</v>
          </cell>
          <cell r="AD1354">
            <v>12</v>
          </cell>
          <cell r="AE1354">
            <v>0</v>
          </cell>
          <cell r="AF1354">
            <v>0</v>
          </cell>
          <cell r="AG1354" t="str">
            <v xml:space="preserve"> ST</v>
          </cell>
          <cell r="AH1354" t="str">
            <v xml:space="preserve"> 2001 CHEVROLET SILVERADO K1500</v>
          </cell>
          <cell r="AI1354" t="str">
            <v xml:space="preserve"> N</v>
          </cell>
          <cell r="AJ1354">
            <v>6</v>
          </cell>
          <cell r="AK1354">
            <v>5</v>
          </cell>
          <cell r="AL1354">
            <v>45355</v>
          </cell>
          <cell r="AM1354">
            <v>53863</v>
          </cell>
          <cell r="AN1354" t="str">
            <v xml:space="preserve">  8/07/2017</v>
          </cell>
          <cell r="AO1354">
            <v>425.66</v>
          </cell>
          <cell r="AP1354">
            <v>65.38</v>
          </cell>
          <cell r="AQ1354">
            <v>122.76</v>
          </cell>
          <cell r="AR1354">
            <v>122.76</v>
          </cell>
          <cell r="AS1354">
            <v>122.76</v>
          </cell>
          <cell r="AT1354">
            <v>122.76</v>
          </cell>
          <cell r="AU1354">
            <v>0</v>
          </cell>
          <cell r="AV1354">
            <v>3</v>
          </cell>
          <cell r="AW1354">
            <v>2</v>
          </cell>
          <cell r="AX1354">
            <v>1</v>
          </cell>
          <cell r="AY1354">
            <v>45355</v>
          </cell>
          <cell r="AZ1354">
            <v>53863</v>
          </cell>
          <cell r="BA1354" t="str">
            <v xml:space="preserve"> ST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 t="str">
            <v>Substandard</v>
          </cell>
          <cell r="BH1354" t="str">
            <v>Pass</v>
          </cell>
          <cell r="BI1354" t="str">
            <v>***-**-3289</v>
          </cell>
          <cell r="BJ1354">
            <v>3861.79</v>
          </cell>
          <cell r="BK1354">
            <v>3943.04</v>
          </cell>
          <cell r="BL1354"/>
          <cell r="BM1354"/>
          <cell r="BN1354">
            <v>3943.04</v>
          </cell>
          <cell r="BO1354"/>
          <cell r="BP1354"/>
          <cell r="BQ1354">
            <v>3.1819487814945319E-6</v>
          </cell>
          <cell r="BR1354">
            <v>3861.79</v>
          </cell>
          <cell r="BS1354">
            <v>81.25</v>
          </cell>
          <cell r="BT1354">
            <v>3943.04</v>
          </cell>
          <cell r="BU1354">
            <v>0</v>
          </cell>
          <cell r="BV1354">
            <v>3943.04</v>
          </cell>
          <cell r="BW1354">
            <v>0</v>
          </cell>
          <cell r="BX1354">
            <v>0</v>
          </cell>
          <cell r="BY1354" t="str">
            <v>90-119</v>
          </cell>
          <cell r="BZ1354">
            <v>491.04</v>
          </cell>
          <cell r="CA1354" t="e">
            <v>#REF!</v>
          </cell>
          <cell r="CB1354" t="str">
            <v>Match</v>
          </cell>
          <cell r="CC1354" t="b">
            <v>0</v>
          </cell>
          <cell r="CD1354">
            <v>505333289</v>
          </cell>
          <cell r="CE1354">
            <v>9</v>
          </cell>
          <cell r="CF1354">
            <v>5</v>
          </cell>
          <cell r="CG1354">
            <v>33</v>
          </cell>
          <cell r="CH1354" t="b">
            <v>0</v>
          </cell>
          <cell r="CI1354">
            <v>115.68684027777635</v>
          </cell>
          <cell r="CJ1354" t="str">
            <v>31 +</v>
          </cell>
          <cell r="CK1354" t="e">
            <v>#REF!</v>
          </cell>
          <cell r="CL1354" t="e">
            <v>#REF!</v>
          </cell>
        </row>
        <row r="1355">
          <cell r="B1355">
            <v>53214</v>
          </cell>
          <cell r="C1355" t="str">
            <v xml:space="preserve"> O'DEA,JARED</v>
          </cell>
          <cell r="D1355">
            <v>2755.5</v>
          </cell>
          <cell r="E1355">
            <v>160.16</v>
          </cell>
          <cell r="F1355">
            <v>42605</v>
          </cell>
          <cell r="G1355">
            <v>43146</v>
          </cell>
          <cell r="H1355" t="str">
            <v xml:space="preserve"> PURCHASE VEHICLE</v>
          </cell>
          <cell r="I1355" t="str">
            <v xml:space="preserve"> SA</v>
          </cell>
          <cell r="J1355">
            <v>34</v>
          </cell>
          <cell r="K1355" t="str">
            <v xml:space="preserve"> A</v>
          </cell>
          <cell r="L1355" t="str">
            <v xml:space="preserve"> N</v>
          </cell>
          <cell r="M1355">
            <v>0</v>
          </cell>
          <cell r="N1355">
            <v>45360</v>
          </cell>
          <cell r="O1355">
            <v>53214</v>
          </cell>
          <cell r="P1355">
            <v>0</v>
          </cell>
          <cell r="Q1355" t="str">
            <v xml:space="preserve"> MN</v>
          </cell>
          <cell r="R1355">
            <v>43146</v>
          </cell>
          <cell r="S1355">
            <v>0</v>
          </cell>
          <cell r="T1355">
            <v>0.37</v>
          </cell>
          <cell r="U1355" t="str">
            <v xml:space="preserve"> N</v>
          </cell>
          <cell r="V1355">
            <v>11</v>
          </cell>
          <cell r="W1355">
            <v>505256672</v>
          </cell>
          <cell r="X1355" t="str">
            <v xml:space="preserve"> S</v>
          </cell>
          <cell r="Y1355">
            <v>45360</v>
          </cell>
          <cell r="Z1355">
            <v>53214</v>
          </cell>
          <cell r="AA1355">
            <v>0</v>
          </cell>
          <cell r="AB1355">
            <v>1</v>
          </cell>
          <cell r="AC1355">
            <v>5</v>
          </cell>
          <cell r="AD1355">
            <v>12</v>
          </cell>
          <cell r="AE1355">
            <v>0</v>
          </cell>
          <cell r="AF1355">
            <v>0</v>
          </cell>
          <cell r="AG1355" t="str">
            <v xml:space="preserve"> ST</v>
          </cell>
          <cell r="AH1355" t="str">
            <v xml:space="preserve"> 2003 SATURN ION</v>
          </cell>
          <cell r="AI1355" t="str">
            <v xml:space="preserve"> N</v>
          </cell>
          <cell r="AJ1355">
            <v>7</v>
          </cell>
          <cell r="AK1355">
            <v>0</v>
          </cell>
          <cell r="AL1355">
            <v>45360</v>
          </cell>
          <cell r="AM1355">
            <v>53214</v>
          </cell>
          <cell r="AN1355" t="str">
            <v xml:space="preserve">  0/00/0000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45360</v>
          </cell>
          <cell r="AZ1355">
            <v>53214</v>
          </cell>
          <cell r="BA1355" t="str">
            <v xml:space="preserve"> ST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 t="str">
            <v>Pass</v>
          </cell>
          <cell r="BH1355" t="str">
            <v>Pass</v>
          </cell>
          <cell r="BI1355" t="str">
            <v>***-**-6672</v>
          </cell>
          <cell r="BJ1355">
            <v>160.16</v>
          </cell>
          <cell r="BK1355">
            <v>160.53</v>
          </cell>
          <cell r="BL1355">
            <v>160.53</v>
          </cell>
          <cell r="BM1355"/>
          <cell r="BN1355"/>
          <cell r="BO1355"/>
          <cell r="BP1355"/>
          <cell r="BQ1355">
            <v>1.5395910609282012E-7</v>
          </cell>
          <cell r="BR1355">
            <v>160.16</v>
          </cell>
          <cell r="BS1355">
            <v>0.37</v>
          </cell>
          <cell r="BT1355">
            <v>160.53</v>
          </cell>
          <cell r="BU1355">
            <v>0</v>
          </cell>
          <cell r="BV1355">
            <v>160.53</v>
          </cell>
          <cell r="BW1355">
            <v>0</v>
          </cell>
          <cell r="BX1355">
            <v>0</v>
          </cell>
          <cell r="BY1355"/>
          <cell r="BZ1355">
            <v>0</v>
          </cell>
          <cell r="CA1355" t="e">
            <v>#REF!</v>
          </cell>
          <cell r="CB1355" t="str">
            <v>Match</v>
          </cell>
          <cell r="CC1355" t="b">
            <v>0</v>
          </cell>
          <cell r="CD1355">
            <v>505256672</v>
          </cell>
          <cell r="CE1355">
            <v>9</v>
          </cell>
          <cell r="CF1355">
            <v>5</v>
          </cell>
          <cell r="CG1355">
            <v>25</v>
          </cell>
          <cell r="CH1355" t="b">
            <v>0</v>
          </cell>
          <cell r="CI1355">
            <v>-22.313159722223645</v>
          </cell>
          <cell r="CJ1355"/>
          <cell r="CK1355" t="e">
            <v>#REF!</v>
          </cell>
          <cell r="CL1355" t="e">
            <v>#REF!</v>
          </cell>
        </row>
        <row r="1356">
          <cell r="B1356">
            <v>52611</v>
          </cell>
          <cell r="C1356" t="str">
            <v xml:space="preserve"> O'DEA,MITCHELL G.</v>
          </cell>
          <cell r="D1356">
            <v>21488.32</v>
          </cell>
          <cell r="E1356">
            <v>10289.84</v>
          </cell>
          <cell r="F1356">
            <v>42422</v>
          </cell>
          <cell r="G1356">
            <v>44242</v>
          </cell>
          <cell r="H1356" t="str">
            <v xml:space="preserve"> PURCHASE VEHICLE</v>
          </cell>
          <cell r="I1356" t="str">
            <v xml:space="preserve"> SA</v>
          </cell>
          <cell r="J1356">
            <v>34</v>
          </cell>
          <cell r="K1356" t="str">
            <v xml:space="preserve"> A</v>
          </cell>
          <cell r="L1356" t="str">
            <v xml:space="preserve"> N</v>
          </cell>
          <cell r="M1356">
            <v>0</v>
          </cell>
          <cell r="N1356">
            <v>45362</v>
          </cell>
          <cell r="O1356">
            <v>52611</v>
          </cell>
          <cell r="P1356">
            <v>0</v>
          </cell>
          <cell r="Q1356" t="str">
            <v xml:space="preserve"> JD</v>
          </cell>
          <cell r="R1356">
            <v>43146</v>
          </cell>
          <cell r="S1356">
            <v>350</v>
          </cell>
          <cell r="T1356">
            <v>18.61</v>
          </cell>
          <cell r="U1356" t="str">
            <v xml:space="preserve"> N</v>
          </cell>
          <cell r="V1356">
            <v>11</v>
          </cell>
          <cell r="W1356">
            <v>505213658</v>
          </cell>
          <cell r="X1356" t="str">
            <v xml:space="preserve"> S</v>
          </cell>
          <cell r="Y1356">
            <v>45362</v>
          </cell>
          <cell r="Z1356">
            <v>52611</v>
          </cell>
          <cell r="AA1356">
            <v>0</v>
          </cell>
          <cell r="AB1356">
            <v>2</v>
          </cell>
          <cell r="AC1356">
            <v>5</v>
          </cell>
          <cell r="AD1356">
            <v>12</v>
          </cell>
          <cell r="AE1356">
            <v>0</v>
          </cell>
          <cell r="AF1356">
            <v>0</v>
          </cell>
          <cell r="AG1356" t="str">
            <v xml:space="preserve"> ST</v>
          </cell>
          <cell r="AH1356" t="str">
            <v xml:space="preserve"> 2011 CHEVROLET TRAVERSE</v>
          </cell>
          <cell r="AI1356" t="str">
            <v xml:space="preserve"> N</v>
          </cell>
          <cell r="AJ1356">
            <v>5.5</v>
          </cell>
          <cell r="AK1356">
            <v>0</v>
          </cell>
          <cell r="AL1356">
            <v>45362</v>
          </cell>
          <cell r="AM1356">
            <v>52611</v>
          </cell>
          <cell r="AN1356" t="str">
            <v xml:space="preserve">  0/00/0000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1</v>
          </cell>
          <cell r="AW1356">
            <v>0</v>
          </cell>
          <cell r="AX1356">
            <v>0</v>
          </cell>
          <cell r="AY1356">
            <v>45362</v>
          </cell>
          <cell r="AZ1356">
            <v>52611</v>
          </cell>
          <cell r="BA1356" t="str">
            <v xml:space="preserve"> ST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 t="str">
            <v>Pass</v>
          </cell>
          <cell r="BH1356" t="str">
            <v>Pass</v>
          </cell>
          <cell r="BI1356" t="str">
            <v>***-**-3658</v>
          </cell>
          <cell r="BJ1356">
            <v>10289.84</v>
          </cell>
          <cell r="BK1356">
            <v>10308.450000000001</v>
          </cell>
          <cell r="BL1356">
            <v>10308.450000000001</v>
          </cell>
          <cell r="BM1356"/>
          <cell r="BN1356"/>
          <cell r="BO1356"/>
          <cell r="BP1356"/>
          <cell r="BQ1356">
            <v>7.7718532586251177E-6</v>
          </cell>
          <cell r="BR1356">
            <v>10289.84</v>
          </cell>
          <cell r="BS1356">
            <v>18.61</v>
          </cell>
          <cell r="BT1356">
            <v>10308.450000000001</v>
          </cell>
          <cell r="BU1356">
            <v>0</v>
          </cell>
          <cell r="BV1356">
            <v>10308.450000000001</v>
          </cell>
          <cell r="BW1356">
            <v>0</v>
          </cell>
          <cell r="BX1356">
            <v>0</v>
          </cell>
          <cell r="BY1356"/>
          <cell r="BZ1356">
            <v>0</v>
          </cell>
          <cell r="CA1356" t="e">
            <v>#REF!</v>
          </cell>
          <cell r="CB1356" t="str">
            <v>Match</v>
          </cell>
          <cell r="CC1356" t="b">
            <v>0</v>
          </cell>
          <cell r="CD1356">
            <v>505213658</v>
          </cell>
          <cell r="CE1356">
            <v>9</v>
          </cell>
          <cell r="CF1356">
            <v>5</v>
          </cell>
          <cell r="CG1356">
            <v>21</v>
          </cell>
          <cell r="CH1356" t="b">
            <v>0</v>
          </cell>
          <cell r="CI1356">
            <v>-22.313159722223645</v>
          </cell>
          <cell r="CJ1356"/>
          <cell r="CK1356" t="e">
            <v>#REF!</v>
          </cell>
          <cell r="CL1356" t="e">
            <v>#REF!</v>
          </cell>
        </row>
        <row r="1357">
          <cell r="B1357">
            <v>350083</v>
          </cell>
          <cell r="C1357" t="str">
            <v xml:space="preserve"> O'DEA,MITCHELL G.</v>
          </cell>
          <cell r="D1357">
            <v>56122.45</v>
          </cell>
          <cell r="E1357">
            <v>52254.48</v>
          </cell>
          <cell r="F1357">
            <v>41666</v>
          </cell>
          <cell r="G1357">
            <v>52628</v>
          </cell>
          <cell r="H1357" t="str">
            <v xml:space="preserve"> PURCHASE HOME</v>
          </cell>
          <cell r="I1357" t="str">
            <v xml:space="preserve"> PA</v>
          </cell>
          <cell r="J1357">
            <v>19</v>
          </cell>
          <cell r="K1357" t="str">
            <v xml:space="preserve"> A</v>
          </cell>
          <cell r="L1357" t="str">
            <v xml:space="preserve"> N</v>
          </cell>
          <cell r="M1357">
            <v>0</v>
          </cell>
          <cell r="N1357">
            <v>45362</v>
          </cell>
          <cell r="O1357">
            <v>350083</v>
          </cell>
          <cell r="P1357">
            <v>0</v>
          </cell>
          <cell r="Q1357" t="str">
            <v xml:space="preserve"> AT</v>
          </cell>
          <cell r="R1357">
            <v>43132</v>
          </cell>
          <cell r="S1357">
            <v>280.20999999999998</v>
          </cell>
          <cell r="T1357">
            <v>131.35</v>
          </cell>
          <cell r="U1357" t="str">
            <v xml:space="preserve"> N</v>
          </cell>
          <cell r="V1357">
            <v>2</v>
          </cell>
          <cell r="W1357">
            <v>505213658</v>
          </cell>
          <cell r="X1357" t="str">
            <v xml:space="preserve"> S</v>
          </cell>
          <cell r="Y1357">
            <v>45362</v>
          </cell>
          <cell r="Z1357">
            <v>350083</v>
          </cell>
          <cell r="AA1357">
            <v>0</v>
          </cell>
          <cell r="AB1357">
            <v>3</v>
          </cell>
          <cell r="AC1357">
            <v>6</v>
          </cell>
          <cell r="AD1357">
            <v>3</v>
          </cell>
          <cell r="AE1357">
            <v>350083</v>
          </cell>
          <cell r="AF1357">
            <v>1</v>
          </cell>
          <cell r="AG1357" t="str">
            <v xml:space="preserve"> ST</v>
          </cell>
          <cell r="AH1357" t="str">
            <v xml:space="preserve"> 603 JACKSON, SCOTT CITY</v>
          </cell>
          <cell r="AI1357" t="str">
            <v xml:space="preserve"> N</v>
          </cell>
          <cell r="AJ1357">
            <v>3.9350000000000001</v>
          </cell>
          <cell r="AK1357">
            <v>0</v>
          </cell>
          <cell r="AL1357">
            <v>45362</v>
          </cell>
          <cell r="AM1357">
            <v>350083</v>
          </cell>
          <cell r="AN1357" t="str">
            <v xml:space="preserve">  0/00/0000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45362</v>
          </cell>
          <cell r="AZ1357">
            <v>350083</v>
          </cell>
          <cell r="BA1357" t="str">
            <v xml:space="preserve"> ST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 t="str">
            <v>Pass</v>
          </cell>
          <cell r="BH1357" t="str">
            <v>Pass</v>
          </cell>
          <cell r="BI1357" t="str">
            <v>***-**-3658</v>
          </cell>
          <cell r="BJ1357">
            <v>52254.48</v>
          </cell>
          <cell r="BK1357">
            <v>52385.83</v>
          </cell>
          <cell r="BL1357">
            <v>52385.83</v>
          </cell>
          <cell r="BM1357"/>
          <cell r="BN1357"/>
          <cell r="BO1357"/>
          <cell r="BP1357"/>
          <cell r="BQ1357">
            <v>2.823719465679067E-5</v>
          </cell>
          <cell r="BR1357">
            <v>52254.48</v>
          </cell>
          <cell r="BS1357">
            <v>131.35</v>
          </cell>
          <cell r="BT1357">
            <v>52385.83</v>
          </cell>
          <cell r="BU1357">
            <v>0</v>
          </cell>
          <cell r="BV1357">
            <v>52385.83</v>
          </cell>
          <cell r="BW1357">
            <v>0</v>
          </cell>
          <cell r="BX1357">
            <v>0</v>
          </cell>
          <cell r="BY1357"/>
          <cell r="BZ1357">
            <v>0</v>
          </cell>
          <cell r="CA1357" t="e">
            <v>#REF!</v>
          </cell>
          <cell r="CB1357" t="str">
            <v>Match</v>
          </cell>
          <cell r="CC1357" t="b">
            <v>0</v>
          </cell>
          <cell r="CD1357">
            <v>505213658</v>
          </cell>
          <cell r="CE1357">
            <v>9</v>
          </cell>
          <cell r="CF1357">
            <v>5</v>
          </cell>
          <cell r="CG1357">
            <v>21</v>
          </cell>
          <cell r="CH1357" t="b">
            <v>0</v>
          </cell>
          <cell r="CI1357">
            <v>-8.3131597222236451</v>
          </cell>
          <cell r="CJ1357"/>
          <cell r="CK1357" t="e">
            <v>#REF!</v>
          </cell>
          <cell r="CL1357" t="e">
            <v>#REF!</v>
          </cell>
        </row>
        <row r="1358">
          <cell r="B1358">
            <v>9350083</v>
          </cell>
          <cell r="C1358" t="str">
            <v xml:space="preserve"> O'DEA,MITCHEL</v>
          </cell>
          <cell r="D1358">
            <v>-56122.45</v>
          </cell>
          <cell r="E1358">
            <v>-52254.48</v>
          </cell>
          <cell r="F1358">
            <v>41666</v>
          </cell>
          <cell r="G1358">
            <v>52628</v>
          </cell>
          <cell r="H1358" t="str">
            <v xml:space="preserve"> FHLB SOLD LOAN</v>
          </cell>
          <cell r="I1358" t="str">
            <v xml:space="preserve"> PT</v>
          </cell>
          <cell r="J1358">
            <v>20</v>
          </cell>
          <cell r="K1358" t="str">
            <v xml:space="preserve"> A</v>
          </cell>
          <cell r="L1358" t="str">
            <v xml:space="preserve"> N</v>
          </cell>
          <cell r="M1358">
            <v>0</v>
          </cell>
          <cell r="N1358">
            <v>45362</v>
          </cell>
          <cell r="O1358">
            <v>9350083</v>
          </cell>
          <cell r="P1358">
            <v>0</v>
          </cell>
          <cell r="Q1358" t="str">
            <v xml:space="preserve"> AT</v>
          </cell>
          <cell r="R1358">
            <v>43132</v>
          </cell>
          <cell r="S1358">
            <v>280.20999999999998</v>
          </cell>
          <cell r="T1358">
            <v>-131.35</v>
          </cell>
          <cell r="U1358" t="str">
            <v xml:space="preserve"> N</v>
          </cell>
          <cell r="V1358">
            <v>2</v>
          </cell>
          <cell r="W1358">
            <v>505213658</v>
          </cell>
          <cell r="X1358" t="str">
            <v xml:space="preserve"> S</v>
          </cell>
          <cell r="Y1358">
            <v>45362</v>
          </cell>
          <cell r="Z1358">
            <v>9350083</v>
          </cell>
          <cell r="AA1358">
            <v>0</v>
          </cell>
          <cell r="AB1358">
            <v>3</v>
          </cell>
          <cell r="AC1358">
            <v>6</v>
          </cell>
          <cell r="AD1358">
            <v>3</v>
          </cell>
          <cell r="AE1358">
            <v>350083</v>
          </cell>
          <cell r="AF1358">
            <v>1</v>
          </cell>
          <cell r="AG1358" t="str">
            <v xml:space="preserve"> ST</v>
          </cell>
          <cell r="AH1358" t="str">
            <v xml:space="preserve"> 603 JACKSON ST., SCOTT CITY</v>
          </cell>
          <cell r="AI1358" t="str">
            <v xml:space="preserve"> N</v>
          </cell>
          <cell r="AJ1358">
            <v>3.9350000000000001</v>
          </cell>
          <cell r="AK1358">
            <v>0</v>
          </cell>
          <cell r="AL1358">
            <v>45362</v>
          </cell>
          <cell r="AM1358">
            <v>9350083</v>
          </cell>
          <cell r="AN1358" t="str">
            <v xml:space="preserve">  0/00/0000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45362</v>
          </cell>
          <cell r="AZ1358">
            <v>9350083</v>
          </cell>
          <cell r="BA1358" t="str">
            <v xml:space="preserve"> ST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 t="str">
            <v>Pass</v>
          </cell>
          <cell r="BH1358" t="str">
            <v>Pass</v>
          </cell>
          <cell r="BI1358" t="str">
            <v>***-**-3658</v>
          </cell>
          <cell r="BJ1358">
            <v>-52254.48</v>
          </cell>
          <cell r="BK1358">
            <v>-52385.83</v>
          </cell>
          <cell r="BL1358">
            <v>-52385.83</v>
          </cell>
          <cell r="BM1358"/>
          <cell r="BN1358"/>
          <cell r="BO1358"/>
          <cell r="BP1358"/>
          <cell r="BQ1358">
            <v>-2.823719465679067E-5</v>
          </cell>
          <cell r="BR1358">
            <v>-52254.48</v>
          </cell>
          <cell r="BS1358">
            <v>-131.35</v>
          </cell>
          <cell r="BT1358">
            <v>-52385.83</v>
          </cell>
          <cell r="BU1358">
            <v>0</v>
          </cell>
          <cell r="BV1358">
            <v>-52385.83</v>
          </cell>
          <cell r="BW1358">
            <v>0</v>
          </cell>
          <cell r="BX1358">
            <v>0</v>
          </cell>
          <cell r="BY1358"/>
          <cell r="BZ1358">
            <v>0</v>
          </cell>
          <cell r="CA1358" t="e">
            <v>#REF!</v>
          </cell>
          <cell r="CB1358" t="str">
            <v>Match</v>
          </cell>
          <cell r="CC1358" t="b">
            <v>0</v>
          </cell>
          <cell r="CD1358">
            <v>505213658</v>
          </cell>
          <cell r="CE1358">
            <v>9</v>
          </cell>
          <cell r="CF1358">
            <v>5</v>
          </cell>
          <cell r="CG1358">
            <v>21</v>
          </cell>
          <cell r="CH1358" t="b">
            <v>0</v>
          </cell>
          <cell r="CI1358">
            <v>-8.3131597222236451</v>
          </cell>
          <cell r="CJ1358"/>
          <cell r="CK1358" t="e">
            <v>#REF!</v>
          </cell>
          <cell r="CL1358" t="e">
            <v>#REF!</v>
          </cell>
        </row>
        <row r="1359">
          <cell r="B1359">
            <v>50630</v>
          </cell>
          <cell r="C1359" t="str">
            <v xml:space="preserve"> OLGETREE,JUSTIN D</v>
          </cell>
          <cell r="D1359">
            <v>3015</v>
          </cell>
          <cell r="E1359">
            <v>2353.69</v>
          </cell>
          <cell r="F1359">
            <v>41865</v>
          </cell>
          <cell r="G1359">
            <v>42139</v>
          </cell>
          <cell r="H1359" t="str">
            <v xml:space="preserve"> PERSONAL</v>
          </cell>
          <cell r="I1359" t="str">
            <v xml:space="preserve"> CO</v>
          </cell>
          <cell r="J1359">
            <v>31</v>
          </cell>
          <cell r="K1359" t="str">
            <v xml:space="preserve"> A</v>
          </cell>
          <cell r="L1359" t="str">
            <v xml:space="preserve"> N</v>
          </cell>
          <cell r="M1359">
            <v>0</v>
          </cell>
          <cell r="N1359">
            <v>45366</v>
          </cell>
          <cell r="O1359">
            <v>50630</v>
          </cell>
          <cell r="P1359">
            <v>0</v>
          </cell>
          <cell r="Q1359" t="str">
            <v xml:space="preserve"> JD</v>
          </cell>
          <cell r="R1359">
            <v>41958</v>
          </cell>
          <cell r="S1359">
            <v>347.79</v>
          </cell>
          <cell r="T1359">
            <v>0</v>
          </cell>
          <cell r="U1359" t="str">
            <v xml:space="preserve"> N</v>
          </cell>
          <cell r="V1359">
            <v>1</v>
          </cell>
          <cell r="W1359">
            <v>256062508</v>
          </cell>
          <cell r="X1359" t="str">
            <v xml:space="preserve"> S</v>
          </cell>
          <cell r="Y1359">
            <v>45366</v>
          </cell>
          <cell r="Z1359">
            <v>50630</v>
          </cell>
          <cell r="AA1359">
            <v>0</v>
          </cell>
          <cell r="AB1359">
            <v>4</v>
          </cell>
          <cell r="AC1359">
            <v>10</v>
          </cell>
          <cell r="AD1359">
            <v>4</v>
          </cell>
          <cell r="AE1359">
            <v>0</v>
          </cell>
          <cell r="AF1359">
            <v>0</v>
          </cell>
          <cell r="AG1359" t="str">
            <v xml:space="preserve"> ST</v>
          </cell>
          <cell r="AH1359" t="str">
            <v xml:space="preserve"> UNSECURED</v>
          </cell>
          <cell r="AI1359" t="str">
            <v xml:space="preserve"> N</v>
          </cell>
          <cell r="AJ1359">
            <v>9</v>
          </cell>
          <cell r="AK1359">
            <v>7</v>
          </cell>
          <cell r="AL1359">
            <v>45366</v>
          </cell>
          <cell r="AM1359">
            <v>50630</v>
          </cell>
          <cell r="AN1359" t="str">
            <v xml:space="preserve">  0/00/0000</v>
          </cell>
          <cell r="AO1359">
            <v>2353.69</v>
          </cell>
          <cell r="AP1359">
            <v>698.8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3052.49</v>
          </cell>
          <cell r="AV1359">
            <v>7</v>
          </cell>
          <cell r="AW1359">
            <v>7</v>
          </cell>
          <cell r="AX1359">
            <v>7</v>
          </cell>
          <cell r="AY1359">
            <v>45366</v>
          </cell>
          <cell r="AZ1359">
            <v>50630</v>
          </cell>
          <cell r="BA1359" t="str">
            <v xml:space="preserve"> ST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 t="str">
            <v>Substandard</v>
          </cell>
          <cell r="BH1359" t="str">
            <v>Pass</v>
          </cell>
          <cell r="BI1359" t="str">
            <v>***-**-2508</v>
          </cell>
          <cell r="BJ1359">
            <v>2353.69</v>
          </cell>
          <cell r="BK1359">
            <v>0</v>
          </cell>
          <cell r="BL1359"/>
          <cell r="BM1359"/>
          <cell r="BN1359">
            <v>0</v>
          </cell>
          <cell r="BO1359"/>
          <cell r="BP1359"/>
          <cell r="BQ1359">
            <v>2.9090089158845504E-6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2353.69</v>
          </cell>
          <cell r="BY1359" t="str">
            <v>120 +</v>
          </cell>
          <cell r="BZ1359">
            <v>3052.49</v>
          </cell>
          <cell r="CA1359" t="e">
            <v>#REF!</v>
          </cell>
          <cell r="CB1359" t="str">
            <v>Match</v>
          </cell>
          <cell r="CC1359" t="b">
            <v>0</v>
          </cell>
          <cell r="CD1359">
            <v>256062508</v>
          </cell>
          <cell r="CE1359">
            <v>9</v>
          </cell>
          <cell r="CF1359">
            <v>2</v>
          </cell>
          <cell r="CG1359">
            <v>6</v>
          </cell>
          <cell r="CH1359" t="b">
            <v>0</v>
          </cell>
          <cell r="CI1359">
            <v>1165.6868402777764</v>
          </cell>
          <cell r="CJ1359" t="str">
            <v>31 +</v>
          </cell>
          <cell r="CK1359">
            <v>0</v>
          </cell>
          <cell r="CL1359">
            <v>0</v>
          </cell>
        </row>
        <row r="1360">
          <cell r="B1360">
            <v>54182</v>
          </cell>
          <cell r="C1360" t="str">
            <v xml:space="preserve"> OLDS,STEVEN A.</v>
          </cell>
          <cell r="D1360">
            <v>4027.5</v>
          </cell>
          <cell r="E1360">
            <v>3392.8</v>
          </cell>
          <cell r="F1360">
            <v>42996</v>
          </cell>
          <cell r="G1360">
            <v>43728</v>
          </cell>
          <cell r="H1360" t="str">
            <v xml:space="preserve"> PURCHASE MOTORCYCLE</v>
          </cell>
          <cell r="I1360" t="str">
            <v xml:space="preserve"> SA</v>
          </cell>
          <cell r="J1360">
            <v>31</v>
          </cell>
          <cell r="K1360" t="str">
            <v xml:space="preserve"> A</v>
          </cell>
          <cell r="L1360" t="str">
            <v xml:space="preserve"> N</v>
          </cell>
          <cell r="M1360">
            <v>0</v>
          </cell>
          <cell r="N1360">
            <v>45367</v>
          </cell>
          <cell r="O1360">
            <v>54182</v>
          </cell>
          <cell r="P1360">
            <v>0</v>
          </cell>
          <cell r="Q1360" t="str">
            <v xml:space="preserve"> LF</v>
          </cell>
          <cell r="R1360">
            <v>43151</v>
          </cell>
          <cell r="S1360">
            <v>179.46</v>
          </cell>
          <cell r="T1360">
            <v>3.02</v>
          </cell>
          <cell r="U1360" t="str">
            <v xml:space="preserve"> N</v>
          </cell>
          <cell r="V1360">
            <v>11</v>
          </cell>
          <cell r="W1360">
            <v>512920808</v>
          </cell>
          <cell r="X1360" t="str">
            <v xml:space="preserve"> S</v>
          </cell>
          <cell r="Y1360">
            <v>45367</v>
          </cell>
          <cell r="Z1360">
            <v>54182</v>
          </cell>
          <cell r="AA1360">
            <v>0</v>
          </cell>
          <cell r="AB1360">
            <v>1</v>
          </cell>
          <cell r="AC1360">
            <v>10</v>
          </cell>
          <cell r="AD1360">
            <v>4</v>
          </cell>
          <cell r="AE1360">
            <v>0</v>
          </cell>
          <cell r="AF1360">
            <v>0</v>
          </cell>
          <cell r="AG1360" t="str">
            <v xml:space="preserve"> ST</v>
          </cell>
          <cell r="AH1360" t="str">
            <v xml:space="preserve"> 2003 HARYLEY DAVIDSON FXDWG (V</v>
          </cell>
          <cell r="AI1360" t="str">
            <v xml:space="preserve"> N</v>
          </cell>
          <cell r="AJ1360">
            <v>6.5</v>
          </cell>
          <cell r="AK1360">
            <v>0</v>
          </cell>
          <cell r="AL1360">
            <v>45367</v>
          </cell>
          <cell r="AM1360">
            <v>54182</v>
          </cell>
          <cell r="AN1360" t="str">
            <v xml:space="preserve">  0/00/0000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45367</v>
          </cell>
          <cell r="AZ1360">
            <v>54182</v>
          </cell>
          <cell r="BA1360" t="str">
            <v xml:space="preserve"> ST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 t="str">
            <v>Pass</v>
          </cell>
          <cell r="BH1360" t="str">
            <v>Pass</v>
          </cell>
          <cell r="BI1360" t="str">
            <v>***-**-0808</v>
          </cell>
          <cell r="BJ1360">
            <v>3392.8</v>
          </cell>
          <cell r="BK1360">
            <v>3395.82</v>
          </cell>
          <cell r="BL1360">
            <v>3395.82</v>
          </cell>
          <cell r="BM1360"/>
          <cell r="BN1360"/>
          <cell r="BO1360"/>
          <cell r="BP1360"/>
          <cell r="BQ1360">
            <v>3.0284813030596014E-6</v>
          </cell>
          <cell r="BR1360">
            <v>3392.8</v>
          </cell>
          <cell r="BS1360">
            <v>3.02</v>
          </cell>
          <cell r="BT1360">
            <v>3395.82</v>
          </cell>
          <cell r="BU1360">
            <v>0</v>
          </cell>
          <cell r="BV1360">
            <v>3395.82</v>
          </cell>
          <cell r="BW1360">
            <v>0</v>
          </cell>
          <cell r="BX1360">
            <v>0</v>
          </cell>
          <cell r="BY1360"/>
          <cell r="BZ1360">
            <v>0</v>
          </cell>
          <cell r="CA1360" t="e">
            <v>#REF!</v>
          </cell>
          <cell r="CB1360" t="str">
            <v>Match</v>
          </cell>
          <cell r="CC1360" t="b">
            <v>0</v>
          </cell>
          <cell r="CD1360">
            <v>512920808</v>
          </cell>
          <cell r="CE1360">
            <v>9</v>
          </cell>
          <cell r="CF1360">
            <v>5</v>
          </cell>
          <cell r="CG1360">
            <v>92</v>
          </cell>
          <cell r="CH1360" t="b">
            <v>0</v>
          </cell>
          <cell r="CI1360">
            <v>-27.313159722223645</v>
          </cell>
          <cell r="CJ1360"/>
          <cell r="CK1360" t="e">
            <v>#REF!</v>
          </cell>
          <cell r="CL1360" t="e">
            <v>#REF!</v>
          </cell>
        </row>
        <row r="1361">
          <cell r="B1361">
            <v>310333</v>
          </cell>
          <cell r="C1361" t="str">
            <v xml:space="preserve"> OLDS,STEVEN A.</v>
          </cell>
          <cell r="D1361">
            <v>78400</v>
          </cell>
          <cell r="E1361">
            <v>73140.75</v>
          </cell>
          <cell r="F1361">
            <v>41709</v>
          </cell>
          <cell r="G1361">
            <v>52688</v>
          </cell>
          <cell r="H1361" t="str">
            <v xml:space="preserve"> CASH OUT REFINANCE/ADDITION TO</v>
          </cell>
          <cell r="I1361" t="str">
            <v xml:space="preserve"> PA</v>
          </cell>
          <cell r="J1361">
            <v>19</v>
          </cell>
          <cell r="K1361" t="str">
            <v xml:space="preserve"> A</v>
          </cell>
          <cell r="L1361" t="str">
            <v xml:space="preserve"> N</v>
          </cell>
          <cell r="M1361">
            <v>0</v>
          </cell>
          <cell r="N1361">
            <v>45367</v>
          </cell>
          <cell r="O1361">
            <v>310333</v>
          </cell>
          <cell r="P1361">
            <v>0</v>
          </cell>
          <cell r="Q1361" t="str">
            <v xml:space="preserve"> AT</v>
          </cell>
          <cell r="R1361">
            <v>43132</v>
          </cell>
          <cell r="S1361">
            <v>385.68</v>
          </cell>
          <cell r="T1361">
            <v>186.91</v>
          </cell>
          <cell r="U1361" t="str">
            <v xml:space="preserve"> N</v>
          </cell>
          <cell r="V1361">
            <v>2</v>
          </cell>
          <cell r="W1361">
            <v>512920808</v>
          </cell>
          <cell r="X1361" t="str">
            <v xml:space="preserve"> S</v>
          </cell>
          <cell r="Y1361">
            <v>45367</v>
          </cell>
          <cell r="Z1361">
            <v>310333</v>
          </cell>
          <cell r="AA1361">
            <v>0</v>
          </cell>
          <cell r="AB1361">
            <v>1</v>
          </cell>
          <cell r="AC1361">
            <v>6</v>
          </cell>
          <cell r="AD1361">
            <v>3</v>
          </cell>
          <cell r="AE1361">
            <v>310333</v>
          </cell>
          <cell r="AF1361">
            <v>1</v>
          </cell>
          <cell r="AG1361" t="str">
            <v xml:space="preserve"> ST</v>
          </cell>
          <cell r="AH1361" t="str">
            <v xml:space="preserve"> 707 PARKVIEW, SCOTT CITY, KS</v>
          </cell>
          <cell r="AI1361" t="str">
            <v xml:space="preserve"> N</v>
          </cell>
          <cell r="AJ1361">
            <v>4</v>
          </cell>
          <cell r="AK1361">
            <v>0</v>
          </cell>
          <cell r="AL1361">
            <v>45367</v>
          </cell>
          <cell r="AM1361">
            <v>310333</v>
          </cell>
          <cell r="AN1361" t="str">
            <v xml:space="preserve">  0/00/0000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45367</v>
          </cell>
          <cell r="AZ1361">
            <v>310333</v>
          </cell>
          <cell r="BA1361" t="str">
            <v xml:space="preserve"> ST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 t="str">
            <v>Pass</v>
          </cell>
          <cell r="BH1361" t="str">
            <v>Pass</v>
          </cell>
          <cell r="BI1361" t="str">
            <v>***-**-0808</v>
          </cell>
          <cell r="BJ1361">
            <v>73140.75</v>
          </cell>
          <cell r="BK1361">
            <v>73327.66</v>
          </cell>
          <cell r="BL1361">
            <v>73327.66</v>
          </cell>
          <cell r="BM1361"/>
          <cell r="BN1361"/>
          <cell r="BO1361"/>
          <cell r="BP1361"/>
          <cell r="BQ1361">
            <v>4.0176553763944737E-5</v>
          </cell>
          <cell r="BR1361">
            <v>73140.75</v>
          </cell>
          <cell r="BS1361">
            <v>186.91</v>
          </cell>
          <cell r="BT1361">
            <v>73327.66</v>
          </cell>
          <cell r="BU1361">
            <v>0</v>
          </cell>
          <cell r="BV1361">
            <v>73327.66</v>
          </cell>
          <cell r="BW1361">
            <v>0</v>
          </cell>
          <cell r="BX1361">
            <v>0</v>
          </cell>
          <cell r="BY1361"/>
          <cell r="BZ1361">
            <v>0</v>
          </cell>
          <cell r="CA1361" t="e">
            <v>#REF!</v>
          </cell>
          <cell r="CB1361" t="str">
            <v>Match</v>
          </cell>
          <cell r="CC1361" t="b">
            <v>0</v>
          </cell>
          <cell r="CD1361">
            <v>512920808</v>
          </cell>
          <cell r="CE1361">
            <v>9</v>
          </cell>
          <cell r="CF1361">
            <v>5</v>
          </cell>
          <cell r="CG1361">
            <v>92</v>
          </cell>
          <cell r="CH1361" t="b">
            <v>0</v>
          </cell>
          <cell r="CI1361">
            <v>-8.3131597222236451</v>
          </cell>
          <cell r="CJ1361"/>
          <cell r="CK1361" t="e">
            <v>#REF!</v>
          </cell>
          <cell r="CL1361" t="e">
            <v>#REF!</v>
          </cell>
        </row>
        <row r="1362">
          <cell r="B1362">
            <v>9310333</v>
          </cell>
          <cell r="C1362" t="str">
            <v xml:space="preserve"> OLDS,STEVEN</v>
          </cell>
          <cell r="D1362">
            <v>-78400</v>
          </cell>
          <cell r="E1362">
            <v>-73140.75</v>
          </cell>
          <cell r="F1362">
            <v>41709</v>
          </cell>
          <cell r="G1362">
            <v>52688</v>
          </cell>
          <cell r="H1362" t="str">
            <v xml:space="preserve"> FHLB SOLD LOAN</v>
          </cell>
          <cell r="I1362" t="str">
            <v xml:space="preserve"> PT</v>
          </cell>
          <cell r="J1362">
            <v>20</v>
          </cell>
          <cell r="K1362" t="str">
            <v xml:space="preserve"> A</v>
          </cell>
          <cell r="L1362" t="str">
            <v xml:space="preserve"> N</v>
          </cell>
          <cell r="M1362">
            <v>0</v>
          </cell>
          <cell r="N1362">
            <v>45367</v>
          </cell>
          <cell r="O1362">
            <v>9310333</v>
          </cell>
          <cell r="P1362">
            <v>0</v>
          </cell>
          <cell r="Q1362" t="str">
            <v xml:space="preserve"> AT</v>
          </cell>
          <cell r="R1362">
            <v>43132</v>
          </cell>
          <cell r="S1362">
            <v>385.68</v>
          </cell>
          <cell r="T1362">
            <v>-186.91</v>
          </cell>
          <cell r="U1362" t="str">
            <v xml:space="preserve"> N</v>
          </cell>
          <cell r="V1362">
            <v>2</v>
          </cell>
          <cell r="W1362">
            <v>512920808</v>
          </cell>
          <cell r="X1362" t="str">
            <v xml:space="preserve"> S</v>
          </cell>
          <cell r="Y1362">
            <v>45367</v>
          </cell>
          <cell r="Z1362">
            <v>9310333</v>
          </cell>
          <cell r="AA1362">
            <v>0</v>
          </cell>
          <cell r="AB1362">
            <v>1</v>
          </cell>
          <cell r="AC1362">
            <v>6</v>
          </cell>
          <cell r="AD1362">
            <v>3</v>
          </cell>
          <cell r="AE1362">
            <v>310333</v>
          </cell>
          <cell r="AF1362">
            <v>1</v>
          </cell>
          <cell r="AG1362" t="str">
            <v xml:space="preserve"> ST</v>
          </cell>
          <cell r="AH1362" t="str">
            <v xml:space="preserve"> 707 PARKVIEW, SCOTT CITY</v>
          </cell>
          <cell r="AI1362" t="str">
            <v xml:space="preserve"> N</v>
          </cell>
          <cell r="AJ1362">
            <v>4</v>
          </cell>
          <cell r="AK1362">
            <v>2</v>
          </cell>
          <cell r="AL1362">
            <v>45367</v>
          </cell>
          <cell r="AM1362">
            <v>9310333</v>
          </cell>
          <cell r="AN1362" t="str">
            <v xml:space="preserve">  0/00/0000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45367</v>
          </cell>
          <cell r="AZ1362">
            <v>9310333</v>
          </cell>
          <cell r="BA1362" t="str">
            <v xml:space="preserve"> ST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 t="str">
            <v>Pass</v>
          </cell>
          <cell r="BH1362" t="str">
            <v>Pass</v>
          </cell>
          <cell r="BI1362" t="str">
            <v>***-**-0808</v>
          </cell>
          <cell r="BJ1362">
            <v>-73140.75</v>
          </cell>
          <cell r="BK1362">
            <v>-73327.66</v>
          </cell>
          <cell r="BL1362">
            <v>-73327.66</v>
          </cell>
          <cell r="BM1362"/>
          <cell r="BN1362"/>
          <cell r="BO1362"/>
          <cell r="BP1362"/>
          <cell r="BQ1362">
            <v>-4.0176553763944737E-5</v>
          </cell>
          <cell r="BR1362">
            <v>-73140.75</v>
          </cell>
          <cell r="BS1362">
            <v>-186.91</v>
          </cell>
          <cell r="BT1362">
            <v>-73327.66</v>
          </cell>
          <cell r="BU1362">
            <v>0</v>
          </cell>
          <cell r="BV1362">
            <v>-73327.66</v>
          </cell>
          <cell r="BW1362">
            <v>0</v>
          </cell>
          <cell r="BX1362">
            <v>0</v>
          </cell>
          <cell r="BY1362"/>
          <cell r="BZ1362">
            <v>0</v>
          </cell>
          <cell r="CA1362" t="e">
            <v>#REF!</v>
          </cell>
          <cell r="CB1362" t="str">
            <v>Match</v>
          </cell>
          <cell r="CC1362" t="b">
            <v>0</v>
          </cell>
          <cell r="CD1362">
            <v>512920808</v>
          </cell>
          <cell r="CE1362">
            <v>9</v>
          </cell>
          <cell r="CF1362">
            <v>5</v>
          </cell>
          <cell r="CG1362">
            <v>92</v>
          </cell>
          <cell r="CH1362" t="b">
            <v>0</v>
          </cell>
          <cell r="CI1362">
            <v>-8.3131597222236451</v>
          </cell>
          <cell r="CJ1362"/>
          <cell r="CK1362" t="e">
            <v>#REF!</v>
          </cell>
          <cell r="CL1362" t="e">
            <v>#REF!</v>
          </cell>
        </row>
        <row r="1363">
          <cell r="B1363">
            <v>53677</v>
          </cell>
          <cell r="C1363" t="str">
            <v xml:space="preserve"> OLIVAS,ERIBERTO</v>
          </cell>
          <cell r="D1363">
            <v>6959.21</v>
          </cell>
          <cell r="E1363">
            <v>1330.97</v>
          </cell>
          <cell r="F1363">
            <v>42804</v>
          </cell>
          <cell r="G1363">
            <v>43205</v>
          </cell>
          <cell r="H1363" t="str">
            <v xml:space="preserve"> CONSOLIDATE DEBT</v>
          </cell>
          <cell r="I1363" t="str">
            <v xml:space="preserve"> SA</v>
          </cell>
          <cell r="J1363">
            <v>31</v>
          </cell>
          <cell r="K1363" t="str">
            <v xml:space="preserve"> A</v>
          </cell>
          <cell r="L1363" t="str">
            <v xml:space="preserve"> N</v>
          </cell>
          <cell r="M1363">
            <v>0</v>
          </cell>
          <cell r="N1363">
            <v>45404</v>
          </cell>
          <cell r="O1363">
            <v>53677</v>
          </cell>
          <cell r="P1363">
            <v>0</v>
          </cell>
          <cell r="Q1363" t="str">
            <v xml:space="preserve"> JD</v>
          </cell>
          <cell r="R1363">
            <v>43146</v>
          </cell>
          <cell r="S1363">
            <v>567.99</v>
          </cell>
          <cell r="T1363">
            <v>2.91</v>
          </cell>
          <cell r="U1363" t="str">
            <v xml:space="preserve"> N</v>
          </cell>
          <cell r="V1363">
            <v>11</v>
          </cell>
          <cell r="W1363">
            <v>585898545</v>
          </cell>
          <cell r="X1363" t="str">
            <v xml:space="preserve"> S</v>
          </cell>
          <cell r="Y1363">
            <v>45404</v>
          </cell>
          <cell r="Z1363">
            <v>53677</v>
          </cell>
          <cell r="AA1363">
            <v>0</v>
          </cell>
          <cell r="AB1363">
            <v>4</v>
          </cell>
          <cell r="AC1363">
            <v>10</v>
          </cell>
          <cell r="AD1363">
            <v>4</v>
          </cell>
          <cell r="AE1363">
            <v>0</v>
          </cell>
          <cell r="AF1363">
            <v>0</v>
          </cell>
          <cell r="AG1363" t="str">
            <v xml:space="preserve"> ST</v>
          </cell>
          <cell r="AH1363" t="str">
            <v xml:space="preserve"> 2009 SATURN OUTLOOK</v>
          </cell>
          <cell r="AI1363" t="str">
            <v xml:space="preserve"> N</v>
          </cell>
          <cell r="AJ1363">
            <v>10</v>
          </cell>
          <cell r="AK1363">
            <v>1</v>
          </cell>
          <cell r="AL1363">
            <v>45404</v>
          </cell>
          <cell r="AM1363">
            <v>53677</v>
          </cell>
          <cell r="AN1363" t="str">
            <v xml:space="preserve">  0/00/0000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45404</v>
          </cell>
          <cell r="AZ1363">
            <v>53677</v>
          </cell>
          <cell r="BA1363" t="str">
            <v xml:space="preserve"> ST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 t="str">
            <v>Pass</v>
          </cell>
          <cell r="BH1363" t="str">
            <v>Pass</v>
          </cell>
          <cell r="BI1363" t="str">
            <v>***-**-8545</v>
          </cell>
          <cell r="BJ1363">
            <v>1330.97</v>
          </cell>
          <cell r="BK1363">
            <v>1333.88</v>
          </cell>
          <cell r="BL1363">
            <v>1333.88</v>
          </cell>
          <cell r="BM1363"/>
          <cell r="BN1363"/>
          <cell r="BO1363"/>
          <cell r="BP1363"/>
          <cell r="BQ1363">
            <v>1.8277700106711215E-6</v>
          </cell>
          <cell r="BR1363">
            <v>1330.97</v>
          </cell>
          <cell r="BS1363">
            <v>2.91</v>
          </cell>
          <cell r="BT1363">
            <v>1333.88</v>
          </cell>
          <cell r="BU1363">
            <v>0</v>
          </cell>
          <cell r="BV1363">
            <v>1333.88</v>
          </cell>
          <cell r="BW1363">
            <v>0</v>
          </cell>
          <cell r="BX1363">
            <v>0</v>
          </cell>
          <cell r="BY1363"/>
          <cell r="BZ1363">
            <v>0</v>
          </cell>
          <cell r="CA1363" t="e">
            <v>#REF!</v>
          </cell>
          <cell r="CB1363" t="str">
            <v>Match</v>
          </cell>
          <cell r="CC1363" t="b">
            <v>0</v>
          </cell>
          <cell r="CD1363">
            <v>585898545</v>
          </cell>
          <cell r="CE1363">
            <v>9</v>
          </cell>
          <cell r="CF1363">
            <v>5</v>
          </cell>
          <cell r="CG1363">
            <v>89</v>
          </cell>
          <cell r="CH1363" t="b">
            <v>0</v>
          </cell>
          <cell r="CI1363">
            <v>-22.313159722223645</v>
          </cell>
          <cell r="CJ1363"/>
          <cell r="CK1363" t="e">
            <v>#REF!</v>
          </cell>
          <cell r="CL1363" t="e">
            <v>#REF!</v>
          </cell>
        </row>
        <row r="1364">
          <cell r="B1364">
            <v>53997</v>
          </cell>
          <cell r="C1364" t="str">
            <v xml:space="preserve"> OLIVAS,ERIBERTO</v>
          </cell>
          <cell r="D1364">
            <v>13865.11</v>
          </cell>
          <cell r="E1364">
            <v>10751.65</v>
          </cell>
          <cell r="F1364">
            <v>42922</v>
          </cell>
          <cell r="G1364">
            <v>43709</v>
          </cell>
          <cell r="H1364" t="str">
            <v xml:space="preserve"> REFINANCE VEHICLE</v>
          </cell>
          <cell r="I1364" t="str">
            <v xml:space="preserve"> SA</v>
          </cell>
          <cell r="J1364">
            <v>31</v>
          </cell>
          <cell r="K1364" t="str">
            <v xml:space="preserve"> A</v>
          </cell>
          <cell r="L1364" t="str">
            <v xml:space="preserve"> N</v>
          </cell>
          <cell r="M1364">
            <v>0</v>
          </cell>
          <cell r="N1364">
            <v>45404</v>
          </cell>
          <cell r="O1364">
            <v>53997</v>
          </cell>
          <cell r="P1364">
            <v>0</v>
          </cell>
          <cell r="Q1364" t="str">
            <v xml:space="preserve"> MN</v>
          </cell>
          <cell r="R1364">
            <v>43132</v>
          </cell>
          <cell r="S1364">
            <v>569.62</v>
          </cell>
          <cell r="T1364">
            <v>28.28</v>
          </cell>
          <cell r="U1364" t="str">
            <v xml:space="preserve"> N</v>
          </cell>
          <cell r="V1364">
            <v>11</v>
          </cell>
          <cell r="W1364">
            <v>585898545</v>
          </cell>
          <cell r="X1364" t="str">
            <v xml:space="preserve"> S</v>
          </cell>
          <cell r="Y1364">
            <v>45404</v>
          </cell>
          <cell r="Z1364">
            <v>53997</v>
          </cell>
          <cell r="AA1364">
            <v>0</v>
          </cell>
          <cell r="AB1364">
            <v>4</v>
          </cell>
          <cell r="AC1364">
            <v>10</v>
          </cell>
          <cell r="AD1364">
            <v>4</v>
          </cell>
          <cell r="AE1364">
            <v>0</v>
          </cell>
          <cell r="AF1364">
            <v>0</v>
          </cell>
          <cell r="AG1364" t="str">
            <v xml:space="preserve"> ST</v>
          </cell>
          <cell r="AH1364" t="str">
            <v xml:space="preserve"> 2002 JEEP LIBERTY (VIN 1J4GK48</v>
          </cell>
          <cell r="AI1364" t="str">
            <v xml:space="preserve"> N</v>
          </cell>
          <cell r="AJ1364">
            <v>6</v>
          </cell>
          <cell r="AK1364">
            <v>2</v>
          </cell>
          <cell r="AL1364">
            <v>45404</v>
          </cell>
          <cell r="AM1364">
            <v>53997</v>
          </cell>
          <cell r="AN1364" t="str">
            <v xml:space="preserve">  0/00/0000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45404</v>
          </cell>
          <cell r="AZ1364">
            <v>53997</v>
          </cell>
          <cell r="BA1364" t="str">
            <v xml:space="preserve"> ST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 t="str">
            <v>Pass</v>
          </cell>
          <cell r="BH1364" t="str">
            <v>Pass</v>
          </cell>
          <cell r="BI1364" t="str">
            <v>***-**-8545</v>
          </cell>
          <cell r="BJ1364">
            <v>10751.65</v>
          </cell>
          <cell r="BK1364">
            <v>10779.93</v>
          </cell>
          <cell r="BL1364">
            <v>10779.93</v>
          </cell>
          <cell r="BM1364"/>
          <cell r="BN1364"/>
          <cell r="BO1364"/>
          <cell r="BP1364"/>
          <cell r="BQ1364">
            <v>8.8588969406818297E-6</v>
          </cell>
          <cell r="BR1364">
            <v>10751.65</v>
          </cell>
          <cell r="BS1364">
            <v>28.28</v>
          </cell>
          <cell r="BT1364">
            <v>10779.93</v>
          </cell>
          <cell r="BU1364">
            <v>0</v>
          </cell>
          <cell r="BV1364">
            <v>10779.93</v>
          </cell>
          <cell r="BW1364">
            <v>0</v>
          </cell>
          <cell r="BX1364">
            <v>0</v>
          </cell>
          <cell r="BY1364"/>
          <cell r="BZ1364">
            <v>0</v>
          </cell>
          <cell r="CA1364" t="e">
            <v>#REF!</v>
          </cell>
          <cell r="CB1364" t="str">
            <v>Match</v>
          </cell>
          <cell r="CC1364" t="b">
            <v>0</v>
          </cell>
          <cell r="CD1364">
            <v>585898545</v>
          </cell>
          <cell r="CE1364">
            <v>9</v>
          </cell>
          <cell r="CF1364">
            <v>5</v>
          </cell>
          <cell r="CG1364">
            <v>89</v>
          </cell>
          <cell r="CH1364" t="b">
            <v>0</v>
          </cell>
          <cell r="CI1364">
            <v>-8.3131597222236451</v>
          </cell>
          <cell r="CJ1364"/>
          <cell r="CK1364" t="e">
            <v>#REF!</v>
          </cell>
          <cell r="CL1364" t="e">
            <v>#REF!</v>
          </cell>
        </row>
        <row r="1365">
          <cell r="B1365">
            <v>54059</v>
          </cell>
          <cell r="C1365" t="str">
            <v xml:space="preserve"> ORTIZ-PORTILLO,CARLA</v>
          </cell>
          <cell r="D1365">
            <v>7027.5</v>
          </cell>
          <cell r="E1365">
            <v>3682.47</v>
          </cell>
          <cell r="F1365">
            <v>42951</v>
          </cell>
          <cell r="G1365">
            <v>43631</v>
          </cell>
          <cell r="H1365" t="str">
            <v xml:space="preserve"> PURCHASE VEHICLE</v>
          </cell>
          <cell r="I1365" t="str">
            <v xml:space="preserve"> SA</v>
          </cell>
          <cell r="J1365">
            <v>34</v>
          </cell>
          <cell r="K1365" t="str">
            <v xml:space="preserve"> A</v>
          </cell>
          <cell r="L1365" t="str">
            <v xml:space="preserve"> N</v>
          </cell>
          <cell r="M1365">
            <v>0</v>
          </cell>
          <cell r="N1365">
            <v>45404</v>
          </cell>
          <cell r="O1365">
            <v>54059</v>
          </cell>
          <cell r="P1365">
            <v>0</v>
          </cell>
          <cell r="Q1365" t="str">
            <v xml:space="preserve"> MN</v>
          </cell>
          <cell r="R1365">
            <v>43296</v>
          </cell>
          <cell r="S1365">
            <v>338.74</v>
          </cell>
          <cell r="T1365">
            <v>7.87</v>
          </cell>
          <cell r="U1365" t="str">
            <v xml:space="preserve"> N</v>
          </cell>
          <cell r="V1365">
            <v>11</v>
          </cell>
          <cell r="W1365">
            <v>355778567</v>
          </cell>
          <cell r="X1365" t="str">
            <v xml:space="preserve"> S</v>
          </cell>
          <cell r="Y1365">
            <v>45404</v>
          </cell>
          <cell r="Z1365">
            <v>54059</v>
          </cell>
          <cell r="AA1365">
            <v>0</v>
          </cell>
          <cell r="AB1365">
            <v>1</v>
          </cell>
          <cell r="AC1365">
            <v>5</v>
          </cell>
          <cell r="AD1365">
            <v>12</v>
          </cell>
          <cell r="AE1365">
            <v>0</v>
          </cell>
          <cell r="AF1365">
            <v>0</v>
          </cell>
          <cell r="AG1365" t="str">
            <v xml:space="preserve"> ST</v>
          </cell>
          <cell r="AH1365" t="str">
            <v xml:space="preserve"> 2007 FORD F150 SUPERCREW (VIN</v>
          </cell>
          <cell r="AI1365" t="str">
            <v xml:space="preserve"> N</v>
          </cell>
          <cell r="AJ1365">
            <v>6</v>
          </cell>
          <cell r="AK1365">
            <v>0</v>
          </cell>
          <cell r="AL1365">
            <v>45404</v>
          </cell>
          <cell r="AM1365">
            <v>54059</v>
          </cell>
          <cell r="AN1365" t="str">
            <v xml:space="preserve">  0/00/0000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45404</v>
          </cell>
          <cell r="AZ1365">
            <v>54059</v>
          </cell>
          <cell r="BA1365" t="str">
            <v xml:space="preserve"> ST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 t="str">
            <v>Pass</v>
          </cell>
          <cell r="BH1365" t="str">
            <v>Pass</v>
          </cell>
          <cell r="BI1365" t="str">
            <v>***-**-8567</v>
          </cell>
          <cell r="BJ1365">
            <v>3682.47</v>
          </cell>
          <cell r="BK1365">
            <v>3690.3399999999997</v>
          </cell>
          <cell r="BL1365">
            <v>3690.3399999999997</v>
          </cell>
          <cell r="BM1365"/>
          <cell r="BN1365"/>
          <cell r="BO1365"/>
          <cell r="BP1365"/>
          <cell r="BQ1365">
            <v>3.034196817897962E-6</v>
          </cell>
          <cell r="BR1365">
            <v>3682.47</v>
          </cell>
          <cell r="BS1365">
            <v>7.87</v>
          </cell>
          <cell r="BT1365">
            <v>3690.3399999999997</v>
          </cell>
          <cell r="BU1365">
            <v>0</v>
          </cell>
          <cell r="BV1365">
            <v>3690.3399999999997</v>
          </cell>
          <cell r="BW1365">
            <v>0</v>
          </cell>
          <cell r="BX1365">
            <v>0</v>
          </cell>
          <cell r="BY1365"/>
          <cell r="BZ1365">
            <v>0</v>
          </cell>
          <cell r="CA1365" t="e">
            <v>#REF!</v>
          </cell>
          <cell r="CB1365" t="str">
            <v>Match</v>
          </cell>
          <cell r="CC1365" t="b">
            <v>0</v>
          </cell>
          <cell r="CD1365">
            <v>355778567</v>
          </cell>
          <cell r="CE1365">
            <v>9</v>
          </cell>
          <cell r="CF1365">
            <v>3</v>
          </cell>
          <cell r="CG1365">
            <v>77</v>
          </cell>
          <cell r="CH1365" t="b">
            <v>0</v>
          </cell>
          <cell r="CI1365">
            <v>-172.31315972222365</v>
          </cell>
          <cell r="CJ1365"/>
          <cell r="CK1365" t="e">
            <v>#REF!</v>
          </cell>
          <cell r="CL1365" t="e">
            <v>#REF!</v>
          </cell>
        </row>
        <row r="1366">
          <cell r="B1366">
            <v>54302</v>
          </cell>
          <cell r="C1366" t="str">
            <v xml:space="preserve"> ORTIZ-PORTILLO,CARLA</v>
          </cell>
          <cell r="D1366">
            <v>2027.5</v>
          </cell>
          <cell r="E1366">
            <v>1249.32</v>
          </cell>
          <cell r="F1366">
            <v>43049</v>
          </cell>
          <cell r="G1366">
            <v>43266</v>
          </cell>
          <cell r="H1366" t="str">
            <v xml:space="preserve"> PURCHASE VEHICLE</v>
          </cell>
          <cell r="I1366" t="str">
            <v xml:space="preserve"> SA</v>
          </cell>
          <cell r="J1366">
            <v>34</v>
          </cell>
          <cell r="K1366" t="str">
            <v xml:space="preserve"> A</v>
          </cell>
          <cell r="L1366" t="str">
            <v xml:space="preserve"> N</v>
          </cell>
          <cell r="M1366">
            <v>0</v>
          </cell>
          <cell r="N1366">
            <v>45404</v>
          </cell>
          <cell r="O1366">
            <v>54302</v>
          </cell>
          <cell r="P1366">
            <v>0</v>
          </cell>
          <cell r="Q1366" t="str">
            <v xml:space="preserve"> MN</v>
          </cell>
          <cell r="R1366">
            <v>43146</v>
          </cell>
          <cell r="S1366">
            <v>295.67</v>
          </cell>
          <cell r="T1366">
            <v>1.02</v>
          </cell>
          <cell r="U1366" t="str">
            <v xml:space="preserve"> N</v>
          </cell>
          <cell r="V1366">
            <v>11</v>
          </cell>
          <cell r="W1366">
            <v>355778567</v>
          </cell>
          <cell r="X1366" t="str">
            <v xml:space="preserve"> S</v>
          </cell>
          <cell r="Y1366">
            <v>45404</v>
          </cell>
          <cell r="Z1366">
            <v>54302</v>
          </cell>
          <cell r="AA1366">
            <v>0</v>
          </cell>
          <cell r="AB1366">
            <v>1</v>
          </cell>
          <cell r="AC1366">
            <v>5</v>
          </cell>
          <cell r="AD1366">
            <v>12</v>
          </cell>
          <cell r="AE1366">
            <v>0</v>
          </cell>
          <cell r="AF1366">
            <v>0</v>
          </cell>
          <cell r="AG1366" t="str">
            <v xml:space="preserve"> ST</v>
          </cell>
          <cell r="AH1366" t="str">
            <v xml:space="preserve"> 2007 DODGE CALIBER SXT (VIN 1B</v>
          </cell>
          <cell r="AI1366" t="str">
            <v xml:space="preserve"> N</v>
          </cell>
          <cell r="AJ1366">
            <v>6</v>
          </cell>
          <cell r="AK1366">
            <v>0</v>
          </cell>
          <cell r="AL1366">
            <v>45404</v>
          </cell>
          <cell r="AM1366">
            <v>54302</v>
          </cell>
          <cell r="AN1366" t="str">
            <v xml:space="preserve">  0/00/0000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45404</v>
          </cell>
          <cell r="AZ1366">
            <v>54302</v>
          </cell>
          <cell r="BA1366" t="str">
            <v xml:space="preserve"> ST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 t="str">
            <v>Pass</v>
          </cell>
          <cell r="BH1366" t="str">
            <v>Pass</v>
          </cell>
          <cell r="BI1366" t="str">
            <v>***-**-8567</v>
          </cell>
          <cell r="BJ1366">
            <v>1249.32</v>
          </cell>
          <cell r="BK1366">
            <v>1250.3399999999999</v>
          </cell>
          <cell r="BL1366">
            <v>1250.3399999999999</v>
          </cell>
          <cell r="BM1366"/>
          <cell r="BN1366"/>
          <cell r="BO1366"/>
          <cell r="BP1366"/>
          <cell r="BQ1366">
            <v>1.0293859199223025E-6</v>
          </cell>
          <cell r="BR1366">
            <v>1249.32</v>
          </cell>
          <cell r="BS1366">
            <v>1.02</v>
          </cell>
          <cell r="BT1366">
            <v>1250.3399999999999</v>
          </cell>
          <cell r="BU1366">
            <v>0</v>
          </cell>
          <cell r="BV1366">
            <v>1250.3399999999999</v>
          </cell>
          <cell r="BW1366">
            <v>0</v>
          </cell>
          <cell r="BX1366">
            <v>0</v>
          </cell>
          <cell r="BY1366"/>
          <cell r="BZ1366">
            <v>0</v>
          </cell>
          <cell r="CA1366" t="e">
            <v>#REF!</v>
          </cell>
          <cell r="CB1366" t="str">
            <v>Match</v>
          </cell>
          <cell r="CC1366" t="b">
            <v>0</v>
          </cell>
          <cell r="CD1366">
            <v>355778567</v>
          </cell>
          <cell r="CE1366">
            <v>9</v>
          </cell>
          <cell r="CF1366">
            <v>3</v>
          </cell>
          <cell r="CG1366">
            <v>77</v>
          </cell>
          <cell r="CH1366" t="b">
            <v>0</v>
          </cell>
          <cell r="CI1366">
            <v>-22.313159722223645</v>
          </cell>
          <cell r="CJ1366"/>
          <cell r="CK1366" t="e">
            <v>#REF!</v>
          </cell>
          <cell r="CL1366" t="e">
            <v>#REF!</v>
          </cell>
        </row>
        <row r="1367">
          <cell r="B1367">
            <v>54352</v>
          </cell>
          <cell r="C1367" t="str">
            <v xml:space="preserve"> OLIVAS,ANGEL ELY</v>
          </cell>
          <cell r="D1367">
            <v>2525</v>
          </cell>
          <cell r="E1367">
            <v>2355.25</v>
          </cell>
          <cell r="F1367">
            <v>43073</v>
          </cell>
          <cell r="G1367">
            <v>43501</v>
          </cell>
          <cell r="H1367" t="str">
            <v xml:space="preserve"> PERSONAL</v>
          </cell>
          <cell r="I1367" t="str">
            <v xml:space="preserve"> SA</v>
          </cell>
          <cell r="J1367">
            <v>31</v>
          </cell>
          <cell r="K1367" t="str">
            <v xml:space="preserve"> A</v>
          </cell>
          <cell r="L1367" t="str">
            <v xml:space="preserve"> N</v>
          </cell>
          <cell r="M1367">
            <v>0</v>
          </cell>
          <cell r="N1367">
            <v>45410</v>
          </cell>
          <cell r="O1367">
            <v>54352</v>
          </cell>
          <cell r="P1367">
            <v>0</v>
          </cell>
          <cell r="Q1367" t="str">
            <v xml:space="preserve"> MN</v>
          </cell>
          <cell r="R1367">
            <v>43136</v>
          </cell>
          <cell r="S1367">
            <v>191.88</v>
          </cell>
          <cell r="T1367">
            <v>12.26</v>
          </cell>
          <cell r="U1367" t="str">
            <v xml:space="preserve"> N</v>
          </cell>
          <cell r="V1367">
            <v>1</v>
          </cell>
          <cell r="W1367">
            <v>609147094</v>
          </cell>
          <cell r="X1367" t="str">
            <v xml:space="preserve"> S</v>
          </cell>
          <cell r="Y1367">
            <v>45410</v>
          </cell>
          <cell r="Z1367">
            <v>54352</v>
          </cell>
          <cell r="AA1367">
            <v>0</v>
          </cell>
          <cell r="AB1367">
            <v>26</v>
          </cell>
          <cell r="AC1367">
            <v>10</v>
          </cell>
          <cell r="AD1367">
            <v>4</v>
          </cell>
          <cell r="AE1367">
            <v>0</v>
          </cell>
          <cell r="AF1367">
            <v>0</v>
          </cell>
          <cell r="AG1367" t="str">
            <v xml:space="preserve"> ST</v>
          </cell>
          <cell r="AH1367" t="str">
            <v xml:space="preserve"> UNSECURED</v>
          </cell>
          <cell r="AI1367" t="str">
            <v xml:space="preserve"> N</v>
          </cell>
          <cell r="AJ1367">
            <v>10</v>
          </cell>
          <cell r="AK1367">
            <v>0</v>
          </cell>
          <cell r="AL1367">
            <v>45410</v>
          </cell>
          <cell r="AM1367">
            <v>54352</v>
          </cell>
          <cell r="AN1367" t="str">
            <v xml:space="preserve">  0/00/0000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45410</v>
          </cell>
          <cell r="AZ1367">
            <v>54352</v>
          </cell>
          <cell r="BA1367" t="str">
            <v xml:space="preserve"> ST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 t="str">
            <v>Pass</v>
          </cell>
          <cell r="BH1367" t="str">
            <v>Pass</v>
          </cell>
          <cell r="BI1367" t="str">
            <v>***-**-7094</v>
          </cell>
          <cell r="BJ1367">
            <v>2355.25</v>
          </cell>
          <cell r="BK1367">
            <v>2367.5100000000002</v>
          </cell>
          <cell r="BL1367">
            <v>2367.5100000000002</v>
          </cell>
          <cell r="BM1367"/>
          <cell r="BN1367"/>
          <cell r="BO1367"/>
          <cell r="BP1367"/>
          <cell r="BQ1367">
            <v>3.2343744168787868E-6</v>
          </cell>
          <cell r="BR1367">
            <v>2355.25</v>
          </cell>
          <cell r="BS1367">
            <v>12.26</v>
          </cell>
          <cell r="BT1367">
            <v>2367.5100000000002</v>
          </cell>
          <cell r="BU1367">
            <v>0</v>
          </cell>
          <cell r="BV1367">
            <v>2367.5100000000002</v>
          </cell>
          <cell r="BW1367">
            <v>0</v>
          </cell>
          <cell r="BX1367">
            <v>0</v>
          </cell>
          <cell r="BY1367"/>
          <cell r="BZ1367">
            <v>0</v>
          </cell>
          <cell r="CA1367" t="e">
            <v>#REF!</v>
          </cell>
          <cell r="CB1367" t="str">
            <v>Match</v>
          </cell>
          <cell r="CC1367" t="b">
            <v>0</v>
          </cell>
          <cell r="CD1367">
            <v>609147094</v>
          </cell>
          <cell r="CE1367">
            <v>9</v>
          </cell>
          <cell r="CF1367">
            <v>6</v>
          </cell>
          <cell r="CG1367">
            <v>14</v>
          </cell>
          <cell r="CH1367" t="b">
            <v>0</v>
          </cell>
          <cell r="CI1367">
            <v>-12.313159722223645</v>
          </cell>
          <cell r="CJ1367"/>
          <cell r="CK1367" t="e">
            <v>#REF!</v>
          </cell>
          <cell r="CL1367" t="e">
            <v>#REF!</v>
          </cell>
        </row>
        <row r="1368">
          <cell r="B1368">
            <v>52703</v>
          </cell>
          <cell r="C1368" t="str">
            <v xml:space="preserve"> OLIVIA BELLE LINGERI</v>
          </cell>
          <cell r="D1368">
            <v>50000</v>
          </cell>
          <cell r="E1368">
            <v>50000</v>
          </cell>
          <cell r="F1368">
            <v>42459</v>
          </cell>
          <cell r="G1368">
            <v>43132</v>
          </cell>
          <cell r="H1368" t="str">
            <v xml:space="preserve"> OPERATE LOC</v>
          </cell>
          <cell r="I1368" t="str">
            <v xml:space="preserve"> SI</v>
          </cell>
          <cell r="J1368">
            <v>61</v>
          </cell>
          <cell r="K1368" t="str">
            <v xml:space="preserve"> A</v>
          </cell>
          <cell r="L1368" t="str">
            <v xml:space="preserve"> O</v>
          </cell>
          <cell r="M1368">
            <v>50000</v>
          </cell>
          <cell r="N1368">
            <v>45412</v>
          </cell>
          <cell r="O1368">
            <v>52703</v>
          </cell>
          <cell r="P1368">
            <v>0</v>
          </cell>
          <cell r="Q1368" t="str">
            <v xml:space="preserve"> LF</v>
          </cell>
          <cell r="R1368">
            <v>43132</v>
          </cell>
          <cell r="S1368">
            <v>0</v>
          </cell>
          <cell r="T1368">
            <v>4374.92</v>
          </cell>
          <cell r="U1368" t="str">
            <v xml:space="preserve"> N</v>
          </cell>
          <cell r="V1368">
            <v>7</v>
          </cell>
          <cell r="W1368">
            <v>811937041</v>
          </cell>
          <cell r="X1368" t="str">
            <v xml:space="preserve"> F</v>
          </cell>
          <cell r="Y1368">
            <v>45412</v>
          </cell>
          <cell r="Z1368">
            <v>52703</v>
          </cell>
          <cell r="AA1368">
            <v>1</v>
          </cell>
          <cell r="AB1368">
            <v>2</v>
          </cell>
          <cell r="AC1368">
            <v>4</v>
          </cell>
          <cell r="AD1368">
            <v>5</v>
          </cell>
          <cell r="AE1368">
            <v>0</v>
          </cell>
          <cell r="AF1368">
            <v>0</v>
          </cell>
          <cell r="AG1368" t="str">
            <v xml:space="preserve"> ST</v>
          </cell>
          <cell r="AH1368" t="str">
            <v xml:space="preserve"> IN AC EQ FX</v>
          </cell>
          <cell r="AI1368" t="str">
            <v xml:space="preserve"> N</v>
          </cell>
          <cell r="AJ1368">
            <v>5.75</v>
          </cell>
          <cell r="AK1368">
            <v>2</v>
          </cell>
          <cell r="AL1368">
            <v>45412</v>
          </cell>
          <cell r="AM1368">
            <v>52703</v>
          </cell>
          <cell r="AN1368" t="str">
            <v xml:space="preserve">  4/14/2017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1</v>
          </cell>
          <cell r="AW1368">
            <v>1</v>
          </cell>
          <cell r="AX1368">
            <v>0</v>
          </cell>
          <cell r="AY1368">
            <v>45412</v>
          </cell>
          <cell r="AZ1368">
            <v>52703</v>
          </cell>
          <cell r="BA1368" t="str">
            <v xml:space="preserve"> ST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 t="str">
            <v>Pass</v>
          </cell>
          <cell r="BH1368" t="str">
            <v>Pass</v>
          </cell>
          <cell r="BI1368" t="str">
            <v>**-***7041</v>
          </cell>
          <cell r="BJ1368">
            <v>50000</v>
          </cell>
          <cell r="BK1368">
            <v>54374.92</v>
          </cell>
          <cell r="BL1368">
            <v>54374.92</v>
          </cell>
          <cell r="BM1368"/>
          <cell r="BN1368"/>
          <cell r="BO1368"/>
          <cell r="BP1368"/>
          <cell r="BQ1368">
            <v>3.9481271408667917E-5</v>
          </cell>
          <cell r="BR1368">
            <v>50000</v>
          </cell>
          <cell r="BS1368">
            <v>4374.92</v>
          </cell>
          <cell r="BT1368">
            <v>54374.92</v>
          </cell>
          <cell r="BU1368">
            <v>0</v>
          </cell>
          <cell r="BV1368">
            <v>54374.92</v>
          </cell>
          <cell r="BW1368">
            <v>0</v>
          </cell>
          <cell r="BX1368">
            <v>0</v>
          </cell>
          <cell r="BY1368"/>
          <cell r="BZ1368">
            <v>0</v>
          </cell>
          <cell r="CA1368" t="e">
            <v>#REF!</v>
          </cell>
          <cell r="CB1368" t="str">
            <v>Match</v>
          </cell>
          <cell r="CC1368" t="b">
            <v>0</v>
          </cell>
          <cell r="CD1368">
            <v>811937041</v>
          </cell>
          <cell r="CE1368">
            <v>9</v>
          </cell>
          <cell r="CF1368">
            <v>8</v>
          </cell>
          <cell r="CG1368">
            <v>93</v>
          </cell>
          <cell r="CH1368" t="b">
            <v>0</v>
          </cell>
          <cell r="CI1368">
            <v>-8.3131597222236451</v>
          </cell>
          <cell r="CJ1368"/>
          <cell r="CK1368" t="e">
            <v>#REF!</v>
          </cell>
          <cell r="CL1368" t="e">
            <v>#REF!</v>
          </cell>
        </row>
        <row r="1369">
          <cell r="B1369">
            <v>53248</v>
          </cell>
          <cell r="C1369" t="str">
            <v xml:space="preserve"> O'BLENESS,HELEN M.</v>
          </cell>
          <cell r="D1369">
            <v>11025</v>
          </cell>
          <cell r="E1369">
            <v>5525</v>
          </cell>
          <cell r="F1369">
            <v>42615</v>
          </cell>
          <cell r="G1369">
            <v>43862</v>
          </cell>
          <cell r="H1369" t="str">
            <v xml:space="preserve"> PURCHASE VEHICLE</v>
          </cell>
          <cell r="I1369" t="str">
            <v xml:space="preserve"> SA</v>
          </cell>
          <cell r="J1369">
            <v>31</v>
          </cell>
          <cell r="K1369" t="str">
            <v xml:space="preserve"> A</v>
          </cell>
          <cell r="L1369" t="str">
            <v xml:space="preserve"> N</v>
          </cell>
          <cell r="M1369">
            <v>0</v>
          </cell>
          <cell r="N1369">
            <v>45615</v>
          </cell>
          <cell r="O1369">
            <v>53248</v>
          </cell>
          <cell r="P1369">
            <v>0</v>
          </cell>
          <cell r="Q1369" t="str">
            <v xml:space="preserve"> LF</v>
          </cell>
          <cell r="R1369">
            <v>43132</v>
          </cell>
          <cell r="S1369">
            <v>3022.78</v>
          </cell>
          <cell r="T1369">
            <v>19.68</v>
          </cell>
          <cell r="U1369" t="str">
            <v xml:space="preserve"> N</v>
          </cell>
          <cell r="V1369">
            <v>1</v>
          </cell>
          <cell r="W1369">
            <v>513481658</v>
          </cell>
          <cell r="X1369" t="str">
            <v xml:space="preserve"> S</v>
          </cell>
          <cell r="Y1369">
            <v>45615</v>
          </cell>
          <cell r="Z1369">
            <v>53248</v>
          </cell>
          <cell r="AA1369">
            <v>0</v>
          </cell>
          <cell r="AB1369">
            <v>4</v>
          </cell>
          <cell r="AC1369">
            <v>10</v>
          </cell>
          <cell r="AD1369">
            <v>4</v>
          </cell>
          <cell r="AE1369">
            <v>0</v>
          </cell>
          <cell r="AF1369">
            <v>0</v>
          </cell>
          <cell r="AG1369" t="str">
            <v xml:space="preserve"> ST</v>
          </cell>
          <cell r="AH1369" t="str">
            <v xml:space="preserve"> UNSECURED</v>
          </cell>
          <cell r="AI1369" t="str">
            <v xml:space="preserve"> N</v>
          </cell>
          <cell r="AJ1369">
            <v>5</v>
          </cell>
          <cell r="AK1369">
            <v>0</v>
          </cell>
          <cell r="AL1369">
            <v>45615</v>
          </cell>
          <cell r="AM1369">
            <v>53248</v>
          </cell>
          <cell r="AN1369" t="str">
            <v xml:space="preserve">  0/00/0000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45615</v>
          </cell>
          <cell r="AZ1369">
            <v>53248</v>
          </cell>
          <cell r="BA1369" t="str">
            <v xml:space="preserve"> ST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 t="str">
            <v>Pass</v>
          </cell>
          <cell r="BH1369" t="str">
            <v>Pass</v>
          </cell>
          <cell r="BI1369" t="str">
            <v>***-**-1658</v>
          </cell>
          <cell r="BJ1369">
            <v>5525</v>
          </cell>
          <cell r="BK1369">
            <v>5544.68</v>
          </cell>
          <cell r="BL1369">
            <v>5544.68</v>
          </cell>
          <cell r="BM1369"/>
          <cell r="BN1369"/>
          <cell r="BO1369"/>
          <cell r="BP1369"/>
          <cell r="BQ1369">
            <v>3.7936352092676566E-6</v>
          </cell>
          <cell r="BR1369">
            <v>5525</v>
          </cell>
          <cell r="BS1369">
            <v>19.68</v>
          </cell>
          <cell r="BT1369">
            <v>5544.68</v>
          </cell>
          <cell r="BU1369">
            <v>0</v>
          </cell>
          <cell r="BV1369">
            <v>5544.68</v>
          </cell>
          <cell r="BW1369">
            <v>0</v>
          </cell>
          <cell r="BX1369">
            <v>0</v>
          </cell>
          <cell r="BY1369"/>
          <cell r="BZ1369">
            <v>0</v>
          </cell>
          <cell r="CA1369" t="e">
            <v>#REF!</v>
          </cell>
          <cell r="CB1369" t="str">
            <v>Match</v>
          </cell>
          <cell r="CC1369" t="b">
            <v>0</v>
          </cell>
          <cell r="CD1369">
            <v>513481658</v>
          </cell>
          <cell r="CE1369">
            <v>9</v>
          </cell>
          <cell r="CF1369">
            <v>5</v>
          </cell>
          <cell r="CG1369">
            <v>48</v>
          </cell>
          <cell r="CH1369" t="b">
            <v>0</v>
          </cell>
          <cell r="CI1369">
            <v>-8.3131597222236451</v>
          </cell>
          <cell r="CJ1369"/>
          <cell r="CK1369" t="e">
            <v>#REF!</v>
          </cell>
          <cell r="CL1369" t="e">
            <v>#REF!</v>
          </cell>
        </row>
        <row r="1370">
          <cell r="B1370">
            <v>52894</v>
          </cell>
          <cell r="C1370" t="str">
            <v xml:space="preserve"> ORR,MADISON L.</v>
          </cell>
          <cell r="D1370">
            <v>14517.5</v>
          </cell>
          <cell r="E1370">
            <v>8867.98</v>
          </cell>
          <cell r="F1370">
            <v>42506</v>
          </cell>
          <cell r="G1370">
            <v>44105</v>
          </cell>
          <cell r="H1370" t="str">
            <v xml:space="preserve"> PURCHASE VEHICLE</v>
          </cell>
          <cell r="I1370" t="str">
            <v xml:space="preserve"> SA</v>
          </cell>
          <cell r="J1370">
            <v>34</v>
          </cell>
          <cell r="K1370" t="str">
            <v xml:space="preserve"> A</v>
          </cell>
          <cell r="L1370" t="str">
            <v xml:space="preserve"> N</v>
          </cell>
          <cell r="M1370">
            <v>0</v>
          </cell>
          <cell r="N1370">
            <v>45626</v>
          </cell>
          <cell r="O1370">
            <v>52894</v>
          </cell>
          <cell r="P1370">
            <v>0</v>
          </cell>
          <cell r="Q1370" t="str">
            <v xml:space="preserve"> LF</v>
          </cell>
          <cell r="R1370">
            <v>43374</v>
          </cell>
          <cell r="S1370">
            <v>3396.73</v>
          </cell>
          <cell r="T1370">
            <v>175.17</v>
          </cell>
          <cell r="U1370" t="str">
            <v xml:space="preserve"> N</v>
          </cell>
          <cell r="V1370">
            <v>11</v>
          </cell>
          <cell r="W1370">
            <v>514154062</v>
          </cell>
          <cell r="X1370" t="str">
            <v xml:space="preserve"> S</v>
          </cell>
          <cell r="Y1370">
            <v>45626</v>
          </cell>
          <cell r="Z1370">
            <v>52894</v>
          </cell>
          <cell r="AA1370">
            <v>0</v>
          </cell>
          <cell r="AB1370">
            <v>4</v>
          </cell>
          <cell r="AC1370">
            <v>5</v>
          </cell>
          <cell r="AD1370">
            <v>12</v>
          </cell>
          <cell r="AE1370">
            <v>0</v>
          </cell>
          <cell r="AF1370">
            <v>0</v>
          </cell>
          <cell r="AG1370" t="str">
            <v xml:space="preserve"> ST</v>
          </cell>
          <cell r="AH1370" t="str">
            <v xml:space="preserve"> 2013 CHEVROLET CRUZE LTZ</v>
          </cell>
          <cell r="AI1370" t="str">
            <v xml:space="preserve"> N</v>
          </cell>
          <cell r="AJ1370">
            <v>7</v>
          </cell>
          <cell r="AK1370">
            <v>2</v>
          </cell>
          <cell r="AL1370">
            <v>45626</v>
          </cell>
          <cell r="AM1370">
            <v>52894</v>
          </cell>
          <cell r="AN1370" t="str">
            <v xml:space="preserve">  0/00/0000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1</v>
          </cell>
          <cell r="AW1370">
            <v>0</v>
          </cell>
          <cell r="AX1370">
            <v>0</v>
          </cell>
          <cell r="AY1370">
            <v>45626</v>
          </cell>
          <cell r="AZ1370">
            <v>52894</v>
          </cell>
          <cell r="BA1370" t="str">
            <v xml:space="preserve"> ST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 t="str">
            <v>Pass</v>
          </cell>
          <cell r="BH1370" t="str">
            <v>Pass</v>
          </cell>
          <cell r="BI1370" t="str">
            <v>***-**-4062</v>
          </cell>
          <cell r="BJ1370">
            <v>8867.98</v>
          </cell>
          <cell r="BK1370">
            <v>9043.15</v>
          </cell>
          <cell r="BL1370">
            <v>9043.15</v>
          </cell>
          <cell r="BM1370"/>
          <cell r="BN1370"/>
          <cell r="BO1370"/>
          <cell r="BP1370"/>
          <cell r="BQ1370">
            <v>8.5246395707355565E-6</v>
          </cell>
          <cell r="BR1370">
            <v>8867.98</v>
          </cell>
          <cell r="BS1370">
            <v>175.17</v>
          </cell>
          <cell r="BT1370">
            <v>9043.15</v>
          </cell>
          <cell r="BU1370">
            <v>0</v>
          </cell>
          <cell r="BV1370">
            <v>9043.15</v>
          </cell>
          <cell r="BW1370">
            <v>0</v>
          </cell>
          <cell r="BX1370">
            <v>0</v>
          </cell>
          <cell r="BY1370"/>
          <cell r="BZ1370">
            <v>0</v>
          </cell>
          <cell r="CA1370" t="e">
            <v>#REF!</v>
          </cell>
          <cell r="CB1370" t="str">
            <v>Match</v>
          </cell>
          <cell r="CC1370" t="b">
            <v>0</v>
          </cell>
          <cell r="CD1370">
            <v>514154062</v>
          </cell>
          <cell r="CE1370">
            <v>9</v>
          </cell>
          <cell r="CF1370">
            <v>5</v>
          </cell>
          <cell r="CG1370">
            <v>15</v>
          </cell>
          <cell r="CH1370" t="b">
            <v>0</v>
          </cell>
          <cell r="CI1370">
            <v>-250.31315972222365</v>
          </cell>
          <cell r="CJ1370"/>
          <cell r="CK1370" t="e">
            <v>#REF!</v>
          </cell>
          <cell r="CL1370" t="e">
            <v>#REF!</v>
          </cell>
        </row>
        <row r="1371">
          <cell r="B1371">
            <v>53782</v>
          </cell>
          <cell r="C1371" t="str">
            <v xml:space="preserve"> ORR,STEPHEN EUGENE</v>
          </cell>
          <cell r="D1371">
            <v>30574.080000000002</v>
          </cell>
          <cell r="E1371">
            <v>26688.799999999999</v>
          </cell>
          <cell r="F1371">
            <v>42846</v>
          </cell>
          <cell r="G1371">
            <v>44656</v>
          </cell>
          <cell r="H1371" t="str">
            <v xml:space="preserve"> PURCHASE VEHICLE</v>
          </cell>
          <cell r="I1371" t="str">
            <v xml:space="preserve"> SA</v>
          </cell>
          <cell r="J1371">
            <v>34</v>
          </cell>
          <cell r="K1371" t="str">
            <v xml:space="preserve"> A</v>
          </cell>
          <cell r="L1371" t="str">
            <v xml:space="preserve"> N</v>
          </cell>
          <cell r="M1371">
            <v>0</v>
          </cell>
          <cell r="N1371">
            <v>45630</v>
          </cell>
          <cell r="O1371">
            <v>53782</v>
          </cell>
          <cell r="P1371">
            <v>0</v>
          </cell>
          <cell r="Q1371" t="str">
            <v xml:space="preserve"> J</v>
          </cell>
          <cell r="R1371">
            <v>43136</v>
          </cell>
          <cell r="S1371">
            <v>625.07000000000005</v>
          </cell>
          <cell r="T1371">
            <v>118.09</v>
          </cell>
          <cell r="U1371" t="str">
            <v xml:space="preserve"> N</v>
          </cell>
          <cell r="V1371">
            <v>11</v>
          </cell>
          <cell r="W1371">
            <v>492969111</v>
          </cell>
          <cell r="X1371" t="str">
            <v xml:space="preserve"> S</v>
          </cell>
          <cell r="Y1371">
            <v>45630</v>
          </cell>
          <cell r="Z1371">
            <v>53782</v>
          </cell>
          <cell r="AA1371">
            <v>0</v>
          </cell>
          <cell r="AB1371">
            <v>4</v>
          </cell>
          <cell r="AC1371">
            <v>5</v>
          </cell>
          <cell r="AD1371">
            <v>12</v>
          </cell>
          <cell r="AE1371">
            <v>0</v>
          </cell>
          <cell r="AF1371">
            <v>0</v>
          </cell>
          <cell r="AG1371" t="str">
            <v xml:space="preserve"> ST</v>
          </cell>
          <cell r="AH1371" t="str">
            <v xml:space="preserve"> 2013 BUICK ENCLAVE</v>
          </cell>
          <cell r="AI1371" t="str">
            <v xml:space="preserve"> N</v>
          </cell>
          <cell r="AJ1371">
            <v>8.5</v>
          </cell>
          <cell r="AK1371">
            <v>4</v>
          </cell>
          <cell r="AL1371">
            <v>45630</v>
          </cell>
          <cell r="AM1371">
            <v>53782</v>
          </cell>
          <cell r="AN1371" t="str">
            <v xml:space="preserve">  0/00/0000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45630</v>
          </cell>
          <cell r="AZ1371">
            <v>53782</v>
          </cell>
          <cell r="BA1371" t="str">
            <v xml:space="preserve"> ST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 t="str">
            <v>Pass</v>
          </cell>
          <cell r="BH1371" t="str">
            <v>Pass</v>
          </cell>
          <cell r="BI1371" t="str">
            <v>***-**-9111</v>
          </cell>
          <cell r="BJ1371">
            <v>26688.799999999999</v>
          </cell>
          <cell r="BK1371">
            <v>26806.89</v>
          </cell>
          <cell r="BL1371">
            <v>26806.89</v>
          </cell>
          <cell r="BM1371"/>
          <cell r="BN1371"/>
          <cell r="BO1371"/>
          <cell r="BP1371"/>
          <cell r="BQ1371">
            <v>3.1153098884031583E-5</v>
          </cell>
          <cell r="BR1371">
            <v>26688.799999999999</v>
          </cell>
          <cell r="BS1371">
            <v>118.09</v>
          </cell>
          <cell r="BT1371">
            <v>26806.89</v>
          </cell>
          <cell r="BU1371">
            <v>0</v>
          </cell>
          <cell r="BV1371">
            <v>26806.89</v>
          </cell>
          <cell r="BW1371">
            <v>0</v>
          </cell>
          <cell r="BX1371">
            <v>0</v>
          </cell>
          <cell r="BY1371"/>
          <cell r="BZ1371">
            <v>0</v>
          </cell>
          <cell r="CA1371" t="e">
            <v>#REF!</v>
          </cell>
          <cell r="CB1371" t="str">
            <v>Match</v>
          </cell>
          <cell r="CC1371" t="b">
            <v>0</v>
          </cell>
          <cell r="CD1371">
            <v>492969111</v>
          </cell>
          <cell r="CE1371">
            <v>9</v>
          </cell>
          <cell r="CF1371">
            <v>4</v>
          </cell>
          <cell r="CG1371">
            <v>96</v>
          </cell>
          <cell r="CH1371" t="b">
            <v>0</v>
          </cell>
          <cell r="CI1371">
            <v>-12.313159722223645</v>
          </cell>
          <cell r="CJ1371"/>
          <cell r="CK1371" t="e">
            <v>#REF!</v>
          </cell>
          <cell r="CL1371" t="e">
            <v>#REF!</v>
          </cell>
        </row>
        <row r="1372">
          <cell r="B1372">
            <v>46690</v>
          </cell>
          <cell r="C1372" t="str">
            <v xml:space="preserve"> ORTIZ,DAMIAN</v>
          </cell>
          <cell r="D1372">
            <v>2540.27</v>
          </cell>
          <cell r="E1372">
            <v>1237.55</v>
          </cell>
          <cell r="F1372">
            <v>40725</v>
          </cell>
          <cell r="G1372">
            <v>41063</v>
          </cell>
          <cell r="H1372" t="str">
            <v xml:space="preserve"> PERSONAL</v>
          </cell>
          <cell r="I1372" t="str">
            <v xml:space="preserve"> CO</v>
          </cell>
          <cell r="J1372">
            <v>31</v>
          </cell>
          <cell r="K1372" t="str">
            <v xml:space="preserve"> A</v>
          </cell>
          <cell r="L1372" t="str">
            <v xml:space="preserve"> N</v>
          </cell>
          <cell r="M1372">
            <v>0</v>
          </cell>
          <cell r="N1372">
            <v>45640</v>
          </cell>
          <cell r="O1372">
            <v>46690</v>
          </cell>
          <cell r="P1372">
            <v>0</v>
          </cell>
          <cell r="Q1372" t="str">
            <v xml:space="preserve"> LF</v>
          </cell>
          <cell r="R1372">
            <v>40911</v>
          </cell>
          <cell r="S1372">
            <v>242.67</v>
          </cell>
          <cell r="T1372">
            <v>0</v>
          </cell>
          <cell r="U1372" t="str">
            <v xml:space="preserve"> N</v>
          </cell>
          <cell r="V1372">
            <v>1</v>
          </cell>
          <cell r="W1372">
            <v>551323254</v>
          </cell>
          <cell r="X1372" t="str">
            <v xml:space="preserve"> S</v>
          </cell>
          <cell r="Y1372">
            <v>45640</v>
          </cell>
          <cell r="Z1372">
            <v>46690</v>
          </cell>
          <cell r="AA1372">
            <v>0</v>
          </cell>
          <cell r="AB1372">
            <v>21</v>
          </cell>
          <cell r="AC1372">
            <v>10</v>
          </cell>
          <cell r="AD1372">
            <v>4</v>
          </cell>
          <cell r="AE1372">
            <v>0</v>
          </cell>
          <cell r="AF1372">
            <v>0</v>
          </cell>
          <cell r="AG1372" t="str">
            <v xml:space="preserve"> ST</v>
          </cell>
          <cell r="AH1372" t="str">
            <v xml:space="preserve"> UNSECURED</v>
          </cell>
          <cell r="AI1372" t="str">
            <v xml:space="preserve"> N</v>
          </cell>
          <cell r="AJ1372">
            <v>9.85</v>
          </cell>
          <cell r="AK1372">
            <v>10</v>
          </cell>
          <cell r="AL1372">
            <v>45640</v>
          </cell>
          <cell r="AM1372">
            <v>46690</v>
          </cell>
          <cell r="AN1372" t="str">
            <v xml:space="preserve">  0/00/0000</v>
          </cell>
          <cell r="AO1372">
            <v>1237.55</v>
          </cell>
          <cell r="AP1372">
            <v>979.96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2217.5100000000002</v>
          </cell>
          <cell r="AV1372">
            <v>9</v>
          </cell>
          <cell r="AW1372">
            <v>8</v>
          </cell>
          <cell r="AX1372">
            <v>8</v>
          </cell>
          <cell r="AY1372">
            <v>45640</v>
          </cell>
          <cell r="AZ1372">
            <v>46690</v>
          </cell>
          <cell r="BA1372" t="str">
            <v xml:space="preserve"> ST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 t="str">
            <v>Substandard</v>
          </cell>
          <cell r="BH1372" t="str">
            <v>Pass</v>
          </cell>
          <cell r="BI1372" t="str">
            <v>***-**-3254</v>
          </cell>
          <cell r="BJ1372">
            <v>1237.55</v>
          </cell>
          <cell r="BK1372">
            <v>0</v>
          </cell>
          <cell r="BL1372"/>
          <cell r="BM1372"/>
          <cell r="BN1372">
            <v>0</v>
          </cell>
          <cell r="BO1372"/>
          <cell r="BP1372"/>
          <cell r="BQ1372">
            <v>1.6739877120111312E-6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1237.55</v>
          </cell>
          <cell r="BY1372" t="str">
            <v>120 +</v>
          </cell>
          <cell r="BZ1372">
            <v>2217.5100000000002</v>
          </cell>
          <cell r="CA1372" t="e">
            <v>#REF!</v>
          </cell>
          <cell r="CB1372" t="str">
            <v>Match</v>
          </cell>
          <cell r="CC1372" t="b">
            <v>0</v>
          </cell>
          <cell r="CD1372">
            <v>551323254</v>
          </cell>
          <cell r="CE1372">
            <v>9</v>
          </cell>
          <cell r="CF1372">
            <v>5</v>
          </cell>
          <cell r="CG1372">
            <v>32</v>
          </cell>
          <cell r="CH1372" t="b">
            <v>0</v>
          </cell>
          <cell r="CI1372">
            <v>2212.6868402777764</v>
          </cell>
          <cell r="CJ1372" t="str">
            <v>31 +</v>
          </cell>
          <cell r="CK1372">
            <v>0</v>
          </cell>
          <cell r="CL1372">
            <v>0</v>
          </cell>
        </row>
        <row r="1373">
          <cell r="B1373">
            <v>54433</v>
          </cell>
          <cell r="C1373" t="str">
            <v xml:space="preserve"> ORTIZ,JACOB D.</v>
          </cell>
          <cell r="D1373">
            <v>4427.5</v>
          </cell>
          <cell r="E1373">
            <v>4239.41</v>
          </cell>
          <cell r="F1373">
            <v>43105</v>
          </cell>
          <cell r="G1373">
            <v>43814</v>
          </cell>
          <cell r="H1373" t="str">
            <v xml:space="preserve"> PURCHASE VEHICLE</v>
          </cell>
          <cell r="I1373" t="str">
            <v xml:space="preserve"> SA</v>
          </cell>
          <cell r="J1373">
            <v>34</v>
          </cell>
          <cell r="K1373" t="str">
            <v xml:space="preserve"> A</v>
          </cell>
          <cell r="L1373" t="str">
            <v xml:space="preserve"> N</v>
          </cell>
          <cell r="M1373">
            <v>0</v>
          </cell>
          <cell r="N1373">
            <v>45643</v>
          </cell>
          <cell r="O1373">
            <v>54433</v>
          </cell>
          <cell r="P1373">
            <v>0</v>
          </cell>
          <cell r="Q1373" t="str">
            <v xml:space="preserve"> MN</v>
          </cell>
          <cell r="R1373">
            <v>43146</v>
          </cell>
          <cell r="S1373">
            <v>197.43</v>
          </cell>
          <cell r="T1373">
            <v>6.5</v>
          </cell>
          <cell r="U1373" t="str">
            <v xml:space="preserve"> N</v>
          </cell>
          <cell r="V1373">
            <v>11</v>
          </cell>
          <cell r="W1373">
            <v>645421852</v>
          </cell>
          <cell r="X1373" t="str">
            <v xml:space="preserve"> S</v>
          </cell>
          <cell r="Y1373">
            <v>45643</v>
          </cell>
          <cell r="Z1373">
            <v>54433</v>
          </cell>
          <cell r="AA1373">
            <v>0</v>
          </cell>
          <cell r="AB1373">
            <v>1</v>
          </cell>
          <cell r="AC1373">
            <v>5</v>
          </cell>
          <cell r="AD1373">
            <v>12</v>
          </cell>
          <cell r="AE1373">
            <v>0</v>
          </cell>
          <cell r="AF1373">
            <v>0</v>
          </cell>
          <cell r="AG1373" t="str">
            <v xml:space="preserve"> ST</v>
          </cell>
          <cell r="AH1373" t="str">
            <v xml:space="preserve"> 02004 HONDA CIVIC (VIN 1HGEM22</v>
          </cell>
          <cell r="AI1373" t="str">
            <v xml:space="preserve"> N</v>
          </cell>
          <cell r="AJ1373">
            <v>7</v>
          </cell>
          <cell r="AK1373">
            <v>0</v>
          </cell>
          <cell r="AL1373">
            <v>45643</v>
          </cell>
          <cell r="AM1373">
            <v>54433</v>
          </cell>
          <cell r="AN1373" t="str">
            <v xml:space="preserve">  0/00/0000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45643</v>
          </cell>
          <cell r="AZ1373">
            <v>54433</v>
          </cell>
          <cell r="BA1373" t="str">
            <v xml:space="preserve"> ST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 t="str">
            <v>Pass</v>
          </cell>
          <cell r="BH1373" t="str">
            <v>Pass</v>
          </cell>
          <cell r="BI1373" t="str">
            <v>***-**-1852</v>
          </cell>
          <cell r="BJ1373">
            <v>4239.41</v>
          </cell>
          <cell r="BK1373">
            <v>4245.91</v>
          </cell>
          <cell r="BL1373">
            <v>4245.91</v>
          </cell>
          <cell r="BM1373"/>
          <cell r="BN1373"/>
          <cell r="BO1373"/>
          <cell r="BP1373"/>
          <cell r="BQ1373">
            <v>4.0752733139420733E-6</v>
          </cell>
          <cell r="BR1373">
            <v>4239.41</v>
          </cell>
          <cell r="BS1373">
            <v>6.5</v>
          </cell>
          <cell r="BT1373">
            <v>4245.91</v>
          </cell>
          <cell r="BU1373">
            <v>0</v>
          </cell>
          <cell r="BV1373">
            <v>4245.91</v>
          </cell>
          <cell r="BW1373">
            <v>0</v>
          </cell>
          <cell r="BX1373">
            <v>0</v>
          </cell>
          <cell r="BY1373"/>
          <cell r="BZ1373">
            <v>0</v>
          </cell>
          <cell r="CA1373" t="e">
            <v>#REF!</v>
          </cell>
          <cell r="CB1373" t="str">
            <v>Match</v>
          </cell>
          <cell r="CC1373" t="b">
            <v>0</v>
          </cell>
          <cell r="CD1373">
            <v>645421852</v>
          </cell>
          <cell r="CE1373">
            <v>9</v>
          </cell>
          <cell r="CF1373">
            <v>6</v>
          </cell>
          <cell r="CG1373">
            <v>42</v>
          </cell>
          <cell r="CH1373" t="b">
            <v>0</v>
          </cell>
          <cell r="CI1373">
            <v>-22.313159722223645</v>
          </cell>
          <cell r="CJ1373"/>
          <cell r="CK1373" t="e">
            <v>#REF!</v>
          </cell>
          <cell r="CL1373" t="e">
            <v>#REF!</v>
          </cell>
        </row>
        <row r="1374">
          <cell r="B1374">
            <v>52320</v>
          </cell>
          <cell r="C1374" t="str">
            <v xml:space="preserve"> ORTIZ,DONNA L.</v>
          </cell>
          <cell r="D1374">
            <v>13915</v>
          </cell>
          <cell r="E1374">
            <v>7235.28</v>
          </cell>
          <cell r="F1374">
            <v>42332</v>
          </cell>
          <cell r="G1374">
            <v>43816</v>
          </cell>
          <cell r="H1374" t="str">
            <v xml:space="preserve"> PURCHASE VEHICLE</v>
          </cell>
          <cell r="I1374" t="str">
            <v xml:space="preserve"> SA</v>
          </cell>
          <cell r="J1374">
            <v>34</v>
          </cell>
          <cell r="K1374" t="str">
            <v xml:space="preserve"> A</v>
          </cell>
          <cell r="L1374" t="str">
            <v xml:space="preserve"> N</v>
          </cell>
          <cell r="M1374">
            <v>0</v>
          </cell>
          <cell r="N1374">
            <v>45645</v>
          </cell>
          <cell r="O1374">
            <v>52320</v>
          </cell>
          <cell r="P1374">
            <v>0</v>
          </cell>
          <cell r="Q1374" t="str">
            <v xml:space="preserve"> LF</v>
          </cell>
          <cell r="R1374">
            <v>43148</v>
          </cell>
          <cell r="S1374">
            <v>338.08</v>
          </cell>
          <cell r="T1374">
            <v>2.97</v>
          </cell>
          <cell r="U1374" t="str">
            <v xml:space="preserve"> N</v>
          </cell>
          <cell r="V1374">
            <v>11</v>
          </cell>
          <cell r="W1374">
            <v>515564022</v>
          </cell>
          <cell r="X1374" t="str">
            <v xml:space="preserve"> S</v>
          </cell>
          <cell r="Y1374">
            <v>45645</v>
          </cell>
          <cell r="Z1374">
            <v>52320</v>
          </cell>
          <cell r="AA1374">
            <v>0</v>
          </cell>
          <cell r="AB1374">
            <v>24</v>
          </cell>
          <cell r="AC1374">
            <v>5</v>
          </cell>
          <cell r="AD1374">
            <v>12</v>
          </cell>
          <cell r="AE1374">
            <v>0</v>
          </cell>
          <cell r="AF1374">
            <v>0</v>
          </cell>
          <cell r="AG1374" t="str">
            <v xml:space="preserve"> ST</v>
          </cell>
          <cell r="AH1374" t="str">
            <v xml:space="preserve"> 2008 FORD EDGE</v>
          </cell>
          <cell r="AI1374" t="str">
            <v xml:space="preserve"> N</v>
          </cell>
          <cell r="AJ1374">
            <v>7.5</v>
          </cell>
          <cell r="AK1374">
            <v>7</v>
          </cell>
          <cell r="AL1374">
            <v>45645</v>
          </cell>
          <cell r="AM1374">
            <v>52320</v>
          </cell>
          <cell r="AN1374" t="str">
            <v xml:space="preserve">  0/00/0000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45645</v>
          </cell>
          <cell r="AZ1374">
            <v>52320</v>
          </cell>
          <cell r="BA1374" t="str">
            <v xml:space="preserve"> ST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 t="str">
            <v>Pass</v>
          </cell>
          <cell r="BH1374" t="str">
            <v>Pass</v>
          </cell>
          <cell r="BI1374" t="str">
            <v>***-**-4022</v>
          </cell>
          <cell r="BJ1374">
            <v>7235.28</v>
          </cell>
          <cell r="BK1374">
            <v>7238.25</v>
          </cell>
          <cell r="BL1374">
            <v>7238.25</v>
          </cell>
          <cell r="BM1374"/>
          <cell r="BN1374"/>
          <cell r="BO1374"/>
          <cell r="BP1374"/>
          <cell r="BQ1374">
            <v>7.4519492190706117E-6</v>
          </cell>
          <cell r="BR1374">
            <v>7235.28</v>
          </cell>
          <cell r="BS1374">
            <v>2.97</v>
          </cell>
          <cell r="BT1374">
            <v>7238.25</v>
          </cell>
          <cell r="BU1374">
            <v>0</v>
          </cell>
          <cell r="BV1374">
            <v>7238.25</v>
          </cell>
          <cell r="BW1374">
            <v>0</v>
          </cell>
          <cell r="BX1374">
            <v>0</v>
          </cell>
          <cell r="BY1374"/>
          <cell r="BZ1374">
            <v>0</v>
          </cell>
          <cell r="CA1374" t="e">
            <v>#REF!</v>
          </cell>
          <cell r="CB1374" t="str">
            <v>Match</v>
          </cell>
          <cell r="CC1374" t="b">
            <v>0</v>
          </cell>
          <cell r="CD1374">
            <v>515564022</v>
          </cell>
          <cell r="CE1374">
            <v>9</v>
          </cell>
          <cell r="CF1374">
            <v>5</v>
          </cell>
          <cell r="CG1374">
            <v>56</v>
          </cell>
          <cell r="CH1374" t="b">
            <v>0</v>
          </cell>
          <cell r="CI1374">
            <v>-24.313159722223645</v>
          </cell>
          <cell r="CJ1374"/>
          <cell r="CK1374" t="e">
            <v>#REF!</v>
          </cell>
          <cell r="CL1374" t="e">
            <v>#REF!</v>
          </cell>
        </row>
        <row r="1375">
          <cell r="B1375">
            <v>53270</v>
          </cell>
          <cell r="C1375" t="str">
            <v xml:space="preserve"> ORTIZ,JOSE AUTURO</v>
          </cell>
          <cell r="D1375">
            <v>69050</v>
          </cell>
          <cell r="E1375">
            <v>64537.77</v>
          </cell>
          <cell r="F1375">
            <v>42664</v>
          </cell>
          <cell r="G1375">
            <v>48136</v>
          </cell>
          <cell r="H1375" t="str">
            <v xml:space="preserve"> PURCHASE HOME</v>
          </cell>
          <cell r="I1375" t="str">
            <v xml:space="preserve"> SA</v>
          </cell>
          <cell r="J1375">
            <v>13</v>
          </cell>
          <cell r="K1375" t="str">
            <v xml:space="preserve"> A</v>
          </cell>
          <cell r="L1375" t="str">
            <v xml:space="preserve"> N</v>
          </cell>
          <cell r="M1375">
            <v>0</v>
          </cell>
          <cell r="N1375">
            <v>45650</v>
          </cell>
          <cell r="O1375">
            <v>53270</v>
          </cell>
          <cell r="P1375">
            <v>0</v>
          </cell>
          <cell r="Q1375" t="str">
            <v xml:space="preserve"> BR</v>
          </cell>
          <cell r="R1375">
            <v>43146</v>
          </cell>
          <cell r="S1375">
            <v>493.41</v>
          </cell>
          <cell r="T1375">
            <v>49.51</v>
          </cell>
          <cell r="U1375" t="str">
            <v xml:space="preserve"> N</v>
          </cell>
          <cell r="V1375">
            <v>2</v>
          </cell>
          <cell r="W1375">
            <v>369537274</v>
          </cell>
          <cell r="X1375" t="str">
            <v xml:space="preserve"> S</v>
          </cell>
          <cell r="Y1375">
            <v>45650</v>
          </cell>
          <cell r="Z1375">
            <v>53270</v>
          </cell>
          <cell r="AA1375">
            <v>0</v>
          </cell>
          <cell r="AB1375">
            <v>2</v>
          </cell>
          <cell r="AC1375">
            <v>6</v>
          </cell>
          <cell r="AD1375">
            <v>1</v>
          </cell>
          <cell r="AE1375">
            <v>0</v>
          </cell>
          <cell r="AF1375">
            <v>0</v>
          </cell>
          <cell r="AG1375" t="str">
            <v xml:space="preserve"> ST</v>
          </cell>
          <cell r="AH1375" t="str">
            <v xml:space="preserve"> 1216 SANTA FE</v>
          </cell>
          <cell r="AI1375" t="str">
            <v xml:space="preserve"> N</v>
          </cell>
          <cell r="AJ1375">
            <v>3.5</v>
          </cell>
          <cell r="AK1375">
            <v>0</v>
          </cell>
          <cell r="AL1375">
            <v>45650</v>
          </cell>
          <cell r="AM1375">
            <v>53270</v>
          </cell>
          <cell r="AN1375" t="str">
            <v xml:space="preserve">  0/00/0000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45650</v>
          </cell>
          <cell r="AZ1375">
            <v>53270</v>
          </cell>
          <cell r="BA1375" t="str">
            <v xml:space="preserve"> ST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 t="str">
            <v>Pass</v>
          </cell>
          <cell r="BH1375" t="str">
            <v>Pass</v>
          </cell>
          <cell r="BI1375" t="str">
            <v>***-**-7274</v>
          </cell>
          <cell r="BJ1375">
            <v>64537.77</v>
          </cell>
          <cell r="BK1375">
            <v>64587.28</v>
          </cell>
          <cell r="BL1375">
            <v>64587.28</v>
          </cell>
          <cell r="BM1375"/>
          <cell r="BN1375"/>
          <cell r="BO1375"/>
          <cell r="BP1375"/>
          <cell r="BQ1375">
            <v>3.1019534772802263E-5</v>
          </cell>
          <cell r="BR1375">
            <v>64537.77</v>
          </cell>
          <cell r="BS1375">
            <v>49.51</v>
          </cell>
          <cell r="BT1375">
            <v>64587.28</v>
          </cell>
          <cell r="BU1375">
            <v>0</v>
          </cell>
          <cell r="BV1375">
            <v>64587.28</v>
          </cell>
          <cell r="BW1375">
            <v>0</v>
          </cell>
          <cell r="BX1375">
            <v>0</v>
          </cell>
          <cell r="BY1375"/>
          <cell r="BZ1375">
            <v>0</v>
          </cell>
          <cell r="CA1375" t="e">
            <v>#REF!</v>
          </cell>
          <cell r="CB1375" t="str">
            <v>Match</v>
          </cell>
          <cell r="CC1375" t="b">
            <v>0</v>
          </cell>
          <cell r="CD1375">
            <v>369537274</v>
          </cell>
          <cell r="CE1375">
            <v>9</v>
          </cell>
          <cell r="CF1375">
            <v>3</v>
          </cell>
          <cell r="CG1375">
            <v>53</v>
          </cell>
          <cell r="CH1375" t="b">
            <v>0</v>
          </cell>
          <cell r="CI1375">
            <v>-22.313159722223645</v>
          </cell>
          <cell r="CJ1375"/>
          <cell r="CK1375" t="e">
            <v>#REF!</v>
          </cell>
          <cell r="CL1375" t="e">
            <v>#REF!</v>
          </cell>
        </row>
        <row r="1376">
          <cell r="B1376">
            <v>97324</v>
          </cell>
          <cell r="C1376" t="str">
            <v xml:space="preserve"> ORTIZ,ROBERTO</v>
          </cell>
          <cell r="D1376">
            <v>2019.5</v>
          </cell>
          <cell r="E1376">
            <v>2019.5</v>
          </cell>
          <cell r="F1376">
            <v>37770</v>
          </cell>
          <cell r="G1376">
            <v>38322</v>
          </cell>
          <cell r="H1376" t="str">
            <v xml:space="preserve"> FUNERAL EXPENSES</v>
          </cell>
          <cell r="I1376" t="str">
            <v xml:space="preserve"> CO</v>
          </cell>
          <cell r="J1376">
            <v>31</v>
          </cell>
          <cell r="K1376" t="str">
            <v xml:space="preserve"> A</v>
          </cell>
          <cell r="L1376" t="str">
            <v xml:space="preserve"> N</v>
          </cell>
          <cell r="M1376">
            <v>0</v>
          </cell>
          <cell r="N1376">
            <v>45660</v>
          </cell>
          <cell r="O1376">
            <v>97324</v>
          </cell>
          <cell r="P1376">
            <v>0</v>
          </cell>
          <cell r="Q1376" t="str">
            <v xml:space="preserve"> DH</v>
          </cell>
          <cell r="R1376">
            <v>37803</v>
          </cell>
          <cell r="S1376">
            <v>121.41</v>
          </cell>
          <cell r="T1376">
            <v>0</v>
          </cell>
          <cell r="U1376" t="str">
            <v xml:space="preserve"> N</v>
          </cell>
          <cell r="V1376">
            <v>11</v>
          </cell>
          <cell r="W1376">
            <v>526352546</v>
          </cell>
          <cell r="X1376" t="str">
            <v xml:space="preserve"> S</v>
          </cell>
          <cell r="Y1376">
            <v>45660</v>
          </cell>
          <cell r="Z1376">
            <v>97324</v>
          </cell>
          <cell r="AA1376">
            <v>0</v>
          </cell>
          <cell r="AB1376">
            <v>21</v>
          </cell>
          <cell r="AC1376">
            <v>10</v>
          </cell>
          <cell r="AD1376">
            <v>4</v>
          </cell>
          <cell r="AE1376">
            <v>0</v>
          </cell>
          <cell r="AF1376">
            <v>0</v>
          </cell>
          <cell r="AG1376" t="str">
            <v xml:space="preserve"> ST</v>
          </cell>
          <cell r="AH1376" t="str">
            <v xml:space="preserve"> 1989 FORD BRONCO</v>
          </cell>
          <cell r="AI1376" t="str">
            <v xml:space="preserve"> N</v>
          </cell>
          <cell r="AJ1376">
            <v>10</v>
          </cell>
          <cell r="AK1376">
            <v>19</v>
          </cell>
          <cell r="AL1376">
            <v>45660</v>
          </cell>
          <cell r="AM1376">
            <v>97324</v>
          </cell>
          <cell r="AN1376" t="str">
            <v xml:space="preserve">  0/00/0000</v>
          </cell>
          <cell r="AO1376">
            <v>2019.5</v>
          </cell>
          <cell r="AP1376">
            <v>2962.35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4981.8500000000004</v>
          </cell>
          <cell r="AV1376">
            <v>19</v>
          </cell>
          <cell r="AW1376">
            <v>19</v>
          </cell>
          <cell r="AX1376">
            <v>19</v>
          </cell>
          <cell r="AY1376">
            <v>45660</v>
          </cell>
          <cell r="AZ1376">
            <v>97324</v>
          </cell>
          <cell r="BA1376" t="str">
            <v xml:space="preserve"> ST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 t="str">
            <v>Substandard</v>
          </cell>
          <cell r="BH1376" t="str">
            <v>Pass</v>
          </cell>
          <cell r="BI1376" t="str">
            <v>***-**-2546</v>
          </cell>
          <cell r="BJ1376">
            <v>2019.5</v>
          </cell>
          <cell r="BK1376">
            <v>0</v>
          </cell>
          <cell r="BL1376"/>
          <cell r="BM1376"/>
          <cell r="BN1376">
            <v>0</v>
          </cell>
          <cell r="BO1376"/>
          <cell r="BP1376"/>
          <cell r="BQ1376">
            <v>2.7733018299062562E-6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2019.5</v>
          </cell>
          <cell r="BY1376" t="str">
            <v>120 +</v>
          </cell>
          <cell r="BZ1376">
            <v>4981.8500000000004</v>
          </cell>
          <cell r="CA1376" t="e">
            <v>#REF!</v>
          </cell>
          <cell r="CB1376" t="str">
            <v>Match</v>
          </cell>
          <cell r="CC1376" t="b">
            <v>0</v>
          </cell>
          <cell r="CD1376">
            <v>526352546</v>
          </cell>
          <cell r="CE1376">
            <v>9</v>
          </cell>
          <cell r="CF1376">
            <v>5</v>
          </cell>
          <cell r="CG1376">
            <v>35</v>
          </cell>
          <cell r="CH1376" t="b">
            <v>0</v>
          </cell>
          <cell r="CI1376">
            <v>5320.6868402777764</v>
          </cell>
          <cell r="CJ1376" t="str">
            <v>31 +</v>
          </cell>
          <cell r="CK1376">
            <v>0</v>
          </cell>
          <cell r="CL1376">
            <v>0</v>
          </cell>
        </row>
        <row r="1377">
          <cell r="B1377">
            <v>54045</v>
          </cell>
          <cell r="C1377" t="str">
            <v xml:space="preserve"> ORTIZ-CORRAL,EDGAR</v>
          </cell>
          <cell r="D1377">
            <v>5365</v>
          </cell>
          <cell r="E1377">
            <v>3499.93</v>
          </cell>
          <cell r="F1377">
            <v>42947</v>
          </cell>
          <cell r="G1377">
            <v>43374</v>
          </cell>
          <cell r="H1377" t="str">
            <v xml:space="preserve"> PERSONAL</v>
          </cell>
          <cell r="I1377" t="str">
            <v xml:space="preserve"> SA</v>
          </cell>
          <cell r="J1377">
            <v>31</v>
          </cell>
          <cell r="K1377" t="str">
            <v xml:space="preserve"> A</v>
          </cell>
          <cell r="L1377" t="str">
            <v xml:space="preserve"> N</v>
          </cell>
          <cell r="M1377">
            <v>0</v>
          </cell>
          <cell r="N1377">
            <v>45661</v>
          </cell>
          <cell r="O1377">
            <v>54045</v>
          </cell>
          <cell r="P1377">
            <v>0</v>
          </cell>
          <cell r="Q1377" t="str">
            <v xml:space="preserve"> MN</v>
          </cell>
          <cell r="R1377">
            <v>43132</v>
          </cell>
          <cell r="S1377">
            <v>400.28</v>
          </cell>
          <cell r="T1377">
            <v>8.73</v>
          </cell>
          <cell r="U1377" t="str">
            <v xml:space="preserve"> N</v>
          </cell>
          <cell r="V1377">
            <v>11</v>
          </cell>
          <cell r="W1377">
            <v>976839118</v>
          </cell>
          <cell r="X1377" t="str">
            <v xml:space="preserve"> S</v>
          </cell>
          <cell r="Y1377">
            <v>45661</v>
          </cell>
          <cell r="Z1377">
            <v>54045</v>
          </cell>
          <cell r="AA1377">
            <v>0</v>
          </cell>
          <cell r="AB1377">
            <v>4</v>
          </cell>
          <cell r="AC1377">
            <v>10</v>
          </cell>
          <cell r="AD1377">
            <v>4</v>
          </cell>
          <cell r="AE1377">
            <v>0</v>
          </cell>
          <cell r="AF1377">
            <v>0</v>
          </cell>
          <cell r="AG1377" t="str">
            <v xml:space="preserve"> ST</v>
          </cell>
          <cell r="AH1377" t="str">
            <v xml:space="preserve"> 2006 NISSAN MURANO (VIN JN8AZ</v>
          </cell>
          <cell r="AI1377" t="str">
            <v xml:space="preserve"> N</v>
          </cell>
          <cell r="AJ1377">
            <v>7</v>
          </cell>
          <cell r="AK1377">
            <v>0</v>
          </cell>
          <cell r="AL1377">
            <v>45661</v>
          </cell>
          <cell r="AM1377">
            <v>54045</v>
          </cell>
          <cell r="AN1377" t="str">
            <v xml:space="preserve">  0/00/0000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45661</v>
          </cell>
          <cell r="AZ1377">
            <v>54045</v>
          </cell>
          <cell r="BA1377" t="str">
            <v xml:space="preserve"> ST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 t="str">
            <v>Pass</v>
          </cell>
          <cell r="BH1377" t="str">
            <v>Pass</v>
          </cell>
          <cell r="BI1377" t="str">
            <v>***-**-9118</v>
          </cell>
          <cell r="BJ1377">
            <v>3499.93</v>
          </cell>
          <cell r="BK1377">
            <v>3508.66</v>
          </cell>
          <cell r="BL1377">
            <v>3508.66</v>
          </cell>
          <cell r="BM1377"/>
          <cell r="BN1377"/>
          <cell r="BO1377"/>
          <cell r="BP1377"/>
          <cell r="BQ1377">
            <v>3.3644236650065176E-6</v>
          </cell>
          <cell r="BR1377">
            <v>3499.93</v>
          </cell>
          <cell r="BS1377">
            <v>8.73</v>
          </cell>
          <cell r="BT1377">
            <v>3508.66</v>
          </cell>
          <cell r="BU1377">
            <v>0</v>
          </cell>
          <cell r="BV1377">
            <v>3508.66</v>
          </cell>
          <cell r="BW1377">
            <v>0</v>
          </cell>
          <cell r="BX1377">
            <v>0</v>
          </cell>
          <cell r="BY1377"/>
          <cell r="BZ1377">
            <v>0</v>
          </cell>
          <cell r="CA1377" t="e">
            <v>#REF!</v>
          </cell>
          <cell r="CB1377" t="str">
            <v>Match</v>
          </cell>
          <cell r="CC1377" t="b">
            <v>0</v>
          </cell>
          <cell r="CD1377">
            <v>976839118</v>
          </cell>
          <cell r="CE1377">
            <v>9</v>
          </cell>
          <cell r="CF1377">
            <v>9</v>
          </cell>
          <cell r="CG1377">
            <v>83</v>
          </cell>
          <cell r="CH1377" t="str">
            <v>Z</v>
          </cell>
          <cell r="CI1377">
            <v>-8.3131597222236451</v>
          </cell>
          <cell r="CJ1377"/>
          <cell r="CK1377" t="e">
            <v>#REF!</v>
          </cell>
          <cell r="CL1377" t="e">
            <v>#REF!</v>
          </cell>
        </row>
        <row r="1378">
          <cell r="B1378">
            <v>52220</v>
          </cell>
          <cell r="C1378" t="str">
            <v xml:space="preserve"> ORTIZ-CORRAL,RUDY F.</v>
          </cell>
          <cell r="D1378">
            <v>17017.5</v>
          </cell>
          <cell r="E1378">
            <v>10338.43</v>
          </cell>
          <cell r="F1378">
            <v>42297</v>
          </cell>
          <cell r="G1378">
            <v>44130</v>
          </cell>
          <cell r="H1378" t="str">
            <v xml:space="preserve"> PURCHASE VEHICLE</v>
          </cell>
          <cell r="I1378" t="str">
            <v xml:space="preserve"> SA</v>
          </cell>
          <cell r="J1378">
            <v>34</v>
          </cell>
          <cell r="K1378" t="str">
            <v xml:space="preserve"> A</v>
          </cell>
          <cell r="L1378" t="str">
            <v xml:space="preserve"> N</v>
          </cell>
          <cell r="M1378">
            <v>0</v>
          </cell>
          <cell r="N1378">
            <v>45662</v>
          </cell>
          <cell r="O1378">
            <v>52220</v>
          </cell>
          <cell r="P1378">
            <v>0</v>
          </cell>
          <cell r="Q1378" t="str">
            <v xml:space="preserve"> JD</v>
          </cell>
          <cell r="R1378">
            <v>43126</v>
          </cell>
          <cell r="S1378">
            <v>353.95</v>
          </cell>
          <cell r="T1378">
            <v>71.38</v>
          </cell>
          <cell r="U1378" t="str">
            <v xml:space="preserve"> N</v>
          </cell>
          <cell r="V1378">
            <v>11</v>
          </cell>
          <cell r="W1378">
            <v>522991455</v>
          </cell>
          <cell r="X1378" t="str">
            <v xml:space="preserve"> S</v>
          </cell>
          <cell r="Y1378">
            <v>45662</v>
          </cell>
          <cell r="Z1378">
            <v>52220</v>
          </cell>
          <cell r="AA1378">
            <v>0</v>
          </cell>
          <cell r="AB1378">
            <v>4</v>
          </cell>
          <cell r="AC1378">
            <v>5</v>
          </cell>
          <cell r="AD1378">
            <v>12</v>
          </cell>
          <cell r="AE1378">
            <v>0</v>
          </cell>
          <cell r="AF1378">
            <v>0</v>
          </cell>
          <cell r="AG1378" t="str">
            <v xml:space="preserve"> ST</v>
          </cell>
          <cell r="AH1378" t="str">
            <v xml:space="preserve"> 2007 CHEVROLET SILVERADO 1500</v>
          </cell>
          <cell r="AI1378" t="str">
            <v xml:space="preserve"> N</v>
          </cell>
          <cell r="AJ1378">
            <v>9</v>
          </cell>
          <cell r="AK1378">
            <v>1</v>
          </cell>
          <cell r="AL1378">
            <v>45662</v>
          </cell>
          <cell r="AM1378">
            <v>52220</v>
          </cell>
          <cell r="AN1378" t="str">
            <v xml:space="preserve">  0/00/0000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45662</v>
          </cell>
          <cell r="AZ1378">
            <v>52220</v>
          </cell>
          <cell r="BA1378" t="str">
            <v xml:space="preserve"> ST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 t="str">
            <v>Pass</v>
          </cell>
          <cell r="BH1378" t="str">
            <v>Pass</v>
          </cell>
          <cell r="BI1378" t="str">
            <v>***-**-1455</v>
          </cell>
          <cell r="BJ1378">
            <v>10338.43</v>
          </cell>
          <cell r="BK1378">
            <v>10409.81</v>
          </cell>
          <cell r="BL1378">
            <v>10409.81</v>
          </cell>
          <cell r="BM1378"/>
          <cell r="BN1378"/>
          <cell r="BO1378"/>
          <cell r="BP1378"/>
          <cell r="BQ1378">
            <v>1.277763216321959E-5</v>
          </cell>
          <cell r="BR1378">
            <v>10338.43</v>
          </cell>
          <cell r="BS1378">
            <v>71.38</v>
          </cell>
          <cell r="BT1378">
            <v>10409.81</v>
          </cell>
          <cell r="BU1378">
            <v>0</v>
          </cell>
          <cell r="BV1378">
            <v>10409.81</v>
          </cell>
          <cell r="BW1378">
            <v>0</v>
          </cell>
          <cell r="BX1378">
            <v>0</v>
          </cell>
          <cell r="BY1378"/>
          <cell r="BZ1378">
            <v>0</v>
          </cell>
          <cell r="CA1378" t="e">
            <v>#REF!</v>
          </cell>
          <cell r="CB1378" t="str">
            <v>Match</v>
          </cell>
          <cell r="CC1378" t="b">
            <v>0</v>
          </cell>
          <cell r="CD1378">
            <v>522991455</v>
          </cell>
          <cell r="CE1378">
            <v>9</v>
          </cell>
          <cell r="CF1378">
            <v>5</v>
          </cell>
          <cell r="CG1378">
            <v>99</v>
          </cell>
          <cell r="CH1378" t="b">
            <v>0</v>
          </cell>
          <cell r="CI1378">
            <v>-2.3131597222236451</v>
          </cell>
          <cell r="CJ1378"/>
          <cell r="CK1378" t="e">
            <v>#REF!</v>
          </cell>
          <cell r="CL1378" t="e">
            <v>#REF!</v>
          </cell>
        </row>
        <row r="1379">
          <cell r="B1379">
            <v>53632</v>
          </cell>
          <cell r="C1379" t="str">
            <v xml:space="preserve"> ORTIZ-CORRAL,RUDY F.</v>
          </cell>
          <cell r="D1379">
            <v>6025</v>
          </cell>
          <cell r="E1379">
            <v>2888.37</v>
          </cell>
          <cell r="F1379">
            <v>42789</v>
          </cell>
          <cell r="G1379">
            <v>43369</v>
          </cell>
          <cell r="H1379" t="str">
            <v xml:space="preserve"> PERSONAL</v>
          </cell>
          <cell r="I1379" t="str">
            <v xml:space="preserve"> SA</v>
          </cell>
          <cell r="J1379">
            <v>31</v>
          </cell>
          <cell r="K1379" t="str">
            <v xml:space="preserve"> A</v>
          </cell>
          <cell r="L1379" t="str">
            <v xml:space="preserve"> N</v>
          </cell>
          <cell r="M1379">
            <v>0</v>
          </cell>
          <cell r="N1379">
            <v>45662</v>
          </cell>
          <cell r="O1379">
            <v>53632</v>
          </cell>
          <cell r="P1379">
            <v>0</v>
          </cell>
          <cell r="Q1379" t="str">
            <v xml:space="preserve"> MN</v>
          </cell>
          <cell r="R1379">
            <v>43126</v>
          </cell>
          <cell r="S1379">
            <v>338.77</v>
          </cell>
          <cell r="T1379">
            <v>36.72</v>
          </cell>
          <cell r="U1379" t="str">
            <v xml:space="preserve"> N</v>
          </cell>
          <cell r="V1379">
            <v>11</v>
          </cell>
          <cell r="W1379">
            <v>522991455</v>
          </cell>
          <cell r="X1379" t="str">
            <v xml:space="preserve"> S</v>
          </cell>
          <cell r="Y1379">
            <v>45662</v>
          </cell>
          <cell r="Z1379">
            <v>53632</v>
          </cell>
          <cell r="AA1379">
            <v>0</v>
          </cell>
          <cell r="AB1379">
            <v>4</v>
          </cell>
          <cell r="AC1379">
            <v>10</v>
          </cell>
          <cell r="AD1379">
            <v>4</v>
          </cell>
          <cell r="AE1379">
            <v>0</v>
          </cell>
          <cell r="AF1379">
            <v>0</v>
          </cell>
          <cell r="AG1379" t="str">
            <v xml:space="preserve"> ST</v>
          </cell>
          <cell r="AH1379" t="str">
            <v xml:space="preserve"> 2006 CHEVROLET COLORADO</v>
          </cell>
          <cell r="AI1379" t="str">
            <v xml:space="preserve"> N</v>
          </cell>
          <cell r="AJ1379">
            <v>8</v>
          </cell>
          <cell r="AK1379">
            <v>1</v>
          </cell>
          <cell r="AL1379">
            <v>45662</v>
          </cell>
          <cell r="AM1379">
            <v>53632</v>
          </cell>
          <cell r="AN1379" t="str">
            <v xml:space="preserve">  0/00/0000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45662</v>
          </cell>
          <cell r="AZ1379">
            <v>53632</v>
          </cell>
          <cell r="BA1379" t="str">
            <v xml:space="preserve"> ST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 t="str">
            <v>Pass</v>
          </cell>
          <cell r="BH1379" t="str">
            <v>Pass</v>
          </cell>
          <cell r="BI1379" t="str">
            <v>***-**-1455</v>
          </cell>
          <cell r="BJ1379">
            <v>2888.37</v>
          </cell>
          <cell r="BK1379">
            <v>2925.0899999999997</v>
          </cell>
          <cell r="BL1379">
            <v>2925.0899999999997</v>
          </cell>
          <cell r="BM1379"/>
          <cell r="BN1379"/>
          <cell r="BO1379"/>
          <cell r="BP1379"/>
          <cell r="BQ1379">
            <v>3.1731901189190722E-6</v>
          </cell>
          <cell r="BR1379">
            <v>2888.37</v>
          </cell>
          <cell r="BS1379">
            <v>36.72</v>
          </cell>
          <cell r="BT1379">
            <v>2925.0899999999997</v>
          </cell>
          <cell r="BU1379">
            <v>0</v>
          </cell>
          <cell r="BV1379">
            <v>2925.0899999999997</v>
          </cell>
          <cell r="BW1379">
            <v>0</v>
          </cell>
          <cell r="BX1379">
            <v>0</v>
          </cell>
          <cell r="BY1379"/>
          <cell r="BZ1379">
            <v>0</v>
          </cell>
          <cell r="CA1379" t="e">
            <v>#REF!</v>
          </cell>
          <cell r="CB1379" t="str">
            <v>Match</v>
          </cell>
          <cell r="CC1379" t="b">
            <v>0</v>
          </cell>
          <cell r="CD1379">
            <v>522991455</v>
          </cell>
          <cell r="CE1379">
            <v>9</v>
          </cell>
          <cell r="CF1379">
            <v>5</v>
          </cell>
          <cell r="CG1379">
            <v>99</v>
          </cell>
          <cell r="CH1379" t="b">
            <v>0</v>
          </cell>
          <cell r="CI1379">
            <v>-2.3131597222236451</v>
          </cell>
          <cell r="CJ1379"/>
          <cell r="CK1379" t="e">
            <v>#REF!</v>
          </cell>
          <cell r="CL1379" t="e">
            <v>#REF!</v>
          </cell>
        </row>
        <row r="1380">
          <cell r="B1380">
            <v>53962</v>
          </cell>
          <cell r="C1380" t="str">
            <v xml:space="preserve"> ORTIZ-CORRAL,RUDY F.</v>
          </cell>
          <cell r="D1380">
            <v>13653.5</v>
          </cell>
          <cell r="E1380">
            <v>11789.61</v>
          </cell>
          <cell r="F1380">
            <v>42906</v>
          </cell>
          <cell r="G1380">
            <v>43734</v>
          </cell>
          <cell r="H1380" t="str">
            <v xml:space="preserve"> PURCHASE LOT</v>
          </cell>
          <cell r="I1380" t="str">
            <v xml:space="preserve"> SA</v>
          </cell>
          <cell r="J1380">
            <v>11</v>
          </cell>
          <cell r="K1380" t="str">
            <v xml:space="preserve"> A</v>
          </cell>
          <cell r="L1380" t="str">
            <v xml:space="preserve"> N</v>
          </cell>
          <cell r="M1380">
            <v>0</v>
          </cell>
          <cell r="N1380">
            <v>45662</v>
          </cell>
          <cell r="O1380">
            <v>53962</v>
          </cell>
          <cell r="P1380">
            <v>0</v>
          </cell>
          <cell r="Q1380" t="str">
            <v xml:space="preserve"> MN</v>
          </cell>
          <cell r="R1380">
            <v>43126</v>
          </cell>
          <cell r="S1380">
            <v>603.41999999999996</v>
          </cell>
          <cell r="T1380">
            <v>72.349999999999994</v>
          </cell>
          <cell r="U1380" t="str">
            <v xml:space="preserve"> N</v>
          </cell>
          <cell r="V1380">
            <v>2</v>
          </cell>
          <cell r="W1380">
            <v>522991455</v>
          </cell>
          <cell r="X1380" t="str">
            <v xml:space="preserve"> S</v>
          </cell>
          <cell r="Y1380">
            <v>45662</v>
          </cell>
          <cell r="Z1380">
            <v>53962</v>
          </cell>
          <cell r="AA1380">
            <v>0</v>
          </cell>
          <cell r="AB1380">
            <v>4</v>
          </cell>
          <cell r="AC1380">
            <v>6</v>
          </cell>
          <cell r="AD1380">
            <v>2</v>
          </cell>
          <cell r="AE1380">
            <v>0</v>
          </cell>
          <cell r="AF1380">
            <v>0</v>
          </cell>
          <cell r="AG1380" t="str">
            <v xml:space="preserve"> ST</v>
          </cell>
          <cell r="AH1380" t="str">
            <v xml:space="preserve"> REAL PROPERTY LOCATED AT 1509</v>
          </cell>
          <cell r="AI1380" t="str">
            <v xml:space="preserve"> N</v>
          </cell>
          <cell r="AJ1380">
            <v>8</v>
          </cell>
          <cell r="AK1380">
            <v>0</v>
          </cell>
          <cell r="AL1380">
            <v>45662</v>
          </cell>
          <cell r="AM1380">
            <v>53962</v>
          </cell>
          <cell r="AN1380" t="str">
            <v xml:space="preserve">  0/00/0000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45662</v>
          </cell>
          <cell r="AZ1380">
            <v>53962</v>
          </cell>
          <cell r="BA1380" t="str">
            <v xml:space="preserve"> ST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 t="str">
            <v>Pass</v>
          </cell>
          <cell r="BH1380" t="str">
            <v>Pass</v>
          </cell>
          <cell r="BI1380" t="str">
            <v>***-**-1455</v>
          </cell>
          <cell r="BJ1380">
            <v>11789.61</v>
          </cell>
          <cell r="BK1380">
            <v>11861.960000000001</v>
          </cell>
          <cell r="BL1380">
            <v>11861.960000000001</v>
          </cell>
          <cell r="BM1380"/>
          <cell r="BN1380"/>
          <cell r="BO1380"/>
          <cell r="BP1380"/>
          <cell r="BQ1380">
            <v>1.2952175087647872E-5</v>
          </cell>
          <cell r="BR1380">
            <v>11789.61</v>
          </cell>
          <cell r="BS1380">
            <v>72.349999999999994</v>
          </cell>
          <cell r="BT1380">
            <v>11861.960000000001</v>
          </cell>
          <cell r="BU1380">
            <v>0</v>
          </cell>
          <cell r="BV1380">
            <v>11861.960000000001</v>
          </cell>
          <cell r="BW1380">
            <v>0</v>
          </cell>
          <cell r="BX1380">
            <v>0</v>
          </cell>
          <cell r="BY1380"/>
          <cell r="BZ1380">
            <v>0</v>
          </cell>
          <cell r="CA1380" t="e">
            <v>#REF!</v>
          </cell>
          <cell r="CB1380" t="str">
            <v>Match</v>
          </cell>
          <cell r="CC1380" t="b">
            <v>0</v>
          </cell>
          <cell r="CD1380">
            <v>522991455</v>
          </cell>
          <cell r="CE1380">
            <v>9</v>
          </cell>
          <cell r="CF1380">
            <v>5</v>
          </cell>
          <cell r="CG1380">
            <v>99</v>
          </cell>
          <cell r="CH1380" t="b">
            <v>0</v>
          </cell>
          <cell r="CI1380">
            <v>-2.3131597222236451</v>
          </cell>
          <cell r="CJ1380"/>
          <cell r="CK1380" t="e">
            <v>#REF!</v>
          </cell>
          <cell r="CL1380" t="e">
            <v>#REF!</v>
          </cell>
        </row>
        <row r="1381">
          <cell r="B1381">
            <v>52198</v>
          </cell>
          <cell r="C1381" t="str">
            <v xml:space="preserve"> PADILLA-ARENAS,BREND</v>
          </cell>
          <cell r="D1381">
            <v>14092.5</v>
          </cell>
          <cell r="E1381">
            <v>7373.23</v>
          </cell>
          <cell r="F1381">
            <v>42291</v>
          </cell>
          <cell r="G1381">
            <v>43829</v>
          </cell>
          <cell r="H1381" t="str">
            <v xml:space="preserve"> PURCHASE VEHICLE</v>
          </cell>
          <cell r="I1381" t="str">
            <v xml:space="preserve"> SA</v>
          </cell>
          <cell r="J1381">
            <v>34</v>
          </cell>
          <cell r="K1381" t="str">
            <v xml:space="preserve"> A</v>
          </cell>
          <cell r="L1381" t="str">
            <v xml:space="preserve"> N</v>
          </cell>
          <cell r="M1381">
            <v>0</v>
          </cell>
          <cell r="N1381">
            <v>45760</v>
          </cell>
          <cell r="O1381">
            <v>52198</v>
          </cell>
          <cell r="P1381">
            <v>0</v>
          </cell>
          <cell r="Q1381" t="str">
            <v xml:space="preserve"> JD</v>
          </cell>
          <cell r="R1381">
            <v>43130</v>
          </cell>
          <cell r="S1381">
            <v>354.39</v>
          </cell>
          <cell r="T1381">
            <v>28.89</v>
          </cell>
          <cell r="U1381" t="str">
            <v xml:space="preserve"> N</v>
          </cell>
          <cell r="V1381">
            <v>11</v>
          </cell>
          <cell r="W1381">
            <v>965776727</v>
          </cell>
          <cell r="X1381" t="str">
            <v xml:space="preserve"> S</v>
          </cell>
          <cell r="Y1381">
            <v>45760</v>
          </cell>
          <cell r="Z1381">
            <v>52198</v>
          </cell>
          <cell r="AA1381">
            <v>0</v>
          </cell>
          <cell r="AB1381">
            <v>25</v>
          </cell>
          <cell r="AC1381">
            <v>5</v>
          </cell>
          <cell r="AD1381">
            <v>12</v>
          </cell>
          <cell r="AE1381">
            <v>0</v>
          </cell>
          <cell r="AF1381">
            <v>0</v>
          </cell>
          <cell r="AG1381" t="str">
            <v xml:space="preserve"> ST</v>
          </cell>
          <cell r="AH1381" t="str">
            <v xml:space="preserve"> 2008 CHEVROLET SUBURBAN 1500</v>
          </cell>
          <cell r="AI1381" t="str">
            <v xml:space="preserve"> N</v>
          </cell>
          <cell r="AJ1381">
            <v>11</v>
          </cell>
          <cell r="AK1381">
            <v>12</v>
          </cell>
          <cell r="AL1381">
            <v>45760</v>
          </cell>
          <cell r="AM1381">
            <v>52198</v>
          </cell>
          <cell r="AN1381" t="str">
            <v xml:space="preserve">  0/00/0000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6</v>
          </cell>
          <cell r="AW1381">
            <v>3</v>
          </cell>
          <cell r="AX1381">
            <v>2</v>
          </cell>
          <cell r="AY1381">
            <v>45760</v>
          </cell>
          <cell r="AZ1381">
            <v>52198</v>
          </cell>
          <cell r="BA1381" t="str">
            <v xml:space="preserve"> ST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 t="str">
            <v>Pass</v>
          </cell>
          <cell r="BH1381" t="str">
            <v>Pass</v>
          </cell>
          <cell r="BI1381" t="str">
            <v>***-**-6727</v>
          </cell>
          <cell r="BJ1381">
            <v>7373.23</v>
          </cell>
          <cell r="BK1381">
            <v>7402.12</v>
          </cell>
          <cell r="BL1381">
            <v>7402.12</v>
          </cell>
          <cell r="BM1381"/>
          <cell r="BN1381"/>
          <cell r="BO1381"/>
          <cell r="BP1381"/>
          <cell r="BQ1381">
            <v>1.113791110495255E-5</v>
          </cell>
          <cell r="BR1381">
            <v>7373.23</v>
          </cell>
          <cell r="BS1381">
            <v>28.89</v>
          </cell>
          <cell r="BT1381">
            <v>7402.12</v>
          </cell>
          <cell r="BU1381">
            <v>0</v>
          </cell>
          <cell r="BV1381">
            <v>7402.12</v>
          </cell>
          <cell r="BW1381">
            <v>0</v>
          </cell>
          <cell r="BX1381">
            <v>0</v>
          </cell>
          <cell r="BY1381"/>
          <cell r="BZ1381">
            <v>0</v>
          </cell>
          <cell r="CA1381" t="e">
            <v>#REF!</v>
          </cell>
          <cell r="CB1381" t="str">
            <v>Match</v>
          </cell>
          <cell r="CC1381" t="b">
            <v>0</v>
          </cell>
          <cell r="CD1381">
            <v>965776727</v>
          </cell>
          <cell r="CE1381">
            <v>9</v>
          </cell>
          <cell r="CF1381">
            <v>9</v>
          </cell>
          <cell r="CG1381">
            <v>77</v>
          </cell>
          <cell r="CH1381" t="str">
            <v>Z</v>
          </cell>
          <cell r="CI1381">
            <v>-6.3131597222236451</v>
          </cell>
          <cell r="CJ1381"/>
          <cell r="CK1381" t="e">
            <v>#REF!</v>
          </cell>
          <cell r="CL1381" t="e">
            <v>#REF!</v>
          </cell>
        </row>
        <row r="1382">
          <cell r="B1382">
            <v>53077</v>
          </cell>
          <cell r="C1382" t="str">
            <v xml:space="preserve"> VARELA,EVER PALACIOS</v>
          </cell>
          <cell r="D1382">
            <v>26617.5</v>
          </cell>
          <cell r="E1382">
            <v>19432.919999999998</v>
          </cell>
          <cell r="F1382">
            <v>42559</v>
          </cell>
          <cell r="G1382">
            <v>44381</v>
          </cell>
          <cell r="H1382" t="str">
            <v xml:space="preserve"> PURCHASE VEHICLE</v>
          </cell>
          <cell r="I1382" t="str">
            <v xml:space="preserve"> SA</v>
          </cell>
          <cell r="J1382">
            <v>34</v>
          </cell>
          <cell r="K1382" t="str">
            <v xml:space="preserve"> A</v>
          </cell>
          <cell r="L1382" t="str">
            <v xml:space="preserve"> N</v>
          </cell>
          <cell r="M1382">
            <v>0</v>
          </cell>
          <cell r="N1382">
            <v>45800</v>
          </cell>
          <cell r="O1382">
            <v>53077</v>
          </cell>
          <cell r="P1382">
            <v>0</v>
          </cell>
          <cell r="Q1382" t="str">
            <v xml:space="preserve"> JD</v>
          </cell>
          <cell r="R1382">
            <v>43135</v>
          </cell>
          <cell r="S1382">
            <v>513.72</v>
          </cell>
          <cell r="T1382">
            <v>47.52</v>
          </cell>
          <cell r="U1382" t="str">
            <v xml:space="preserve"> N</v>
          </cell>
          <cell r="V1382">
            <v>11</v>
          </cell>
          <cell r="W1382">
            <v>969846748</v>
          </cell>
          <cell r="X1382" t="str">
            <v xml:space="preserve"> S</v>
          </cell>
          <cell r="Y1382">
            <v>45800</v>
          </cell>
          <cell r="Z1382">
            <v>53077</v>
          </cell>
          <cell r="AA1382">
            <v>0</v>
          </cell>
          <cell r="AB1382">
            <v>4</v>
          </cell>
          <cell r="AC1382">
            <v>5</v>
          </cell>
          <cell r="AD1382">
            <v>12</v>
          </cell>
          <cell r="AE1382">
            <v>0</v>
          </cell>
          <cell r="AF1382">
            <v>0</v>
          </cell>
          <cell r="AG1382" t="str">
            <v xml:space="preserve"> ST</v>
          </cell>
          <cell r="AH1382" t="str">
            <v xml:space="preserve"> 2010 DODGE RAM 2500 LARAMIE</v>
          </cell>
          <cell r="AI1382" t="str">
            <v xml:space="preserve"> N</v>
          </cell>
          <cell r="AJ1382">
            <v>5.95</v>
          </cell>
          <cell r="AK1382">
            <v>0</v>
          </cell>
          <cell r="AL1382">
            <v>45800</v>
          </cell>
          <cell r="AM1382">
            <v>53077</v>
          </cell>
          <cell r="AN1382" t="str">
            <v xml:space="preserve">  0/00/0000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45800</v>
          </cell>
          <cell r="AZ1382">
            <v>53077</v>
          </cell>
          <cell r="BA1382" t="str">
            <v xml:space="preserve"> ST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 t="str">
            <v>Pass</v>
          </cell>
          <cell r="BH1382" t="str">
            <v>Pass</v>
          </cell>
          <cell r="BI1382" t="str">
            <v>***-**-6748</v>
          </cell>
          <cell r="BJ1382">
            <v>19432.919999999998</v>
          </cell>
          <cell r="BK1382">
            <v>19480.439999999999</v>
          </cell>
          <cell r="BL1382">
            <v>19480.439999999999</v>
          </cell>
          <cell r="BM1382"/>
          <cell r="BN1382"/>
          <cell r="BO1382"/>
          <cell r="BP1382"/>
          <cell r="BQ1382">
            <v>1.5878457437420658E-5</v>
          </cell>
          <cell r="BR1382">
            <v>19432.919999999998</v>
          </cell>
          <cell r="BS1382">
            <v>47.52</v>
          </cell>
          <cell r="BT1382">
            <v>19480.439999999999</v>
          </cell>
          <cell r="BU1382">
            <v>0</v>
          </cell>
          <cell r="BV1382">
            <v>19480.439999999999</v>
          </cell>
          <cell r="BW1382">
            <v>0</v>
          </cell>
          <cell r="BX1382">
            <v>0</v>
          </cell>
          <cell r="BY1382"/>
          <cell r="BZ1382">
            <v>0</v>
          </cell>
          <cell r="CA1382" t="e">
            <v>#REF!</v>
          </cell>
          <cell r="CB1382" t="str">
            <v>Match</v>
          </cell>
          <cell r="CC1382" t="b">
            <v>0</v>
          </cell>
          <cell r="CD1382">
            <v>969846748</v>
          </cell>
          <cell r="CE1382">
            <v>9</v>
          </cell>
          <cell r="CF1382">
            <v>9</v>
          </cell>
          <cell r="CG1382">
            <v>84</v>
          </cell>
          <cell r="CH1382" t="str">
            <v>Z</v>
          </cell>
          <cell r="CI1382">
            <v>-11.313159722223645</v>
          </cell>
          <cell r="CJ1382"/>
          <cell r="CK1382" t="e">
            <v>#REF!</v>
          </cell>
          <cell r="CL1382" t="e">
            <v>#REF!</v>
          </cell>
        </row>
        <row r="1383">
          <cell r="B1383">
            <v>53785</v>
          </cell>
          <cell r="C1383" t="str">
            <v xml:space="preserve"> VARELA,EVER PALACIOS</v>
          </cell>
          <cell r="D1383">
            <v>9367.76</v>
          </cell>
          <cell r="E1383">
            <v>7016.48</v>
          </cell>
          <cell r="F1383">
            <v>42846</v>
          </cell>
          <cell r="G1383">
            <v>43878</v>
          </cell>
          <cell r="H1383" t="str">
            <v xml:space="preserve"> PERSONAL</v>
          </cell>
          <cell r="I1383" t="str">
            <v xml:space="preserve"> SA</v>
          </cell>
          <cell r="J1383">
            <v>31</v>
          </cell>
          <cell r="K1383" t="str">
            <v xml:space="preserve"> A</v>
          </cell>
          <cell r="L1383" t="str">
            <v xml:space="preserve"> N</v>
          </cell>
          <cell r="M1383">
            <v>0</v>
          </cell>
          <cell r="N1383">
            <v>45800</v>
          </cell>
          <cell r="O1383">
            <v>53785</v>
          </cell>
          <cell r="P1383">
            <v>0</v>
          </cell>
          <cell r="Q1383" t="str">
            <v xml:space="preserve"> JD</v>
          </cell>
          <cell r="R1383">
            <v>43148</v>
          </cell>
          <cell r="S1383">
            <v>298.02</v>
          </cell>
          <cell r="T1383">
            <v>2.11</v>
          </cell>
          <cell r="U1383" t="str">
            <v xml:space="preserve"> N</v>
          </cell>
          <cell r="V1383">
            <v>11</v>
          </cell>
          <cell r="W1383">
            <v>969846748</v>
          </cell>
          <cell r="X1383" t="str">
            <v xml:space="preserve"> S</v>
          </cell>
          <cell r="Y1383">
            <v>45800</v>
          </cell>
          <cell r="Z1383">
            <v>53785</v>
          </cell>
          <cell r="AA1383">
            <v>0</v>
          </cell>
          <cell r="AB1383">
            <v>4</v>
          </cell>
          <cell r="AC1383">
            <v>10</v>
          </cell>
          <cell r="AD1383">
            <v>4</v>
          </cell>
          <cell r="AE1383">
            <v>0</v>
          </cell>
          <cell r="AF1383">
            <v>0</v>
          </cell>
          <cell r="AG1383" t="str">
            <v xml:space="preserve"> ST</v>
          </cell>
          <cell r="AH1383" t="str">
            <v xml:space="preserve"> 2006 CHEVROLET EQUINOX LT</v>
          </cell>
          <cell r="AI1383" t="str">
            <v xml:space="preserve"> N</v>
          </cell>
          <cell r="AJ1383">
            <v>5.5</v>
          </cell>
          <cell r="AK1383">
            <v>0</v>
          </cell>
          <cell r="AL1383">
            <v>45800</v>
          </cell>
          <cell r="AM1383">
            <v>53785</v>
          </cell>
          <cell r="AN1383" t="str">
            <v xml:space="preserve">  0/00/0000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45800</v>
          </cell>
          <cell r="AZ1383">
            <v>53785</v>
          </cell>
          <cell r="BA1383" t="str">
            <v xml:space="preserve"> ST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 t="str">
            <v>Pass</v>
          </cell>
          <cell r="BH1383" t="str">
            <v>Pass</v>
          </cell>
          <cell r="BI1383" t="str">
            <v>***-**-6748</v>
          </cell>
          <cell r="BJ1383">
            <v>7016.48</v>
          </cell>
          <cell r="BK1383">
            <v>7018.5899999999992</v>
          </cell>
          <cell r="BL1383">
            <v>7018.5899999999992</v>
          </cell>
          <cell r="BM1383"/>
          <cell r="BN1383"/>
          <cell r="BO1383"/>
          <cell r="BP1383"/>
          <cell r="BQ1383">
            <v>5.2995044579972045E-6</v>
          </cell>
          <cell r="BR1383">
            <v>7016.48</v>
          </cell>
          <cell r="BS1383">
            <v>2.11</v>
          </cell>
          <cell r="BT1383">
            <v>7018.5899999999992</v>
          </cell>
          <cell r="BU1383">
            <v>0</v>
          </cell>
          <cell r="BV1383">
            <v>7018.5899999999992</v>
          </cell>
          <cell r="BW1383">
            <v>0</v>
          </cell>
          <cell r="BX1383">
            <v>0</v>
          </cell>
          <cell r="BY1383"/>
          <cell r="BZ1383">
            <v>0</v>
          </cell>
          <cell r="CA1383" t="e">
            <v>#REF!</v>
          </cell>
          <cell r="CB1383" t="str">
            <v>Match</v>
          </cell>
          <cell r="CC1383" t="b">
            <v>0</v>
          </cell>
          <cell r="CD1383">
            <v>969846748</v>
          </cell>
          <cell r="CE1383">
            <v>9</v>
          </cell>
          <cell r="CF1383">
            <v>9</v>
          </cell>
          <cell r="CG1383">
            <v>84</v>
          </cell>
          <cell r="CH1383" t="str">
            <v>Z</v>
          </cell>
          <cell r="CI1383">
            <v>-24.313159722223645</v>
          </cell>
          <cell r="CJ1383"/>
          <cell r="CK1383" t="e">
            <v>#REF!</v>
          </cell>
          <cell r="CL1383" t="e">
            <v>#REF!</v>
          </cell>
        </row>
        <row r="1384">
          <cell r="B1384">
            <v>310224</v>
          </cell>
          <cell r="C1384" t="str">
            <v xml:space="preserve"> PALKOWITS, KELLEY M.</v>
          </cell>
          <cell r="D1384">
            <v>150000</v>
          </cell>
          <cell r="E1384">
            <v>132404.73000000001</v>
          </cell>
          <cell r="F1384">
            <v>40738</v>
          </cell>
          <cell r="G1384">
            <v>51714</v>
          </cell>
          <cell r="H1384" t="str">
            <v xml:space="preserve"> PURCHASE HOME</v>
          </cell>
          <cell r="I1384" t="str">
            <v xml:space="preserve"> PA</v>
          </cell>
          <cell r="J1384">
            <v>19</v>
          </cell>
          <cell r="K1384" t="str">
            <v xml:space="preserve"> A</v>
          </cell>
          <cell r="L1384" t="str">
            <v xml:space="preserve"> N</v>
          </cell>
          <cell r="M1384">
            <v>0</v>
          </cell>
          <cell r="N1384">
            <v>46070</v>
          </cell>
          <cell r="O1384">
            <v>310224</v>
          </cell>
          <cell r="P1384">
            <v>0</v>
          </cell>
          <cell r="Q1384" t="str">
            <v xml:space="preserve"> KM</v>
          </cell>
          <cell r="R1384">
            <v>43132</v>
          </cell>
          <cell r="S1384">
            <v>760.03</v>
          </cell>
          <cell r="T1384">
            <v>359.5</v>
          </cell>
          <cell r="U1384" t="str">
            <v xml:space="preserve"> N</v>
          </cell>
          <cell r="V1384">
            <v>2</v>
          </cell>
          <cell r="W1384">
            <v>515748650</v>
          </cell>
          <cell r="X1384" t="str">
            <v xml:space="preserve"> S</v>
          </cell>
          <cell r="Y1384">
            <v>46070</v>
          </cell>
          <cell r="Z1384">
            <v>310224</v>
          </cell>
          <cell r="AA1384">
            <v>0</v>
          </cell>
          <cell r="AB1384">
            <v>14</v>
          </cell>
          <cell r="AC1384">
            <v>6</v>
          </cell>
          <cell r="AD1384">
            <v>3</v>
          </cell>
          <cell r="AE1384">
            <v>310224</v>
          </cell>
          <cell r="AF1384">
            <v>1</v>
          </cell>
          <cell r="AG1384" t="str">
            <v xml:space="preserve"> ST</v>
          </cell>
          <cell r="AH1384" t="str">
            <v xml:space="preserve"> 51 HOPI LANE, SCOTT CITY</v>
          </cell>
          <cell r="AI1384" t="str">
            <v xml:space="preserve"> N</v>
          </cell>
          <cell r="AJ1384">
            <v>4.25</v>
          </cell>
          <cell r="AK1384">
            <v>4</v>
          </cell>
          <cell r="AL1384">
            <v>46070</v>
          </cell>
          <cell r="AM1384">
            <v>310224</v>
          </cell>
          <cell r="AN1384" t="str">
            <v xml:space="preserve">  0/00/0000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46070</v>
          </cell>
          <cell r="AZ1384">
            <v>310224</v>
          </cell>
          <cell r="BA1384" t="str">
            <v xml:space="preserve"> ST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 t="str">
            <v>Pass</v>
          </cell>
          <cell r="BH1384" t="str">
            <v>Pass</v>
          </cell>
          <cell r="BI1384" t="str">
            <v>***-**-8650</v>
          </cell>
          <cell r="BJ1384">
            <v>132404.73000000001</v>
          </cell>
          <cell r="BK1384">
            <v>132764.23000000001</v>
          </cell>
          <cell r="BL1384">
            <v>132764.23000000001</v>
          </cell>
          <cell r="BM1384"/>
          <cell r="BN1384"/>
          <cell r="BO1384"/>
          <cell r="BP1384"/>
          <cell r="BQ1384">
            <v>7.7276191631011945E-5</v>
          </cell>
          <cell r="BR1384">
            <v>132404.73000000001</v>
          </cell>
          <cell r="BS1384">
            <v>359.5</v>
          </cell>
          <cell r="BT1384">
            <v>132764.23000000001</v>
          </cell>
          <cell r="BU1384">
            <v>0</v>
          </cell>
          <cell r="BV1384">
            <v>132764.23000000001</v>
          </cell>
          <cell r="BW1384">
            <v>0</v>
          </cell>
          <cell r="BX1384">
            <v>0</v>
          </cell>
          <cell r="BY1384"/>
          <cell r="BZ1384">
            <v>0</v>
          </cell>
          <cell r="CA1384" t="e">
            <v>#REF!</v>
          </cell>
          <cell r="CB1384" t="str">
            <v>Match</v>
          </cell>
          <cell r="CC1384" t="b">
            <v>0</v>
          </cell>
          <cell r="CD1384">
            <v>515748650</v>
          </cell>
          <cell r="CE1384">
            <v>9</v>
          </cell>
          <cell r="CF1384">
            <v>5</v>
          </cell>
          <cell r="CG1384">
            <v>74</v>
          </cell>
          <cell r="CH1384" t="b">
            <v>0</v>
          </cell>
          <cell r="CI1384">
            <v>-8.3131597222236451</v>
          </cell>
          <cell r="CJ1384"/>
          <cell r="CK1384" t="e">
            <v>#REF!</v>
          </cell>
          <cell r="CL1384" t="e">
            <v>#REF!</v>
          </cell>
        </row>
        <row r="1385">
          <cell r="B1385">
            <v>9310224</v>
          </cell>
          <cell r="C1385" t="str">
            <v xml:space="preserve"> PALKOWITSH,K</v>
          </cell>
          <cell r="D1385">
            <v>0</v>
          </cell>
          <cell r="E1385">
            <v>-132404.73000000001</v>
          </cell>
          <cell r="F1385">
            <v>40737</v>
          </cell>
          <cell r="G1385">
            <v>51714</v>
          </cell>
          <cell r="H1385" t="str">
            <v xml:space="preserve"> FHLB SOLD LOAN</v>
          </cell>
          <cell r="I1385" t="str">
            <v xml:space="preserve"> PT</v>
          </cell>
          <cell r="J1385">
            <v>20</v>
          </cell>
          <cell r="K1385" t="str">
            <v xml:space="preserve"> A</v>
          </cell>
          <cell r="L1385" t="str">
            <v xml:space="preserve"> N</v>
          </cell>
          <cell r="M1385">
            <v>0</v>
          </cell>
          <cell r="N1385">
            <v>46070</v>
          </cell>
          <cell r="O1385">
            <v>9310224</v>
          </cell>
          <cell r="P1385">
            <v>0</v>
          </cell>
          <cell r="Q1385" t="str">
            <v xml:space="preserve"> KM</v>
          </cell>
          <cell r="R1385">
            <v>43132</v>
          </cell>
          <cell r="S1385">
            <v>760.03</v>
          </cell>
          <cell r="T1385">
            <v>-359.5</v>
          </cell>
          <cell r="U1385" t="str">
            <v xml:space="preserve"> N</v>
          </cell>
          <cell r="V1385">
            <v>2</v>
          </cell>
          <cell r="W1385">
            <v>515748650</v>
          </cell>
          <cell r="X1385" t="str">
            <v xml:space="preserve"> S</v>
          </cell>
          <cell r="Y1385">
            <v>46070</v>
          </cell>
          <cell r="Z1385">
            <v>9310224</v>
          </cell>
          <cell r="AA1385">
            <v>0</v>
          </cell>
          <cell r="AB1385">
            <v>14</v>
          </cell>
          <cell r="AC1385">
            <v>6</v>
          </cell>
          <cell r="AD1385">
            <v>3</v>
          </cell>
          <cell r="AE1385">
            <v>310224</v>
          </cell>
          <cell r="AF1385">
            <v>1</v>
          </cell>
          <cell r="AG1385" t="str">
            <v xml:space="preserve"> ST</v>
          </cell>
          <cell r="AH1385" t="str">
            <v xml:space="preserve"> 51 HOPI LANE</v>
          </cell>
          <cell r="AI1385" t="str">
            <v xml:space="preserve"> N</v>
          </cell>
          <cell r="AJ1385">
            <v>4.25</v>
          </cell>
          <cell r="AK1385">
            <v>18</v>
          </cell>
          <cell r="AL1385">
            <v>46070</v>
          </cell>
          <cell r="AM1385">
            <v>9310224</v>
          </cell>
          <cell r="AN1385" t="str">
            <v xml:space="preserve">  0/00/0000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46070</v>
          </cell>
          <cell r="AZ1385">
            <v>9310224</v>
          </cell>
          <cell r="BA1385" t="str">
            <v xml:space="preserve"> ST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 t="str">
            <v>Pass</v>
          </cell>
          <cell r="BH1385" t="str">
            <v>Pass</v>
          </cell>
          <cell r="BI1385" t="str">
            <v>***-**-8650</v>
          </cell>
          <cell r="BJ1385">
            <v>-132404.73000000001</v>
          </cell>
          <cell r="BK1385">
            <v>-132764.23000000001</v>
          </cell>
          <cell r="BL1385">
            <v>-132764.23000000001</v>
          </cell>
          <cell r="BM1385"/>
          <cell r="BN1385"/>
          <cell r="BO1385"/>
          <cell r="BP1385"/>
          <cell r="BQ1385">
            <v>-7.7276191631011945E-5</v>
          </cell>
          <cell r="BR1385">
            <v>-132404.73000000001</v>
          </cell>
          <cell r="BS1385">
            <v>-359.5</v>
          </cell>
          <cell r="BT1385">
            <v>-132764.23000000001</v>
          </cell>
          <cell r="BU1385">
            <v>0</v>
          </cell>
          <cell r="BV1385">
            <v>-132764.23000000001</v>
          </cell>
          <cell r="BW1385">
            <v>0</v>
          </cell>
          <cell r="BX1385">
            <v>0</v>
          </cell>
          <cell r="BY1385"/>
          <cell r="BZ1385">
            <v>0</v>
          </cell>
          <cell r="CA1385" t="e">
            <v>#REF!</v>
          </cell>
          <cell r="CB1385" t="str">
            <v>Match</v>
          </cell>
          <cell r="CC1385" t="b">
            <v>0</v>
          </cell>
          <cell r="CD1385">
            <v>515748650</v>
          </cell>
          <cell r="CE1385">
            <v>9</v>
          </cell>
          <cell r="CF1385">
            <v>5</v>
          </cell>
          <cell r="CG1385">
            <v>74</v>
          </cell>
          <cell r="CH1385" t="b">
            <v>0</v>
          </cell>
          <cell r="CI1385">
            <v>-8.3131597222236451</v>
          </cell>
          <cell r="CJ1385"/>
          <cell r="CK1385" t="e">
            <v>#REF!</v>
          </cell>
          <cell r="CL1385" t="e">
            <v>#REF!</v>
          </cell>
        </row>
        <row r="1386">
          <cell r="B1386">
            <v>52334</v>
          </cell>
          <cell r="C1386" t="str">
            <v xml:space="preserve"> PALMER,TARIN J.</v>
          </cell>
          <cell r="D1386">
            <v>37031.5</v>
          </cell>
          <cell r="E1386">
            <v>21245.82</v>
          </cell>
          <cell r="F1386">
            <v>42338</v>
          </cell>
          <cell r="G1386">
            <v>44211</v>
          </cell>
          <cell r="H1386" t="str">
            <v xml:space="preserve"> PURCHASE SKID STEER</v>
          </cell>
          <cell r="I1386" t="str">
            <v xml:space="preserve"> SA</v>
          </cell>
          <cell r="J1386">
            <v>92</v>
          </cell>
          <cell r="K1386" t="str">
            <v xml:space="preserve"> A</v>
          </cell>
          <cell r="L1386" t="str">
            <v xml:space="preserve"> N</v>
          </cell>
          <cell r="M1386">
            <v>0</v>
          </cell>
          <cell r="N1386">
            <v>46460</v>
          </cell>
          <cell r="O1386">
            <v>52334</v>
          </cell>
          <cell r="P1386">
            <v>0</v>
          </cell>
          <cell r="Q1386" t="str">
            <v xml:space="preserve"> CP</v>
          </cell>
          <cell r="R1386">
            <v>43480</v>
          </cell>
          <cell r="S1386">
            <v>8350</v>
          </cell>
          <cell r="T1386">
            <v>50.58</v>
          </cell>
          <cell r="U1386" t="str">
            <v xml:space="preserve"> N</v>
          </cell>
          <cell r="V1386">
            <v>3</v>
          </cell>
          <cell r="W1386">
            <v>509843408</v>
          </cell>
          <cell r="X1386" t="str">
            <v xml:space="preserve"> S</v>
          </cell>
          <cell r="Y1386">
            <v>46460</v>
          </cell>
          <cell r="Z1386">
            <v>52334</v>
          </cell>
          <cell r="AA1386">
            <v>0</v>
          </cell>
          <cell r="AB1386">
            <v>25</v>
          </cell>
          <cell r="AC1386">
            <v>2</v>
          </cell>
          <cell r="AD1386">
            <v>11</v>
          </cell>
          <cell r="AE1386">
            <v>0</v>
          </cell>
          <cell r="AF1386">
            <v>0</v>
          </cell>
          <cell r="AG1386" t="str">
            <v xml:space="preserve"> ST</v>
          </cell>
          <cell r="AH1386" t="str">
            <v xml:space="preserve"> 2010 DODGE 2500 DIESEL 4X4 (VI</v>
          </cell>
          <cell r="AI1386" t="str">
            <v xml:space="preserve"> N</v>
          </cell>
          <cell r="AJ1386">
            <v>3.95</v>
          </cell>
          <cell r="AK1386">
            <v>0</v>
          </cell>
          <cell r="AL1386">
            <v>46460</v>
          </cell>
          <cell r="AM1386">
            <v>52334</v>
          </cell>
          <cell r="AN1386" t="str">
            <v xml:space="preserve">  0/00/0000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46460</v>
          </cell>
          <cell r="AZ1386">
            <v>52334</v>
          </cell>
          <cell r="BA1386" t="str">
            <v xml:space="preserve"> ST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 t="str">
            <v>Pass</v>
          </cell>
          <cell r="BH1386" t="str">
            <v>Pass</v>
          </cell>
          <cell r="BI1386" t="str">
            <v>***-**-3408</v>
          </cell>
          <cell r="BJ1386">
            <v>21245.82</v>
          </cell>
          <cell r="BK1386">
            <v>21296.400000000001</v>
          </cell>
          <cell r="BL1386">
            <v>21296.400000000001</v>
          </cell>
          <cell r="BM1386"/>
          <cell r="BN1386"/>
          <cell r="BO1386"/>
          <cell r="BP1386"/>
          <cell r="BQ1386">
            <v>1.1524547282062034E-5</v>
          </cell>
          <cell r="BR1386">
            <v>21245.82</v>
          </cell>
          <cell r="BS1386">
            <v>50.58</v>
          </cell>
          <cell r="BT1386">
            <v>21296.400000000001</v>
          </cell>
          <cell r="BU1386">
            <v>0</v>
          </cell>
          <cell r="BV1386">
            <v>21296.400000000001</v>
          </cell>
          <cell r="BW1386">
            <v>0</v>
          </cell>
          <cell r="BX1386">
            <v>0</v>
          </cell>
          <cell r="BY1386"/>
          <cell r="BZ1386">
            <v>0</v>
          </cell>
          <cell r="CA1386" t="e">
            <v>#REF!</v>
          </cell>
          <cell r="CB1386" t="str">
            <v>Match</v>
          </cell>
          <cell r="CC1386" t="b">
            <v>0</v>
          </cell>
          <cell r="CD1386">
            <v>509843408</v>
          </cell>
          <cell r="CE1386">
            <v>9</v>
          </cell>
          <cell r="CF1386">
            <v>5</v>
          </cell>
          <cell r="CG1386">
            <v>84</v>
          </cell>
          <cell r="CH1386" t="b">
            <v>0</v>
          </cell>
          <cell r="CI1386">
            <v>-356.31315972222365</v>
          </cell>
          <cell r="CJ1386"/>
          <cell r="CK1386" t="e">
            <v>#REF!</v>
          </cell>
          <cell r="CL1386" t="e">
            <v>#REF!</v>
          </cell>
        </row>
        <row r="1387">
          <cell r="B1387">
            <v>48224</v>
          </cell>
          <cell r="C1387" t="str">
            <v xml:space="preserve"> PARK,LINDA MARIE</v>
          </cell>
          <cell r="D1387">
            <v>28000</v>
          </cell>
          <cell r="E1387">
            <v>19991.8</v>
          </cell>
          <cell r="F1387">
            <v>41172</v>
          </cell>
          <cell r="G1387">
            <v>46661</v>
          </cell>
          <cell r="H1387" t="str">
            <v xml:space="preserve"> REFINANCE HOME</v>
          </cell>
          <cell r="I1387" t="str">
            <v xml:space="preserve"> SA</v>
          </cell>
          <cell r="J1387">
            <v>13</v>
          </cell>
          <cell r="K1387" t="str">
            <v xml:space="preserve"> A</v>
          </cell>
          <cell r="L1387" t="str">
            <v xml:space="preserve"> N</v>
          </cell>
          <cell r="M1387">
            <v>0</v>
          </cell>
          <cell r="N1387">
            <v>46462</v>
          </cell>
          <cell r="O1387">
            <v>48224</v>
          </cell>
          <cell r="P1387">
            <v>0</v>
          </cell>
          <cell r="Q1387" t="str">
            <v xml:space="preserve"> KM</v>
          </cell>
          <cell r="R1387">
            <v>43160</v>
          </cell>
          <cell r="S1387">
            <v>212.6</v>
          </cell>
          <cell r="T1387">
            <v>47.93</v>
          </cell>
          <cell r="U1387" t="str">
            <v xml:space="preserve"> N</v>
          </cell>
          <cell r="V1387">
            <v>2</v>
          </cell>
          <cell r="W1387">
            <v>512621881</v>
          </cell>
          <cell r="X1387" t="str">
            <v xml:space="preserve"> S</v>
          </cell>
          <cell r="Y1387">
            <v>46462</v>
          </cell>
          <cell r="Z1387">
            <v>48224</v>
          </cell>
          <cell r="AA1387">
            <v>0</v>
          </cell>
          <cell r="AB1387">
            <v>1</v>
          </cell>
          <cell r="AC1387">
            <v>6</v>
          </cell>
          <cell r="AD1387">
            <v>1</v>
          </cell>
          <cell r="AE1387">
            <v>0</v>
          </cell>
          <cell r="AF1387">
            <v>0</v>
          </cell>
          <cell r="AG1387" t="str">
            <v xml:space="preserve"> ST</v>
          </cell>
          <cell r="AH1387" t="str">
            <v xml:space="preserve"> REAL PROPERTY LOCATED AT 403 M</v>
          </cell>
          <cell r="AI1387" t="str">
            <v xml:space="preserve"> N</v>
          </cell>
          <cell r="AJ1387">
            <v>4.375</v>
          </cell>
          <cell r="AK1387">
            <v>0</v>
          </cell>
          <cell r="AL1387">
            <v>46462</v>
          </cell>
          <cell r="AM1387">
            <v>48224</v>
          </cell>
          <cell r="AN1387" t="str">
            <v xml:space="preserve">  0/00/0000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46462</v>
          </cell>
          <cell r="AZ1387">
            <v>48224</v>
          </cell>
          <cell r="BA1387" t="str">
            <v xml:space="preserve"> ST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 t="str">
            <v>Pass</v>
          </cell>
          <cell r="BH1387" t="str">
            <v>Pass</v>
          </cell>
          <cell r="BI1387" t="str">
            <v>***-**-1881</v>
          </cell>
          <cell r="BJ1387">
            <v>19991.8</v>
          </cell>
          <cell r="BK1387">
            <v>20039.73</v>
          </cell>
          <cell r="BL1387">
            <v>20039.73</v>
          </cell>
          <cell r="BM1387"/>
          <cell r="BN1387"/>
          <cell r="BO1387"/>
          <cell r="BP1387"/>
          <cell r="BQ1387">
            <v>1.2011112548336196E-5</v>
          </cell>
          <cell r="BR1387">
            <v>19991.8</v>
          </cell>
          <cell r="BS1387">
            <v>47.93</v>
          </cell>
          <cell r="BT1387">
            <v>20039.73</v>
          </cell>
          <cell r="BU1387">
            <v>0</v>
          </cell>
          <cell r="BV1387">
            <v>20039.73</v>
          </cell>
          <cell r="BW1387">
            <v>0</v>
          </cell>
          <cell r="BX1387">
            <v>0</v>
          </cell>
          <cell r="BY1387"/>
          <cell r="BZ1387">
            <v>0</v>
          </cell>
          <cell r="CA1387" t="e">
            <v>#REF!</v>
          </cell>
          <cell r="CB1387" t="str">
            <v>Match</v>
          </cell>
          <cell r="CC1387" t="b">
            <v>0</v>
          </cell>
          <cell r="CD1387">
            <v>512621881</v>
          </cell>
          <cell r="CE1387">
            <v>9</v>
          </cell>
          <cell r="CF1387">
            <v>5</v>
          </cell>
          <cell r="CG1387">
            <v>62</v>
          </cell>
          <cell r="CH1387" t="b">
            <v>0</v>
          </cell>
          <cell r="CI1387">
            <v>-36.313159722223645</v>
          </cell>
          <cell r="CJ1387"/>
          <cell r="CK1387" t="e">
            <v>#REF!</v>
          </cell>
          <cell r="CL1387" t="e">
            <v>#REF!</v>
          </cell>
        </row>
        <row r="1388">
          <cell r="B1388">
            <v>54108</v>
          </cell>
          <cell r="C1388" t="str">
            <v xml:space="preserve"> PARK,LINDA MARIE</v>
          </cell>
          <cell r="D1388">
            <v>886.5</v>
          </cell>
          <cell r="E1388">
            <v>745.89</v>
          </cell>
          <cell r="F1388">
            <v>42970</v>
          </cell>
          <cell r="G1388">
            <v>43711</v>
          </cell>
          <cell r="H1388" t="str">
            <v xml:space="preserve"> PERSONAL</v>
          </cell>
          <cell r="I1388" t="str">
            <v xml:space="preserve"> SA</v>
          </cell>
          <cell r="J1388">
            <v>31</v>
          </cell>
          <cell r="K1388" t="str">
            <v xml:space="preserve"> A</v>
          </cell>
          <cell r="L1388" t="str">
            <v xml:space="preserve"> N</v>
          </cell>
          <cell r="M1388">
            <v>0</v>
          </cell>
          <cell r="N1388">
            <v>46462</v>
          </cell>
          <cell r="O1388">
            <v>54108</v>
          </cell>
          <cell r="P1388">
            <v>0</v>
          </cell>
          <cell r="Q1388" t="str">
            <v xml:space="preserve"> MN</v>
          </cell>
          <cell r="R1388">
            <v>43134</v>
          </cell>
          <cell r="S1388">
            <v>38.950000000000003</v>
          </cell>
          <cell r="T1388">
            <v>2.0499999999999998</v>
          </cell>
          <cell r="U1388" t="str">
            <v xml:space="preserve"> N</v>
          </cell>
          <cell r="V1388">
            <v>11</v>
          </cell>
          <cell r="W1388">
            <v>512621881</v>
          </cell>
          <cell r="X1388" t="str">
            <v xml:space="preserve"> S</v>
          </cell>
          <cell r="Y1388">
            <v>46462</v>
          </cell>
          <cell r="Z1388">
            <v>54108</v>
          </cell>
          <cell r="AA1388">
            <v>0</v>
          </cell>
          <cell r="AB1388">
            <v>1</v>
          </cell>
          <cell r="AC1388">
            <v>10</v>
          </cell>
          <cell r="AD1388">
            <v>4</v>
          </cell>
          <cell r="AE1388">
            <v>0</v>
          </cell>
          <cell r="AF1388">
            <v>0</v>
          </cell>
          <cell r="AG1388" t="str">
            <v xml:space="preserve"> ST</v>
          </cell>
          <cell r="AH1388" t="str">
            <v xml:space="preserve"> 2001 FORD WINDSTAR (VIN 2FMZA5</v>
          </cell>
          <cell r="AI1388" t="str">
            <v xml:space="preserve"> N</v>
          </cell>
          <cell r="AJ1388">
            <v>5</v>
          </cell>
          <cell r="AK1388">
            <v>0</v>
          </cell>
          <cell r="AL1388">
            <v>46462</v>
          </cell>
          <cell r="AM1388">
            <v>54108</v>
          </cell>
          <cell r="AN1388" t="str">
            <v xml:space="preserve">  0/00/0000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46462</v>
          </cell>
          <cell r="AZ1388">
            <v>54108</v>
          </cell>
          <cell r="BA1388" t="str">
            <v xml:space="preserve"> ST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 t="str">
            <v>Pass</v>
          </cell>
          <cell r="BH1388" t="str">
            <v>Pass</v>
          </cell>
          <cell r="BI1388" t="str">
            <v>***-**-1881</v>
          </cell>
          <cell r="BJ1388">
            <v>745.89</v>
          </cell>
          <cell r="BK1388">
            <v>747.93999999999994</v>
          </cell>
          <cell r="BL1388">
            <v>747.93999999999994</v>
          </cell>
          <cell r="BM1388"/>
          <cell r="BN1388"/>
          <cell r="BO1388"/>
          <cell r="BP1388"/>
          <cell r="BQ1388">
            <v>5.1215105271324022E-7</v>
          </cell>
          <cell r="BR1388">
            <v>745.89</v>
          </cell>
          <cell r="BS1388">
            <v>2.0499999999999998</v>
          </cell>
          <cell r="BT1388">
            <v>747.93999999999994</v>
          </cell>
          <cell r="BU1388">
            <v>0</v>
          </cell>
          <cell r="BV1388">
            <v>747.93999999999994</v>
          </cell>
          <cell r="BW1388">
            <v>0</v>
          </cell>
          <cell r="BX1388">
            <v>0</v>
          </cell>
          <cell r="BY1388"/>
          <cell r="BZ1388">
            <v>0</v>
          </cell>
          <cell r="CA1388" t="e">
            <v>#REF!</v>
          </cell>
          <cell r="CB1388" t="str">
            <v>Match</v>
          </cell>
          <cell r="CC1388" t="b">
            <v>0</v>
          </cell>
          <cell r="CD1388">
            <v>512621881</v>
          </cell>
          <cell r="CE1388">
            <v>9</v>
          </cell>
          <cell r="CF1388">
            <v>5</v>
          </cell>
          <cell r="CG1388">
            <v>62</v>
          </cell>
          <cell r="CH1388" t="b">
            <v>0</v>
          </cell>
          <cell r="CI1388">
            <v>-10.313159722223645</v>
          </cell>
          <cell r="CJ1388"/>
          <cell r="CK1388" t="e">
            <v>#REF!</v>
          </cell>
          <cell r="CL1388" t="e">
            <v>#REF!</v>
          </cell>
        </row>
        <row r="1389">
          <cell r="B1389">
            <v>53580</v>
          </cell>
          <cell r="C1389" t="str">
            <v xml:space="preserve"> PATTON,TODD L</v>
          </cell>
          <cell r="D1389">
            <v>10036.5</v>
          </cell>
          <cell r="E1389">
            <v>6734.23</v>
          </cell>
          <cell r="F1389">
            <v>42759</v>
          </cell>
          <cell r="G1389">
            <v>44224</v>
          </cell>
          <cell r="H1389" t="str">
            <v xml:space="preserve"> PERSONAL</v>
          </cell>
          <cell r="I1389" t="str">
            <v xml:space="preserve"> SA</v>
          </cell>
          <cell r="J1389">
            <v>31</v>
          </cell>
          <cell r="K1389" t="str">
            <v xml:space="preserve"> A</v>
          </cell>
          <cell r="L1389" t="str">
            <v xml:space="preserve"> N</v>
          </cell>
          <cell r="M1389">
            <v>0</v>
          </cell>
          <cell r="N1389">
            <v>46470</v>
          </cell>
          <cell r="O1389">
            <v>53580</v>
          </cell>
          <cell r="P1389">
            <v>0</v>
          </cell>
          <cell r="Q1389" t="str">
            <v xml:space="preserve"> MN</v>
          </cell>
          <cell r="R1389">
            <v>43218</v>
          </cell>
          <cell r="S1389">
            <v>235.84</v>
          </cell>
          <cell r="T1389">
            <v>-0.13</v>
          </cell>
          <cell r="U1389" t="str">
            <v xml:space="preserve"> N</v>
          </cell>
          <cell r="V1389">
            <v>11</v>
          </cell>
          <cell r="W1389">
            <v>523336844</v>
          </cell>
          <cell r="X1389" t="str">
            <v xml:space="preserve"> S</v>
          </cell>
          <cell r="Y1389">
            <v>46470</v>
          </cell>
          <cell r="Z1389">
            <v>53580</v>
          </cell>
          <cell r="AA1389">
            <v>0</v>
          </cell>
          <cell r="AB1389">
            <v>3</v>
          </cell>
          <cell r="AC1389">
            <v>10</v>
          </cell>
          <cell r="AD1389">
            <v>4</v>
          </cell>
          <cell r="AE1389">
            <v>0</v>
          </cell>
          <cell r="AF1389">
            <v>0</v>
          </cell>
          <cell r="AG1389" t="str">
            <v xml:space="preserve"> NA</v>
          </cell>
          <cell r="AH1389" t="str">
            <v xml:space="preserve"> 2013 FORD EXPLORER XLT 4WD</v>
          </cell>
          <cell r="AI1389" t="str">
            <v xml:space="preserve"> N</v>
          </cell>
          <cell r="AJ1389">
            <v>6</v>
          </cell>
          <cell r="AK1389">
            <v>9</v>
          </cell>
          <cell r="AL1389">
            <v>46470</v>
          </cell>
          <cell r="AM1389">
            <v>53580</v>
          </cell>
          <cell r="AN1389" t="str">
            <v xml:space="preserve">  0/00/0000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8</v>
          </cell>
          <cell r="AW1389">
            <v>7</v>
          </cell>
          <cell r="AX1389">
            <v>5</v>
          </cell>
          <cell r="AY1389">
            <v>46470</v>
          </cell>
          <cell r="AZ1389">
            <v>53580</v>
          </cell>
          <cell r="BA1389" t="str">
            <v xml:space="preserve"> NA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 t="str">
            <v>Substandard</v>
          </cell>
          <cell r="BH1389" t="str">
            <v>Pass</v>
          </cell>
          <cell r="BI1389" t="str">
            <v>***-**-6844</v>
          </cell>
          <cell r="BJ1389">
            <v>6734.23</v>
          </cell>
          <cell r="BK1389">
            <v>6734.0999999999995</v>
          </cell>
          <cell r="BL1389"/>
          <cell r="BM1389"/>
          <cell r="BN1389">
            <v>6734.0999999999995</v>
          </cell>
          <cell r="BO1389"/>
          <cell r="BP1389"/>
          <cell r="BQ1389">
            <v>5.5487157361751734E-6</v>
          </cell>
          <cell r="BR1389">
            <v>6734.23</v>
          </cell>
          <cell r="BS1389">
            <v>-0.13</v>
          </cell>
          <cell r="BT1389">
            <v>6734.0999999999995</v>
          </cell>
          <cell r="BU1389">
            <v>0</v>
          </cell>
          <cell r="BV1389">
            <v>6734.0999999999995</v>
          </cell>
          <cell r="BW1389">
            <v>0</v>
          </cell>
          <cell r="BX1389">
            <v>0</v>
          </cell>
          <cell r="BY1389"/>
          <cell r="BZ1389">
            <v>0</v>
          </cell>
          <cell r="CA1389" t="e">
            <v>#REF!</v>
          </cell>
          <cell r="CB1389" t="str">
            <v>Match</v>
          </cell>
          <cell r="CC1389" t="b">
            <v>0</v>
          </cell>
          <cell r="CD1389">
            <v>523336844</v>
          </cell>
          <cell r="CE1389">
            <v>9</v>
          </cell>
          <cell r="CF1389">
            <v>5</v>
          </cell>
          <cell r="CG1389">
            <v>33</v>
          </cell>
          <cell r="CH1389" t="b">
            <v>0</v>
          </cell>
          <cell r="CI1389">
            <v>-94.313159722223645</v>
          </cell>
          <cell r="CJ1389"/>
          <cell r="CK1389" t="e">
            <v>#REF!</v>
          </cell>
          <cell r="CL1389" t="e">
            <v>#REF!</v>
          </cell>
        </row>
        <row r="1390">
          <cell r="B1390">
            <v>310188</v>
          </cell>
          <cell r="C1390" t="str">
            <v xml:space="preserve"> PATTON,TODD LEE</v>
          </cell>
          <cell r="D1390">
            <v>134000</v>
          </cell>
          <cell r="E1390">
            <v>116648.28</v>
          </cell>
          <cell r="F1390">
            <v>40561</v>
          </cell>
          <cell r="G1390">
            <v>51533</v>
          </cell>
          <cell r="H1390" t="str">
            <v xml:space="preserve"> RATE/TERM REFINANCE</v>
          </cell>
          <cell r="I1390" t="str">
            <v xml:space="preserve"> PA</v>
          </cell>
          <cell r="J1390">
            <v>19</v>
          </cell>
          <cell r="K1390" t="str">
            <v xml:space="preserve"> A</v>
          </cell>
          <cell r="L1390" t="str">
            <v xml:space="preserve"> N</v>
          </cell>
          <cell r="M1390">
            <v>0</v>
          </cell>
          <cell r="N1390">
            <v>46470</v>
          </cell>
          <cell r="O1390">
            <v>310188</v>
          </cell>
          <cell r="P1390">
            <v>0</v>
          </cell>
          <cell r="Q1390" t="str">
            <v xml:space="preserve"> KM</v>
          </cell>
          <cell r="R1390">
            <v>43132</v>
          </cell>
          <cell r="S1390">
            <v>688.95</v>
          </cell>
          <cell r="T1390">
            <v>326.05</v>
          </cell>
          <cell r="U1390" t="str">
            <v xml:space="preserve"> N</v>
          </cell>
          <cell r="V1390">
            <v>2</v>
          </cell>
          <cell r="W1390">
            <v>523336844</v>
          </cell>
          <cell r="X1390" t="str">
            <v xml:space="preserve"> S</v>
          </cell>
          <cell r="Y1390">
            <v>46470</v>
          </cell>
          <cell r="Z1390">
            <v>310188</v>
          </cell>
          <cell r="AA1390">
            <v>0</v>
          </cell>
          <cell r="AB1390">
            <v>3</v>
          </cell>
          <cell r="AC1390">
            <v>6</v>
          </cell>
          <cell r="AD1390">
            <v>3</v>
          </cell>
          <cell r="AE1390">
            <v>310188</v>
          </cell>
          <cell r="AF1390">
            <v>1</v>
          </cell>
          <cell r="AG1390" t="str">
            <v xml:space="preserve"> ST</v>
          </cell>
          <cell r="AH1390" t="str">
            <v xml:space="preserve"> 1403 CHURCH</v>
          </cell>
          <cell r="AI1390" t="str">
            <v xml:space="preserve"> N</v>
          </cell>
          <cell r="AJ1390">
            <v>4.375</v>
          </cell>
          <cell r="AK1390">
            <v>23</v>
          </cell>
          <cell r="AL1390">
            <v>46470</v>
          </cell>
          <cell r="AM1390">
            <v>310188</v>
          </cell>
          <cell r="AN1390" t="str">
            <v xml:space="preserve">  0/00/0000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46470</v>
          </cell>
          <cell r="AZ1390">
            <v>310188</v>
          </cell>
          <cell r="BA1390" t="str">
            <v xml:space="preserve"> ST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 t="str">
            <v>Pass</v>
          </cell>
          <cell r="BH1390" t="str">
            <v>Pass</v>
          </cell>
          <cell r="BI1390" t="str">
            <v>***-**-6844</v>
          </cell>
          <cell r="BJ1390">
            <v>116648.28</v>
          </cell>
          <cell r="BK1390">
            <v>116974.33</v>
          </cell>
          <cell r="BL1390">
            <v>116974.33</v>
          </cell>
          <cell r="BM1390"/>
          <cell r="BN1390"/>
          <cell r="BO1390"/>
          <cell r="BP1390"/>
          <cell r="BQ1390">
            <v>7.008251481356527E-5</v>
          </cell>
          <cell r="BR1390">
            <v>116648.28</v>
          </cell>
          <cell r="BS1390">
            <v>326.05</v>
          </cell>
          <cell r="BT1390">
            <v>116974.33</v>
          </cell>
          <cell r="BU1390">
            <v>0</v>
          </cell>
          <cell r="BV1390">
            <v>116974.33</v>
          </cell>
          <cell r="BW1390">
            <v>0</v>
          </cell>
          <cell r="BX1390">
            <v>0</v>
          </cell>
          <cell r="BY1390"/>
          <cell r="BZ1390">
            <v>0</v>
          </cell>
          <cell r="CA1390" t="e">
            <v>#REF!</v>
          </cell>
          <cell r="CB1390" t="str">
            <v>Match</v>
          </cell>
          <cell r="CC1390" t="b">
            <v>0</v>
          </cell>
          <cell r="CD1390">
            <v>523336844</v>
          </cell>
          <cell r="CE1390">
            <v>9</v>
          </cell>
          <cell r="CF1390">
            <v>5</v>
          </cell>
          <cell r="CG1390">
            <v>33</v>
          </cell>
          <cell r="CH1390" t="b">
            <v>0</v>
          </cell>
          <cell r="CI1390">
            <v>-8.3131597222236451</v>
          </cell>
          <cell r="CJ1390"/>
          <cell r="CK1390" t="e">
            <v>#REF!</v>
          </cell>
          <cell r="CL1390" t="e">
            <v>#REF!</v>
          </cell>
        </row>
        <row r="1391">
          <cell r="B1391">
            <v>9310188</v>
          </cell>
          <cell r="C1391" t="str">
            <v xml:space="preserve"> PATTON ,TODD</v>
          </cell>
          <cell r="D1391">
            <v>134000</v>
          </cell>
          <cell r="E1391">
            <v>-116648.28</v>
          </cell>
          <cell r="F1391">
            <v>40561</v>
          </cell>
          <cell r="G1391">
            <v>51533</v>
          </cell>
          <cell r="H1391" t="str">
            <v xml:space="preserve"> FHLB SOLD LOAN</v>
          </cell>
          <cell r="I1391" t="str">
            <v xml:space="preserve"> PT</v>
          </cell>
          <cell r="J1391">
            <v>20</v>
          </cell>
          <cell r="K1391" t="str">
            <v xml:space="preserve"> A</v>
          </cell>
          <cell r="L1391" t="str">
            <v xml:space="preserve"> N</v>
          </cell>
          <cell r="M1391">
            <v>0</v>
          </cell>
          <cell r="N1391">
            <v>46470</v>
          </cell>
          <cell r="O1391">
            <v>9310188</v>
          </cell>
          <cell r="P1391">
            <v>0</v>
          </cell>
          <cell r="Q1391" t="str">
            <v xml:space="preserve"> KM</v>
          </cell>
          <cell r="R1391">
            <v>43132</v>
          </cell>
          <cell r="S1391">
            <v>688.95</v>
          </cell>
          <cell r="T1391">
            <v>-326.05</v>
          </cell>
          <cell r="U1391" t="str">
            <v xml:space="preserve"> N</v>
          </cell>
          <cell r="V1391">
            <v>2</v>
          </cell>
          <cell r="W1391">
            <v>523336844</v>
          </cell>
          <cell r="X1391" t="str">
            <v xml:space="preserve"> S</v>
          </cell>
          <cell r="Y1391">
            <v>46470</v>
          </cell>
          <cell r="Z1391">
            <v>9310188</v>
          </cell>
          <cell r="AA1391">
            <v>0</v>
          </cell>
          <cell r="AB1391">
            <v>3</v>
          </cell>
          <cell r="AC1391">
            <v>6</v>
          </cell>
          <cell r="AD1391">
            <v>3</v>
          </cell>
          <cell r="AE1391">
            <v>310188</v>
          </cell>
          <cell r="AF1391">
            <v>1</v>
          </cell>
          <cell r="AG1391" t="str">
            <v xml:space="preserve"> ST</v>
          </cell>
          <cell r="AH1391" t="str">
            <v xml:space="preserve"> 1403 CHURCH</v>
          </cell>
          <cell r="AI1391" t="str">
            <v xml:space="preserve"> N</v>
          </cell>
          <cell r="AJ1391">
            <v>4.375</v>
          </cell>
          <cell r="AK1391">
            <v>74</v>
          </cell>
          <cell r="AL1391">
            <v>46470</v>
          </cell>
          <cell r="AM1391">
            <v>9310188</v>
          </cell>
          <cell r="AN1391" t="str">
            <v xml:space="preserve">  0/00/0000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46470</v>
          </cell>
          <cell r="AZ1391">
            <v>9310188</v>
          </cell>
          <cell r="BA1391" t="str">
            <v xml:space="preserve"> ST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 t="str">
            <v>Pass</v>
          </cell>
          <cell r="BH1391" t="str">
            <v>Pass</v>
          </cell>
          <cell r="BI1391" t="str">
            <v>***-**-6844</v>
          </cell>
          <cell r="BJ1391">
            <v>-116648.28</v>
          </cell>
          <cell r="BK1391">
            <v>-116974.33</v>
          </cell>
          <cell r="BL1391">
            <v>-116974.33</v>
          </cell>
          <cell r="BM1391"/>
          <cell r="BN1391"/>
          <cell r="BO1391"/>
          <cell r="BP1391"/>
          <cell r="BQ1391">
            <v>-7.008251481356527E-5</v>
          </cell>
          <cell r="BR1391">
            <v>-116648.28</v>
          </cell>
          <cell r="BS1391">
            <v>-326.05</v>
          </cell>
          <cell r="BT1391">
            <v>-116974.33</v>
          </cell>
          <cell r="BU1391">
            <v>0</v>
          </cell>
          <cell r="BV1391">
            <v>-116974.33</v>
          </cell>
          <cell r="BW1391">
            <v>0</v>
          </cell>
          <cell r="BX1391">
            <v>0</v>
          </cell>
          <cell r="BY1391"/>
          <cell r="BZ1391">
            <v>0</v>
          </cell>
          <cell r="CA1391" t="e">
            <v>#REF!</v>
          </cell>
          <cell r="CB1391" t="str">
            <v>Match</v>
          </cell>
          <cell r="CC1391" t="b">
            <v>0</v>
          </cell>
          <cell r="CD1391">
            <v>523336844</v>
          </cell>
          <cell r="CE1391">
            <v>9</v>
          </cell>
          <cell r="CF1391">
            <v>5</v>
          </cell>
          <cell r="CG1391">
            <v>33</v>
          </cell>
          <cell r="CH1391" t="b">
            <v>0</v>
          </cell>
          <cell r="CI1391">
            <v>-8.3131597222236451</v>
          </cell>
          <cell r="CJ1391"/>
          <cell r="CK1391" t="e">
            <v>#REF!</v>
          </cell>
          <cell r="CL1391" t="e">
            <v>#REF!</v>
          </cell>
        </row>
        <row r="1392">
          <cell r="B1392">
            <v>52181</v>
          </cell>
          <cell r="C1392" t="str">
            <v xml:space="preserve"> PATTY,HAROLD D.</v>
          </cell>
          <cell r="D1392">
            <v>18923.86</v>
          </cell>
          <cell r="E1392">
            <v>14035.02</v>
          </cell>
          <cell r="F1392">
            <v>42283</v>
          </cell>
          <cell r="G1392">
            <v>44152</v>
          </cell>
          <cell r="H1392" t="str">
            <v xml:space="preserve"> RE-AMORTIZE VEHICLE</v>
          </cell>
          <cell r="I1392" t="str">
            <v xml:space="preserve"> SA</v>
          </cell>
          <cell r="J1392">
            <v>31</v>
          </cell>
          <cell r="K1392" t="str">
            <v xml:space="preserve"> A</v>
          </cell>
          <cell r="L1392" t="str">
            <v xml:space="preserve"> N</v>
          </cell>
          <cell r="M1392">
            <v>0</v>
          </cell>
          <cell r="N1392">
            <v>46478</v>
          </cell>
          <cell r="O1392">
            <v>52181</v>
          </cell>
          <cell r="P1392">
            <v>0</v>
          </cell>
          <cell r="Q1392" t="str">
            <v xml:space="preserve"> JD</v>
          </cell>
          <cell r="R1392">
            <v>43117</v>
          </cell>
          <cell r="S1392">
            <v>300</v>
          </cell>
          <cell r="T1392">
            <v>89.21</v>
          </cell>
          <cell r="U1392" t="str">
            <v xml:space="preserve"> N</v>
          </cell>
          <cell r="V1392">
            <v>11</v>
          </cell>
          <cell r="W1392">
            <v>630105891</v>
          </cell>
          <cell r="X1392" t="str">
            <v xml:space="preserve"> S</v>
          </cell>
          <cell r="Y1392">
            <v>46478</v>
          </cell>
          <cell r="Z1392">
            <v>52181</v>
          </cell>
          <cell r="AA1392">
            <v>0</v>
          </cell>
          <cell r="AB1392">
            <v>4</v>
          </cell>
          <cell r="AC1392">
            <v>10</v>
          </cell>
          <cell r="AD1392">
            <v>4</v>
          </cell>
          <cell r="AE1392">
            <v>0</v>
          </cell>
          <cell r="AF1392">
            <v>0</v>
          </cell>
          <cell r="AG1392" t="str">
            <v xml:space="preserve"> ST</v>
          </cell>
          <cell r="AH1392" t="str">
            <v xml:space="preserve"> 06 DODGE RAM/06 STRATUS</v>
          </cell>
          <cell r="AI1392" t="str">
            <v xml:space="preserve"> N</v>
          </cell>
          <cell r="AJ1392">
            <v>8</v>
          </cell>
          <cell r="AK1392">
            <v>11</v>
          </cell>
          <cell r="AL1392">
            <v>46478</v>
          </cell>
          <cell r="AM1392">
            <v>52181</v>
          </cell>
          <cell r="AN1392" t="str">
            <v xml:space="preserve">  0/00/0000</v>
          </cell>
          <cell r="AO1392">
            <v>164.32</v>
          </cell>
          <cell r="AP1392">
            <v>67.680000000000007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2</v>
          </cell>
          <cell r="AW1392">
            <v>0</v>
          </cell>
          <cell r="AX1392">
            <v>0</v>
          </cell>
          <cell r="AY1392">
            <v>46478</v>
          </cell>
          <cell r="AZ1392">
            <v>52181</v>
          </cell>
          <cell r="BA1392" t="str">
            <v xml:space="preserve"> ST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 t="str">
            <v>Pass</v>
          </cell>
          <cell r="BH1392" t="str">
            <v>Pass</v>
          </cell>
          <cell r="BI1392" t="str">
            <v>***-**-5891</v>
          </cell>
          <cell r="BJ1392">
            <v>14035.02</v>
          </cell>
          <cell r="BK1392">
            <v>14124.23</v>
          </cell>
          <cell r="BL1392">
            <v>14124.23</v>
          </cell>
          <cell r="BM1392"/>
          <cell r="BN1392"/>
          <cell r="BO1392"/>
          <cell r="BP1392"/>
          <cell r="BQ1392">
            <v>1.5419003376586641E-5</v>
          </cell>
          <cell r="BR1392">
            <v>14035.02</v>
          </cell>
          <cell r="BS1392">
            <v>89.21</v>
          </cell>
          <cell r="BT1392">
            <v>14124.23</v>
          </cell>
          <cell r="BU1392">
            <v>0</v>
          </cell>
          <cell r="BV1392">
            <v>14124.23</v>
          </cell>
          <cell r="BW1392">
            <v>0</v>
          </cell>
          <cell r="BX1392">
            <v>0</v>
          </cell>
          <cell r="BY1392"/>
          <cell r="BZ1392">
            <v>232</v>
          </cell>
          <cell r="CA1392" t="e">
            <v>#REF!</v>
          </cell>
          <cell r="CB1392" t="str">
            <v>Match</v>
          </cell>
          <cell r="CC1392" t="b">
            <v>0</v>
          </cell>
          <cell r="CD1392">
            <v>630105891</v>
          </cell>
          <cell r="CE1392">
            <v>9</v>
          </cell>
          <cell r="CF1392">
            <v>6</v>
          </cell>
          <cell r="CG1392">
            <v>10</v>
          </cell>
          <cell r="CH1392" t="b">
            <v>0</v>
          </cell>
          <cell r="CI1392">
            <v>6.6868402777763549</v>
          </cell>
          <cell r="CJ1392"/>
          <cell r="CK1392" t="e">
            <v>#REF!</v>
          </cell>
          <cell r="CL1392" t="e">
            <v>#REF!</v>
          </cell>
        </row>
        <row r="1393">
          <cell r="B1393">
            <v>53984</v>
          </cell>
          <cell r="C1393" t="str">
            <v xml:space="preserve"> PATTY,VIRGLE L.</v>
          </cell>
          <cell r="D1393">
            <v>13227.5</v>
          </cell>
          <cell r="E1393">
            <v>12157.82</v>
          </cell>
          <cell r="F1393">
            <v>42913</v>
          </cell>
          <cell r="G1393">
            <v>44362</v>
          </cell>
          <cell r="H1393" t="str">
            <v xml:space="preserve"> PURCHASE VEHICLE</v>
          </cell>
          <cell r="I1393" t="str">
            <v xml:space="preserve"> SA</v>
          </cell>
          <cell r="J1393">
            <v>34</v>
          </cell>
          <cell r="K1393" t="str">
            <v xml:space="preserve"> A</v>
          </cell>
          <cell r="L1393" t="str">
            <v xml:space="preserve"> N</v>
          </cell>
          <cell r="M1393">
            <v>0</v>
          </cell>
          <cell r="N1393">
            <v>46479</v>
          </cell>
          <cell r="O1393">
            <v>53984</v>
          </cell>
          <cell r="P1393">
            <v>0</v>
          </cell>
          <cell r="Q1393" t="str">
            <v xml:space="preserve"> MN</v>
          </cell>
          <cell r="R1393">
            <v>43054</v>
          </cell>
          <cell r="S1393">
            <v>316.06</v>
          </cell>
          <cell r="T1393">
            <v>135.22999999999999</v>
          </cell>
          <cell r="U1393" t="str">
            <v xml:space="preserve"> N</v>
          </cell>
          <cell r="V1393">
            <v>11</v>
          </cell>
          <cell r="W1393">
            <v>642326315</v>
          </cell>
          <cell r="X1393" t="str">
            <v xml:space="preserve"> S</v>
          </cell>
          <cell r="Y1393">
            <v>46479</v>
          </cell>
          <cell r="Z1393">
            <v>53984</v>
          </cell>
          <cell r="AA1393">
            <v>0</v>
          </cell>
          <cell r="AB1393">
            <v>4</v>
          </cell>
          <cell r="AC1393">
            <v>5</v>
          </cell>
          <cell r="AD1393">
            <v>12</v>
          </cell>
          <cell r="AE1393">
            <v>0</v>
          </cell>
          <cell r="AF1393">
            <v>0</v>
          </cell>
          <cell r="AG1393" t="str">
            <v xml:space="preserve"> ST</v>
          </cell>
          <cell r="AH1393" t="str">
            <v xml:space="preserve"> 2011 FORD RANGER SPORT</v>
          </cell>
          <cell r="AI1393" t="str">
            <v xml:space="preserve"> N</v>
          </cell>
          <cell r="AJ1393">
            <v>7</v>
          </cell>
          <cell r="AK1393">
            <v>2</v>
          </cell>
          <cell r="AL1393">
            <v>46479</v>
          </cell>
          <cell r="AM1393">
            <v>53984</v>
          </cell>
          <cell r="AN1393" t="str">
            <v xml:space="preserve">  0/00/0000</v>
          </cell>
          <cell r="AO1393">
            <v>658.17</v>
          </cell>
          <cell r="AP1393">
            <v>114.25</v>
          </cell>
          <cell r="AQ1393">
            <v>0</v>
          </cell>
          <cell r="AR1393">
            <v>316.06</v>
          </cell>
          <cell r="AS1393">
            <v>140.30000000000001</v>
          </cell>
          <cell r="AT1393">
            <v>0</v>
          </cell>
          <cell r="AU1393">
            <v>0</v>
          </cell>
          <cell r="AV1393">
            <v>2</v>
          </cell>
          <cell r="AW1393">
            <v>1</v>
          </cell>
          <cell r="AX1393">
            <v>0</v>
          </cell>
          <cell r="AY1393">
            <v>46479</v>
          </cell>
          <cell r="AZ1393">
            <v>53984</v>
          </cell>
          <cell r="BA1393" t="str">
            <v xml:space="preserve"> ST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 t="str">
            <v>Pass</v>
          </cell>
          <cell r="BH1393" t="str">
            <v>Pass</v>
          </cell>
          <cell r="BI1393" t="str">
            <v>***-**-6315</v>
          </cell>
          <cell r="BJ1393">
            <v>12157.82</v>
          </cell>
          <cell r="BK1393">
            <v>12293.05</v>
          </cell>
          <cell r="BL1393">
            <v>12293.05</v>
          </cell>
          <cell r="BM1393"/>
          <cell r="BN1393"/>
          <cell r="BO1393"/>
          <cell r="BP1393"/>
          <cell r="BQ1393">
            <v>1.1687107262970843E-5</v>
          </cell>
          <cell r="BR1393">
            <v>12157.82</v>
          </cell>
          <cell r="BS1393">
            <v>135.22999999999999</v>
          </cell>
          <cell r="BT1393">
            <v>12293.05</v>
          </cell>
          <cell r="BU1393">
            <v>0</v>
          </cell>
          <cell r="BV1393">
            <v>12293.05</v>
          </cell>
          <cell r="BW1393">
            <v>0</v>
          </cell>
          <cell r="BX1393">
            <v>0</v>
          </cell>
          <cell r="BY1393" t="str">
            <v>60-89</v>
          </cell>
          <cell r="BZ1393">
            <v>772.42</v>
          </cell>
          <cell r="CA1393" t="e">
            <v>#REF!</v>
          </cell>
          <cell r="CB1393" t="str">
            <v>Match</v>
          </cell>
          <cell r="CC1393" t="b">
            <v>0</v>
          </cell>
          <cell r="CD1393">
            <v>642326315</v>
          </cell>
          <cell r="CE1393">
            <v>9</v>
          </cell>
          <cell r="CF1393">
            <v>6</v>
          </cell>
          <cell r="CG1393">
            <v>32</v>
          </cell>
          <cell r="CH1393" t="b">
            <v>0</v>
          </cell>
          <cell r="CI1393">
            <v>69.686840277776355</v>
          </cell>
          <cell r="CJ1393" t="str">
            <v>31 +</v>
          </cell>
          <cell r="CK1393" t="e">
            <v>#REF!</v>
          </cell>
          <cell r="CL1393" t="e">
            <v>#REF!</v>
          </cell>
        </row>
        <row r="1394">
          <cell r="B1394">
            <v>54159</v>
          </cell>
          <cell r="C1394" t="str">
            <v xml:space="preserve"> PATTY,SUSAN R</v>
          </cell>
          <cell r="D1394">
            <v>1025</v>
          </cell>
          <cell r="E1394">
            <v>622.78</v>
          </cell>
          <cell r="F1394">
            <v>42989</v>
          </cell>
          <cell r="G1394">
            <v>43282</v>
          </cell>
          <cell r="H1394" t="str">
            <v xml:space="preserve"> PERSONAL</v>
          </cell>
          <cell r="I1394" t="str">
            <v xml:space="preserve"> SA</v>
          </cell>
          <cell r="J1394">
            <v>31</v>
          </cell>
          <cell r="K1394" t="str">
            <v xml:space="preserve"> A</v>
          </cell>
          <cell r="L1394" t="str">
            <v xml:space="preserve"> N</v>
          </cell>
          <cell r="M1394">
            <v>0</v>
          </cell>
          <cell r="N1394">
            <v>46480</v>
          </cell>
          <cell r="O1394">
            <v>54159</v>
          </cell>
          <cell r="P1394">
            <v>0</v>
          </cell>
          <cell r="Q1394" t="str">
            <v xml:space="preserve"> LF</v>
          </cell>
          <cell r="R1394">
            <v>43132</v>
          </cell>
          <cell r="S1394">
            <v>106.5</v>
          </cell>
          <cell r="T1394">
            <v>3.54</v>
          </cell>
          <cell r="U1394" t="str">
            <v xml:space="preserve"> N</v>
          </cell>
          <cell r="V1394">
            <v>1</v>
          </cell>
          <cell r="W1394">
            <v>487989314</v>
          </cell>
          <cell r="X1394" t="str">
            <v xml:space="preserve"> S</v>
          </cell>
          <cell r="Y1394">
            <v>46480</v>
          </cell>
          <cell r="Z1394">
            <v>54159</v>
          </cell>
          <cell r="AA1394">
            <v>0</v>
          </cell>
          <cell r="AB1394">
            <v>3</v>
          </cell>
          <cell r="AC1394">
            <v>10</v>
          </cell>
          <cell r="AD1394">
            <v>4</v>
          </cell>
          <cell r="AE1394">
            <v>0</v>
          </cell>
          <cell r="AF1394">
            <v>0</v>
          </cell>
          <cell r="AG1394" t="str">
            <v xml:space="preserve"> ST</v>
          </cell>
          <cell r="AH1394" t="str">
            <v xml:space="preserve"> UNSECURED</v>
          </cell>
          <cell r="AI1394" t="str">
            <v xml:space="preserve"> N</v>
          </cell>
          <cell r="AJ1394">
            <v>9</v>
          </cell>
          <cell r="AK1394">
            <v>0</v>
          </cell>
          <cell r="AL1394">
            <v>46480</v>
          </cell>
          <cell r="AM1394">
            <v>54159</v>
          </cell>
          <cell r="AN1394" t="str">
            <v xml:space="preserve">  0/00/0000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46480</v>
          </cell>
          <cell r="AZ1394">
            <v>54159</v>
          </cell>
          <cell r="BA1394" t="str">
            <v xml:space="preserve"> ST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 t="str">
            <v>Pass</v>
          </cell>
          <cell r="BH1394" t="str">
            <v>Pass</v>
          </cell>
          <cell r="BI1394" t="str">
            <v>***-**-9314</v>
          </cell>
          <cell r="BJ1394">
            <v>622.78</v>
          </cell>
          <cell r="BK1394">
            <v>626.31999999999994</v>
          </cell>
          <cell r="BL1394">
            <v>626.31999999999994</v>
          </cell>
          <cell r="BM1394"/>
          <cell r="BN1394"/>
          <cell r="BO1394"/>
          <cell r="BP1394"/>
          <cell r="BQ1394">
            <v>7.69715881290476E-7</v>
          </cell>
          <cell r="BR1394">
            <v>622.78</v>
          </cell>
          <cell r="BS1394">
            <v>3.54</v>
          </cell>
          <cell r="BT1394">
            <v>626.31999999999994</v>
          </cell>
          <cell r="BU1394">
            <v>0</v>
          </cell>
          <cell r="BV1394">
            <v>626.31999999999994</v>
          </cell>
          <cell r="BW1394">
            <v>0</v>
          </cell>
          <cell r="BX1394">
            <v>0</v>
          </cell>
          <cell r="BY1394"/>
          <cell r="BZ1394">
            <v>0</v>
          </cell>
          <cell r="CA1394" t="e">
            <v>#REF!</v>
          </cell>
          <cell r="CB1394" t="str">
            <v>Match</v>
          </cell>
          <cell r="CC1394" t="b">
            <v>0</v>
          </cell>
          <cell r="CD1394">
            <v>487989314</v>
          </cell>
          <cell r="CE1394">
            <v>9</v>
          </cell>
          <cell r="CF1394">
            <v>4</v>
          </cell>
          <cell r="CG1394">
            <v>98</v>
          </cell>
          <cell r="CH1394" t="b">
            <v>0</v>
          </cell>
          <cell r="CI1394">
            <v>-8.3131597222236451</v>
          </cell>
          <cell r="CJ1394"/>
          <cell r="CK1394" t="e">
            <v>#REF!</v>
          </cell>
          <cell r="CL1394" t="e">
            <v>#REF!</v>
          </cell>
        </row>
        <row r="1395">
          <cell r="B1395">
            <v>310294</v>
          </cell>
          <cell r="C1395" t="str">
            <v xml:space="preserve"> PAUL,FRANKLIN JR.</v>
          </cell>
          <cell r="D1395">
            <v>55000</v>
          </cell>
          <cell r="E1395">
            <v>39309.199999999997</v>
          </cell>
          <cell r="F1395">
            <v>41304</v>
          </cell>
          <cell r="G1395">
            <v>46784</v>
          </cell>
          <cell r="H1395" t="str">
            <v xml:space="preserve"> REFINANCE HOME LOAN</v>
          </cell>
          <cell r="I1395" t="str">
            <v xml:space="preserve"> PA</v>
          </cell>
          <cell r="J1395">
            <v>19</v>
          </cell>
          <cell r="K1395" t="str">
            <v xml:space="preserve"> A</v>
          </cell>
          <cell r="L1395" t="str">
            <v xml:space="preserve"> N</v>
          </cell>
          <cell r="M1395">
            <v>0</v>
          </cell>
          <cell r="N1395">
            <v>46500</v>
          </cell>
          <cell r="O1395">
            <v>310294</v>
          </cell>
          <cell r="P1395">
            <v>0</v>
          </cell>
          <cell r="Q1395" t="str">
            <v xml:space="preserve"> KM</v>
          </cell>
          <cell r="R1395">
            <v>43132</v>
          </cell>
          <cell r="S1395">
            <v>373.04</v>
          </cell>
          <cell r="T1395">
            <v>62.82</v>
          </cell>
          <cell r="U1395" t="str">
            <v xml:space="preserve"> N</v>
          </cell>
          <cell r="V1395">
            <v>2</v>
          </cell>
          <cell r="W1395">
            <v>509427608</v>
          </cell>
          <cell r="X1395" t="str">
            <v xml:space="preserve"> S</v>
          </cell>
          <cell r="Y1395">
            <v>46500</v>
          </cell>
          <cell r="Z1395">
            <v>310294</v>
          </cell>
          <cell r="AA1395">
            <v>0</v>
          </cell>
          <cell r="AB1395">
            <v>3</v>
          </cell>
          <cell r="AC1395">
            <v>6</v>
          </cell>
          <cell r="AD1395">
            <v>3</v>
          </cell>
          <cell r="AE1395">
            <v>310294</v>
          </cell>
          <cell r="AF1395">
            <v>1</v>
          </cell>
          <cell r="AG1395" t="str">
            <v xml:space="preserve"> ST</v>
          </cell>
          <cell r="AH1395" t="str">
            <v xml:space="preserve"> 1506 COURT, SCOTT CITY</v>
          </cell>
          <cell r="AI1395" t="str">
            <v xml:space="preserve"> N</v>
          </cell>
          <cell r="AJ1395">
            <v>2.5</v>
          </cell>
          <cell r="AK1395">
            <v>1</v>
          </cell>
          <cell r="AL1395">
            <v>46500</v>
          </cell>
          <cell r="AM1395">
            <v>310294</v>
          </cell>
          <cell r="AN1395" t="str">
            <v xml:space="preserve">  0/00/0000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46500</v>
          </cell>
          <cell r="AZ1395">
            <v>310294</v>
          </cell>
          <cell r="BA1395" t="str">
            <v xml:space="preserve"> ST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 t="str">
            <v>Pass</v>
          </cell>
          <cell r="BH1395" t="str">
            <v>Pass</v>
          </cell>
          <cell r="BI1395" t="str">
            <v>***-**-7608</v>
          </cell>
          <cell r="BJ1395">
            <v>39309.199999999997</v>
          </cell>
          <cell r="BK1395">
            <v>39372.019999999997</v>
          </cell>
          <cell r="BL1395">
            <v>39372.019999999997</v>
          </cell>
          <cell r="BM1395"/>
          <cell r="BN1395"/>
          <cell r="BO1395"/>
          <cell r="BP1395"/>
          <cell r="BQ1395">
            <v>1.3495453861370513E-5</v>
          </cell>
          <cell r="BR1395">
            <v>39309.199999999997</v>
          </cell>
          <cell r="BS1395">
            <v>62.82</v>
          </cell>
          <cell r="BT1395">
            <v>39372.019999999997</v>
          </cell>
          <cell r="BU1395">
            <v>0</v>
          </cell>
          <cell r="BV1395">
            <v>39372.019999999997</v>
          </cell>
          <cell r="BW1395">
            <v>0</v>
          </cell>
          <cell r="BX1395">
            <v>0</v>
          </cell>
          <cell r="BY1395"/>
          <cell r="BZ1395">
            <v>0</v>
          </cell>
          <cell r="CA1395" t="e">
            <v>#REF!</v>
          </cell>
          <cell r="CB1395" t="str">
            <v>Match</v>
          </cell>
          <cell r="CC1395" t="b">
            <v>0</v>
          </cell>
          <cell r="CD1395">
            <v>509427608</v>
          </cell>
          <cell r="CE1395">
            <v>9</v>
          </cell>
          <cell r="CF1395">
            <v>5</v>
          </cell>
          <cell r="CG1395">
            <v>42</v>
          </cell>
          <cell r="CH1395" t="b">
            <v>0</v>
          </cell>
          <cell r="CI1395">
            <v>-8.3131597222236451</v>
          </cell>
          <cell r="CJ1395"/>
          <cell r="CK1395" t="e">
            <v>#REF!</v>
          </cell>
          <cell r="CL1395" t="e">
            <v>#REF!</v>
          </cell>
        </row>
        <row r="1396">
          <cell r="B1396">
            <v>9310294</v>
          </cell>
          <cell r="C1396" t="str">
            <v xml:space="preserve"> PAUL,FRANKLIN JR.</v>
          </cell>
          <cell r="D1396">
            <v>-55000</v>
          </cell>
          <cell r="E1396">
            <v>-39309.199999999997</v>
          </cell>
          <cell r="F1396">
            <v>41304</v>
          </cell>
          <cell r="G1396">
            <v>46784</v>
          </cell>
          <cell r="H1396" t="str">
            <v xml:space="preserve"> SOLD FHLB LOAN</v>
          </cell>
          <cell r="I1396" t="str">
            <v xml:space="preserve"> PT</v>
          </cell>
          <cell r="J1396">
            <v>20</v>
          </cell>
          <cell r="K1396" t="str">
            <v xml:space="preserve"> A</v>
          </cell>
          <cell r="L1396" t="str">
            <v xml:space="preserve"> N</v>
          </cell>
          <cell r="M1396">
            <v>0</v>
          </cell>
          <cell r="N1396">
            <v>46500</v>
          </cell>
          <cell r="O1396">
            <v>9310294</v>
          </cell>
          <cell r="P1396">
            <v>0</v>
          </cell>
          <cell r="Q1396" t="str">
            <v xml:space="preserve"> KM</v>
          </cell>
          <cell r="R1396">
            <v>43132</v>
          </cell>
          <cell r="S1396">
            <v>373.04</v>
          </cell>
          <cell r="T1396">
            <v>-62.82</v>
          </cell>
          <cell r="U1396" t="str">
            <v xml:space="preserve"> N</v>
          </cell>
          <cell r="V1396">
            <v>2</v>
          </cell>
          <cell r="W1396">
            <v>509427608</v>
          </cell>
          <cell r="X1396" t="str">
            <v xml:space="preserve"> S</v>
          </cell>
          <cell r="Y1396">
            <v>46500</v>
          </cell>
          <cell r="Z1396">
            <v>9310294</v>
          </cell>
          <cell r="AA1396">
            <v>0</v>
          </cell>
          <cell r="AB1396">
            <v>3</v>
          </cell>
          <cell r="AC1396">
            <v>6</v>
          </cell>
          <cell r="AD1396">
            <v>3</v>
          </cell>
          <cell r="AE1396">
            <v>310294</v>
          </cell>
          <cell r="AF1396">
            <v>1</v>
          </cell>
          <cell r="AG1396" t="str">
            <v xml:space="preserve"> ST</v>
          </cell>
          <cell r="AH1396" t="str">
            <v xml:space="preserve"> 1506 COURT, SCOTT CITY</v>
          </cell>
          <cell r="AI1396" t="str">
            <v xml:space="preserve"> N</v>
          </cell>
          <cell r="AJ1396">
            <v>2.5</v>
          </cell>
          <cell r="AK1396">
            <v>1</v>
          </cell>
          <cell r="AL1396">
            <v>46500</v>
          </cell>
          <cell r="AM1396">
            <v>9310294</v>
          </cell>
          <cell r="AN1396" t="str">
            <v xml:space="preserve">  0/00/0000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1</v>
          </cell>
          <cell r="AW1396">
            <v>0</v>
          </cell>
          <cell r="AX1396">
            <v>0</v>
          </cell>
          <cell r="AY1396">
            <v>46500</v>
          </cell>
          <cell r="AZ1396">
            <v>9310294</v>
          </cell>
          <cell r="BA1396" t="str">
            <v xml:space="preserve"> ST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 t="str">
            <v>Pass</v>
          </cell>
          <cell r="BH1396" t="str">
            <v>Pass</v>
          </cell>
          <cell r="BI1396" t="str">
            <v>***-**-7608</v>
          </cell>
          <cell r="BJ1396">
            <v>-39309.199999999997</v>
          </cell>
          <cell r="BK1396">
            <v>-39372.019999999997</v>
          </cell>
          <cell r="BL1396">
            <v>-39372.019999999997</v>
          </cell>
          <cell r="BM1396"/>
          <cell r="BN1396"/>
          <cell r="BO1396"/>
          <cell r="BP1396"/>
          <cell r="BQ1396">
            <v>-1.3495453861370513E-5</v>
          </cell>
          <cell r="BR1396">
            <v>-39309.199999999997</v>
          </cell>
          <cell r="BS1396">
            <v>-62.82</v>
          </cell>
          <cell r="BT1396">
            <v>-39372.019999999997</v>
          </cell>
          <cell r="BU1396">
            <v>0</v>
          </cell>
          <cell r="BV1396">
            <v>-39372.019999999997</v>
          </cell>
          <cell r="BW1396">
            <v>0</v>
          </cell>
          <cell r="BX1396">
            <v>0</v>
          </cell>
          <cell r="BY1396"/>
          <cell r="BZ1396">
            <v>0</v>
          </cell>
          <cell r="CA1396" t="e">
            <v>#REF!</v>
          </cell>
          <cell r="CB1396" t="str">
            <v>Match</v>
          </cell>
          <cell r="CC1396" t="b">
            <v>0</v>
          </cell>
          <cell r="CD1396">
            <v>509427608</v>
          </cell>
          <cell r="CE1396">
            <v>9</v>
          </cell>
          <cell r="CF1396">
            <v>5</v>
          </cell>
          <cell r="CG1396">
            <v>42</v>
          </cell>
          <cell r="CH1396" t="b">
            <v>0</v>
          </cell>
          <cell r="CI1396">
            <v>-8.3131597222236451</v>
          </cell>
          <cell r="CJ1396"/>
          <cell r="CK1396" t="e">
            <v>#REF!</v>
          </cell>
          <cell r="CL1396" t="e">
            <v>#REF!</v>
          </cell>
        </row>
        <row r="1397">
          <cell r="B1397">
            <v>40691</v>
          </cell>
          <cell r="C1397" t="str">
            <v xml:space="preserve"> PAUL,FRANKLIN</v>
          </cell>
          <cell r="D1397">
            <v>540</v>
          </cell>
          <cell r="E1397">
            <v>472.5</v>
          </cell>
          <cell r="F1397">
            <v>38926</v>
          </cell>
          <cell r="G1397">
            <v>38982</v>
          </cell>
          <cell r="H1397" t="str">
            <v xml:space="preserve"> PERSONAL</v>
          </cell>
          <cell r="I1397" t="str">
            <v xml:space="preserve"> CO</v>
          </cell>
          <cell r="J1397">
            <v>31</v>
          </cell>
          <cell r="K1397" t="str">
            <v xml:space="preserve"> A</v>
          </cell>
          <cell r="L1397" t="str">
            <v xml:space="preserve"> N</v>
          </cell>
          <cell r="M1397">
            <v>0</v>
          </cell>
          <cell r="N1397">
            <v>46553</v>
          </cell>
          <cell r="O1397">
            <v>40691</v>
          </cell>
          <cell r="P1397">
            <v>0</v>
          </cell>
          <cell r="Q1397" t="str">
            <v xml:space="preserve"> CP</v>
          </cell>
          <cell r="R1397">
            <v>38982</v>
          </cell>
          <cell r="S1397">
            <v>0</v>
          </cell>
          <cell r="T1397">
            <v>0</v>
          </cell>
          <cell r="U1397" t="str">
            <v xml:space="preserve"> N</v>
          </cell>
          <cell r="V1397">
            <v>1</v>
          </cell>
          <cell r="W1397">
            <v>515741853</v>
          </cell>
          <cell r="X1397" t="str">
            <v xml:space="preserve"> S</v>
          </cell>
          <cell r="Y1397">
            <v>46553</v>
          </cell>
          <cell r="Z1397">
            <v>40691</v>
          </cell>
          <cell r="AA1397">
            <v>0</v>
          </cell>
          <cell r="AB1397">
            <v>21</v>
          </cell>
          <cell r="AC1397">
            <v>10</v>
          </cell>
          <cell r="AD1397">
            <v>4</v>
          </cell>
          <cell r="AE1397">
            <v>0</v>
          </cell>
          <cell r="AF1397">
            <v>0</v>
          </cell>
          <cell r="AG1397" t="str">
            <v xml:space="preserve"> ST</v>
          </cell>
          <cell r="AH1397" t="str">
            <v xml:space="preserve"> UNSECURED</v>
          </cell>
          <cell r="AI1397" t="str">
            <v xml:space="preserve"> N</v>
          </cell>
          <cell r="AJ1397">
            <v>15</v>
          </cell>
          <cell r="AK1397">
            <v>2</v>
          </cell>
          <cell r="AL1397">
            <v>46553</v>
          </cell>
          <cell r="AM1397">
            <v>40691</v>
          </cell>
          <cell r="AN1397" t="str">
            <v xml:space="preserve">  0/00/0000</v>
          </cell>
          <cell r="AO1397">
            <v>472.5</v>
          </cell>
          <cell r="AP1397">
            <v>808.13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1280.6300000000001</v>
          </cell>
          <cell r="AV1397">
            <v>2</v>
          </cell>
          <cell r="AW1397">
            <v>2</v>
          </cell>
          <cell r="AX1397">
            <v>2</v>
          </cell>
          <cell r="AY1397">
            <v>46553</v>
          </cell>
          <cell r="AZ1397">
            <v>40691</v>
          </cell>
          <cell r="BA1397" t="str">
            <v xml:space="preserve"> ST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 t="str">
            <v>Substandard</v>
          </cell>
          <cell r="BH1397" t="str">
            <v>Pass</v>
          </cell>
          <cell r="BI1397" t="str">
            <v>***-**-1853</v>
          </cell>
          <cell r="BJ1397">
            <v>472.5</v>
          </cell>
          <cell r="BK1397">
            <v>0</v>
          </cell>
          <cell r="BL1397"/>
          <cell r="BM1397"/>
          <cell r="BN1397">
            <v>0</v>
          </cell>
          <cell r="BO1397"/>
          <cell r="BP1397"/>
          <cell r="BQ1397">
            <v>9.7329916907455257E-7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472.5</v>
          </cell>
          <cell r="BY1397" t="str">
            <v>120 +</v>
          </cell>
          <cell r="BZ1397">
            <v>1280.6300000000001</v>
          </cell>
          <cell r="CA1397" t="e">
            <v>#REF!</v>
          </cell>
          <cell r="CB1397" t="str">
            <v>Match</v>
          </cell>
          <cell r="CC1397" t="b">
            <v>0</v>
          </cell>
          <cell r="CD1397">
            <v>515741853</v>
          </cell>
          <cell r="CE1397">
            <v>9</v>
          </cell>
          <cell r="CF1397">
            <v>5</v>
          </cell>
          <cell r="CG1397">
            <v>74</v>
          </cell>
          <cell r="CH1397" t="b">
            <v>0</v>
          </cell>
          <cell r="CI1397">
            <v>4141.6868402777764</v>
          </cell>
          <cell r="CJ1397" t="str">
            <v>31 +</v>
          </cell>
          <cell r="CK1397">
            <v>0</v>
          </cell>
          <cell r="CL1397">
            <v>0</v>
          </cell>
        </row>
        <row r="1398">
          <cell r="B1398">
            <v>310066</v>
          </cell>
          <cell r="C1398" t="str">
            <v xml:space="preserve"> PAYNE,STEVEN</v>
          </cell>
          <cell r="D1398">
            <v>38000</v>
          </cell>
          <cell r="E1398">
            <v>2502.0700000000002</v>
          </cell>
          <cell r="F1398">
            <v>39489</v>
          </cell>
          <cell r="G1398">
            <v>44986</v>
          </cell>
          <cell r="H1398" t="str">
            <v xml:space="preserve"> HOME REMODEL</v>
          </cell>
          <cell r="I1398" t="str">
            <v xml:space="preserve"> PA</v>
          </cell>
          <cell r="J1398">
            <v>19</v>
          </cell>
          <cell r="K1398" t="str">
            <v xml:space="preserve"> A</v>
          </cell>
          <cell r="L1398" t="str">
            <v xml:space="preserve"> N</v>
          </cell>
          <cell r="M1398">
            <v>0</v>
          </cell>
          <cell r="N1398">
            <v>46600</v>
          </cell>
          <cell r="O1398">
            <v>310066</v>
          </cell>
          <cell r="P1398">
            <v>0</v>
          </cell>
          <cell r="Q1398" t="str">
            <v xml:space="preserve"> KM</v>
          </cell>
          <cell r="R1398">
            <v>43132</v>
          </cell>
          <cell r="S1398">
            <v>310.49</v>
          </cell>
          <cell r="T1398">
            <v>8.3699999999999992</v>
          </cell>
          <cell r="U1398" t="str">
            <v xml:space="preserve"> N</v>
          </cell>
          <cell r="V1398">
            <v>2</v>
          </cell>
          <cell r="W1398">
            <v>510486934</v>
          </cell>
          <cell r="X1398" t="str">
            <v xml:space="preserve"> S</v>
          </cell>
          <cell r="Y1398">
            <v>46600</v>
          </cell>
          <cell r="Z1398">
            <v>310066</v>
          </cell>
          <cell r="AA1398">
            <v>0</v>
          </cell>
          <cell r="AB1398">
            <v>4</v>
          </cell>
          <cell r="AC1398">
            <v>6</v>
          </cell>
          <cell r="AD1398">
            <v>3</v>
          </cell>
          <cell r="AE1398">
            <v>310066</v>
          </cell>
          <cell r="AF1398">
            <v>1</v>
          </cell>
          <cell r="AG1398" t="str">
            <v xml:space="preserve"> ST</v>
          </cell>
          <cell r="AH1398" t="str">
            <v xml:space="preserve"> 1408 S COLLEGE</v>
          </cell>
          <cell r="AI1398" t="str">
            <v xml:space="preserve"> N</v>
          </cell>
          <cell r="AJ1398">
            <v>5.25</v>
          </cell>
          <cell r="AK1398">
            <v>0</v>
          </cell>
          <cell r="AL1398">
            <v>46600</v>
          </cell>
          <cell r="AM1398">
            <v>310066</v>
          </cell>
          <cell r="AN1398" t="str">
            <v xml:space="preserve">  0/00/0000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46600</v>
          </cell>
          <cell r="AZ1398">
            <v>310066</v>
          </cell>
          <cell r="BA1398" t="str">
            <v xml:space="preserve"> ST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 t="str">
            <v>Pass</v>
          </cell>
          <cell r="BH1398" t="str">
            <v>Pass</v>
          </cell>
          <cell r="BI1398" t="str">
            <v>***-**-6934</v>
          </cell>
          <cell r="BJ1398">
            <v>2502.0700000000002</v>
          </cell>
          <cell r="BK1398">
            <v>2510.44</v>
          </cell>
          <cell r="BL1398">
            <v>2510.44</v>
          </cell>
          <cell r="BM1398"/>
          <cell r="BN1398"/>
          <cell r="BO1398"/>
          <cell r="BP1398"/>
          <cell r="BQ1398">
            <v>1.8038982607158265E-6</v>
          </cell>
          <cell r="BR1398">
            <v>2502.0700000000002</v>
          </cell>
          <cell r="BS1398">
            <v>8.3699999999999992</v>
          </cell>
          <cell r="BT1398">
            <v>2510.44</v>
          </cell>
          <cell r="BU1398">
            <v>0</v>
          </cell>
          <cell r="BV1398">
            <v>2510.44</v>
          </cell>
          <cell r="BW1398">
            <v>0</v>
          </cell>
          <cell r="BX1398">
            <v>0</v>
          </cell>
          <cell r="BY1398"/>
          <cell r="BZ1398">
            <v>0</v>
          </cell>
          <cell r="CA1398" t="e">
            <v>#REF!</v>
          </cell>
          <cell r="CB1398" t="str">
            <v>Match</v>
          </cell>
          <cell r="CC1398" t="b">
            <v>0</v>
          </cell>
          <cell r="CD1398">
            <v>510486934</v>
          </cell>
          <cell r="CE1398">
            <v>9</v>
          </cell>
          <cell r="CF1398">
            <v>5</v>
          </cell>
          <cell r="CG1398">
            <v>48</v>
          </cell>
          <cell r="CH1398" t="b">
            <v>0</v>
          </cell>
          <cell r="CI1398">
            <v>-8.3131597222236451</v>
          </cell>
          <cell r="CJ1398"/>
          <cell r="CK1398" t="e">
            <v>#REF!</v>
          </cell>
          <cell r="CL1398" t="e">
            <v>#REF!</v>
          </cell>
        </row>
        <row r="1399">
          <cell r="B1399">
            <v>9310066</v>
          </cell>
          <cell r="C1399" t="str">
            <v xml:space="preserve"> PAYNE,STEVEN</v>
          </cell>
          <cell r="D1399">
            <v>0</v>
          </cell>
          <cell r="E1399">
            <v>-2502.0700000000002</v>
          </cell>
          <cell r="F1399">
            <v>39497</v>
          </cell>
          <cell r="G1399">
            <v>44986</v>
          </cell>
          <cell r="H1399" t="str">
            <v xml:space="preserve"> FHLB PARTICIPATION</v>
          </cell>
          <cell r="I1399" t="str">
            <v xml:space="preserve"> PT</v>
          </cell>
          <cell r="J1399">
            <v>20</v>
          </cell>
          <cell r="K1399" t="str">
            <v xml:space="preserve"> A</v>
          </cell>
          <cell r="L1399" t="str">
            <v xml:space="preserve"> N</v>
          </cell>
          <cell r="M1399">
            <v>0</v>
          </cell>
          <cell r="N1399">
            <v>46600</v>
          </cell>
          <cell r="O1399">
            <v>9310066</v>
          </cell>
          <cell r="P1399">
            <v>0</v>
          </cell>
          <cell r="Q1399" t="str">
            <v xml:space="preserve"> KM</v>
          </cell>
          <cell r="R1399">
            <v>43132</v>
          </cell>
          <cell r="S1399">
            <v>310.49</v>
          </cell>
          <cell r="T1399">
            <v>-8.3699999999999992</v>
          </cell>
          <cell r="U1399" t="str">
            <v xml:space="preserve"> N</v>
          </cell>
          <cell r="V1399">
            <v>2</v>
          </cell>
          <cell r="W1399">
            <v>510486934</v>
          </cell>
          <cell r="X1399" t="str">
            <v xml:space="preserve"> S</v>
          </cell>
          <cell r="Y1399">
            <v>46600</v>
          </cell>
          <cell r="Z1399">
            <v>9310066</v>
          </cell>
          <cell r="AA1399">
            <v>0</v>
          </cell>
          <cell r="AB1399">
            <v>4</v>
          </cell>
          <cell r="AC1399">
            <v>6</v>
          </cell>
          <cell r="AD1399">
            <v>3</v>
          </cell>
          <cell r="AE1399">
            <v>310066</v>
          </cell>
          <cell r="AF1399">
            <v>1</v>
          </cell>
          <cell r="AG1399" t="str">
            <v xml:space="preserve"> ST</v>
          </cell>
          <cell r="AH1399" t="str">
            <v xml:space="preserve"> 1408 S COLLEGE</v>
          </cell>
          <cell r="AI1399" t="str">
            <v xml:space="preserve"> N</v>
          </cell>
          <cell r="AJ1399">
            <v>5.25</v>
          </cell>
          <cell r="AK1399">
            <v>12</v>
          </cell>
          <cell r="AL1399">
            <v>46600</v>
          </cell>
          <cell r="AM1399">
            <v>9310066</v>
          </cell>
          <cell r="AN1399" t="str">
            <v xml:space="preserve">  0/00/0000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46600</v>
          </cell>
          <cell r="AZ1399">
            <v>9310066</v>
          </cell>
          <cell r="BA1399" t="str">
            <v xml:space="preserve"> ST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 t="str">
            <v>Pass</v>
          </cell>
          <cell r="BH1399" t="str">
            <v>Pass</v>
          </cell>
          <cell r="BI1399" t="str">
            <v>***-**-6934</v>
          </cell>
          <cell r="BJ1399">
            <v>-2502.0700000000002</v>
          </cell>
          <cell r="BK1399">
            <v>-2510.44</v>
          </cell>
          <cell r="BL1399">
            <v>-2510.44</v>
          </cell>
          <cell r="BM1399"/>
          <cell r="BN1399"/>
          <cell r="BO1399"/>
          <cell r="BP1399"/>
          <cell r="BQ1399">
            <v>-1.8038982607158265E-6</v>
          </cell>
          <cell r="BR1399">
            <v>-2502.0700000000002</v>
          </cell>
          <cell r="BS1399">
            <v>-8.3699999999999992</v>
          </cell>
          <cell r="BT1399">
            <v>-2510.44</v>
          </cell>
          <cell r="BU1399">
            <v>0</v>
          </cell>
          <cell r="BV1399">
            <v>-2510.44</v>
          </cell>
          <cell r="BW1399">
            <v>0</v>
          </cell>
          <cell r="BX1399">
            <v>0</v>
          </cell>
          <cell r="BY1399"/>
          <cell r="BZ1399">
            <v>0</v>
          </cell>
          <cell r="CA1399" t="e">
            <v>#REF!</v>
          </cell>
          <cell r="CB1399" t="str">
            <v>Match</v>
          </cell>
          <cell r="CC1399" t="b">
            <v>0</v>
          </cell>
          <cell r="CD1399">
            <v>510486934</v>
          </cell>
          <cell r="CE1399">
            <v>9</v>
          </cell>
          <cell r="CF1399">
            <v>5</v>
          </cell>
          <cell r="CG1399">
            <v>48</v>
          </cell>
          <cell r="CH1399" t="b">
            <v>0</v>
          </cell>
          <cell r="CI1399">
            <v>-8.3131597222236451</v>
          </cell>
          <cell r="CJ1399"/>
          <cell r="CK1399" t="e">
            <v>#REF!</v>
          </cell>
          <cell r="CL1399" t="e">
            <v>#REF!</v>
          </cell>
        </row>
        <row r="1400">
          <cell r="B1400">
            <v>49189</v>
          </cell>
          <cell r="C1400" t="str">
            <v xml:space="preserve"> PENKA,MACKENZIE L.</v>
          </cell>
          <cell r="D1400">
            <v>2015</v>
          </cell>
          <cell r="E1400">
            <v>1869.16</v>
          </cell>
          <cell r="F1400">
            <v>41438</v>
          </cell>
          <cell r="G1400">
            <v>42170</v>
          </cell>
          <cell r="H1400" t="str">
            <v xml:space="preserve"> CONSOLIDATE DEBT</v>
          </cell>
          <cell r="I1400" t="str">
            <v xml:space="preserve"> CO</v>
          </cell>
          <cell r="J1400">
            <v>31</v>
          </cell>
          <cell r="K1400" t="str">
            <v xml:space="preserve"> A</v>
          </cell>
          <cell r="L1400" t="str">
            <v xml:space="preserve"> N</v>
          </cell>
          <cell r="M1400">
            <v>0</v>
          </cell>
          <cell r="N1400">
            <v>46702</v>
          </cell>
          <cell r="O1400">
            <v>49189</v>
          </cell>
          <cell r="P1400">
            <v>0</v>
          </cell>
          <cell r="Q1400" t="str">
            <v xml:space="preserve"> AT</v>
          </cell>
          <cell r="R1400">
            <v>41532</v>
          </cell>
          <cell r="S1400">
            <v>92.11</v>
          </cell>
          <cell r="T1400">
            <v>0</v>
          </cell>
          <cell r="U1400" t="str">
            <v xml:space="preserve"> N</v>
          </cell>
          <cell r="V1400">
            <v>1</v>
          </cell>
          <cell r="W1400">
            <v>510112099</v>
          </cell>
          <cell r="X1400" t="str">
            <v xml:space="preserve"> S</v>
          </cell>
          <cell r="Y1400">
            <v>46702</v>
          </cell>
          <cell r="Z1400">
            <v>49189</v>
          </cell>
          <cell r="AA1400">
            <v>0</v>
          </cell>
          <cell r="AB1400">
            <v>3</v>
          </cell>
          <cell r="AC1400">
            <v>10</v>
          </cell>
          <cell r="AD1400">
            <v>4</v>
          </cell>
          <cell r="AE1400">
            <v>0</v>
          </cell>
          <cell r="AF1400">
            <v>0</v>
          </cell>
          <cell r="AG1400" t="str">
            <v xml:space="preserve"> ST</v>
          </cell>
          <cell r="AH1400" t="str">
            <v xml:space="preserve"> UNSECURED</v>
          </cell>
          <cell r="AI1400" t="str">
            <v xml:space="preserve"> N</v>
          </cell>
          <cell r="AJ1400">
            <v>9</v>
          </cell>
          <cell r="AK1400">
            <v>22</v>
          </cell>
          <cell r="AL1400">
            <v>46702</v>
          </cell>
          <cell r="AM1400">
            <v>49189</v>
          </cell>
          <cell r="AN1400" t="str">
            <v xml:space="preserve">  0/00/0000</v>
          </cell>
          <cell r="AO1400">
            <v>1869.16</v>
          </cell>
          <cell r="AP1400">
            <v>740.75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2609.91</v>
          </cell>
          <cell r="AV1400">
            <v>22</v>
          </cell>
          <cell r="AW1400">
            <v>22</v>
          </cell>
          <cell r="AX1400">
            <v>22</v>
          </cell>
          <cell r="AY1400">
            <v>46702</v>
          </cell>
          <cell r="AZ1400">
            <v>49189</v>
          </cell>
          <cell r="BA1400" t="str">
            <v xml:space="preserve"> ST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 t="str">
            <v>Substandard</v>
          </cell>
          <cell r="BH1400" t="str">
            <v>Pass</v>
          </cell>
          <cell r="BI1400" t="str">
            <v>***-**-2099</v>
          </cell>
          <cell r="BJ1400">
            <v>1869.16</v>
          </cell>
          <cell r="BK1400">
            <v>0</v>
          </cell>
          <cell r="BL1400"/>
          <cell r="BM1400"/>
          <cell r="BN1400">
            <v>0</v>
          </cell>
          <cell r="BO1400"/>
          <cell r="BP1400"/>
          <cell r="BQ1400">
            <v>2.3101611109427185E-6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1869.16</v>
          </cell>
          <cell r="BY1400" t="str">
            <v>120 +</v>
          </cell>
          <cell r="BZ1400">
            <v>2609.91</v>
          </cell>
          <cell r="CA1400" t="e">
            <v>#REF!</v>
          </cell>
          <cell r="CB1400" t="str">
            <v>Match</v>
          </cell>
          <cell r="CC1400" t="b">
            <v>0</v>
          </cell>
          <cell r="CD1400">
            <v>510112099</v>
          </cell>
          <cell r="CE1400">
            <v>9</v>
          </cell>
          <cell r="CF1400">
            <v>5</v>
          </cell>
          <cell r="CG1400">
            <v>11</v>
          </cell>
          <cell r="CH1400" t="b">
            <v>0</v>
          </cell>
          <cell r="CI1400">
            <v>1591.6868402777764</v>
          </cell>
          <cell r="CJ1400" t="str">
            <v>31 +</v>
          </cell>
          <cell r="CK1400">
            <v>0</v>
          </cell>
          <cell r="CL1400">
            <v>0</v>
          </cell>
        </row>
        <row r="1401">
          <cell r="B1401">
            <v>53622</v>
          </cell>
          <cell r="C1401" t="str">
            <v xml:space="preserve"> GREEN,CARYN C.</v>
          </cell>
          <cell r="D1401">
            <v>1786.92</v>
          </cell>
          <cell r="E1401">
            <v>866.01</v>
          </cell>
          <cell r="F1401">
            <v>42780</v>
          </cell>
          <cell r="G1401">
            <v>43210</v>
          </cell>
          <cell r="H1401" t="str">
            <v xml:space="preserve"> PERSONAL</v>
          </cell>
          <cell r="I1401" t="str">
            <v xml:space="preserve"> SA</v>
          </cell>
          <cell r="J1401">
            <v>31</v>
          </cell>
          <cell r="K1401" t="str">
            <v xml:space="preserve"> A</v>
          </cell>
          <cell r="L1401" t="str">
            <v xml:space="preserve"> N</v>
          </cell>
          <cell r="M1401">
            <v>0</v>
          </cell>
          <cell r="N1401">
            <v>46893</v>
          </cell>
          <cell r="O1401">
            <v>53622</v>
          </cell>
          <cell r="P1401">
            <v>866.01</v>
          </cell>
          <cell r="Q1401" t="str">
            <v xml:space="preserve"> J</v>
          </cell>
          <cell r="R1401">
            <v>43028</v>
          </cell>
          <cell r="S1401">
            <v>130.01</v>
          </cell>
          <cell r="T1401">
            <v>0</v>
          </cell>
          <cell r="U1401" t="str">
            <v xml:space="preserve"> N</v>
          </cell>
          <cell r="V1401">
            <v>1</v>
          </cell>
          <cell r="W1401">
            <v>513709689</v>
          </cell>
          <cell r="X1401" t="str">
            <v xml:space="preserve"> S</v>
          </cell>
          <cell r="Y1401">
            <v>46893</v>
          </cell>
          <cell r="Z1401">
            <v>53622</v>
          </cell>
          <cell r="AA1401">
            <v>0</v>
          </cell>
          <cell r="AB1401">
            <v>3</v>
          </cell>
          <cell r="AC1401">
            <v>10</v>
          </cell>
          <cell r="AD1401">
            <v>4</v>
          </cell>
          <cell r="AE1401">
            <v>0</v>
          </cell>
          <cell r="AF1401">
            <v>0</v>
          </cell>
          <cell r="AG1401" t="str">
            <v xml:space="preserve"> CO</v>
          </cell>
          <cell r="AH1401" t="str">
            <v xml:space="preserve"> UNSECURED</v>
          </cell>
          <cell r="AI1401" t="str">
            <v xml:space="preserve"> N</v>
          </cell>
          <cell r="AJ1401">
            <v>15</v>
          </cell>
          <cell r="AK1401">
            <v>3</v>
          </cell>
          <cell r="AL1401">
            <v>46893</v>
          </cell>
          <cell r="AM1401">
            <v>53622</v>
          </cell>
          <cell r="AN1401" t="str">
            <v xml:space="preserve">  0/00/0000</v>
          </cell>
          <cell r="AO1401">
            <v>476.61</v>
          </cell>
          <cell r="AP1401">
            <v>43.04</v>
          </cell>
          <cell r="AQ1401">
            <v>0</v>
          </cell>
          <cell r="AR1401">
            <v>130.01</v>
          </cell>
          <cell r="AS1401">
            <v>130.01</v>
          </cell>
          <cell r="AT1401">
            <v>129.62</v>
          </cell>
          <cell r="AU1401">
            <v>0</v>
          </cell>
          <cell r="AV1401">
            <v>3</v>
          </cell>
          <cell r="AW1401">
            <v>2</v>
          </cell>
          <cell r="AX1401">
            <v>1</v>
          </cell>
          <cell r="AY1401">
            <v>46893</v>
          </cell>
          <cell r="AZ1401">
            <v>53622</v>
          </cell>
          <cell r="BA1401" t="str">
            <v xml:space="preserve"> CO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 t="str">
            <v>Substandard</v>
          </cell>
          <cell r="BH1401" t="str">
            <v>Pass</v>
          </cell>
          <cell r="BI1401" t="str">
            <v>***-**-9689</v>
          </cell>
          <cell r="BJ1401">
            <v>866.01</v>
          </cell>
          <cell r="BK1401">
            <v>0</v>
          </cell>
          <cell r="BL1401"/>
          <cell r="BM1401"/>
          <cell r="BN1401">
            <v>0</v>
          </cell>
          <cell r="BO1401"/>
          <cell r="BP1401"/>
          <cell r="BQ1401">
            <v>1.7838874357888958E-6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 t="str">
            <v>90-119</v>
          </cell>
          <cell r="BZ1401">
            <v>519.65</v>
          </cell>
          <cell r="CA1401" t="e">
            <v>#REF!</v>
          </cell>
          <cell r="CB1401" t="str">
            <v>Match</v>
          </cell>
          <cell r="CC1401" t="b">
            <v>0</v>
          </cell>
          <cell r="CD1401">
            <v>513709689</v>
          </cell>
          <cell r="CE1401">
            <v>9</v>
          </cell>
          <cell r="CF1401">
            <v>5</v>
          </cell>
          <cell r="CG1401">
            <v>70</v>
          </cell>
          <cell r="CH1401" t="b">
            <v>0</v>
          </cell>
          <cell r="CI1401">
            <v>95.686840277776355</v>
          </cell>
          <cell r="CJ1401" t="str">
            <v>31 +</v>
          </cell>
          <cell r="CK1401" t="e">
            <v>#REF!</v>
          </cell>
          <cell r="CL1401" t="e">
            <v>#REF!</v>
          </cell>
        </row>
        <row r="1402">
          <cell r="B1402">
            <v>50041</v>
          </cell>
          <cell r="C1402" t="str">
            <v xml:space="preserve"> PERCIVAL,LAURA LEE</v>
          </cell>
          <cell r="D1402">
            <v>17097.5</v>
          </cell>
          <cell r="E1402">
            <v>4089.48</v>
          </cell>
          <cell r="F1402">
            <v>41701</v>
          </cell>
          <cell r="G1402">
            <v>43521</v>
          </cell>
          <cell r="H1402" t="str">
            <v xml:space="preserve"> PURCHASE LOT</v>
          </cell>
          <cell r="I1402" t="str">
            <v xml:space="preserve"> SA</v>
          </cell>
          <cell r="J1402">
            <v>13</v>
          </cell>
          <cell r="K1402" t="str">
            <v xml:space="preserve"> A</v>
          </cell>
          <cell r="L1402" t="str">
            <v xml:space="preserve"> N</v>
          </cell>
          <cell r="M1402">
            <v>0</v>
          </cell>
          <cell r="N1402">
            <v>46900</v>
          </cell>
          <cell r="O1402">
            <v>50041</v>
          </cell>
          <cell r="P1402">
            <v>0</v>
          </cell>
          <cell r="Q1402" t="str">
            <v xml:space="preserve"> JB</v>
          </cell>
          <cell r="R1402">
            <v>43156</v>
          </cell>
          <cell r="S1402">
            <v>330.17</v>
          </cell>
          <cell r="T1402">
            <v>10.75</v>
          </cell>
          <cell r="U1402" t="str">
            <v xml:space="preserve"> N</v>
          </cell>
          <cell r="V1402">
            <v>2</v>
          </cell>
          <cell r="W1402">
            <v>514709780</v>
          </cell>
          <cell r="X1402" t="str">
            <v xml:space="preserve"> S</v>
          </cell>
          <cell r="Y1402">
            <v>46900</v>
          </cell>
          <cell r="Z1402">
            <v>50041</v>
          </cell>
          <cell r="AA1402">
            <v>0</v>
          </cell>
          <cell r="AB1402">
            <v>4</v>
          </cell>
          <cell r="AC1402">
            <v>6</v>
          </cell>
          <cell r="AD1402">
            <v>1</v>
          </cell>
          <cell r="AE1402">
            <v>0</v>
          </cell>
          <cell r="AF1402">
            <v>0</v>
          </cell>
          <cell r="AG1402" t="str">
            <v xml:space="preserve"> ST</v>
          </cell>
          <cell r="AH1402" t="str">
            <v xml:space="preserve"> 2005 SUZUKI XL7 EX/LX (VIN JS3</v>
          </cell>
          <cell r="AI1402" t="str">
            <v xml:space="preserve"> N</v>
          </cell>
          <cell r="AJ1402">
            <v>6</v>
          </cell>
          <cell r="AK1402">
            <v>0</v>
          </cell>
          <cell r="AL1402">
            <v>46900</v>
          </cell>
          <cell r="AM1402">
            <v>50041</v>
          </cell>
          <cell r="AN1402" t="str">
            <v xml:space="preserve">  0/00/0000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46900</v>
          </cell>
          <cell r="AZ1402">
            <v>50041</v>
          </cell>
          <cell r="BA1402" t="str">
            <v xml:space="preserve"> ST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 t="str">
            <v>Pass</v>
          </cell>
          <cell r="BH1402" t="str">
            <v>Pass</v>
          </cell>
          <cell r="BI1402" t="str">
            <v>***-**-9780</v>
          </cell>
          <cell r="BJ1402">
            <v>4089.48</v>
          </cell>
          <cell r="BK1402">
            <v>4100.2299999999996</v>
          </cell>
          <cell r="BL1402">
            <v>4100.2299999999996</v>
          </cell>
          <cell r="BM1402"/>
          <cell r="BN1402"/>
          <cell r="BO1402"/>
          <cell r="BP1402"/>
          <cell r="BQ1402">
            <v>3.3695555436588371E-6</v>
          </cell>
          <cell r="BR1402">
            <v>4089.48</v>
          </cell>
          <cell r="BS1402">
            <v>10.75</v>
          </cell>
          <cell r="BT1402">
            <v>4100.2299999999996</v>
          </cell>
          <cell r="BU1402">
            <v>0</v>
          </cell>
          <cell r="BV1402">
            <v>4100.2299999999996</v>
          </cell>
          <cell r="BW1402">
            <v>0</v>
          </cell>
          <cell r="BX1402">
            <v>0</v>
          </cell>
          <cell r="BY1402"/>
          <cell r="BZ1402">
            <v>0</v>
          </cell>
          <cell r="CA1402" t="e">
            <v>#REF!</v>
          </cell>
          <cell r="CB1402" t="str">
            <v>Match</v>
          </cell>
          <cell r="CC1402" t="b">
            <v>0</v>
          </cell>
          <cell r="CD1402">
            <v>514709780</v>
          </cell>
          <cell r="CE1402">
            <v>9</v>
          </cell>
          <cell r="CF1402">
            <v>5</v>
          </cell>
          <cell r="CG1402">
            <v>70</v>
          </cell>
          <cell r="CH1402" t="b">
            <v>0</v>
          </cell>
          <cell r="CI1402">
            <v>-32.313159722223645</v>
          </cell>
          <cell r="CJ1402"/>
          <cell r="CK1402" t="e">
            <v>#REF!</v>
          </cell>
          <cell r="CL1402" t="e">
            <v>#REF!</v>
          </cell>
        </row>
        <row r="1403">
          <cell r="B1403">
            <v>310174</v>
          </cell>
          <cell r="C1403" t="str">
            <v xml:space="preserve"> PERCIVAL,MARSHA KAY</v>
          </cell>
          <cell r="D1403">
            <v>70000</v>
          </cell>
          <cell r="E1403">
            <v>60303.64</v>
          </cell>
          <cell r="F1403">
            <v>40470</v>
          </cell>
          <cell r="G1403">
            <v>51441</v>
          </cell>
          <cell r="H1403" t="str">
            <v xml:space="preserve"> HOME REMODEL/REFINANCE</v>
          </cell>
          <cell r="I1403" t="str">
            <v xml:space="preserve"> PA</v>
          </cell>
          <cell r="J1403">
            <v>19</v>
          </cell>
          <cell r="K1403" t="str">
            <v xml:space="preserve"> A</v>
          </cell>
          <cell r="L1403" t="str">
            <v xml:space="preserve"> N</v>
          </cell>
          <cell r="M1403">
            <v>0</v>
          </cell>
          <cell r="N1403">
            <v>46920</v>
          </cell>
          <cell r="O1403">
            <v>310174</v>
          </cell>
          <cell r="P1403">
            <v>0</v>
          </cell>
          <cell r="Q1403" t="str">
            <v xml:space="preserve"> KM</v>
          </cell>
          <cell r="R1403">
            <v>43132</v>
          </cell>
          <cell r="S1403">
            <v>344.36</v>
          </cell>
          <cell r="T1403">
            <v>154.08000000000001</v>
          </cell>
          <cell r="U1403" t="str">
            <v xml:space="preserve"> N</v>
          </cell>
          <cell r="V1403">
            <v>2</v>
          </cell>
          <cell r="W1403">
            <v>513505962</v>
          </cell>
          <cell r="X1403" t="str">
            <v xml:space="preserve"> S</v>
          </cell>
          <cell r="Y1403">
            <v>46920</v>
          </cell>
          <cell r="Z1403">
            <v>310174</v>
          </cell>
          <cell r="AA1403">
            <v>0</v>
          </cell>
          <cell r="AB1403">
            <v>13</v>
          </cell>
          <cell r="AC1403">
            <v>6</v>
          </cell>
          <cell r="AD1403">
            <v>3</v>
          </cell>
          <cell r="AE1403">
            <v>310174</v>
          </cell>
          <cell r="AF1403">
            <v>1</v>
          </cell>
          <cell r="AG1403" t="str">
            <v xml:space="preserve"> ST</v>
          </cell>
          <cell r="AH1403" t="str">
            <v xml:space="preserve"> 140 FOX TRAIL</v>
          </cell>
          <cell r="AI1403" t="str">
            <v xml:space="preserve"> N</v>
          </cell>
          <cell r="AJ1403">
            <v>4</v>
          </cell>
          <cell r="AK1403">
            <v>1</v>
          </cell>
          <cell r="AL1403">
            <v>46920</v>
          </cell>
          <cell r="AM1403">
            <v>310174</v>
          </cell>
          <cell r="AN1403" t="str">
            <v xml:space="preserve">  0/00/0000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46920</v>
          </cell>
          <cell r="AZ1403">
            <v>310174</v>
          </cell>
          <cell r="BA1403" t="str">
            <v xml:space="preserve"> ST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 t="str">
            <v>Pass</v>
          </cell>
          <cell r="BH1403" t="str">
            <v>Pass</v>
          </cell>
          <cell r="BI1403" t="str">
            <v>***-**-5962</v>
          </cell>
          <cell r="BJ1403">
            <v>60303.64</v>
          </cell>
          <cell r="BK1403">
            <v>60457.72</v>
          </cell>
          <cell r="BL1403">
            <v>60457.72</v>
          </cell>
          <cell r="BM1403"/>
          <cell r="BN1403"/>
          <cell r="BO1403"/>
          <cell r="BP1403"/>
          <cell r="BQ1403">
            <v>3.312506960376491E-5</v>
          </cell>
          <cell r="BR1403">
            <v>60303.64</v>
          </cell>
          <cell r="BS1403">
            <v>154.08000000000001</v>
          </cell>
          <cell r="BT1403">
            <v>60457.72</v>
          </cell>
          <cell r="BU1403">
            <v>0</v>
          </cell>
          <cell r="BV1403">
            <v>60457.72</v>
          </cell>
          <cell r="BW1403">
            <v>0</v>
          </cell>
          <cell r="BX1403">
            <v>0</v>
          </cell>
          <cell r="BY1403"/>
          <cell r="BZ1403">
            <v>0</v>
          </cell>
          <cell r="CA1403" t="e">
            <v>#REF!</v>
          </cell>
          <cell r="CB1403" t="str">
            <v>Match</v>
          </cell>
          <cell r="CC1403" t="b">
            <v>0</v>
          </cell>
          <cell r="CD1403">
            <v>513505962</v>
          </cell>
          <cell r="CE1403">
            <v>9</v>
          </cell>
          <cell r="CF1403">
            <v>5</v>
          </cell>
          <cell r="CG1403">
            <v>50</v>
          </cell>
          <cell r="CH1403" t="b">
            <v>0</v>
          </cell>
          <cell r="CI1403">
            <v>-8.3131597222236451</v>
          </cell>
          <cell r="CJ1403"/>
          <cell r="CK1403" t="e">
            <v>#REF!</v>
          </cell>
          <cell r="CL1403" t="e">
            <v>#REF!</v>
          </cell>
        </row>
        <row r="1404">
          <cell r="B1404">
            <v>9310174</v>
          </cell>
          <cell r="C1404" t="str">
            <v xml:space="preserve"> PERCIVAL, MARS</v>
          </cell>
          <cell r="D1404">
            <v>70000</v>
          </cell>
          <cell r="E1404">
            <v>-60303.64</v>
          </cell>
          <cell r="F1404">
            <v>40476</v>
          </cell>
          <cell r="G1404">
            <v>51441</v>
          </cell>
          <cell r="H1404" t="str">
            <v xml:space="preserve"> FHLB SOLD LOAN</v>
          </cell>
          <cell r="I1404" t="str">
            <v xml:space="preserve"> PT</v>
          </cell>
          <cell r="J1404">
            <v>20</v>
          </cell>
          <cell r="K1404" t="str">
            <v xml:space="preserve"> A</v>
          </cell>
          <cell r="L1404" t="str">
            <v xml:space="preserve"> N</v>
          </cell>
          <cell r="M1404">
            <v>0</v>
          </cell>
          <cell r="N1404">
            <v>46920</v>
          </cell>
          <cell r="O1404">
            <v>9310174</v>
          </cell>
          <cell r="P1404">
            <v>0</v>
          </cell>
          <cell r="Q1404" t="str">
            <v xml:space="preserve"> KM</v>
          </cell>
          <cell r="R1404">
            <v>43132</v>
          </cell>
          <cell r="S1404">
            <v>344.36</v>
          </cell>
          <cell r="T1404">
            <v>-154.08000000000001</v>
          </cell>
          <cell r="U1404" t="str">
            <v xml:space="preserve"> N</v>
          </cell>
          <cell r="V1404">
            <v>2</v>
          </cell>
          <cell r="W1404">
            <v>513505962</v>
          </cell>
          <cell r="X1404" t="str">
            <v xml:space="preserve"> S</v>
          </cell>
          <cell r="Y1404">
            <v>46920</v>
          </cell>
          <cell r="Z1404">
            <v>9310174</v>
          </cell>
          <cell r="AA1404">
            <v>0</v>
          </cell>
          <cell r="AB1404">
            <v>13</v>
          </cell>
          <cell r="AC1404">
            <v>6</v>
          </cell>
          <cell r="AD1404">
            <v>3</v>
          </cell>
          <cell r="AE1404">
            <v>310174</v>
          </cell>
          <cell r="AF1404">
            <v>1</v>
          </cell>
          <cell r="AG1404" t="str">
            <v xml:space="preserve"> ST</v>
          </cell>
          <cell r="AH1404" t="str">
            <v xml:space="preserve"> 140 FOX TRAIL</v>
          </cell>
          <cell r="AI1404" t="str">
            <v xml:space="preserve"> N</v>
          </cell>
          <cell r="AJ1404">
            <v>4</v>
          </cell>
          <cell r="AK1404">
            <v>1</v>
          </cell>
          <cell r="AL1404">
            <v>46920</v>
          </cell>
          <cell r="AM1404">
            <v>9310174</v>
          </cell>
          <cell r="AN1404" t="str">
            <v xml:space="preserve">  0/00/0000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46920</v>
          </cell>
          <cell r="AZ1404">
            <v>9310174</v>
          </cell>
          <cell r="BA1404" t="str">
            <v xml:space="preserve"> ST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 t="str">
            <v>Pass</v>
          </cell>
          <cell r="BH1404" t="str">
            <v>Pass</v>
          </cell>
          <cell r="BI1404" t="str">
            <v>***-**-5962</v>
          </cell>
          <cell r="BJ1404">
            <v>-60303.64</v>
          </cell>
          <cell r="BK1404">
            <v>-60457.72</v>
          </cell>
          <cell r="BL1404">
            <v>-60457.72</v>
          </cell>
          <cell r="BM1404"/>
          <cell r="BN1404"/>
          <cell r="BO1404"/>
          <cell r="BP1404"/>
          <cell r="BQ1404">
            <v>-3.312506960376491E-5</v>
          </cell>
          <cell r="BR1404">
            <v>-60303.64</v>
          </cell>
          <cell r="BS1404">
            <v>-154.08000000000001</v>
          </cell>
          <cell r="BT1404">
            <v>-60457.72</v>
          </cell>
          <cell r="BU1404">
            <v>0</v>
          </cell>
          <cell r="BV1404">
            <v>-60457.72</v>
          </cell>
          <cell r="BW1404">
            <v>0</v>
          </cell>
          <cell r="BX1404">
            <v>0</v>
          </cell>
          <cell r="BY1404"/>
          <cell r="BZ1404">
            <v>0</v>
          </cell>
          <cell r="CA1404" t="e">
            <v>#REF!</v>
          </cell>
          <cell r="CB1404" t="str">
            <v>Match</v>
          </cell>
          <cell r="CC1404" t="b">
            <v>0</v>
          </cell>
          <cell r="CD1404">
            <v>513505962</v>
          </cell>
          <cell r="CE1404">
            <v>9</v>
          </cell>
          <cell r="CF1404">
            <v>5</v>
          </cell>
          <cell r="CG1404">
            <v>50</v>
          </cell>
          <cell r="CH1404" t="b">
            <v>0</v>
          </cell>
          <cell r="CI1404">
            <v>-8.3131597222236451</v>
          </cell>
          <cell r="CJ1404"/>
          <cell r="CK1404" t="e">
            <v>#REF!</v>
          </cell>
          <cell r="CL1404" t="e">
            <v>#REF!</v>
          </cell>
        </row>
        <row r="1405">
          <cell r="B1405">
            <v>47168</v>
          </cell>
          <cell r="C1405" t="str">
            <v xml:space="preserve"> PERCIVAL PACKING LLC</v>
          </cell>
          <cell r="D1405">
            <v>47799.360000000001</v>
          </cell>
          <cell r="E1405">
            <v>6901.35</v>
          </cell>
          <cell r="F1405">
            <v>40862</v>
          </cell>
          <cell r="G1405">
            <v>43444</v>
          </cell>
          <cell r="H1405" t="str">
            <v xml:space="preserve"> REFINANCE REAL ESTATE</v>
          </cell>
          <cell r="I1405" t="str">
            <v xml:space="preserve"> SA</v>
          </cell>
          <cell r="J1405">
            <v>15</v>
          </cell>
          <cell r="K1405" t="str">
            <v xml:space="preserve"> A</v>
          </cell>
          <cell r="L1405" t="str">
            <v xml:space="preserve"> N</v>
          </cell>
          <cell r="M1405">
            <v>0</v>
          </cell>
          <cell r="N1405">
            <v>46945</v>
          </cell>
          <cell r="O1405">
            <v>47168</v>
          </cell>
          <cell r="P1405">
            <v>0</v>
          </cell>
          <cell r="Q1405" t="str">
            <v xml:space="preserve"> JB</v>
          </cell>
          <cell r="R1405">
            <v>43141</v>
          </cell>
          <cell r="S1405">
            <v>683.77</v>
          </cell>
          <cell r="T1405">
            <v>18.86</v>
          </cell>
          <cell r="U1405" t="str">
            <v xml:space="preserve"> N</v>
          </cell>
          <cell r="V1405">
            <v>2</v>
          </cell>
          <cell r="W1405">
            <v>721563497</v>
          </cell>
          <cell r="X1405" t="str">
            <v xml:space="preserve"> F</v>
          </cell>
          <cell r="Y1405">
            <v>46945</v>
          </cell>
          <cell r="Z1405">
            <v>47168</v>
          </cell>
          <cell r="AA1405">
            <v>0</v>
          </cell>
          <cell r="AB1405">
            <v>1</v>
          </cell>
          <cell r="AC1405">
            <v>6</v>
          </cell>
          <cell r="AD1405">
            <v>2</v>
          </cell>
          <cell r="AE1405">
            <v>0</v>
          </cell>
          <cell r="AF1405">
            <v>0</v>
          </cell>
          <cell r="AG1405" t="str">
            <v xml:space="preserve"> ST</v>
          </cell>
          <cell r="AH1405" t="str">
            <v xml:space="preserve"> REM/INVEN/ACCTS/EQUIP/GI/FIX</v>
          </cell>
          <cell r="AI1405" t="str">
            <v xml:space="preserve"> N</v>
          </cell>
          <cell r="AJ1405">
            <v>5.25</v>
          </cell>
          <cell r="AK1405">
            <v>1</v>
          </cell>
          <cell r="AL1405">
            <v>46945</v>
          </cell>
          <cell r="AM1405">
            <v>47168</v>
          </cell>
          <cell r="AN1405" t="str">
            <v xml:space="preserve">  0/00/0000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46945</v>
          </cell>
          <cell r="AZ1405">
            <v>47168</v>
          </cell>
          <cell r="BA1405" t="str">
            <v xml:space="preserve"> ST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 t="str">
            <v>Pass</v>
          </cell>
          <cell r="BH1405" t="str">
            <v>Pass</v>
          </cell>
          <cell r="BI1405" t="str">
            <v>**-***3497</v>
          </cell>
          <cell r="BJ1405">
            <v>6901.35</v>
          </cell>
          <cell r="BK1405">
            <v>6920.21</v>
          </cell>
          <cell r="BL1405">
            <v>6920.21</v>
          </cell>
          <cell r="BM1405"/>
          <cell r="BN1405"/>
          <cell r="BO1405"/>
          <cell r="BP1405"/>
          <cell r="BQ1405">
            <v>4.9756134966612321E-6</v>
          </cell>
          <cell r="BR1405">
            <v>6901.35</v>
          </cell>
          <cell r="BS1405">
            <v>18.86</v>
          </cell>
          <cell r="BT1405">
            <v>6920.21</v>
          </cell>
          <cell r="BU1405">
            <v>0</v>
          </cell>
          <cell r="BV1405">
            <v>6920.21</v>
          </cell>
          <cell r="BW1405">
            <v>0</v>
          </cell>
          <cell r="BX1405">
            <v>0</v>
          </cell>
          <cell r="BY1405"/>
          <cell r="BZ1405">
            <v>0</v>
          </cell>
          <cell r="CA1405" t="e">
            <v>#REF!</v>
          </cell>
          <cell r="CB1405" t="str">
            <v>Match</v>
          </cell>
          <cell r="CC1405" t="b">
            <v>0</v>
          </cell>
          <cell r="CD1405">
            <v>721563497</v>
          </cell>
          <cell r="CE1405">
            <v>9</v>
          </cell>
          <cell r="CF1405">
            <v>7</v>
          </cell>
          <cell r="CG1405">
            <v>56</v>
          </cell>
          <cell r="CH1405" t="b">
            <v>0</v>
          </cell>
          <cell r="CI1405">
            <v>-17.313159722223645</v>
          </cell>
          <cell r="CJ1405"/>
          <cell r="CK1405" t="e">
            <v>#REF!</v>
          </cell>
          <cell r="CL1405" t="e">
            <v>#REF!</v>
          </cell>
        </row>
        <row r="1406">
          <cell r="B1406">
            <v>50599</v>
          </cell>
          <cell r="C1406" t="str">
            <v xml:space="preserve"> PERCIVAL PACKING LLC</v>
          </cell>
          <cell r="D1406">
            <v>14000</v>
          </cell>
          <cell r="E1406">
            <v>4835.9799999999996</v>
          </cell>
          <cell r="F1406">
            <v>41857</v>
          </cell>
          <cell r="G1406">
            <v>43683</v>
          </cell>
          <cell r="H1406" t="str">
            <v xml:space="preserve"> PAVEMENT</v>
          </cell>
          <cell r="I1406" t="str">
            <v xml:space="preserve"> SA</v>
          </cell>
          <cell r="J1406">
            <v>32</v>
          </cell>
          <cell r="K1406" t="str">
            <v xml:space="preserve"> A</v>
          </cell>
          <cell r="L1406" t="str">
            <v xml:space="preserve"> N</v>
          </cell>
          <cell r="M1406">
            <v>0</v>
          </cell>
          <cell r="N1406">
            <v>46945</v>
          </cell>
          <cell r="O1406">
            <v>50599</v>
          </cell>
          <cell r="P1406">
            <v>0</v>
          </cell>
          <cell r="Q1406" t="str">
            <v xml:space="preserve"> JB</v>
          </cell>
          <cell r="R1406">
            <v>43137</v>
          </cell>
          <cell r="S1406">
            <v>265.83</v>
          </cell>
          <cell r="T1406">
            <v>13.21</v>
          </cell>
          <cell r="U1406" t="str">
            <v xml:space="preserve"> N</v>
          </cell>
          <cell r="V1406">
            <v>7</v>
          </cell>
          <cell r="W1406">
            <v>721563497</v>
          </cell>
          <cell r="X1406" t="str">
            <v xml:space="preserve"> F</v>
          </cell>
          <cell r="Y1406">
            <v>46945</v>
          </cell>
          <cell r="Z1406">
            <v>50599</v>
          </cell>
          <cell r="AA1406">
            <v>0</v>
          </cell>
          <cell r="AB1406">
            <v>1</v>
          </cell>
          <cell r="AC1406">
            <v>4</v>
          </cell>
          <cell r="AD1406">
            <v>5</v>
          </cell>
          <cell r="AE1406">
            <v>0</v>
          </cell>
          <cell r="AF1406">
            <v>0</v>
          </cell>
          <cell r="AG1406" t="str">
            <v xml:space="preserve"> ST</v>
          </cell>
          <cell r="AH1406" t="str">
            <v xml:space="preserve"> REM INV CHAT ACCTS EQUIP GI FI</v>
          </cell>
          <cell r="AI1406" t="str">
            <v xml:space="preserve"> N</v>
          </cell>
          <cell r="AJ1406">
            <v>5.25</v>
          </cell>
          <cell r="AK1406">
            <v>0</v>
          </cell>
          <cell r="AL1406">
            <v>46945</v>
          </cell>
          <cell r="AM1406">
            <v>50599</v>
          </cell>
          <cell r="AN1406" t="str">
            <v xml:space="preserve">  0/00/0000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46945</v>
          </cell>
          <cell r="AZ1406">
            <v>50599</v>
          </cell>
          <cell r="BA1406" t="str">
            <v xml:space="preserve"> ST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 t="str">
            <v>Pass</v>
          </cell>
          <cell r="BH1406" t="str">
            <v>Pass</v>
          </cell>
          <cell r="BI1406" t="str">
            <v>**-***3497</v>
          </cell>
          <cell r="BJ1406">
            <v>4835.9799999999996</v>
          </cell>
          <cell r="BK1406">
            <v>4849.1899999999996</v>
          </cell>
          <cell r="BL1406">
            <v>4849.1899999999996</v>
          </cell>
          <cell r="BM1406"/>
          <cell r="BN1406"/>
          <cell r="BO1406"/>
          <cell r="BP1406"/>
          <cell r="BQ1406">
            <v>3.4865594930823364E-6</v>
          </cell>
          <cell r="BR1406">
            <v>4835.9799999999996</v>
          </cell>
          <cell r="BS1406">
            <v>13.21</v>
          </cell>
          <cell r="BT1406">
            <v>4849.1899999999996</v>
          </cell>
          <cell r="BU1406">
            <v>0</v>
          </cell>
          <cell r="BV1406">
            <v>4849.1899999999996</v>
          </cell>
          <cell r="BW1406">
            <v>0</v>
          </cell>
          <cell r="BX1406">
            <v>0</v>
          </cell>
          <cell r="BY1406"/>
          <cell r="BZ1406">
            <v>0</v>
          </cell>
          <cell r="CA1406" t="e">
            <v>#REF!</v>
          </cell>
          <cell r="CB1406" t="str">
            <v>Match</v>
          </cell>
          <cell r="CC1406" t="b">
            <v>0</v>
          </cell>
          <cell r="CD1406">
            <v>721563497</v>
          </cell>
          <cell r="CE1406">
            <v>9</v>
          </cell>
          <cell r="CF1406">
            <v>7</v>
          </cell>
          <cell r="CG1406">
            <v>56</v>
          </cell>
          <cell r="CH1406" t="b">
            <v>0</v>
          </cell>
          <cell r="CI1406">
            <v>-13.313159722223645</v>
          </cell>
          <cell r="CJ1406"/>
          <cell r="CK1406" t="e">
            <v>#REF!</v>
          </cell>
          <cell r="CL1406" t="e">
            <v>#REF!</v>
          </cell>
        </row>
        <row r="1407">
          <cell r="B1407">
            <v>54134</v>
          </cell>
          <cell r="C1407" t="str">
            <v xml:space="preserve"> PEREGRINO LLC</v>
          </cell>
          <cell r="D1407">
            <v>50640</v>
          </cell>
          <cell r="E1407">
            <v>39691.699999999997</v>
          </cell>
          <cell r="F1407">
            <v>42977</v>
          </cell>
          <cell r="G1407">
            <v>44576</v>
          </cell>
          <cell r="H1407" t="str">
            <v xml:space="preserve"> PURCHASE LOADER</v>
          </cell>
          <cell r="I1407" t="str">
            <v xml:space="preserve"> SA</v>
          </cell>
          <cell r="J1407">
            <v>32</v>
          </cell>
          <cell r="K1407" t="str">
            <v xml:space="preserve"> A</v>
          </cell>
          <cell r="L1407" t="str">
            <v xml:space="preserve"> N</v>
          </cell>
          <cell r="M1407">
            <v>0</v>
          </cell>
          <cell r="N1407">
            <v>46950</v>
          </cell>
          <cell r="O1407">
            <v>54134</v>
          </cell>
          <cell r="P1407">
            <v>0</v>
          </cell>
          <cell r="Q1407" t="str">
            <v xml:space="preserve"> LF</v>
          </cell>
          <cell r="R1407">
            <v>43480</v>
          </cell>
          <cell r="S1407">
            <v>11474.81</v>
          </cell>
          <cell r="T1407">
            <v>466.51</v>
          </cell>
          <cell r="U1407" t="str">
            <v xml:space="preserve"> N</v>
          </cell>
          <cell r="V1407">
            <v>7</v>
          </cell>
          <cell r="W1407">
            <v>901133556</v>
          </cell>
          <cell r="X1407" t="str">
            <v xml:space="preserve"> F</v>
          </cell>
          <cell r="Y1407">
            <v>46950</v>
          </cell>
          <cell r="Z1407">
            <v>54134</v>
          </cell>
          <cell r="AA1407">
            <v>0</v>
          </cell>
          <cell r="AB1407">
            <v>14</v>
          </cell>
          <cell r="AC1407">
            <v>2</v>
          </cell>
          <cell r="AD1407">
            <v>5</v>
          </cell>
          <cell r="AE1407">
            <v>0</v>
          </cell>
          <cell r="AF1407">
            <v>0</v>
          </cell>
          <cell r="AG1407" t="str">
            <v xml:space="preserve"> ST</v>
          </cell>
          <cell r="AH1407" t="str">
            <v xml:space="preserve"> ALL IN AC AND EQ</v>
          </cell>
          <cell r="AI1407" t="str">
            <v xml:space="preserve"> N</v>
          </cell>
          <cell r="AJ1407">
            <v>5.5</v>
          </cell>
          <cell r="AK1407">
            <v>0</v>
          </cell>
          <cell r="AL1407">
            <v>46950</v>
          </cell>
          <cell r="AM1407">
            <v>54134</v>
          </cell>
          <cell r="AN1407" t="str">
            <v xml:space="preserve">  0/00/0000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46950</v>
          </cell>
          <cell r="AZ1407">
            <v>54134</v>
          </cell>
          <cell r="BA1407" t="str">
            <v xml:space="preserve"> ST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 t="str">
            <v>Pass</v>
          </cell>
          <cell r="BH1407" t="str">
            <v>Pass</v>
          </cell>
          <cell r="BI1407" t="str">
            <v>**-***3556</v>
          </cell>
          <cell r="BJ1407">
            <v>39691.699999999997</v>
          </cell>
          <cell r="BK1407">
            <v>40158.21</v>
          </cell>
          <cell r="BL1407">
            <v>40158.21</v>
          </cell>
          <cell r="BM1407"/>
          <cell r="BN1407"/>
          <cell r="BO1407"/>
          <cell r="BP1407"/>
          <cell r="BQ1407">
            <v>2.9978898407105508E-5</v>
          </cell>
          <cell r="BR1407">
            <v>39691.699999999997</v>
          </cell>
          <cell r="BS1407">
            <v>466.51</v>
          </cell>
          <cell r="BT1407">
            <v>40158.21</v>
          </cell>
          <cell r="BU1407">
            <v>0</v>
          </cell>
          <cell r="BV1407">
            <v>40158.21</v>
          </cell>
          <cell r="BW1407">
            <v>0</v>
          </cell>
          <cell r="BX1407">
            <v>0</v>
          </cell>
          <cell r="BY1407"/>
          <cell r="BZ1407">
            <v>0</v>
          </cell>
          <cell r="CA1407" t="e">
            <v>#REF!</v>
          </cell>
          <cell r="CB1407" t="str">
            <v>Match</v>
          </cell>
          <cell r="CC1407" t="b">
            <v>0</v>
          </cell>
          <cell r="CD1407">
            <v>901133556</v>
          </cell>
          <cell r="CE1407">
            <v>9</v>
          </cell>
          <cell r="CF1407">
            <v>9</v>
          </cell>
          <cell r="CG1407">
            <v>13</v>
          </cell>
          <cell r="CH1407" t="b">
            <v>0</v>
          </cell>
          <cell r="CI1407">
            <v>-356.31315972222365</v>
          </cell>
          <cell r="CJ1407"/>
          <cell r="CK1407" t="e">
            <v>#REF!</v>
          </cell>
          <cell r="CL1407" t="e">
            <v>#REF!</v>
          </cell>
        </row>
        <row r="1408">
          <cell r="B1408">
            <v>53081</v>
          </cell>
          <cell r="C1408" t="str">
            <v xml:space="preserve"> PEREGRINO-MADRID,CES</v>
          </cell>
          <cell r="D1408">
            <v>19647.5</v>
          </cell>
          <cell r="E1408">
            <v>12032.3</v>
          </cell>
          <cell r="F1408">
            <v>42562</v>
          </cell>
          <cell r="G1408">
            <v>44180</v>
          </cell>
          <cell r="H1408" t="str">
            <v xml:space="preserve"> PURCHASE VEHICLE</v>
          </cell>
          <cell r="I1408" t="str">
            <v xml:space="preserve"> SA</v>
          </cell>
          <cell r="J1408">
            <v>34</v>
          </cell>
          <cell r="K1408" t="str">
            <v xml:space="preserve"> A</v>
          </cell>
          <cell r="L1408" t="str">
            <v xml:space="preserve"> N</v>
          </cell>
          <cell r="M1408">
            <v>0</v>
          </cell>
          <cell r="N1408">
            <v>46965</v>
          </cell>
          <cell r="O1408">
            <v>53081</v>
          </cell>
          <cell r="P1408">
            <v>0</v>
          </cell>
          <cell r="Q1408" t="str">
            <v xml:space="preserve"> LF</v>
          </cell>
          <cell r="R1408">
            <v>43449</v>
          </cell>
          <cell r="S1408">
            <v>4489.1499999999996</v>
          </cell>
          <cell r="T1408">
            <v>70.14</v>
          </cell>
          <cell r="U1408" t="str">
            <v xml:space="preserve"> N</v>
          </cell>
          <cell r="V1408">
            <v>11</v>
          </cell>
          <cell r="W1408">
            <v>964728890</v>
          </cell>
          <cell r="X1408" t="str">
            <v xml:space="preserve"> S</v>
          </cell>
          <cell r="Y1408">
            <v>46965</v>
          </cell>
          <cell r="Z1408">
            <v>53081</v>
          </cell>
          <cell r="AA1408">
            <v>0</v>
          </cell>
          <cell r="AB1408">
            <v>4</v>
          </cell>
          <cell r="AC1408">
            <v>5</v>
          </cell>
          <cell r="AD1408">
            <v>12</v>
          </cell>
          <cell r="AE1408">
            <v>0</v>
          </cell>
          <cell r="AF1408">
            <v>0</v>
          </cell>
          <cell r="AG1408" t="str">
            <v xml:space="preserve"> ST</v>
          </cell>
          <cell r="AH1408" t="str">
            <v xml:space="preserve"> 2010 F-250 CREW CAB</v>
          </cell>
          <cell r="AI1408" t="str">
            <v xml:space="preserve"> N</v>
          </cell>
          <cell r="AJ1408">
            <v>5.75</v>
          </cell>
          <cell r="AK1408">
            <v>0</v>
          </cell>
          <cell r="AL1408">
            <v>46965</v>
          </cell>
          <cell r="AM1408">
            <v>53081</v>
          </cell>
          <cell r="AN1408" t="str">
            <v xml:space="preserve">  0/00/0000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46965</v>
          </cell>
          <cell r="AZ1408">
            <v>53081</v>
          </cell>
          <cell r="BA1408" t="str">
            <v xml:space="preserve"> ST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 t="str">
            <v>Pass</v>
          </cell>
          <cell r="BH1408" t="str">
            <v>Pass</v>
          </cell>
          <cell r="BI1408" t="str">
            <v>***-**-8890</v>
          </cell>
          <cell r="BJ1408">
            <v>12032.3</v>
          </cell>
          <cell r="BK1408">
            <v>12102.439999999999</v>
          </cell>
          <cell r="BL1408">
            <v>12102.439999999999</v>
          </cell>
          <cell r="BM1408"/>
          <cell r="BN1408"/>
          <cell r="BO1408"/>
          <cell r="BP1408"/>
          <cell r="BQ1408">
            <v>9.5010100394103001E-6</v>
          </cell>
          <cell r="BR1408">
            <v>12032.3</v>
          </cell>
          <cell r="BS1408">
            <v>70.14</v>
          </cell>
          <cell r="BT1408">
            <v>12102.439999999999</v>
          </cell>
          <cell r="BU1408">
            <v>0</v>
          </cell>
          <cell r="BV1408">
            <v>12102.439999999999</v>
          </cell>
          <cell r="BW1408">
            <v>0</v>
          </cell>
          <cell r="BX1408">
            <v>0</v>
          </cell>
          <cell r="BY1408"/>
          <cell r="BZ1408">
            <v>0</v>
          </cell>
          <cell r="CA1408" t="e">
            <v>#REF!</v>
          </cell>
          <cell r="CB1408" t="str">
            <v>Match</v>
          </cell>
          <cell r="CC1408" t="b">
            <v>0</v>
          </cell>
          <cell r="CD1408">
            <v>964728890</v>
          </cell>
          <cell r="CE1408">
            <v>9</v>
          </cell>
          <cell r="CF1408">
            <v>9</v>
          </cell>
          <cell r="CG1408">
            <v>72</v>
          </cell>
          <cell r="CH1408" t="str">
            <v>Z</v>
          </cell>
          <cell r="CI1408">
            <v>-325.31315972222365</v>
          </cell>
          <cell r="CJ1408"/>
          <cell r="CK1408" t="e">
            <v>#REF!</v>
          </cell>
          <cell r="CL1408" t="e">
            <v>#REF!</v>
          </cell>
        </row>
        <row r="1409">
          <cell r="B1409">
            <v>53759</v>
          </cell>
          <cell r="C1409" t="str">
            <v xml:space="preserve"> PEREGRINO-MADRID,CES</v>
          </cell>
          <cell r="D1409">
            <v>12025</v>
          </cell>
          <cell r="E1409">
            <v>8918.01</v>
          </cell>
          <cell r="F1409">
            <v>42838</v>
          </cell>
          <cell r="G1409">
            <v>43852</v>
          </cell>
          <cell r="H1409" t="str">
            <v xml:space="preserve"> PAY TAXES</v>
          </cell>
          <cell r="I1409" t="str">
            <v xml:space="preserve"> SA</v>
          </cell>
          <cell r="J1409">
            <v>31</v>
          </cell>
          <cell r="K1409" t="str">
            <v xml:space="preserve"> A</v>
          </cell>
          <cell r="L1409" t="str">
            <v xml:space="preserve"> N</v>
          </cell>
          <cell r="M1409">
            <v>0</v>
          </cell>
          <cell r="N1409">
            <v>46965</v>
          </cell>
          <cell r="O1409">
            <v>53759</v>
          </cell>
          <cell r="P1409">
            <v>0</v>
          </cell>
          <cell r="Q1409" t="str">
            <v xml:space="preserve"> LF</v>
          </cell>
          <cell r="R1409">
            <v>43153</v>
          </cell>
          <cell r="S1409">
            <v>396.8</v>
          </cell>
          <cell r="T1409">
            <v>7.33</v>
          </cell>
          <cell r="U1409" t="str">
            <v xml:space="preserve"> N</v>
          </cell>
          <cell r="V1409">
            <v>11</v>
          </cell>
          <cell r="W1409">
            <v>964728890</v>
          </cell>
          <cell r="X1409" t="str">
            <v xml:space="preserve"> S</v>
          </cell>
          <cell r="Y1409">
            <v>46965</v>
          </cell>
          <cell r="Z1409">
            <v>53759</v>
          </cell>
          <cell r="AA1409">
            <v>0</v>
          </cell>
          <cell r="AB1409">
            <v>4</v>
          </cell>
          <cell r="AC1409">
            <v>10</v>
          </cell>
          <cell r="AD1409">
            <v>4</v>
          </cell>
          <cell r="AE1409">
            <v>0</v>
          </cell>
          <cell r="AF1409">
            <v>0</v>
          </cell>
          <cell r="AG1409" t="str">
            <v xml:space="preserve"> ST</v>
          </cell>
          <cell r="AH1409" t="str">
            <v xml:space="preserve"> 2010 FORD F-250 CREW CAB</v>
          </cell>
          <cell r="AI1409" t="str">
            <v xml:space="preserve"> N</v>
          </cell>
          <cell r="AJ1409">
            <v>6</v>
          </cell>
          <cell r="AK1409">
            <v>0</v>
          </cell>
          <cell r="AL1409">
            <v>46965</v>
          </cell>
          <cell r="AM1409">
            <v>53759</v>
          </cell>
          <cell r="AN1409" t="str">
            <v xml:space="preserve">  0/00/0000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46965</v>
          </cell>
          <cell r="AZ1409">
            <v>53759</v>
          </cell>
          <cell r="BA1409" t="str">
            <v xml:space="preserve"> ST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 t="str">
            <v>Pass</v>
          </cell>
          <cell r="BH1409" t="str">
            <v>Pass</v>
          </cell>
          <cell r="BI1409" t="str">
            <v>***-**-8890</v>
          </cell>
          <cell r="BJ1409">
            <v>8918.01</v>
          </cell>
          <cell r="BK1409">
            <v>8925.34</v>
          </cell>
          <cell r="BL1409">
            <v>8925.34</v>
          </cell>
          <cell r="BM1409"/>
          <cell r="BN1409"/>
          <cell r="BO1409"/>
          <cell r="BP1409"/>
          <cell r="BQ1409">
            <v>7.3480564849088258E-6</v>
          </cell>
          <cell r="BR1409">
            <v>8918.01</v>
          </cell>
          <cell r="BS1409">
            <v>7.33</v>
          </cell>
          <cell r="BT1409">
            <v>8925.34</v>
          </cell>
          <cell r="BU1409">
            <v>0</v>
          </cell>
          <cell r="BV1409">
            <v>8925.34</v>
          </cell>
          <cell r="BW1409">
            <v>0</v>
          </cell>
          <cell r="BX1409">
            <v>0</v>
          </cell>
          <cell r="BY1409"/>
          <cell r="BZ1409">
            <v>0</v>
          </cell>
          <cell r="CA1409" t="e">
            <v>#REF!</v>
          </cell>
          <cell r="CB1409" t="str">
            <v>Match</v>
          </cell>
          <cell r="CC1409" t="b">
            <v>0</v>
          </cell>
          <cell r="CD1409">
            <v>964728890</v>
          </cell>
          <cell r="CE1409">
            <v>9</v>
          </cell>
          <cell r="CF1409">
            <v>9</v>
          </cell>
          <cell r="CG1409">
            <v>72</v>
          </cell>
          <cell r="CH1409" t="str">
            <v>Z</v>
          </cell>
          <cell r="CI1409">
            <v>-29.313159722223645</v>
          </cell>
          <cell r="CJ1409"/>
          <cell r="CK1409" t="e">
            <v>#REF!</v>
          </cell>
          <cell r="CL1409" t="e">
            <v>#REF!</v>
          </cell>
        </row>
        <row r="1410">
          <cell r="B1410">
            <v>49992</v>
          </cell>
          <cell r="C1410" t="str">
            <v xml:space="preserve"> PEREGRINO,SERGIO JR</v>
          </cell>
          <cell r="D1410">
            <v>950000</v>
          </cell>
          <cell r="E1410">
            <v>197528.95</v>
          </cell>
          <cell r="F1410">
            <v>41677</v>
          </cell>
          <cell r="G1410">
            <v>43480</v>
          </cell>
          <cell r="H1410" t="str">
            <v xml:space="preserve"> EQUIPMENT PURCHASE</v>
          </cell>
          <cell r="I1410" t="str">
            <v xml:space="preserve"> SA</v>
          </cell>
          <cell r="J1410">
            <v>32</v>
          </cell>
          <cell r="K1410" t="str">
            <v xml:space="preserve"> A</v>
          </cell>
          <cell r="L1410" t="str">
            <v xml:space="preserve"> N</v>
          </cell>
          <cell r="M1410">
            <v>0</v>
          </cell>
          <cell r="N1410">
            <v>46970</v>
          </cell>
          <cell r="O1410">
            <v>49992</v>
          </cell>
          <cell r="P1410">
            <v>0</v>
          </cell>
          <cell r="Q1410" t="str">
            <v xml:space="preserve"> LF</v>
          </cell>
          <cell r="R1410">
            <v>43480</v>
          </cell>
          <cell r="S1410">
            <v>0</v>
          </cell>
          <cell r="T1410">
            <v>2321.64</v>
          </cell>
          <cell r="U1410" t="str">
            <v xml:space="preserve"> N</v>
          </cell>
          <cell r="V1410">
            <v>7</v>
          </cell>
          <cell r="W1410">
            <v>591729336</v>
          </cell>
          <cell r="X1410" t="str">
            <v xml:space="preserve"> S</v>
          </cell>
          <cell r="Y1410">
            <v>46970</v>
          </cell>
          <cell r="Z1410">
            <v>49992</v>
          </cell>
          <cell r="AA1410">
            <v>0</v>
          </cell>
          <cell r="AB1410">
            <v>4</v>
          </cell>
          <cell r="AC1410">
            <v>2</v>
          </cell>
          <cell r="AD1410">
            <v>5</v>
          </cell>
          <cell r="AE1410">
            <v>0</v>
          </cell>
          <cell r="AF1410">
            <v>0</v>
          </cell>
          <cell r="AG1410" t="str">
            <v xml:space="preserve"> ST</v>
          </cell>
          <cell r="AH1410" t="str">
            <v xml:space="preserve"> ALL INV ACCTS EQUIP GI FRM EQ</v>
          </cell>
          <cell r="AI1410" t="str">
            <v xml:space="preserve"> N</v>
          </cell>
          <cell r="AJ1410">
            <v>5.5</v>
          </cell>
          <cell r="AK1410">
            <v>0</v>
          </cell>
          <cell r="AL1410">
            <v>46970</v>
          </cell>
          <cell r="AM1410">
            <v>49992</v>
          </cell>
          <cell r="AN1410" t="str">
            <v xml:space="preserve">  0/00/0000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46970</v>
          </cell>
          <cell r="AZ1410">
            <v>49992</v>
          </cell>
          <cell r="BA1410" t="str">
            <v xml:space="preserve"> ST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 t="str">
            <v>Pass</v>
          </cell>
          <cell r="BH1410" t="str">
            <v>Pass</v>
          </cell>
          <cell r="BI1410" t="str">
            <v>***-**-9336</v>
          </cell>
          <cell r="BJ1410">
            <v>197528.95</v>
          </cell>
          <cell r="BK1410">
            <v>199850.59000000003</v>
          </cell>
          <cell r="BL1410">
            <v>199850.59000000003</v>
          </cell>
          <cell r="BM1410"/>
          <cell r="BN1410"/>
          <cell r="BO1410"/>
          <cell r="BP1410"/>
          <cell r="BQ1410">
            <v>1.4919240860210636E-4</v>
          </cell>
          <cell r="BR1410">
            <v>197528.95</v>
          </cell>
          <cell r="BS1410">
            <v>2321.64</v>
          </cell>
          <cell r="BT1410">
            <v>199850.59000000003</v>
          </cell>
          <cell r="BU1410">
            <v>0</v>
          </cell>
          <cell r="BV1410">
            <v>199850.59000000003</v>
          </cell>
          <cell r="BW1410">
            <v>0</v>
          </cell>
          <cell r="BX1410">
            <v>0</v>
          </cell>
          <cell r="BY1410"/>
          <cell r="BZ1410">
            <v>0</v>
          </cell>
          <cell r="CA1410" t="e">
            <v>#REF!</v>
          </cell>
          <cell r="CB1410" t="str">
            <v>Match</v>
          </cell>
          <cell r="CC1410" t="b">
            <v>0</v>
          </cell>
          <cell r="CD1410">
            <v>591729336</v>
          </cell>
          <cell r="CE1410">
            <v>9</v>
          </cell>
          <cell r="CF1410">
            <v>5</v>
          </cell>
          <cell r="CG1410">
            <v>72</v>
          </cell>
          <cell r="CH1410" t="b">
            <v>0</v>
          </cell>
          <cell r="CI1410">
            <v>-356.31315972222365</v>
          </cell>
          <cell r="CJ1410"/>
          <cell r="CK1410" t="e">
            <v>#REF!</v>
          </cell>
          <cell r="CL1410" t="e">
            <v>#REF!</v>
          </cell>
        </row>
        <row r="1411">
          <cell r="B1411">
            <v>52458</v>
          </cell>
          <cell r="C1411" t="str">
            <v xml:space="preserve"> PEREGRINO,SERGIO JR</v>
          </cell>
          <cell r="D1411">
            <v>67002.5</v>
          </cell>
          <cell r="E1411">
            <v>41672.620000000003</v>
          </cell>
          <cell r="F1411">
            <v>42367</v>
          </cell>
          <cell r="G1411">
            <v>44211</v>
          </cell>
          <cell r="H1411" t="str">
            <v xml:space="preserve"> PURCHASE TRUCK</v>
          </cell>
          <cell r="I1411" t="str">
            <v xml:space="preserve"> SA</v>
          </cell>
          <cell r="J1411">
            <v>32</v>
          </cell>
          <cell r="K1411" t="str">
            <v xml:space="preserve"> A</v>
          </cell>
          <cell r="L1411" t="str">
            <v xml:space="preserve"> N</v>
          </cell>
          <cell r="M1411">
            <v>0</v>
          </cell>
          <cell r="N1411">
            <v>46970</v>
          </cell>
          <cell r="O1411">
            <v>52458</v>
          </cell>
          <cell r="P1411">
            <v>0</v>
          </cell>
          <cell r="Q1411" t="str">
            <v xml:space="preserve"> LF</v>
          </cell>
          <cell r="R1411">
            <v>43480</v>
          </cell>
          <cell r="S1411">
            <v>15731.15</v>
          </cell>
          <cell r="T1411">
            <v>489.79</v>
          </cell>
          <cell r="U1411" t="str">
            <v xml:space="preserve"> N</v>
          </cell>
          <cell r="V1411">
            <v>3</v>
          </cell>
          <cell r="W1411">
            <v>591729336</v>
          </cell>
          <cell r="X1411" t="str">
            <v xml:space="preserve"> S</v>
          </cell>
          <cell r="Y1411">
            <v>46970</v>
          </cell>
          <cell r="Z1411">
            <v>52458</v>
          </cell>
          <cell r="AA1411">
            <v>0</v>
          </cell>
          <cell r="AB1411">
            <v>4</v>
          </cell>
          <cell r="AC1411">
            <v>5</v>
          </cell>
          <cell r="AD1411">
            <v>5</v>
          </cell>
          <cell r="AE1411">
            <v>0</v>
          </cell>
          <cell r="AF1411">
            <v>0</v>
          </cell>
          <cell r="AG1411" t="str">
            <v xml:space="preserve"> ST</v>
          </cell>
          <cell r="AH1411" t="str">
            <v xml:space="preserve"> 2009 KENWORTH W900</v>
          </cell>
          <cell r="AI1411" t="str">
            <v xml:space="preserve"> N</v>
          </cell>
          <cell r="AJ1411">
            <v>5.5</v>
          </cell>
          <cell r="AK1411">
            <v>0</v>
          </cell>
          <cell r="AL1411">
            <v>46970</v>
          </cell>
          <cell r="AM1411">
            <v>52458</v>
          </cell>
          <cell r="AN1411" t="str">
            <v xml:space="preserve">  0/00/0000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46970</v>
          </cell>
          <cell r="AZ1411">
            <v>52458</v>
          </cell>
          <cell r="BA1411" t="str">
            <v xml:space="preserve"> ST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 t="str">
            <v>Pass</v>
          </cell>
          <cell r="BH1411" t="str">
            <v>Pass</v>
          </cell>
          <cell r="BI1411" t="str">
            <v>***-**-9336</v>
          </cell>
          <cell r="BJ1411">
            <v>41672.620000000003</v>
          </cell>
          <cell r="BK1411">
            <v>42162.41</v>
          </cell>
          <cell r="BL1411">
            <v>42162.41</v>
          </cell>
          <cell r="BM1411"/>
          <cell r="BN1411"/>
          <cell r="BO1411"/>
          <cell r="BP1411"/>
          <cell r="BQ1411">
            <v>3.147507517536194E-5</v>
          </cell>
          <cell r="BR1411">
            <v>41672.620000000003</v>
          </cell>
          <cell r="BS1411">
            <v>489.79</v>
          </cell>
          <cell r="BT1411">
            <v>42162.41</v>
          </cell>
          <cell r="BU1411">
            <v>0</v>
          </cell>
          <cell r="BV1411">
            <v>42162.41</v>
          </cell>
          <cell r="BW1411">
            <v>0</v>
          </cell>
          <cell r="BX1411">
            <v>0</v>
          </cell>
          <cell r="BY1411"/>
          <cell r="BZ1411">
            <v>0</v>
          </cell>
          <cell r="CA1411" t="e">
            <v>#REF!</v>
          </cell>
          <cell r="CB1411" t="str">
            <v>Match</v>
          </cell>
          <cell r="CC1411" t="b">
            <v>0</v>
          </cell>
          <cell r="CD1411">
            <v>591729336</v>
          </cell>
          <cell r="CE1411">
            <v>9</v>
          </cell>
          <cell r="CF1411">
            <v>5</v>
          </cell>
          <cell r="CG1411">
            <v>72</v>
          </cell>
          <cell r="CH1411" t="b">
            <v>0</v>
          </cell>
          <cell r="CI1411">
            <v>-356.31315972222365</v>
          </cell>
          <cell r="CJ1411"/>
          <cell r="CK1411" t="e">
            <v>#REF!</v>
          </cell>
          <cell r="CL1411" t="e">
            <v>#REF!</v>
          </cell>
        </row>
        <row r="1412">
          <cell r="B1412">
            <v>310377</v>
          </cell>
          <cell r="C1412" t="str">
            <v xml:space="preserve"> PEREGRINO,SERGIO A.</v>
          </cell>
          <cell r="D1412">
            <v>151050</v>
          </cell>
          <cell r="E1412">
            <v>144493.74</v>
          </cell>
          <cell r="F1412">
            <v>42247</v>
          </cell>
          <cell r="G1412">
            <v>53206</v>
          </cell>
          <cell r="H1412" t="str">
            <v xml:space="preserve"> PURCHASE HOME</v>
          </cell>
          <cell r="I1412" t="str">
            <v xml:space="preserve"> PA</v>
          </cell>
          <cell r="J1412">
            <v>19</v>
          </cell>
          <cell r="K1412" t="str">
            <v xml:space="preserve"> A</v>
          </cell>
          <cell r="L1412" t="str">
            <v xml:space="preserve"> N</v>
          </cell>
          <cell r="M1412">
            <v>0</v>
          </cell>
          <cell r="N1412">
            <v>46970</v>
          </cell>
          <cell r="O1412">
            <v>310377</v>
          </cell>
          <cell r="P1412">
            <v>0</v>
          </cell>
          <cell r="Q1412" t="str">
            <v xml:space="preserve"> BR</v>
          </cell>
          <cell r="R1412">
            <v>43132</v>
          </cell>
          <cell r="S1412">
            <v>721.14</v>
          </cell>
          <cell r="T1412">
            <v>346.21</v>
          </cell>
          <cell r="U1412" t="str">
            <v xml:space="preserve"> N</v>
          </cell>
          <cell r="V1412">
            <v>2</v>
          </cell>
          <cell r="W1412">
            <v>591729336</v>
          </cell>
          <cell r="X1412" t="str">
            <v xml:space="preserve"> S</v>
          </cell>
          <cell r="Y1412">
            <v>46970</v>
          </cell>
          <cell r="Z1412">
            <v>310377</v>
          </cell>
          <cell r="AA1412">
            <v>0</v>
          </cell>
          <cell r="AB1412">
            <v>14</v>
          </cell>
          <cell r="AC1412">
            <v>6</v>
          </cell>
          <cell r="AD1412">
            <v>3</v>
          </cell>
          <cell r="AE1412">
            <v>310377</v>
          </cell>
          <cell r="AF1412">
            <v>1</v>
          </cell>
          <cell r="AG1412" t="str">
            <v xml:space="preserve"> ST</v>
          </cell>
          <cell r="AH1412" t="str">
            <v xml:space="preserve"> 8621 S JUNIPER RD</v>
          </cell>
          <cell r="AI1412" t="str">
            <v xml:space="preserve"> N</v>
          </cell>
          <cell r="AJ1412">
            <v>3.75</v>
          </cell>
          <cell r="AK1412">
            <v>0</v>
          </cell>
          <cell r="AL1412">
            <v>46970</v>
          </cell>
          <cell r="AM1412">
            <v>310377</v>
          </cell>
          <cell r="AN1412" t="str">
            <v xml:space="preserve">  0/00/0000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46970</v>
          </cell>
          <cell r="AZ1412">
            <v>310377</v>
          </cell>
          <cell r="BA1412" t="str">
            <v xml:space="preserve"> ST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 t="str">
            <v>Pass</v>
          </cell>
          <cell r="BH1412" t="str">
            <v>Pass</v>
          </cell>
          <cell r="BI1412" t="str">
            <v>***-**-9336</v>
          </cell>
          <cell r="BJ1412">
            <v>144493.74</v>
          </cell>
          <cell r="BK1412">
            <v>144839.94999999998</v>
          </cell>
          <cell r="BL1412">
            <v>144839.94999999998</v>
          </cell>
          <cell r="BM1412"/>
          <cell r="BN1412"/>
          <cell r="BO1412"/>
          <cell r="BP1412"/>
          <cell r="BQ1412">
            <v>7.4410389988610809E-5</v>
          </cell>
          <cell r="BR1412">
            <v>144493.74</v>
          </cell>
          <cell r="BS1412">
            <v>346.21</v>
          </cell>
          <cell r="BT1412">
            <v>144839.94999999998</v>
          </cell>
          <cell r="BU1412">
            <v>0</v>
          </cell>
          <cell r="BV1412">
            <v>144839.94999999998</v>
          </cell>
          <cell r="BW1412">
            <v>0</v>
          </cell>
          <cell r="BX1412">
            <v>0</v>
          </cell>
          <cell r="BY1412"/>
          <cell r="BZ1412">
            <v>0</v>
          </cell>
          <cell r="CA1412" t="e">
            <v>#REF!</v>
          </cell>
          <cell r="CB1412" t="str">
            <v>Match</v>
          </cell>
          <cell r="CC1412" t="b">
            <v>0</v>
          </cell>
          <cell r="CD1412">
            <v>591729336</v>
          </cell>
          <cell r="CE1412">
            <v>9</v>
          </cell>
          <cell r="CF1412">
            <v>5</v>
          </cell>
          <cell r="CG1412">
            <v>72</v>
          </cell>
          <cell r="CH1412" t="b">
            <v>0</v>
          </cell>
          <cell r="CI1412">
            <v>-8.3131597222236451</v>
          </cell>
          <cell r="CJ1412"/>
          <cell r="CK1412" t="e">
            <v>#REF!</v>
          </cell>
          <cell r="CL1412" t="e">
            <v>#REF!</v>
          </cell>
        </row>
        <row r="1413">
          <cell r="B1413">
            <v>9310377</v>
          </cell>
          <cell r="C1413" t="str">
            <v xml:space="preserve"> PEREGRINO,SER</v>
          </cell>
          <cell r="D1413">
            <v>-151050</v>
          </cell>
          <cell r="E1413">
            <v>-144493.74</v>
          </cell>
          <cell r="F1413">
            <v>42247</v>
          </cell>
          <cell r="G1413">
            <v>53206</v>
          </cell>
          <cell r="H1413" t="str">
            <v xml:space="preserve"> MPF LOAN SOLD</v>
          </cell>
          <cell r="I1413" t="str">
            <v xml:space="preserve"> PT</v>
          </cell>
          <cell r="J1413">
            <v>20</v>
          </cell>
          <cell r="K1413" t="str">
            <v xml:space="preserve"> A</v>
          </cell>
          <cell r="L1413" t="str">
            <v xml:space="preserve"> N</v>
          </cell>
          <cell r="M1413">
            <v>0</v>
          </cell>
          <cell r="N1413">
            <v>46970</v>
          </cell>
          <cell r="O1413">
            <v>9310377</v>
          </cell>
          <cell r="P1413">
            <v>0</v>
          </cell>
          <cell r="Q1413" t="str">
            <v xml:space="preserve"> BR</v>
          </cell>
          <cell r="R1413">
            <v>43132</v>
          </cell>
          <cell r="S1413">
            <v>721.14</v>
          </cell>
          <cell r="T1413">
            <v>-346.21</v>
          </cell>
          <cell r="U1413" t="str">
            <v xml:space="preserve"> N</v>
          </cell>
          <cell r="V1413">
            <v>2</v>
          </cell>
          <cell r="W1413">
            <v>591729336</v>
          </cell>
          <cell r="X1413" t="str">
            <v xml:space="preserve"> S</v>
          </cell>
          <cell r="Y1413">
            <v>46970</v>
          </cell>
          <cell r="Z1413">
            <v>9310377</v>
          </cell>
          <cell r="AA1413">
            <v>0</v>
          </cell>
          <cell r="AB1413">
            <v>14</v>
          </cell>
          <cell r="AC1413">
            <v>6</v>
          </cell>
          <cell r="AD1413">
            <v>3</v>
          </cell>
          <cell r="AE1413">
            <v>310377</v>
          </cell>
          <cell r="AF1413">
            <v>1</v>
          </cell>
          <cell r="AG1413" t="str">
            <v xml:space="preserve"> ST</v>
          </cell>
          <cell r="AH1413" t="str">
            <v xml:space="preserve"> 8621 S JUNIPER RD</v>
          </cell>
          <cell r="AI1413" t="str">
            <v xml:space="preserve">  </v>
          </cell>
          <cell r="AJ1413">
            <v>3.75</v>
          </cell>
          <cell r="AK1413">
            <v>11</v>
          </cell>
          <cell r="AL1413">
            <v>46970</v>
          </cell>
          <cell r="AM1413">
            <v>9310377</v>
          </cell>
          <cell r="AN1413" t="str">
            <v xml:space="preserve">  0/00/0000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46970</v>
          </cell>
          <cell r="AZ1413">
            <v>9310377</v>
          </cell>
          <cell r="BA1413" t="str">
            <v xml:space="preserve"> ST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 t="str">
            <v>Pass</v>
          </cell>
          <cell r="BH1413" t="str">
            <v>Pass</v>
          </cell>
          <cell r="BI1413" t="str">
            <v>***-**-9336</v>
          </cell>
          <cell r="BJ1413">
            <v>-144493.74</v>
          </cell>
          <cell r="BK1413">
            <v>-144839.94999999998</v>
          </cell>
          <cell r="BL1413">
            <v>-144839.94999999998</v>
          </cell>
          <cell r="BM1413"/>
          <cell r="BN1413"/>
          <cell r="BO1413"/>
          <cell r="BP1413"/>
          <cell r="BQ1413">
            <v>-7.4410389988610809E-5</v>
          </cell>
          <cell r="BR1413">
            <v>-144493.74</v>
          </cell>
          <cell r="BS1413">
            <v>-346.21</v>
          </cell>
          <cell r="BT1413">
            <v>-144839.94999999998</v>
          </cell>
          <cell r="BU1413">
            <v>0</v>
          </cell>
          <cell r="BV1413">
            <v>-144839.94999999998</v>
          </cell>
          <cell r="BW1413">
            <v>0</v>
          </cell>
          <cell r="BX1413">
            <v>0</v>
          </cell>
          <cell r="BY1413"/>
          <cell r="BZ1413">
            <v>0</v>
          </cell>
          <cell r="CA1413" t="e">
            <v>#REF!</v>
          </cell>
          <cell r="CB1413" t="str">
            <v>Match</v>
          </cell>
          <cell r="CC1413" t="b">
            <v>0</v>
          </cell>
          <cell r="CD1413">
            <v>591729336</v>
          </cell>
          <cell r="CE1413">
            <v>9</v>
          </cell>
          <cell r="CF1413">
            <v>5</v>
          </cell>
          <cell r="CG1413">
            <v>72</v>
          </cell>
          <cell r="CH1413" t="b">
            <v>0</v>
          </cell>
          <cell r="CI1413">
            <v>-8.3131597222236451</v>
          </cell>
          <cell r="CJ1413"/>
          <cell r="CK1413" t="e">
            <v>#REF!</v>
          </cell>
          <cell r="CL1413" t="e">
            <v>#REF!</v>
          </cell>
        </row>
        <row r="1414">
          <cell r="B1414">
            <v>45960</v>
          </cell>
          <cell r="C1414" t="str">
            <v xml:space="preserve"> PEREZ,KIMBERLY J.</v>
          </cell>
          <cell r="D1414">
            <v>1015</v>
          </cell>
          <cell r="E1414">
            <v>33.119999999999997</v>
          </cell>
          <cell r="F1414">
            <v>40515</v>
          </cell>
          <cell r="G1414">
            <v>40906</v>
          </cell>
          <cell r="H1414" t="str">
            <v xml:space="preserve"> TRIP TO MEXICO</v>
          </cell>
          <cell r="I1414" t="str">
            <v xml:space="preserve"> CO</v>
          </cell>
          <cell r="J1414">
            <v>31</v>
          </cell>
          <cell r="K1414" t="str">
            <v xml:space="preserve"> A</v>
          </cell>
          <cell r="L1414" t="str">
            <v xml:space="preserve"> N</v>
          </cell>
          <cell r="M1414">
            <v>0</v>
          </cell>
          <cell r="N1414">
            <v>47010</v>
          </cell>
          <cell r="O1414">
            <v>45960</v>
          </cell>
          <cell r="P1414">
            <v>0</v>
          </cell>
          <cell r="Q1414" t="str">
            <v xml:space="preserve"> JB</v>
          </cell>
          <cell r="R1414">
            <v>40906</v>
          </cell>
          <cell r="S1414">
            <v>0</v>
          </cell>
          <cell r="T1414">
            <v>0</v>
          </cell>
          <cell r="U1414" t="str">
            <v xml:space="preserve"> N</v>
          </cell>
          <cell r="V1414">
            <v>1</v>
          </cell>
          <cell r="W1414">
            <v>515042345</v>
          </cell>
          <cell r="X1414" t="str">
            <v xml:space="preserve"> S</v>
          </cell>
          <cell r="Y1414">
            <v>47010</v>
          </cell>
          <cell r="Z1414">
            <v>45960</v>
          </cell>
          <cell r="AA1414">
            <v>0</v>
          </cell>
          <cell r="AB1414">
            <v>4</v>
          </cell>
          <cell r="AC1414">
            <v>10</v>
          </cell>
          <cell r="AD1414">
            <v>4</v>
          </cell>
          <cell r="AE1414">
            <v>0</v>
          </cell>
          <cell r="AF1414">
            <v>0</v>
          </cell>
          <cell r="AG1414" t="str">
            <v xml:space="preserve"> ST</v>
          </cell>
          <cell r="AH1414" t="str">
            <v xml:space="preserve"> UNSECURED</v>
          </cell>
          <cell r="AI1414" t="str">
            <v xml:space="preserve"> N</v>
          </cell>
          <cell r="AJ1414">
            <v>9</v>
          </cell>
          <cell r="AK1414">
            <v>8</v>
          </cell>
          <cell r="AL1414">
            <v>47010</v>
          </cell>
          <cell r="AM1414">
            <v>45960</v>
          </cell>
          <cell r="AN1414" t="str">
            <v xml:space="preserve">  0/00/0000</v>
          </cell>
          <cell r="AO1414">
            <v>33.119999999999997</v>
          </cell>
          <cell r="AP1414">
            <v>134.75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167.87</v>
          </cell>
          <cell r="AV1414">
            <v>11</v>
          </cell>
          <cell r="AW1414">
            <v>11</v>
          </cell>
          <cell r="AX1414">
            <v>9</v>
          </cell>
          <cell r="AY1414">
            <v>47010</v>
          </cell>
          <cell r="AZ1414">
            <v>45960</v>
          </cell>
          <cell r="BA1414" t="str">
            <v xml:space="preserve"> ST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 t="str">
            <v>Substandard</v>
          </cell>
          <cell r="BH1414" t="str">
            <v>Pass</v>
          </cell>
          <cell r="BI1414" t="str">
            <v>***-**-2345</v>
          </cell>
          <cell r="BJ1414">
            <v>33.119999999999997</v>
          </cell>
          <cell r="BK1414">
            <v>0</v>
          </cell>
          <cell r="BL1414"/>
          <cell r="BM1414"/>
          <cell r="BN1414">
            <v>0</v>
          </cell>
          <cell r="BO1414"/>
          <cell r="BP1414"/>
          <cell r="BQ1414">
            <v>4.0934182196506892E-8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33.119999999999997</v>
          </cell>
          <cell r="BY1414" t="str">
            <v>120 +</v>
          </cell>
          <cell r="BZ1414">
            <v>167.87</v>
          </cell>
          <cell r="CA1414" t="e">
            <v>#REF!</v>
          </cell>
          <cell r="CB1414" t="str">
            <v>Match</v>
          </cell>
          <cell r="CC1414" t="b">
            <v>0</v>
          </cell>
          <cell r="CD1414">
            <v>515042345</v>
          </cell>
          <cell r="CE1414">
            <v>9</v>
          </cell>
          <cell r="CF1414">
            <v>5</v>
          </cell>
          <cell r="CG1414">
            <v>4</v>
          </cell>
          <cell r="CH1414" t="b">
            <v>0</v>
          </cell>
          <cell r="CI1414">
            <v>2217.6868402777764</v>
          </cell>
          <cell r="CJ1414" t="str">
            <v>31 +</v>
          </cell>
          <cell r="CK1414">
            <v>0</v>
          </cell>
          <cell r="CL1414">
            <v>0</v>
          </cell>
        </row>
        <row r="1415">
          <cell r="B1415">
            <v>54006</v>
          </cell>
          <cell r="C1415" t="str">
            <v xml:space="preserve"> PEREZ,MARIA H.</v>
          </cell>
          <cell r="D1415">
            <v>525</v>
          </cell>
          <cell r="E1415">
            <v>441.61</v>
          </cell>
          <cell r="F1415">
            <v>42927</v>
          </cell>
          <cell r="G1415">
            <v>43115</v>
          </cell>
          <cell r="H1415" t="str">
            <v xml:space="preserve"> PERSONAL</v>
          </cell>
          <cell r="I1415" t="str">
            <v xml:space="preserve"> SA</v>
          </cell>
          <cell r="J1415">
            <v>31</v>
          </cell>
          <cell r="K1415" t="str">
            <v xml:space="preserve"> A</v>
          </cell>
          <cell r="L1415" t="str">
            <v xml:space="preserve"> N</v>
          </cell>
          <cell r="M1415">
            <v>0</v>
          </cell>
          <cell r="N1415">
            <v>47012</v>
          </cell>
          <cell r="O1415">
            <v>54006</v>
          </cell>
          <cell r="P1415">
            <v>441.61</v>
          </cell>
          <cell r="Q1415" t="str">
            <v xml:space="preserve"> MN</v>
          </cell>
          <cell r="R1415">
            <v>42993</v>
          </cell>
          <cell r="S1415">
            <v>91.56</v>
          </cell>
          <cell r="T1415">
            <v>0</v>
          </cell>
          <cell r="U1415" t="str">
            <v xml:space="preserve"> N</v>
          </cell>
          <cell r="V1415">
            <v>1</v>
          </cell>
          <cell r="W1415">
            <v>505072455</v>
          </cell>
          <cell r="X1415" t="str">
            <v xml:space="preserve"> S</v>
          </cell>
          <cell r="Y1415">
            <v>47012</v>
          </cell>
          <cell r="Z1415">
            <v>54006</v>
          </cell>
          <cell r="AA1415">
            <v>0</v>
          </cell>
          <cell r="AB1415">
            <v>21</v>
          </cell>
          <cell r="AC1415">
            <v>10</v>
          </cell>
          <cell r="AD1415">
            <v>4</v>
          </cell>
          <cell r="AE1415">
            <v>0</v>
          </cell>
          <cell r="AF1415">
            <v>0</v>
          </cell>
          <cell r="AG1415" t="str">
            <v xml:space="preserve"> CO</v>
          </cell>
          <cell r="AH1415" t="str">
            <v xml:space="preserve"> UNSECURED</v>
          </cell>
          <cell r="AI1415" t="str">
            <v xml:space="preserve"> N</v>
          </cell>
          <cell r="AJ1415">
            <v>15</v>
          </cell>
          <cell r="AK1415">
            <v>5</v>
          </cell>
          <cell r="AL1415">
            <v>47012</v>
          </cell>
          <cell r="AM1415">
            <v>54006</v>
          </cell>
          <cell r="AN1415" t="str">
            <v xml:space="preserve">  0/00/0000</v>
          </cell>
          <cell r="AO1415">
            <v>441.61</v>
          </cell>
          <cell r="AP1415">
            <v>21.78</v>
          </cell>
          <cell r="AQ1415">
            <v>0</v>
          </cell>
          <cell r="AR1415">
            <v>91.56</v>
          </cell>
          <cell r="AS1415">
            <v>91.56</v>
          </cell>
          <cell r="AT1415">
            <v>91.56</v>
          </cell>
          <cell r="AU1415">
            <v>83.12</v>
          </cell>
          <cell r="AV1415">
            <v>5</v>
          </cell>
          <cell r="AW1415">
            <v>3</v>
          </cell>
          <cell r="AX1415">
            <v>2</v>
          </cell>
          <cell r="AY1415">
            <v>47012</v>
          </cell>
          <cell r="AZ1415">
            <v>54006</v>
          </cell>
          <cell r="BA1415" t="str">
            <v xml:space="preserve"> CO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 t="str">
            <v>Substandard</v>
          </cell>
          <cell r="BH1415" t="str">
            <v>Pass</v>
          </cell>
          <cell r="BI1415" t="str">
            <v>***-**-2455</v>
          </cell>
          <cell r="BJ1415">
            <v>441.61</v>
          </cell>
          <cell r="BK1415">
            <v>0</v>
          </cell>
          <cell r="BL1415"/>
          <cell r="BM1415"/>
          <cell r="BN1415">
            <v>0</v>
          </cell>
          <cell r="BO1415"/>
          <cell r="BP1415"/>
          <cell r="BQ1415">
            <v>9.0966909217992203E-7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 t="str">
            <v>120 +</v>
          </cell>
          <cell r="BZ1415">
            <v>463.39</v>
          </cell>
          <cell r="CA1415" t="e">
            <v>#REF!</v>
          </cell>
          <cell r="CB1415" t="str">
            <v>Match</v>
          </cell>
          <cell r="CC1415" t="b">
            <v>0</v>
          </cell>
          <cell r="CD1415">
            <v>505072455</v>
          </cell>
          <cell r="CE1415">
            <v>9</v>
          </cell>
          <cell r="CF1415">
            <v>5</v>
          </cell>
          <cell r="CG1415">
            <v>7</v>
          </cell>
          <cell r="CH1415" t="b">
            <v>0</v>
          </cell>
          <cell r="CI1415">
            <v>130.68684027777635</v>
          </cell>
          <cell r="CJ1415" t="str">
            <v>31 +</v>
          </cell>
          <cell r="CK1415" t="e">
            <v>#REF!</v>
          </cell>
          <cell r="CL1415" t="e">
            <v>#REF!</v>
          </cell>
        </row>
        <row r="1416">
          <cell r="B1416">
            <v>54191</v>
          </cell>
          <cell r="C1416" t="str">
            <v xml:space="preserve"> PERFECT AUTO DETAILI</v>
          </cell>
          <cell r="D1416">
            <v>500000</v>
          </cell>
          <cell r="E1416">
            <v>361925</v>
          </cell>
          <cell r="F1416">
            <v>42999</v>
          </cell>
          <cell r="G1416">
            <v>43364</v>
          </cell>
          <cell r="H1416" t="str">
            <v xml:space="preserve"> OPERATING LOC</v>
          </cell>
          <cell r="I1416" t="str">
            <v xml:space="preserve"> SI</v>
          </cell>
          <cell r="J1416">
            <v>61</v>
          </cell>
          <cell r="K1416" t="str">
            <v xml:space="preserve"> A</v>
          </cell>
          <cell r="L1416" t="str">
            <v xml:space="preserve"> O</v>
          </cell>
          <cell r="M1416">
            <v>500000</v>
          </cell>
          <cell r="N1416">
            <v>47015</v>
          </cell>
          <cell r="O1416">
            <v>54191</v>
          </cell>
          <cell r="P1416">
            <v>0</v>
          </cell>
          <cell r="Q1416" t="str">
            <v xml:space="preserve"> MN</v>
          </cell>
          <cell r="R1416">
            <v>43364</v>
          </cell>
          <cell r="S1416">
            <v>0</v>
          </cell>
          <cell r="T1416">
            <v>4806.1099999999997</v>
          </cell>
          <cell r="U1416" t="str">
            <v xml:space="preserve"> N</v>
          </cell>
          <cell r="V1416">
            <v>7</v>
          </cell>
          <cell r="W1416">
            <v>300800818</v>
          </cell>
          <cell r="X1416" t="str">
            <v xml:space="preserve"> F</v>
          </cell>
          <cell r="Y1416">
            <v>47015</v>
          </cell>
          <cell r="Z1416">
            <v>54191</v>
          </cell>
          <cell r="AA1416">
            <v>0</v>
          </cell>
          <cell r="AB1416">
            <v>3</v>
          </cell>
          <cell r="AC1416">
            <v>4</v>
          </cell>
          <cell r="AD1416">
            <v>5</v>
          </cell>
          <cell r="AE1416">
            <v>0</v>
          </cell>
          <cell r="AF1416">
            <v>0</v>
          </cell>
          <cell r="AG1416" t="str">
            <v xml:space="preserve"> ST</v>
          </cell>
          <cell r="AH1416" t="str">
            <v xml:space="preserve"> ALL IN CP AC EQ AND GI</v>
          </cell>
          <cell r="AI1416" t="str">
            <v xml:space="preserve"> N</v>
          </cell>
          <cell r="AJ1416">
            <v>5.75</v>
          </cell>
          <cell r="AK1416">
            <v>0</v>
          </cell>
          <cell r="AL1416">
            <v>47015</v>
          </cell>
          <cell r="AM1416">
            <v>54191</v>
          </cell>
          <cell r="AN1416" t="str">
            <v xml:space="preserve">  0/00/0000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47015</v>
          </cell>
          <cell r="AZ1416">
            <v>54191</v>
          </cell>
          <cell r="BA1416" t="str">
            <v xml:space="preserve"> ST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 t="str">
            <v>Pass</v>
          </cell>
          <cell r="BH1416" t="str">
            <v>Pass</v>
          </cell>
          <cell r="BI1416" t="str">
            <v>**-***0818</v>
          </cell>
          <cell r="BJ1416">
            <v>500000</v>
          </cell>
          <cell r="BK1416">
            <v>366731.11</v>
          </cell>
          <cell r="BL1416">
            <v>366731.11</v>
          </cell>
          <cell r="BM1416"/>
          <cell r="BN1416"/>
          <cell r="BO1416"/>
          <cell r="BP1416"/>
          <cell r="BQ1416">
            <v>2.8578518309164275E-4</v>
          </cell>
          <cell r="BR1416">
            <v>361925</v>
          </cell>
          <cell r="BS1416">
            <v>4806.1099999999997</v>
          </cell>
          <cell r="BT1416">
            <v>366731.11</v>
          </cell>
          <cell r="BU1416">
            <v>138075</v>
          </cell>
          <cell r="BV1416">
            <v>504806.11</v>
          </cell>
          <cell r="BW1416">
            <v>0</v>
          </cell>
          <cell r="BX1416">
            <v>0</v>
          </cell>
          <cell r="BY1416"/>
          <cell r="BZ1416">
            <v>0</v>
          </cell>
          <cell r="CA1416" t="e">
            <v>#REF!</v>
          </cell>
          <cell r="CB1416" t="str">
            <v>Match</v>
          </cell>
          <cell r="CC1416" t="b">
            <v>0</v>
          </cell>
          <cell r="CD1416">
            <v>300800818</v>
          </cell>
          <cell r="CE1416">
            <v>9</v>
          </cell>
          <cell r="CF1416">
            <v>3</v>
          </cell>
          <cell r="CG1416">
            <v>80</v>
          </cell>
          <cell r="CH1416" t="b">
            <v>0</v>
          </cell>
          <cell r="CI1416">
            <v>-240.31315972222365</v>
          </cell>
          <cell r="CJ1416"/>
          <cell r="CK1416" t="e">
            <v>#REF!</v>
          </cell>
          <cell r="CL1416" t="e">
            <v>#REF!</v>
          </cell>
        </row>
        <row r="1417">
          <cell r="B1417">
            <v>92443</v>
          </cell>
          <cell r="C1417" t="str">
            <v xml:space="preserve"> PETER,TROY</v>
          </cell>
          <cell r="D1417">
            <v>9769.2000000000007</v>
          </cell>
          <cell r="E1417">
            <v>7440.5</v>
          </cell>
          <cell r="F1417">
            <v>36398</v>
          </cell>
          <cell r="G1417">
            <v>37859</v>
          </cell>
          <cell r="H1417" t="str">
            <v xml:space="preserve"> PURCHASE AUTOMOBILE</v>
          </cell>
          <cell r="I1417" t="str">
            <v xml:space="preserve"> CO</v>
          </cell>
          <cell r="J1417">
            <v>34</v>
          </cell>
          <cell r="K1417" t="str">
            <v xml:space="preserve"> A</v>
          </cell>
          <cell r="L1417" t="str">
            <v xml:space="preserve"> N</v>
          </cell>
          <cell r="M1417">
            <v>0</v>
          </cell>
          <cell r="N1417">
            <v>47025</v>
          </cell>
          <cell r="O1417">
            <v>92443</v>
          </cell>
          <cell r="P1417">
            <v>0</v>
          </cell>
          <cell r="Q1417" t="str">
            <v xml:space="preserve"> GT</v>
          </cell>
          <cell r="R1417">
            <v>36825</v>
          </cell>
          <cell r="S1417">
            <v>251.38</v>
          </cell>
          <cell r="T1417">
            <v>0</v>
          </cell>
          <cell r="U1417" t="str">
            <v xml:space="preserve"> N</v>
          </cell>
          <cell r="V1417">
            <v>11</v>
          </cell>
          <cell r="W1417">
            <v>514946572</v>
          </cell>
          <cell r="X1417" t="str">
            <v xml:space="preserve"> S</v>
          </cell>
          <cell r="Y1417">
            <v>47025</v>
          </cell>
          <cell r="Z1417">
            <v>92443</v>
          </cell>
          <cell r="AA1417">
            <v>0</v>
          </cell>
          <cell r="AB1417">
            <v>25</v>
          </cell>
          <cell r="AC1417">
            <v>5</v>
          </cell>
          <cell r="AD1417">
            <v>12</v>
          </cell>
          <cell r="AE1417">
            <v>0</v>
          </cell>
          <cell r="AF1417">
            <v>0</v>
          </cell>
          <cell r="AG1417" t="str">
            <v xml:space="preserve"> ST</v>
          </cell>
          <cell r="AH1417" t="str">
            <v xml:space="preserve"> 1996 NISSAN PICKUP</v>
          </cell>
          <cell r="AI1417" t="str">
            <v xml:space="preserve"> N</v>
          </cell>
          <cell r="AJ1417">
            <v>10.75</v>
          </cell>
          <cell r="AK1417">
            <v>41</v>
          </cell>
          <cell r="AL1417">
            <v>47025</v>
          </cell>
          <cell r="AM1417">
            <v>92443</v>
          </cell>
          <cell r="AN1417" t="str">
            <v xml:space="preserve">  0/00/0000</v>
          </cell>
          <cell r="AO1417">
            <v>7440.5</v>
          </cell>
          <cell r="AP1417">
            <v>14119.29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21559.79</v>
          </cell>
          <cell r="AV1417">
            <v>40</v>
          </cell>
          <cell r="AW1417">
            <v>39</v>
          </cell>
          <cell r="AX1417">
            <v>39</v>
          </cell>
          <cell r="AY1417">
            <v>47025</v>
          </cell>
          <cell r="AZ1417">
            <v>92443</v>
          </cell>
          <cell r="BA1417" t="str">
            <v xml:space="preserve"> ST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 t="str">
            <v>Substandard</v>
          </cell>
          <cell r="BH1417" t="str">
            <v>Pass</v>
          </cell>
          <cell r="BI1417" t="str">
            <v>***-**-6572</v>
          </cell>
          <cell r="BJ1417">
            <v>7440.5</v>
          </cell>
          <cell r="BK1417">
            <v>0</v>
          </cell>
          <cell r="BL1417"/>
          <cell r="BM1417"/>
          <cell r="BN1417">
            <v>0</v>
          </cell>
          <cell r="BO1417"/>
          <cell r="BP1417"/>
          <cell r="BQ1417">
            <v>1.0984084518605502E-5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7440.5</v>
          </cell>
          <cell r="BY1417" t="str">
            <v>120 +</v>
          </cell>
          <cell r="BZ1417">
            <v>21559.79</v>
          </cell>
          <cell r="CA1417" t="e">
            <v>#REF!</v>
          </cell>
          <cell r="CB1417" t="str">
            <v>Match</v>
          </cell>
          <cell r="CC1417" t="b">
            <v>0</v>
          </cell>
          <cell r="CD1417">
            <v>514946572</v>
          </cell>
          <cell r="CE1417">
            <v>9</v>
          </cell>
          <cell r="CF1417">
            <v>5</v>
          </cell>
          <cell r="CG1417">
            <v>94</v>
          </cell>
          <cell r="CH1417" t="b">
            <v>0</v>
          </cell>
          <cell r="CI1417">
            <v>6298.6868402777764</v>
          </cell>
          <cell r="CJ1417" t="str">
            <v>31 +</v>
          </cell>
          <cell r="CK1417">
            <v>0</v>
          </cell>
          <cell r="CL1417">
            <v>0</v>
          </cell>
        </row>
        <row r="1418">
          <cell r="B1418">
            <v>93963</v>
          </cell>
          <cell r="C1418" t="str">
            <v xml:space="preserve"> PETER,TROY</v>
          </cell>
          <cell r="D1418">
            <v>1500</v>
          </cell>
          <cell r="E1418">
            <v>1500</v>
          </cell>
          <cell r="F1418">
            <v>36801</v>
          </cell>
          <cell r="G1418">
            <v>36951</v>
          </cell>
          <cell r="H1418" t="str">
            <v xml:space="preserve"> MOVING EXPENSE RENEWAL</v>
          </cell>
          <cell r="I1418" t="str">
            <v xml:space="preserve"> CO</v>
          </cell>
          <cell r="J1418">
            <v>72</v>
          </cell>
          <cell r="K1418" t="str">
            <v xml:space="preserve"> A</v>
          </cell>
          <cell r="L1418" t="str">
            <v xml:space="preserve"> N</v>
          </cell>
          <cell r="M1418">
            <v>0</v>
          </cell>
          <cell r="N1418">
            <v>47025</v>
          </cell>
          <cell r="O1418">
            <v>93963</v>
          </cell>
          <cell r="P1418">
            <v>0</v>
          </cell>
          <cell r="Q1418" t="str">
            <v xml:space="preserve"> CP</v>
          </cell>
          <cell r="R1418">
            <v>36951</v>
          </cell>
          <cell r="S1418">
            <v>0</v>
          </cell>
          <cell r="T1418">
            <v>0</v>
          </cell>
          <cell r="U1418" t="str">
            <v xml:space="preserve"> N</v>
          </cell>
          <cell r="V1418">
            <v>11</v>
          </cell>
          <cell r="W1418">
            <v>514946572</v>
          </cell>
          <cell r="X1418" t="str">
            <v xml:space="preserve"> S</v>
          </cell>
          <cell r="Y1418">
            <v>47025</v>
          </cell>
          <cell r="Z1418">
            <v>93963</v>
          </cell>
          <cell r="AA1418">
            <v>0</v>
          </cell>
          <cell r="AB1418">
            <v>26</v>
          </cell>
          <cell r="AC1418">
            <v>10</v>
          </cell>
          <cell r="AD1418">
            <v>8</v>
          </cell>
          <cell r="AE1418">
            <v>0</v>
          </cell>
          <cell r="AF1418">
            <v>0</v>
          </cell>
          <cell r="AG1418" t="str">
            <v xml:space="preserve"> ST</v>
          </cell>
          <cell r="AH1418" t="str">
            <v xml:space="preserve"> VEHICLE</v>
          </cell>
          <cell r="AI1418" t="str">
            <v xml:space="preserve"> N</v>
          </cell>
          <cell r="AJ1418">
            <v>12</v>
          </cell>
          <cell r="AK1418">
            <v>1</v>
          </cell>
          <cell r="AL1418">
            <v>47025</v>
          </cell>
          <cell r="AM1418">
            <v>93963</v>
          </cell>
          <cell r="AN1418" t="str">
            <v xml:space="preserve">  0/00/0000</v>
          </cell>
          <cell r="AO1418">
            <v>1500</v>
          </cell>
          <cell r="AP1418">
            <v>3118.4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4618.3999999999996</v>
          </cell>
          <cell r="AV1418">
            <v>1</v>
          </cell>
          <cell r="AW1418">
            <v>1</v>
          </cell>
          <cell r="AX1418">
            <v>45</v>
          </cell>
          <cell r="AY1418">
            <v>47025</v>
          </cell>
          <cell r="AZ1418">
            <v>93963</v>
          </cell>
          <cell r="BA1418" t="str">
            <v xml:space="preserve"> ST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 t="str">
            <v>Substandard</v>
          </cell>
          <cell r="BH1418" t="str">
            <v>Pass</v>
          </cell>
          <cell r="BI1418" t="str">
            <v>***-**-6572</v>
          </cell>
          <cell r="BJ1418">
            <v>1500</v>
          </cell>
          <cell r="BK1418">
            <v>0</v>
          </cell>
          <cell r="BL1418"/>
          <cell r="BM1418"/>
          <cell r="BN1418">
            <v>0</v>
          </cell>
          <cell r="BO1418"/>
          <cell r="BP1418"/>
          <cell r="BQ1418">
            <v>2.4718709055861652E-6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1500</v>
          </cell>
          <cell r="BY1418" t="str">
            <v>120 +</v>
          </cell>
          <cell r="BZ1418">
            <v>4618.3999999999996</v>
          </cell>
          <cell r="CA1418" t="e">
            <v>#REF!</v>
          </cell>
          <cell r="CB1418" t="str">
            <v>Match</v>
          </cell>
          <cell r="CC1418" t="b">
            <v>0</v>
          </cell>
          <cell r="CD1418">
            <v>514946572</v>
          </cell>
          <cell r="CE1418">
            <v>9</v>
          </cell>
          <cell r="CF1418">
            <v>5</v>
          </cell>
          <cell r="CG1418">
            <v>94</v>
          </cell>
          <cell r="CH1418" t="b">
            <v>0</v>
          </cell>
          <cell r="CI1418">
            <v>6172.6868402777764</v>
          </cell>
          <cell r="CJ1418" t="str">
            <v>31 +</v>
          </cell>
          <cell r="CK1418">
            <v>0</v>
          </cell>
          <cell r="CL1418">
            <v>0</v>
          </cell>
        </row>
        <row r="1419">
          <cell r="B1419">
            <v>52006</v>
          </cell>
          <cell r="C1419" t="str">
            <v xml:space="preserve"> PHILLIPS,CHARLES</v>
          </cell>
          <cell r="D1419">
            <v>9600</v>
          </cell>
          <cell r="E1419">
            <v>7900</v>
          </cell>
          <cell r="F1419">
            <v>42237</v>
          </cell>
          <cell r="G1419">
            <v>43333</v>
          </cell>
          <cell r="H1419" t="str">
            <v xml:space="preserve"> OPERATING</v>
          </cell>
          <cell r="I1419" t="str">
            <v xml:space="preserve"> SI</v>
          </cell>
          <cell r="J1419">
            <v>61</v>
          </cell>
          <cell r="K1419" t="str">
            <v xml:space="preserve"> A</v>
          </cell>
          <cell r="L1419" t="str">
            <v xml:space="preserve"> O</v>
          </cell>
          <cell r="M1419">
            <v>9600</v>
          </cell>
          <cell r="N1419">
            <v>47170</v>
          </cell>
          <cell r="O1419">
            <v>52006</v>
          </cell>
          <cell r="P1419">
            <v>0</v>
          </cell>
          <cell r="Q1419" t="str">
            <v xml:space="preserve"> JB</v>
          </cell>
          <cell r="R1419">
            <v>43333</v>
          </cell>
          <cell r="S1419">
            <v>0</v>
          </cell>
          <cell r="T1419">
            <v>572.99</v>
          </cell>
          <cell r="U1419" t="str">
            <v xml:space="preserve"> N</v>
          </cell>
          <cell r="V1419">
            <v>3</v>
          </cell>
          <cell r="W1419">
            <v>511560864</v>
          </cell>
          <cell r="X1419" t="str">
            <v xml:space="preserve"> S</v>
          </cell>
          <cell r="Y1419">
            <v>47170</v>
          </cell>
          <cell r="Z1419">
            <v>52006</v>
          </cell>
          <cell r="AA1419">
            <v>1</v>
          </cell>
          <cell r="AB1419">
            <v>1</v>
          </cell>
          <cell r="AC1419">
            <v>4</v>
          </cell>
          <cell r="AD1419">
            <v>5</v>
          </cell>
          <cell r="AE1419">
            <v>0</v>
          </cell>
          <cell r="AF1419">
            <v>0</v>
          </cell>
          <cell r="AG1419" t="str">
            <v xml:space="preserve"> ST</v>
          </cell>
          <cell r="AH1419" t="str">
            <v xml:space="preserve"> 2007 FORD XLT, AMERICAN CARGO</v>
          </cell>
          <cell r="AI1419" t="str">
            <v xml:space="preserve"> N</v>
          </cell>
          <cell r="AJ1419">
            <v>6</v>
          </cell>
          <cell r="AK1419">
            <v>0</v>
          </cell>
          <cell r="AL1419">
            <v>47170</v>
          </cell>
          <cell r="AM1419">
            <v>52006</v>
          </cell>
          <cell r="AN1419" t="str">
            <v xml:space="preserve">  8/28/2017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47170</v>
          </cell>
          <cell r="AZ1419">
            <v>52006</v>
          </cell>
          <cell r="BA1419" t="str">
            <v xml:space="preserve"> ST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 t="str">
            <v>Pass</v>
          </cell>
          <cell r="BH1419" t="str">
            <v>Pass</v>
          </cell>
          <cell r="BI1419" t="str">
            <v>***-**-0864</v>
          </cell>
          <cell r="BJ1419">
            <v>9600</v>
          </cell>
          <cell r="BK1419">
            <v>8472.99</v>
          </cell>
          <cell r="BL1419">
            <v>8472.99</v>
          </cell>
          <cell r="BM1419"/>
          <cell r="BN1419"/>
          <cell r="BO1419"/>
          <cell r="BP1419"/>
          <cell r="BQ1419">
            <v>6.5092600513769023E-6</v>
          </cell>
          <cell r="BR1419">
            <v>7900</v>
          </cell>
          <cell r="BS1419">
            <v>572.99</v>
          </cell>
          <cell r="BT1419">
            <v>8472.99</v>
          </cell>
          <cell r="BU1419">
            <v>1700</v>
          </cell>
          <cell r="BV1419">
            <v>10172.99</v>
          </cell>
          <cell r="BW1419">
            <v>0</v>
          </cell>
          <cell r="BX1419">
            <v>0</v>
          </cell>
          <cell r="BY1419"/>
          <cell r="BZ1419">
            <v>0</v>
          </cell>
          <cell r="CA1419" t="e">
            <v>#REF!</v>
          </cell>
          <cell r="CB1419" t="str">
            <v>Match</v>
          </cell>
          <cell r="CC1419" t="b">
            <v>0</v>
          </cell>
          <cell r="CD1419">
            <v>511560864</v>
          </cell>
          <cell r="CE1419">
            <v>9</v>
          </cell>
          <cell r="CF1419">
            <v>5</v>
          </cell>
          <cell r="CG1419">
            <v>56</v>
          </cell>
          <cell r="CH1419" t="b">
            <v>0</v>
          </cell>
          <cell r="CI1419">
            <v>-209.31315972222365</v>
          </cell>
          <cell r="CJ1419"/>
          <cell r="CK1419" t="e">
            <v>#REF!</v>
          </cell>
          <cell r="CL1419" t="e">
            <v>#REF!</v>
          </cell>
        </row>
        <row r="1420">
          <cell r="B1420">
            <v>53900</v>
          </cell>
          <cell r="C1420" t="str">
            <v xml:space="preserve"> PIAMONTE,BON RICHIE</v>
          </cell>
          <cell r="D1420">
            <v>10903.67</v>
          </cell>
          <cell r="E1420">
            <v>9232.4</v>
          </cell>
          <cell r="F1420">
            <v>42887</v>
          </cell>
          <cell r="G1420">
            <v>44336</v>
          </cell>
          <cell r="H1420" t="str">
            <v xml:space="preserve"> PURCHASE VEHICLE</v>
          </cell>
          <cell r="I1420" t="str">
            <v xml:space="preserve"> SA</v>
          </cell>
          <cell r="J1420">
            <v>34</v>
          </cell>
          <cell r="K1420" t="str">
            <v xml:space="preserve"> A</v>
          </cell>
          <cell r="L1420" t="str">
            <v xml:space="preserve"> N</v>
          </cell>
          <cell r="M1420">
            <v>0</v>
          </cell>
          <cell r="N1420">
            <v>47180</v>
          </cell>
          <cell r="O1420">
            <v>53900</v>
          </cell>
          <cell r="P1420">
            <v>0</v>
          </cell>
          <cell r="Q1420" t="str">
            <v xml:space="preserve"> MN</v>
          </cell>
          <cell r="R1420">
            <v>43151</v>
          </cell>
          <cell r="S1420">
            <v>253.17</v>
          </cell>
          <cell r="T1420">
            <v>6.95</v>
          </cell>
          <cell r="U1420" t="str">
            <v xml:space="preserve"> N</v>
          </cell>
          <cell r="V1420">
            <v>11</v>
          </cell>
          <cell r="W1420">
            <v>897691167</v>
          </cell>
          <cell r="X1420" t="str">
            <v xml:space="preserve"> S</v>
          </cell>
          <cell r="Y1420">
            <v>47180</v>
          </cell>
          <cell r="Z1420">
            <v>53900</v>
          </cell>
          <cell r="AA1420">
            <v>0</v>
          </cell>
          <cell r="AB1420">
            <v>4</v>
          </cell>
          <cell r="AC1420">
            <v>5</v>
          </cell>
          <cell r="AD1420">
            <v>12</v>
          </cell>
          <cell r="AE1420">
            <v>0</v>
          </cell>
          <cell r="AF1420">
            <v>0</v>
          </cell>
          <cell r="AG1420" t="str">
            <v xml:space="preserve"> ST</v>
          </cell>
          <cell r="AH1420" t="str">
            <v xml:space="preserve"> 2013 MITSUBISHI LANCER GT (VIN</v>
          </cell>
          <cell r="AI1420" t="str">
            <v xml:space="preserve"> N</v>
          </cell>
          <cell r="AJ1420">
            <v>5.5</v>
          </cell>
          <cell r="AK1420">
            <v>0</v>
          </cell>
          <cell r="AL1420">
            <v>47180</v>
          </cell>
          <cell r="AM1420">
            <v>53900</v>
          </cell>
          <cell r="AN1420" t="str">
            <v xml:space="preserve">  0/00/0000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47180</v>
          </cell>
          <cell r="AZ1420">
            <v>53900</v>
          </cell>
          <cell r="BA1420" t="str">
            <v xml:space="preserve"> ST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 t="str">
            <v>Pass</v>
          </cell>
          <cell r="BH1420" t="str">
            <v>Pass</v>
          </cell>
          <cell r="BI1420" t="str">
            <v>***-**-1167</v>
          </cell>
          <cell r="BJ1420">
            <v>9232.4</v>
          </cell>
          <cell r="BK1420">
            <v>9239.35</v>
          </cell>
          <cell r="BL1420">
            <v>9239.35</v>
          </cell>
          <cell r="BM1420"/>
          <cell r="BN1420"/>
          <cell r="BO1420"/>
          <cell r="BP1420"/>
          <cell r="BQ1420">
            <v>6.9731752898908559E-6</v>
          </cell>
          <cell r="BR1420">
            <v>9232.4</v>
          </cell>
          <cell r="BS1420">
            <v>6.95</v>
          </cell>
          <cell r="BT1420">
            <v>9239.35</v>
          </cell>
          <cell r="BU1420">
            <v>0</v>
          </cell>
          <cell r="BV1420">
            <v>9239.35</v>
          </cell>
          <cell r="BW1420">
            <v>0</v>
          </cell>
          <cell r="BX1420">
            <v>0</v>
          </cell>
          <cell r="BY1420"/>
          <cell r="BZ1420">
            <v>0</v>
          </cell>
          <cell r="CA1420" t="e">
            <v>#REF!</v>
          </cell>
          <cell r="CB1420" t="str">
            <v>Match</v>
          </cell>
          <cell r="CC1420" t="b">
            <v>0</v>
          </cell>
          <cell r="CD1420">
            <v>897691167</v>
          </cell>
          <cell r="CE1420">
            <v>9</v>
          </cell>
          <cell r="CF1420">
            <v>8</v>
          </cell>
          <cell r="CG1420">
            <v>69</v>
          </cell>
          <cell r="CH1420" t="b">
            <v>0</v>
          </cell>
          <cell r="CI1420">
            <v>-27.313159722223645</v>
          </cell>
          <cell r="CJ1420"/>
          <cell r="CK1420" t="e">
            <v>#REF!</v>
          </cell>
          <cell r="CL1420" t="e">
            <v>#REF!</v>
          </cell>
        </row>
        <row r="1421">
          <cell r="B1421">
            <v>53912</v>
          </cell>
          <cell r="C1421" t="str">
            <v xml:space="preserve"> PICARDO-P CLA</v>
          </cell>
          <cell r="D1421">
            <v>25092.5</v>
          </cell>
          <cell r="E1421">
            <v>21840.93</v>
          </cell>
          <cell r="F1421">
            <v>42892</v>
          </cell>
          <cell r="G1421">
            <v>44713</v>
          </cell>
          <cell r="H1421" t="str">
            <v xml:space="preserve"> PURCHASE VEHICLE</v>
          </cell>
          <cell r="I1421" t="str">
            <v xml:space="preserve"> SA</v>
          </cell>
          <cell r="J1421">
            <v>34</v>
          </cell>
          <cell r="K1421" t="str">
            <v xml:space="preserve"> A</v>
          </cell>
          <cell r="L1421" t="str">
            <v xml:space="preserve"> N</v>
          </cell>
          <cell r="M1421">
            <v>0</v>
          </cell>
          <cell r="N1421">
            <v>47180</v>
          </cell>
          <cell r="O1421">
            <v>53912</v>
          </cell>
          <cell r="P1421">
            <v>0</v>
          </cell>
          <cell r="Q1421" t="str">
            <v xml:space="preserve"> MN</v>
          </cell>
          <cell r="R1421">
            <v>43160</v>
          </cell>
          <cell r="S1421">
            <v>490.59</v>
          </cell>
          <cell r="T1421">
            <v>132.24</v>
          </cell>
          <cell r="U1421" t="str">
            <v xml:space="preserve"> N</v>
          </cell>
          <cell r="V1421">
            <v>11</v>
          </cell>
          <cell r="W1421">
            <v>174350253</v>
          </cell>
          <cell r="X1421" t="str">
            <v xml:space="preserve"> S</v>
          </cell>
          <cell r="Y1421">
            <v>47180</v>
          </cell>
          <cell r="Z1421">
            <v>53912</v>
          </cell>
          <cell r="AA1421">
            <v>0</v>
          </cell>
          <cell r="AB1421">
            <v>24</v>
          </cell>
          <cell r="AC1421">
            <v>5</v>
          </cell>
          <cell r="AD1421">
            <v>12</v>
          </cell>
          <cell r="AE1421">
            <v>0</v>
          </cell>
          <cell r="AF1421">
            <v>0</v>
          </cell>
          <cell r="AG1421" t="str">
            <v xml:space="preserve"> ST</v>
          </cell>
          <cell r="AH1421" t="str">
            <v xml:space="preserve"> 2015 GMC SIERRA 1500 SLE</v>
          </cell>
          <cell r="AI1421" t="str">
            <v xml:space="preserve"> N</v>
          </cell>
          <cell r="AJ1421">
            <v>6.5</v>
          </cell>
          <cell r="AK1421">
            <v>0</v>
          </cell>
          <cell r="AL1421">
            <v>47180</v>
          </cell>
          <cell r="AM1421">
            <v>53912</v>
          </cell>
          <cell r="AN1421" t="str">
            <v xml:space="preserve">  0/00/0000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47180</v>
          </cell>
          <cell r="AZ1421">
            <v>53912</v>
          </cell>
          <cell r="BA1421" t="str">
            <v xml:space="preserve"> ST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 t="str">
            <v>Pass</v>
          </cell>
          <cell r="BH1421" t="str">
            <v>Pass</v>
          </cell>
          <cell r="BI1421" t="str">
            <v>***-**-0253</v>
          </cell>
          <cell r="BJ1421">
            <v>21840.93</v>
          </cell>
          <cell r="BK1421">
            <v>21973.170000000002</v>
          </cell>
          <cell r="BL1421">
            <v>21973.170000000002</v>
          </cell>
          <cell r="BM1421"/>
          <cell r="BN1421"/>
          <cell r="BO1421"/>
          <cell r="BP1421"/>
          <cell r="BQ1421">
            <v>1.9495652012035351E-5</v>
          </cell>
          <cell r="BR1421">
            <v>21840.93</v>
          </cell>
          <cell r="BS1421">
            <v>132.24</v>
          </cell>
          <cell r="BT1421">
            <v>21973.170000000002</v>
          </cell>
          <cell r="BU1421">
            <v>0</v>
          </cell>
          <cell r="BV1421">
            <v>21973.170000000002</v>
          </cell>
          <cell r="BW1421">
            <v>0</v>
          </cell>
          <cell r="BX1421">
            <v>0</v>
          </cell>
          <cell r="BY1421"/>
          <cell r="BZ1421">
            <v>0</v>
          </cell>
          <cell r="CA1421" t="e">
            <v>#REF!</v>
          </cell>
          <cell r="CB1421" t="str">
            <v>Match</v>
          </cell>
          <cell r="CC1421" t="b">
            <v>0</v>
          </cell>
          <cell r="CD1421">
            <v>174350253</v>
          </cell>
          <cell r="CE1421">
            <v>9</v>
          </cell>
          <cell r="CF1421">
            <v>1</v>
          </cell>
          <cell r="CG1421">
            <v>35</v>
          </cell>
          <cell r="CH1421" t="b">
            <v>0</v>
          </cell>
          <cell r="CI1421">
            <v>-36.313159722223645</v>
          </cell>
          <cell r="CJ1421"/>
          <cell r="CK1421" t="e">
            <v>#REF!</v>
          </cell>
          <cell r="CL1421" t="e">
            <v>#REF!</v>
          </cell>
        </row>
        <row r="1422">
          <cell r="B1422">
            <v>1180</v>
          </cell>
          <cell r="C1422" t="str">
            <v xml:space="preserve"> PLATINUM H IN</v>
          </cell>
          <cell r="D1422">
            <v>56500</v>
          </cell>
          <cell r="E1422">
            <v>14804.01</v>
          </cell>
          <cell r="F1422">
            <v>41639</v>
          </cell>
          <cell r="G1422">
            <v>43443</v>
          </cell>
          <cell r="H1422" t="str">
            <v xml:space="preserve"> PURCHASE VEHICLE</v>
          </cell>
          <cell r="I1422" t="str">
            <v xml:space="preserve"> SA</v>
          </cell>
          <cell r="J1422">
            <v>81</v>
          </cell>
          <cell r="K1422" t="str">
            <v xml:space="preserve"> A</v>
          </cell>
          <cell r="L1422" t="str">
            <v xml:space="preserve"> N</v>
          </cell>
          <cell r="M1422">
            <v>0</v>
          </cell>
          <cell r="N1422">
            <v>47200</v>
          </cell>
          <cell r="O1422">
            <v>1180</v>
          </cell>
          <cell r="P1422">
            <v>0</v>
          </cell>
          <cell r="Q1422" t="str">
            <v xml:space="preserve"> MN</v>
          </cell>
          <cell r="R1422">
            <v>43140</v>
          </cell>
          <cell r="S1422">
            <v>981.28</v>
          </cell>
          <cell r="T1422">
            <v>38.53</v>
          </cell>
          <cell r="U1422" t="str">
            <v xml:space="preserve"> N</v>
          </cell>
          <cell r="V1422">
            <v>81</v>
          </cell>
          <cell r="W1422">
            <v>454264674</v>
          </cell>
          <cell r="X1422" t="str">
            <v xml:space="preserve"> F</v>
          </cell>
          <cell r="Y1422">
            <v>47200</v>
          </cell>
          <cell r="Z1422">
            <v>1180</v>
          </cell>
          <cell r="AA1422">
            <v>0</v>
          </cell>
          <cell r="AB1422">
            <v>12</v>
          </cell>
          <cell r="AC1422">
            <v>81</v>
          </cell>
          <cell r="AD1422">
            <v>9</v>
          </cell>
          <cell r="AE1422">
            <v>0</v>
          </cell>
          <cell r="AF1422">
            <v>0</v>
          </cell>
          <cell r="AG1422" t="str">
            <v xml:space="preserve"> ST</v>
          </cell>
          <cell r="AH1422" t="str">
            <v xml:space="preserve"> 2013 LINCOLN NAVIGATOR</v>
          </cell>
          <cell r="AI1422" t="str">
            <v xml:space="preserve">  </v>
          </cell>
          <cell r="AJ1422">
            <v>5</v>
          </cell>
          <cell r="AK1422">
            <v>0</v>
          </cell>
          <cell r="AL1422">
            <v>47200</v>
          </cell>
          <cell r="AM1422">
            <v>1180</v>
          </cell>
          <cell r="AN1422" t="str">
            <v xml:space="preserve">  0/00/0000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47200</v>
          </cell>
          <cell r="AZ1422">
            <v>1180</v>
          </cell>
          <cell r="BA1422" t="str">
            <v xml:space="preserve"> ST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 t="str">
            <v>Pass</v>
          </cell>
          <cell r="BH1422" t="str">
            <v>Pass</v>
          </cell>
          <cell r="BI1422" t="str">
            <v>**-***4674</v>
          </cell>
          <cell r="BJ1422">
            <v>14804.01</v>
          </cell>
          <cell r="BK1422">
            <v>14842.54</v>
          </cell>
          <cell r="BL1422">
            <v>14842.54</v>
          </cell>
          <cell r="BM1422"/>
          <cell r="BN1422"/>
          <cell r="BO1422"/>
          <cell r="BP1422"/>
          <cell r="BQ1422">
            <v>1.016488933472407E-5</v>
          </cell>
          <cell r="BR1422">
            <v>14804.01</v>
          </cell>
          <cell r="BS1422">
            <v>38.53</v>
          </cell>
          <cell r="BT1422">
            <v>14842.54</v>
          </cell>
          <cell r="BU1422">
            <v>0</v>
          </cell>
          <cell r="BV1422">
            <v>14842.54</v>
          </cell>
          <cell r="BW1422">
            <v>0</v>
          </cell>
          <cell r="BX1422">
            <v>0</v>
          </cell>
          <cell r="BY1422"/>
          <cell r="BZ1422">
            <v>0</v>
          </cell>
          <cell r="CA1422" t="e">
            <v>#REF!</v>
          </cell>
          <cell r="CB1422" t="str">
            <v>Match</v>
          </cell>
          <cell r="CC1422" t="b">
            <v>0</v>
          </cell>
          <cell r="CD1422">
            <v>454264674</v>
          </cell>
          <cell r="CE1422">
            <v>9</v>
          </cell>
          <cell r="CF1422">
            <v>4</v>
          </cell>
          <cell r="CG1422">
            <v>26</v>
          </cell>
          <cell r="CH1422" t="b">
            <v>0</v>
          </cell>
          <cell r="CI1422">
            <v>-16.313159722223645</v>
          </cell>
          <cell r="CJ1422"/>
          <cell r="CK1422" t="e">
            <v>#REF!</v>
          </cell>
          <cell r="CL1422" t="e">
            <v>#REF!</v>
          </cell>
        </row>
        <row r="1423">
          <cell r="B1423">
            <v>1192</v>
          </cell>
          <cell r="C1423" t="str">
            <v xml:space="preserve"> PLATINUM H IN</v>
          </cell>
          <cell r="D1423">
            <v>51990</v>
          </cell>
          <cell r="E1423">
            <v>41207.910000000003</v>
          </cell>
          <cell r="F1423">
            <v>42845</v>
          </cell>
          <cell r="G1423">
            <v>44089</v>
          </cell>
          <cell r="H1423" t="str">
            <v xml:space="preserve"> PURCHASE VEHICLE</v>
          </cell>
          <cell r="I1423" t="str">
            <v xml:space="preserve"> SA</v>
          </cell>
          <cell r="J1423">
            <v>81</v>
          </cell>
          <cell r="K1423" t="str">
            <v xml:space="preserve"> A</v>
          </cell>
          <cell r="L1423" t="str">
            <v xml:space="preserve"> N</v>
          </cell>
          <cell r="M1423">
            <v>0</v>
          </cell>
          <cell r="N1423">
            <v>47200</v>
          </cell>
          <cell r="O1423">
            <v>1192</v>
          </cell>
          <cell r="P1423">
            <v>0</v>
          </cell>
          <cell r="Q1423" t="str">
            <v xml:space="preserve"> MN</v>
          </cell>
          <cell r="R1423">
            <v>43146</v>
          </cell>
          <cell r="S1423">
            <v>1370.66</v>
          </cell>
          <cell r="T1423">
            <v>60.96</v>
          </cell>
          <cell r="U1423" t="str">
            <v xml:space="preserve"> N</v>
          </cell>
          <cell r="V1423">
            <v>81</v>
          </cell>
          <cell r="W1423">
            <v>454264674</v>
          </cell>
          <cell r="X1423" t="str">
            <v xml:space="preserve"> F</v>
          </cell>
          <cell r="Y1423">
            <v>47200</v>
          </cell>
          <cell r="Z1423">
            <v>1192</v>
          </cell>
          <cell r="AA1423">
            <v>0</v>
          </cell>
          <cell r="AB1423">
            <v>1</v>
          </cell>
          <cell r="AC1423">
            <v>81</v>
          </cell>
          <cell r="AD1423">
            <v>9</v>
          </cell>
          <cell r="AE1423">
            <v>0</v>
          </cell>
          <cell r="AF1423">
            <v>0</v>
          </cell>
          <cell r="AG1423" t="str">
            <v xml:space="preserve"> ST</v>
          </cell>
          <cell r="AH1423" t="str">
            <v xml:space="preserve"> 2017 FORD F-350 SUPER DUTY</v>
          </cell>
          <cell r="AI1423" t="str">
            <v xml:space="preserve">  </v>
          </cell>
          <cell r="AJ1423">
            <v>4.5</v>
          </cell>
          <cell r="AK1423">
            <v>0</v>
          </cell>
          <cell r="AL1423">
            <v>47200</v>
          </cell>
          <cell r="AM1423">
            <v>1192</v>
          </cell>
          <cell r="AN1423" t="str">
            <v xml:space="preserve">  0/00/0000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47200</v>
          </cell>
          <cell r="AZ1423">
            <v>1192</v>
          </cell>
          <cell r="BA1423" t="str">
            <v xml:space="preserve"> ST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 t="str">
            <v>Pass</v>
          </cell>
          <cell r="BH1423" t="str">
            <v>Pass</v>
          </cell>
          <cell r="BI1423" t="str">
            <v>**-***4674</v>
          </cell>
          <cell r="BJ1423">
            <v>41207.910000000003</v>
          </cell>
          <cell r="BK1423">
            <v>41268.870000000003</v>
          </cell>
          <cell r="BL1423">
            <v>41268.870000000003</v>
          </cell>
          <cell r="BM1423"/>
          <cell r="BN1423"/>
          <cell r="BO1423"/>
          <cell r="BP1423"/>
          <cell r="BQ1423">
            <v>2.5465158452253299E-5</v>
          </cell>
          <cell r="BR1423">
            <v>41207.910000000003</v>
          </cell>
          <cell r="BS1423">
            <v>60.96</v>
          </cell>
          <cell r="BT1423">
            <v>41268.870000000003</v>
          </cell>
          <cell r="BU1423">
            <v>0</v>
          </cell>
          <cell r="BV1423">
            <v>41268.870000000003</v>
          </cell>
          <cell r="BW1423">
            <v>0</v>
          </cell>
          <cell r="BX1423">
            <v>0</v>
          </cell>
          <cell r="BY1423"/>
          <cell r="BZ1423">
            <v>0</v>
          </cell>
          <cell r="CA1423" t="e">
            <v>#REF!</v>
          </cell>
          <cell r="CB1423" t="str">
            <v>Match</v>
          </cell>
          <cell r="CC1423" t="b">
            <v>0</v>
          </cell>
          <cell r="CD1423">
            <v>454264674</v>
          </cell>
          <cell r="CE1423">
            <v>9</v>
          </cell>
          <cell r="CF1423">
            <v>4</v>
          </cell>
          <cell r="CG1423">
            <v>26</v>
          </cell>
          <cell r="CH1423" t="b">
            <v>0</v>
          </cell>
          <cell r="CI1423">
            <v>-22.313159722223645</v>
          </cell>
          <cell r="CJ1423"/>
          <cell r="CK1423" t="e">
            <v>#REF!</v>
          </cell>
          <cell r="CL1423" t="e">
            <v>#REF!</v>
          </cell>
        </row>
        <row r="1424">
          <cell r="B1424">
            <v>53888</v>
          </cell>
          <cell r="C1424" t="str">
            <v xml:space="preserve"> PLATINUM H INSURANCE</v>
          </cell>
          <cell r="D1424">
            <v>200000</v>
          </cell>
          <cell r="E1424">
            <v>119000</v>
          </cell>
          <cell r="F1424">
            <v>42881</v>
          </cell>
          <cell r="G1424">
            <v>43246</v>
          </cell>
          <cell r="H1424" t="str">
            <v xml:space="preserve"> OPERATING LOC</v>
          </cell>
          <cell r="I1424" t="str">
            <v xml:space="preserve"> SI</v>
          </cell>
          <cell r="J1424">
            <v>61</v>
          </cell>
          <cell r="K1424" t="str">
            <v xml:space="preserve"> A</v>
          </cell>
          <cell r="L1424" t="str">
            <v xml:space="preserve"> O</v>
          </cell>
          <cell r="M1424">
            <v>200000</v>
          </cell>
          <cell r="N1424">
            <v>47200</v>
          </cell>
          <cell r="O1424">
            <v>53888</v>
          </cell>
          <cell r="P1424">
            <v>0</v>
          </cell>
          <cell r="Q1424" t="str">
            <v xml:space="preserve"> MN</v>
          </cell>
          <cell r="R1424">
            <v>43246</v>
          </cell>
          <cell r="S1424">
            <v>0</v>
          </cell>
          <cell r="T1424">
            <v>6024.57</v>
          </cell>
          <cell r="U1424" t="str">
            <v xml:space="preserve"> N</v>
          </cell>
          <cell r="V1424">
            <v>7</v>
          </cell>
          <cell r="W1424">
            <v>454264674</v>
          </cell>
          <cell r="X1424" t="str">
            <v xml:space="preserve"> F</v>
          </cell>
          <cell r="Y1424">
            <v>47200</v>
          </cell>
          <cell r="Z1424">
            <v>53888</v>
          </cell>
          <cell r="AA1424">
            <v>0</v>
          </cell>
          <cell r="AB1424">
            <v>1</v>
          </cell>
          <cell r="AC1424">
            <v>4</v>
          </cell>
          <cell r="AD1424">
            <v>5</v>
          </cell>
          <cell r="AE1424">
            <v>0</v>
          </cell>
          <cell r="AF1424">
            <v>0</v>
          </cell>
          <cell r="AG1424" t="str">
            <v xml:space="preserve"> ST</v>
          </cell>
          <cell r="AH1424" t="str">
            <v xml:space="preserve"> ALL CP AC EQ AND GI</v>
          </cell>
          <cell r="AI1424" t="str">
            <v xml:space="preserve"> N</v>
          </cell>
          <cell r="AJ1424">
            <v>6</v>
          </cell>
          <cell r="AK1424">
            <v>0</v>
          </cell>
          <cell r="AL1424">
            <v>47200</v>
          </cell>
          <cell r="AM1424">
            <v>53888</v>
          </cell>
          <cell r="AN1424" t="str">
            <v xml:space="preserve">  0/00/0000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47200</v>
          </cell>
          <cell r="AZ1424">
            <v>53888</v>
          </cell>
          <cell r="BA1424" t="str">
            <v xml:space="preserve"> ST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 t="str">
            <v>Pass</v>
          </cell>
          <cell r="BH1424" t="str">
            <v>Pass</v>
          </cell>
          <cell r="BI1424" t="str">
            <v>**-***4674</v>
          </cell>
          <cell r="BJ1424">
            <v>200000</v>
          </cell>
          <cell r="BK1424">
            <v>125024.57</v>
          </cell>
          <cell r="BL1424">
            <v>125024.57</v>
          </cell>
          <cell r="BM1424"/>
          <cell r="BN1424"/>
          <cell r="BO1424"/>
          <cell r="BP1424"/>
          <cell r="BQ1424">
            <v>9.8050879254917895E-5</v>
          </cell>
          <cell r="BR1424">
            <v>119000</v>
          </cell>
          <cell r="BS1424">
            <v>6024.57</v>
          </cell>
          <cell r="BT1424">
            <v>125024.57</v>
          </cell>
          <cell r="BU1424">
            <v>81000</v>
          </cell>
          <cell r="BV1424">
            <v>206024.57</v>
          </cell>
          <cell r="BW1424">
            <v>0</v>
          </cell>
          <cell r="BX1424">
            <v>0</v>
          </cell>
          <cell r="BY1424"/>
          <cell r="BZ1424">
            <v>0</v>
          </cell>
          <cell r="CA1424" t="e">
            <v>#REF!</v>
          </cell>
          <cell r="CB1424" t="str">
            <v>Match</v>
          </cell>
          <cell r="CC1424" t="b">
            <v>0</v>
          </cell>
          <cell r="CD1424">
            <v>454264674</v>
          </cell>
          <cell r="CE1424">
            <v>9</v>
          </cell>
          <cell r="CF1424">
            <v>4</v>
          </cell>
          <cell r="CG1424">
            <v>26</v>
          </cell>
          <cell r="CH1424" t="b">
            <v>0</v>
          </cell>
          <cell r="CI1424">
            <v>-122.31315972222365</v>
          </cell>
          <cell r="CJ1424"/>
          <cell r="CK1424" t="e">
            <v>#REF!</v>
          </cell>
          <cell r="CL1424" t="e">
            <v>#REF!</v>
          </cell>
        </row>
        <row r="1425">
          <cell r="B1425">
            <v>52648</v>
          </cell>
          <cell r="C1425" t="str">
            <v xml:space="preserve"> PLAINJAN'S FEEDLOT S</v>
          </cell>
          <cell r="D1425">
            <v>30000</v>
          </cell>
          <cell r="E1425">
            <v>19905.73</v>
          </cell>
          <cell r="F1425">
            <v>42437</v>
          </cell>
          <cell r="G1425">
            <v>44263</v>
          </cell>
          <cell r="H1425" t="str">
            <v xml:space="preserve"> PURCHASE PRINTING PRESS</v>
          </cell>
          <cell r="I1425" t="str">
            <v xml:space="preserve"> SA</v>
          </cell>
          <cell r="J1425">
            <v>32</v>
          </cell>
          <cell r="K1425" t="str">
            <v xml:space="preserve"> A</v>
          </cell>
          <cell r="L1425" t="str">
            <v xml:space="preserve"> N</v>
          </cell>
          <cell r="M1425">
            <v>0</v>
          </cell>
          <cell r="N1425">
            <v>47640</v>
          </cell>
          <cell r="O1425">
            <v>52648</v>
          </cell>
          <cell r="P1425">
            <v>0</v>
          </cell>
          <cell r="Q1425" t="str">
            <v xml:space="preserve"> LF</v>
          </cell>
          <cell r="R1425">
            <v>43139</v>
          </cell>
          <cell r="S1425">
            <v>569.67999999999995</v>
          </cell>
          <cell r="T1425">
            <v>45.81</v>
          </cell>
          <cell r="U1425" t="str">
            <v xml:space="preserve"> N</v>
          </cell>
          <cell r="V1425">
            <v>7</v>
          </cell>
          <cell r="W1425">
            <v>481102106</v>
          </cell>
          <cell r="X1425" t="str">
            <v xml:space="preserve"> F</v>
          </cell>
          <cell r="Y1425">
            <v>47640</v>
          </cell>
          <cell r="Z1425">
            <v>52648</v>
          </cell>
          <cell r="AA1425">
            <v>0</v>
          </cell>
          <cell r="AB1425">
            <v>1</v>
          </cell>
          <cell r="AC1425">
            <v>2</v>
          </cell>
          <cell r="AD1425">
            <v>5</v>
          </cell>
          <cell r="AE1425">
            <v>0</v>
          </cell>
          <cell r="AF1425">
            <v>0</v>
          </cell>
          <cell r="AG1425" t="str">
            <v xml:space="preserve"> ST</v>
          </cell>
          <cell r="AH1425" t="str">
            <v xml:space="preserve"> ALL INVENTORY, ACCOUNTS, EQUIP</v>
          </cell>
          <cell r="AI1425" t="str">
            <v xml:space="preserve"> N</v>
          </cell>
          <cell r="AJ1425">
            <v>5.25</v>
          </cell>
          <cell r="AK1425">
            <v>0</v>
          </cell>
          <cell r="AL1425">
            <v>47640</v>
          </cell>
          <cell r="AM1425">
            <v>52648</v>
          </cell>
          <cell r="AN1425" t="str">
            <v xml:space="preserve">  0/00/0000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47640</v>
          </cell>
          <cell r="AZ1425">
            <v>52648</v>
          </cell>
          <cell r="BA1425" t="str">
            <v xml:space="preserve"> ST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 t="str">
            <v>Pass</v>
          </cell>
          <cell r="BH1425" t="str">
            <v>Pass</v>
          </cell>
          <cell r="BI1425" t="str">
            <v>**-***2106</v>
          </cell>
          <cell r="BJ1425">
            <v>19905.73</v>
          </cell>
          <cell r="BK1425">
            <v>19951.54</v>
          </cell>
          <cell r="BL1425">
            <v>19951.54</v>
          </cell>
          <cell r="BM1425"/>
          <cell r="BN1425"/>
          <cell r="BO1425"/>
          <cell r="BP1425"/>
          <cell r="BQ1425">
            <v>1.4351281828757329E-5</v>
          </cell>
          <cell r="BR1425">
            <v>19905.73</v>
          </cell>
          <cell r="BS1425">
            <v>45.81</v>
          </cell>
          <cell r="BT1425">
            <v>19951.54</v>
          </cell>
          <cell r="BU1425">
            <v>0</v>
          </cell>
          <cell r="BV1425">
            <v>19951.54</v>
          </cell>
          <cell r="BW1425">
            <v>0</v>
          </cell>
          <cell r="BX1425">
            <v>0</v>
          </cell>
          <cell r="BY1425"/>
          <cell r="BZ1425">
            <v>0</v>
          </cell>
          <cell r="CA1425" t="e">
            <v>#REF!</v>
          </cell>
          <cell r="CB1425" t="str">
            <v>Match</v>
          </cell>
          <cell r="CC1425" t="b">
            <v>0</v>
          </cell>
          <cell r="CD1425">
            <v>481102106</v>
          </cell>
          <cell r="CE1425">
            <v>9</v>
          </cell>
          <cell r="CF1425">
            <v>4</v>
          </cell>
          <cell r="CG1425">
            <v>10</v>
          </cell>
          <cell r="CH1425" t="b">
            <v>0</v>
          </cell>
          <cell r="CI1425">
            <v>-15.313159722223645</v>
          </cell>
          <cell r="CJ1425"/>
          <cell r="CK1425" t="e">
            <v>#REF!</v>
          </cell>
          <cell r="CL1425" t="e">
            <v>#REF!</v>
          </cell>
        </row>
        <row r="1426">
          <cell r="B1426">
            <v>53460</v>
          </cell>
          <cell r="C1426" t="str">
            <v xml:space="preserve"> PLAINJAN'S, INC.</v>
          </cell>
          <cell r="D1426">
            <v>280000</v>
          </cell>
          <cell r="E1426">
            <v>250000</v>
          </cell>
          <cell r="F1426">
            <v>42710</v>
          </cell>
          <cell r="G1426">
            <v>43159</v>
          </cell>
          <cell r="H1426" t="str">
            <v xml:space="preserve"> OPERATE RENEWAL</v>
          </cell>
          <cell r="I1426" t="str">
            <v xml:space="preserve"> SI</v>
          </cell>
          <cell r="J1426">
            <v>61</v>
          </cell>
          <cell r="K1426" t="str">
            <v xml:space="preserve"> A</v>
          </cell>
          <cell r="L1426" t="str">
            <v xml:space="preserve"> O</v>
          </cell>
          <cell r="M1426">
            <v>280000</v>
          </cell>
          <cell r="N1426">
            <v>47640</v>
          </cell>
          <cell r="O1426">
            <v>53460</v>
          </cell>
          <cell r="P1426">
            <v>0</v>
          </cell>
          <cell r="Q1426" t="str">
            <v xml:space="preserve"> LF</v>
          </cell>
          <cell r="R1426">
            <v>43159</v>
          </cell>
          <cell r="S1426">
            <v>0</v>
          </cell>
          <cell r="T1426">
            <v>15822.67</v>
          </cell>
          <cell r="U1426" t="str">
            <v xml:space="preserve"> N</v>
          </cell>
          <cell r="V1426">
            <v>7</v>
          </cell>
          <cell r="W1426">
            <v>481102106</v>
          </cell>
          <cell r="X1426" t="str">
            <v xml:space="preserve"> F</v>
          </cell>
          <cell r="Y1426">
            <v>47640</v>
          </cell>
          <cell r="Z1426">
            <v>53460</v>
          </cell>
          <cell r="AA1426">
            <v>1</v>
          </cell>
          <cell r="AB1426">
            <v>1</v>
          </cell>
          <cell r="AC1426">
            <v>4</v>
          </cell>
          <cell r="AD1426">
            <v>5</v>
          </cell>
          <cell r="AE1426">
            <v>0</v>
          </cell>
          <cell r="AF1426">
            <v>0</v>
          </cell>
          <cell r="AG1426" t="str">
            <v xml:space="preserve"> ST</v>
          </cell>
          <cell r="AH1426" t="str">
            <v xml:space="preserve"> ALL IN AC EQ AND GI</v>
          </cell>
          <cell r="AI1426" t="str">
            <v xml:space="preserve"> N</v>
          </cell>
          <cell r="AJ1426">
            <v>5.5</v>
          </cell>
          <cell r="AK1426">
            <v>0</v>
          </cell>
          <cell r="AL1426">
            <v>47640</v>
          </cell>
          <cell r="AM1426">
            <v>53460</v>
          </cell>
          <cell r="AN1426" t="str">
            <v xml:space="preserve"> 11/22/2017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47640</v>
          </cell>
          <cell r="AZ1426">
            <v>53460</v>
          </cell>
          <cell r="BA1426" t="str">
            <v xml:space="preserve"> ST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 t="str">
            <v>Pass</v>
          </cell>
          <cell r="BH1426" t="str">
            <v>Pass</v>
          </cell>
          <cell r="BI1426" t="str">
            <v>**-***2106</v>
          </cell>
          <cell r="BJ1426">
            <v>280000</v>
          </cell>
          <cell r="BK1426">
            <v>265822.67</v>
          </cell>
          <cell r="BL1426">
            <v>265822.67</v>
          </cell>
          <cell r="BM1426"/>
          <cell r="BN1426"/>
          <cell r="BO1426"/>
          <cell r="BP1426"/>
          <cell r="BQ1426">
            <v>1.8882347195449875E-4</v>
          </cell>
          <cell r="BR1426">
            <v>250000</v>
          </cell>
          <cell r="BS1426">
            <v>15822.67</v>
          </cell>
          <cell r="BT1426">
            <v>265822.67</v>
          </cell>
          <cell r="BU1426">
            <v>30000</v>
          </cell>
          <cell r="BV1426">
            <v>295822.67</v>
          </cell>
          <cell r="BW1426">
            <v>0</v>
          </cell>
          <cell r="BX1426">
            <v>0</v>
          </cell>
          <cell r="BY1426"/>
          <cell r="BZ1426">
            <v>0</v>
          </cell>
          <cell r="CA1426" t="e">
            <v>#REF!</v>
          </cell>
          <cell r="CB1426" t="str">
            <v>Match</v>
          </cell>
          <cell r="CC1426" t="b">
            <v>0</v>
          </cell>
          <cell r="CD1426">
            <v>481102106</v>
          </cell>
          <cell r="CE1426">
            <v>9</v>
          </cell>
          <cell r="CF1426">
            <v>4</v>
          </cell>
          <cell r="CG1426">
            <v>10</v>
          </cell>
          <cell r="CH1426" t="b">
            <v>0</v>
          </cell>
          <cell r="CI1426">
            <v>-35.313159722223645</v>
          </cell>
          <cell r="CJ1426"/>
          <cell r="CK1426" t="e">
            <v>#REF!</v>
          </cell>
          <cell r="CL1426" t="e">
            <v>#REF!</v>
          </cell>
        </row>
        <row r="1427">
          <cell r="B1427">
            <v>53930</v>
          </cell>
          <cell r="C1427" t="str">
            <v xml:space="preserve"> PLAINJAN'S, INC.</v>
          </cell>
          <cell r="D1427">
            <v>30915.05</v>
          </cell>
          <cell r="E1427">
            <v>27950.82</v>
          </cell>
          <cell r="F1427">
            <v>42899</v>
          </cell>
          <cell r="G1427">
            <v>44864</v>
          </cell>
          <cell r="H1427" t="str">
            <v xml:space="preserve"> PURCHASE 2 KAWASAKI MULES</v>
          </cell>
          <cell r="I1427" t="str">
            <v xml:space="preserve"> SA</v>
          </cell>
          <cell r="J1427">
            <v>32</v>
          </cell>
          <cell r="K1427" t="str">
            <v xml:space="preserve"> A</v>
          </cell>
          <cell r="L1427" t="str">
            <v xml:space="preserve"> N</v>
          </cell>
          <cell r="M1427">
            <v>0</v>
          </cell>
          <cell r="N1427">
            <v>47640</v>
          </cell>
          <cell r="O1427">
            <v>53930</v>
          </cell>
          <cell r="P1427">
            <v>0</v>
          </cell>
          <cell r="Q1427" t="str">
            <v xml:space="preserve"> LF</v>
          </cell>
          <cell r="R1427">
            <v>43130</v>
          </cell>
          <cell r="S1427">
            <v>550</v>
          </cell>
          <cell r="T1427">
            <v>109.5</v>
          </cell>
          <cell r="U1427" t="str">
            <v xml:space="preserve"> N</v>
          </cell>
          <cell r="V1427">
            <v>7</v>
          </cell>
          <cell r="W1427">
            <v>481102106</v>
          </cell>
          <cell r="X1427" t="str">
            <v xml:space="preserve"> F</v>
          </cell>
          <cell r="Y1427">
            <v>47640</v>
          </cell>
          <cell r="Z1427">
            <v>53930</v>
          </cell>
          <cell r="AA1427">
            <v>0</v>
          </cell>
          <cell r="AB1427">
            <v>1</v>
          </cell>
          <cell r="AC1427">
            <v>2</v>
          </cell>
          <cell r="AD1427">
            <v>5</v>
          </cell>
          <cell r="AE1427">
            <v>0</v>
          </cell>
          <cell r="AF1427">
            <v>0</v>
          </cell>
          <cell r="AG1427" t="str">
            <v xml:space="preserve"> ST</v>
          </cell>
          <cell r="AH1427" t="str">
            <v xml:space="preserve"> ALL IN AC EQ AND GI</v>
          </cell>
          <cell r="AI1427" t="str">
            <v xml:space="preserve"> N</v>
          </cell>
          <cell r="AJ1427">
            <v>5.5</v>
          </cell>
          <cell r="AK1427">
            <v>0</v>
          </cell>
          <cell r="AL1427">
            <v>47640</v>
          </cell>
          <cell r="AM1427">
            <v>53930</v>
          </cell>
          <cell r="AN1427" t="str">
            <v xml:space="preserve">  0/00/0000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47640</v>
          </cell>
          <cell r="AZ1427">
            <v>53930</v>
          </cell>
          <cell r="BA1427" t="str">
            <v xml:space="preserve"> ST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 t="str">
            <v>Pass</v>
          </cell>
          <cell r="BH1427" t="str">
            <v>Pass</v>
          </cell>
          <cell r="BI1427" t="str">
            <v>**-***2106</v>
          </cell>
          <cell r="BJ1427">
            <v>27950.82</v>
          </cell>
          <cell r="BK1427">
            <v>28060.32</v>
          </cell>
          <cell r="BL1427">
            <v>28060.32</v>
          </cell>
          <cell r="BM1427"/>
          <cell r="BN1427"/>
          <cell r="BO1427"/>
          <cell r="BP1427"/>
          <cell r="BQ1427">
            <v>2.1111083505500971E-5</v>
          </cell>
          <cell r="BR1427">
            <v>27950.82</v>
          </cell>
          <cell r="BS1427">
            <v>109.5</v>
          </cell>
          <cell r="BT1427">
            <v>28060.32</v>
          </cell>
          <cell r="BU1427">
            <v>0</v>
          </cell>
          <cell r="BV1427">
            <v>28060.32</v>
          </cell>
          <cell r="BW1427">
            <v>0</v>
          </cell>
          <cell r="BX1427">
            <v>0</v>
          </cell>
          <cell r="BY1427"/>
          <cell r="BZ1427">
            <v>0</v>
          </cell>
          <cell r="CA1427" t="e">
            <v>#REF!</v>
          </cell>
          <cell r="CB1427" t="str">
            <v>Match</v>
          </cell>
          <cell r="CC1427" t="b">
            <v>0</v>
          </cell>
          <cell r="CD1427">
            <v>481102106</v>
          </cell>
          <cell r="CE1427">
            <v>9</v>
          </cell>
          <cell r="CF1427">
            <v>4</v>
          </cell>
          <cell r="CG1427">
            <v>10</v>
          </cell>
          <cell r="CH1427" t="b">
            <v>0</v>
          </cell>
          <cell r="CI1427">
            <v>-6.3131597222236451</v>
          </cell>
          <cell r="CJ1427"/>
          <cell r="CK1427" t="e">
            <v>#REF!</v>
          </cell>
          <cell r="CL1427" t="e">
            <v>#REF!</v>
          </cell>
        </row>
        <row r="1428">
          <cell r="B1428">
            <v>54009</v>
          </cell>
          <cell r="C1428" t="str">
            <v xml:space="preserve"> PLAIN JAN'S</v>
          </cell>
          <cell r="D1428">
            <v>28000</v>
          </cell>
          <cell r="E1428">
            <v>25538.13</v>
          </cell>
          <cell r="F1428">
            <v>42928</v>
          </cell>
          <cell r="G1428">
            <v>44757</v>
          </cell>
          <cell r="H1428" t="str">
            <v xml:space="preserve"> PURCHASE EQUIPMENT</v>
          </cell>
          <cell r="I1428" t="str">
            <v xml:space="preserve"> SA</v>
          </cell>
          <cell r="J1428">
            <v>32</v>
          </cell>
          <cell r="K1428" t="str">
            <v xml:space="preserve"> A</v>
          </cell>
          <cell r="L1428" t="str">
            <v xml:space="preserve"> N</v>
          </cell>
          <cell r="M1428">
            <v>0</v>
          </cell>
          <cell r="N1428">
            <v>47640</v>
          </cell>
          <cell r="O1428">
            <v>54009</v>
          </cell>
          <cell r="P1428">
            <v>0</v>
          </cell>
          <cell r="Q1428" t="str">
            <v xml:space="preserve"> MN</v>
          </cell>
          <cell r="R1428">
            <v>43146</v>
          </cell>
          <cell r="S1428">
            <v>535.16999999999996</v>
          </cell>
          <cell r="T1428">
            <v>46.18</v>
          </cell>
          <cell r="U1428" t="str">
            <v xml:space="preserve"> N</v>
          </cell>
          <cell r="V1428">
            <v>11</v>
          </cell>
          <cell r="W1428">
            <v>481102106</v>
          </cell>
          <cell r="X1428" t="str">
            <v xml:space="preserve"> F</v>
          </cell>
          <cell r="Y1428">
            <v>47640</v>
          </cell>
          <cell r="Z1428">
            <v>54009</v>
          </cell>
          <cell r="AA1428">
            <v>0</v>
          </cell>
          <cell r="AB1428">
            <v>1</v>
          </cell>
          <cell r="AC1428">
            <v>2</v>
          </cell>
          <cell r="AD1428">
            <v>5</v>
          </cell>
          <cell r="AE1428">
            <v>0</v>
          </cell>
          <cell r="AF1428">
            <v>0</v>
          </cell>
          <cell r="AG1428" t="str">
            <v xml:space="preserve"> ST</v>
          </cell>
          <cell r="AH1428" t="str">
            <v xml:space="preserve"> 2013 CHEVROLET SILVERADO 1500-</v>
          </cell>
          <cell r="AI1428" t="str">
            <v xml:space="preserve"> N</v>
          </cell>
          <cell r="AJ1428">
            <v>5.5</v>
          </cell>
          <cell r="AK1428">
            <v>0</v>
          </cell>
          <cell r="AL1428">
            <v>47640</v>
          </cell>
          <cell r="AM1428">
            <v>54009</v>
          </cell>
          <cell r="AN1428" t="str">
            <v xml:space="preserve">  0/00/0000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47640</v>
          </cell>
          <cell r="AZ1428">
            <v>54009</v>
          </cell>
          <cell r="BA1428" t="str">
            <v xml:space="preserve"> ST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 t="str">
            <v>Pass</v>
          </cell>
          <cell r="BH1428" t="str">
            <v>Pass</v>
          </cell>
          <cell r="BI1428" t="str">
            <v>**-***2106</v>
          </cell>
          <cell r="BJ1428">
            <v>25538.13</v>
          </cell>
          <cell r="BK1428">
            <v>25584.31</v>
          </cell>
          <cell r="BL1428">
            <v>25584.31</v>
          </cell>
          <cell r="BM1428"/>
          <cell r="BN1428"/>
          <cell r="BO1428"/>
          <cell r="BP1428"/>
          <cell r="BQ1428">
            <v>1.9288793495301372E-5</v>
          </cell>
          <cell r="BR1428">
            <v>25538.13</v>
          </cell>
          <cell r="BS1428">
            <v>46.18</v>
          </cell>
          <cell r="BT1428">
            <v>25584.31</v>
          </cell>
          <cell r="BU1428">
            <v>0</v>
          </cell>
          <cell r="BV1428">
            <v>25584.31</v>
          </cell>
          <cell r="BW1428">
            <v>0</v>
          </cell>
          <cell r="BX1428">
            <v>0</v>
          </cell>
          <cell r="BY1428"/>
          <cell r="BZ1428">
            <v>0</v>
          </cell>
          <cell r="CA1428" t="e">
            <v>#REF!</v>
          </cell>
          <cell r="CB1428" t="str">
            <v>Match</v>
          </cell>
          <cell r="CC1428" t="b">
            <v>0</v>
          </cell>
          <cell r="CD1428">
            <v>481102106</v>
          </cell>
          <cell r="CE1428">
            <v>9</v>
          </cell>
          <cell r="CF1428">
            <v>4</v>
          </cell>
          <cell r="CG1428">
            <v>10</v>
          </cell>
          <cell r="CH1428" t="b">
            <v>0</v>
          </cell>
          <cell r="CI1428">
            <v>-22.313159722223645</v>
          </cell>
          <cell r="CJ1428"/>
          <cell r="CK1428" t="e">
            <v>#REF!</v>
          </cell>
          <cell r="CL1428" t="e">
            <v>#REF!</v>
          </cell>
        </row>
        <row r="1429">
          <cell r="B1429">
            <v>50939</v>
          </cell>
          <cell r="C1429" t="str">
            <v xml:space="preserve"> PLAINJAN'S RE</v>
          </cell>
          <cell r="D1429">
            <v>56338.77</v>
          </cell>
          <cell r="E1429">
            <v>47829.26</v>
          </cell>
          <cell r="F1429">
            <v>41953</v>
          </cell>
          <cell r="G1429">
            <v>47432</v>
          </cell>
          <cell r="H1429" t="str">
            <v xml:space="preserve"> PURCHASE RENTALS</v>
          </cell>
          <cell r="I1429" t="str">
            <v xml:space="preserve"> SA</v>
          </cell>
          <cell r="J1429">
            <v>15</v>
          </cell>
          <cell r="K1429" t="str">
            <v xml:space="preserve"> A</v>
          </cell>
          <cell r="L1429" t="str">
            <v xml:space="preserve"> N</v>
          </cell>
          <cell r="M1429">
            <v>0</v>
          </cell>
          <cell r="N1429">
            <v>47650</v>
          </cell>
          <cell r="O1429">
            <v>50939</v>
          </cell>
          <cell r="P1429">
            <v>0</v>
          </cell>
          <cell r="Q1429" t="str">
            <v xml:space="preserve"> LF</v>
          </cell>
          <cell r="R1429">
            <v>43141</v>
          </cell>
          <cell r="S1429">
            <v>452.97</v>
          </cell>
          <cell r="T1429">
            <v>96.32</v>
          </cell>
          <cell r="U1429" t="str">
            <v xml:space="preserve"> N</v>
          </cell>
          <cell r="V1429">
            <v>2</v>
          </cell>
          <cell r="W1429">
            <v>461647925</v>
          </cell>
          <cell r="X1429" t="str">
            <v xml:space="preserve"> F</v>
          </cell>
          <cell r="Y1429">
            <v>47650</v>
          </cell>
          <cell r="Z1429">
            <v>50939</v>
          </cell>
          <cell r="AA1429">
            <v>0</v>
          </cell>
          <cell r="AB1429">
            <v>1</v>
          </cell>
          <cell r="AC1429">
            <v>6</v>
          </cell>
          <cell r="AD1429">
            <v>2</v>
          </cell>
          <cell r="AE1429">
            <v>0</v>
          </cell>
          <cell r="AF1429">
            <v>0</v>
          </cell>
          <cell r="AG1429" t="str">
            <v xml:space="preserve"> ST</v>
          </cell>
          <cell r="AH1429" t="str">
            <v xml:space="preserve"> REM 11/10/14  503 E. 5TH</v>
          </cell>
          <cell r="AI1429" t="str">
            <v xml:space="preserve"> N</v>
          </cell>
          <cell r="AJ1429">
            <v>5.25</v>
          </cell>
          <cell r="AK1429">
            <v>0</v>
          </cell>
          <cell r="AL1429">
            <v>47650</v>
          </cell>
          <cell r="AM1429">
            <v>50939</v>
          </cell>
          <cell r="AN1429" t="str">
            <v xml:space="preserve">  0/00/0000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47650</v>
          </cell>
          <cell r="AZ1429">
            <v>50939</v>
          </cell>
          <cell r="BA1429" t="str">
            <v xml:space="preserve"> ST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 t="str">
            <v>Pass</v>
          </cell>
          <cell r="BH1429" t="str">
            <v>Pass</v>
          </cell>
          <cell r="BI1429" t="str">
            <v>**-***7925</v>
          </cell>
          <cell r="BJ1429">
            <v>47829.26</v>
          </cell>
          <cell r="BK1429">
            <v>47925.58</v>
          </cell>
          <cell r="BL1429">
            <v>47925.58</v>
          </cell>
          <cell r="BM1429"/>
          <cell r="BN1429"/>
          <cell r="BO1429"/>
          <cell r="BP1429"/>
          <cell r="BQ1429">
            <v>3.4483095567000543E-5</v>
          </cell>
          <cell r="BR1429">
            <v>47829.26</v>
          </cell>
          <cell r="BS1429">
            <v>96.32</v>
          </cell>
          <cell r="BT1429">
            <v>47925.58</v>
          </cell>
          <cell r="BU1429">
            <v>0</v>
          </cell>
          <cell r="BV1429">
            <v>47925.58</v>
          </cell>
          <cell r="BW1429">
            <v>0</v>
          </cell>
          <cell r="BX1429">
            <v>0</v>
          </cell>
          <cell r="BY1429"/>
          <cell r="BZ1429">
            <v>0</v>
          </cell>
          <cell r="CA1429" t="e">
            <v>#REF!</v>
          </cell>
          <cell r="CB1429" t="str">
            <v>Match</v>
          </cell>
          <cell r="CC1429" t="b">
            <v>0</v>
          </cell>
          <cell r="CD1429">
            <v>461647925</v>
          </cell>
          <cell r="CE1429">
            <v>9</v>
          </cell>
          <cell r="CF1429">
            <v>4</v>
          </cell>
          <cell r="CG1429">
            <v>64</v>
          </cell>
          <cell r="CH1429" t="b">
            <v>0</v>
          </cell>
          <cell r="CI1429">
            <v>-17.313159722223645</v>
          </cell>
          <cell r="CJ1429"/>
          <cell r="CK1429" t="e">
            <v>#REF!</v>
          </cell>
          <cell r="CL1429" t="e">
            <v>#REF!</v>
          </cell>
        </row>
        <row r="1430">
          <cell r="B1430">
            <v>51276</v>
          </cell>
          <cell r="C1430" t="str">
            <v xml:space="preserve"> PLAINJAN'S RE</v>
          </cell>
          <cell r="D1430">
            <v>15500</v>
          </cell>
          <cell r="E1430">
            <v>6794.99</v>
          </cell>
          <cell r="F1430">
            <v>42038</v>
          </cell>
          <cell r="G1430">
            <v>43836</v>
          </cell>
          <cell r="H1430" t="str">
            <v xml:space="preserve"> REFINANCE RENTAL REAL ESTATE</v>
          </cell>
          <cell r="I1430" t="str">
            <v xml:space="preserve"> SA</v>
          </cell>
          <cell r="J1430">
            <v>13</v>
          </cell>
          <cell r="K1430" t="str">
            <v xml:space="preserve"> A</v>
          </cell>
          <cell r="L1430" t="str">
            <v xml:space="preserve"> N</v>
          </cell>
          <cell r="M1430">
            <v>0</v>
          </cell>
          <cell r="N1430">
            <v>47650</v>
          </cell>
          <cell r="O1430">
            <v>51276</v>
          </cell>
          <cell r="P1430">
            <v>0</v>
          </cell>
          <cell r="Q1430" t="str">
            <v xml:space="preserve"> LF</v>
          </cell>
          <cell r="R1430">
            <v>43137</v>
          </cell>
          <cell r="S1430">
            <v>298.66000000000003</v>
          </cell>
          <cell r="T1430">
            <v>18.57</v>
          </cell>
          <cell r="U1430" t="str">
            <v xml:space="preserve"> N</v>
          </cell>
          <cell r="V1430">
            <v>2</v>
          </cell>
          <cell r="W1430">
            <v>461647925</v>
          </cell>
          <cell r="X1430" t="str">
            <v xml:space="preserve"> F</v>
          </cell>
          <cell r="Y1430">
            <v>47650</v>
          </cell>
          <cell r="Z1430">
            <v>51276</v>
          </cell>
          <cell r="AA1430">
            <v>0</v>
          </cell>
          <cell r="AB1430">
            <v>4</v>
          </cell>
          <cell r="AC1430">
            <v>6</v>
          </cell>
          <cell r="AD1430">
            <v>1</v>
          </cell>
          <cell r="AE1430">
            <v>0</v>
          </cell>
          <cell r="AF1430">
            <v>0</v>
          </cell>
          <cell r="AG1430" t="str">
            <v xml:space="preserve"> ST</v>
          </cell>
          <cell r="AH1430" t="str">
            <v xml:space="preserve"> REM 10/27/10</v>
          </cell>
          <cell r="AI1430" t="str">
            <v xml:space="preserve"> N</v>
          </cell>
          <cell r="AJ1430">
            <v>5.25</v>
          </cell>
          <cell r="AK1430">
            <v>0</v>
          </cell>
          <cell r="AL1430">
            <v>47650</v>
          </cell>
          <cell r="AM1430">
            <v>51276</v>
          </cell>
          <cell r="AN1430" t="str">
            <v xml:space="preserve">  0/00/0000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47650</v>
          </cell>
          <cell r="AZ1430">
            <v>51276</v>
          </cell>
          <cell r="BA1430" t="str">
            <v xml:space="preserve"> ST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 t="str">
            <v>Pass</v>
          </cell>
          <cell r="BH1430" t="str">
            <v>Pass</v>
          </cell>
          <cell r="BI1430" t="str">
            <v>**-***7925</v>
          </cell>
          <cell r="BJ1430">
            <v>6794.99</v>
          </cell>
          <cell r="BK1430">
            <v>6813.5599999999995</v>
          </cell>
          <cell r="BL1430">
            <v>6813.5599999999995</v>
          </cell>
          <cell r="BM1430"/>
          <cell r="BN1430"/>
          <cell r="BO1430"/>
          <cell r="BP1430"/>
          <cell r="BQ1430">
            <v>4.8989319413851064E-6</v>
          </cell>
          <cell r="BR1430">
            <v>6794.99</v>
          </cell>
          <cell r="BS1430">
            <v>18.57</v>
          </cell>
          <cell r="BT1430">
            <v>6813.5599999999995</v>
          </cell>
          <cell r="BU1430">
            <v>0</v>
          </cell>
          <cell r="BV1430">
            <v>6813.5599999999995</v>
          </cell>
          <cell r="BW1430">
            <v>0</v>
          </cell>
          <cell r="BX1430">
            <v>0</v>
          </cell>
          <cell r="BY1430"/>
          <cell r="BZ1430">
            <v>0</v>
          </cell>
          <cell r="CA1430" t="e">
            <v>#REF!</v>
          </cell>
          <cell r="CB1430" t="str">
            <v>Match</v>
          </cell>
          <cell r="CC1430" t="b">
            <v>0</v>
          </cell>
          <cell r="CD1430">
            <v>461647925</v>
          </cell>
          <cell r="CE1430">
            <v>9</v>
          </cell>
          <cell r="CF1430">
            <v>4</v>
          </cell>
          <cell r="CG1430">
            <v>64</v>
          </cell>
          <cell r="CH1430" t="b">
            <v>0</v>
          </cell>
          <cell r="CI1430">
            <v>-13.313159722223645</v>
          </cell>
          <cell r="CJ1430"/>
          <cell r="CK1430" t="e">
            <v>#REF!</v>
          </cell>
          <cell r="CL1430" t="e">
            <v>#REF!</v>
          </cell>
        </row>
        <row r="1431">
          <cell r="B1431">
            <v>51277</v>
          </cell>
          <cell r="C1431" t="str">
            <v xml:space="preserve"> PLAINJAN'S RE</v>
          </cell>
          <cell r="D1431">
            <v>31500</v>
          </cell>
          <cell r="E1431">
            <v>17415.3</v>
          </cell>
          <cell r="F1431">
            <v>42038</v>
          </cell>
          <cell r="G1431">
            <v>44274</v>
          </cell>
          <cell r="H1431" t="str">
            <v xml:space="preserve"> REFINANCE REAL ESTATE</v>
          </cell>
          <cell r="I1431" t="str">
            <v xml:space="preserve"> SA</v>
          </cell>
          <cell r="J1431">
            <v>13</v>
          </cell>
          <cell r="K1431" t="str">
            <v xml:space="preserve"> A</v>
          </cell>
          <cell r="L1431" t="str">
            <v xml:space="preserve"> N</v>
          </cell>
          <cell r="M1431">
            <v>0</v>
          </cell>
          <cell r="N1431">
            <v>47650</v>
          </cell>
          <cell r="O1431">
            <v>51277</v>
          </cell>
          <cell r="P1431">
            <v>0</v>
          </cell>
          <cell r="Q1431" t="str">
            <v xml:space="preserve"> LF</v>
          </cell>
          <cell r="R1431">
            <v>43150</v>
          </cell>
          <cell r="S1431">
            <v>497.94</v>
          </cell>
          <cell r="T1431">
            <v>12.52</v>
          </cell>
          <cell r="U1431" t="str">
            <v xml:space="preserve"> N</v>
          </cell>
          <cell r="V1431">
            <v>2</v>
          </cell>
          <cell r="W1431">
            <v>461647925</v>
          </cell>
          <cell r="X1431" t="str">
            <v xml:space="preserve"> F</v>
          </cell>
          <cell r="Y1431">
            <v>47650</v>
          </cell>
          <cell r="Z1431">
            <v>51277</v>
          </cell>
          <cell r="AA1431">
            <v>0</v>
          </cell>
          <cell r="AB1431">
            <v>1</v>
          </cell>
          <cell r="AC1431">
            <v>6</v>
          </cell>
          <cell r="AD1431">
            <v>1</v>
          </cell>
          <cell r="AE1431">
            <v>0</v>
          </cell>
          <cell r="AF1431">
            <v>0</v>
          </cell>
          <cell r="AG1431" t="str">
            <v xml:space="preserve"> ST</v>
          </cell>
          <cell r="AH1431" t="str">
            <v xml:space="preserve"> REM 8/19/11</v>
          </cell>
          <cell r="AI1431" t="str">
            <v xml:space="preserve"> N</v>
          </cell>
          <cell r="AJ1431">
            <v>5.25</v>
          </cell>
          <cell r="AK1431">
            <v>1</v>
          </cell>
          <cell r="AL1431">
            <v>47650</v>
          </cell>
          <cell r="AM1431">
            <v>51277</v>
          </cell>
          <cell r="AN1431" t="str">
            <v xml:space="preserve">  0/00/0000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47650</v>
          </cell>
          <cell r="AZ1431">
            <v>51277</v>
          </cell>
          <cell r="BA1431" t="str">
            <v xml:space="preserve"> ST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 t="str">
            <v>Pass</v>
          </cell>
          <cell r="BH1431" t="str">
            <v>Pass</v>
          </cell>
          <cell r="BI1431" t="str">
            <v>**-***7925</v>
          </cell>
          <cell r="BJ1431">
            <v>17415.3</v>
          </cell>
          <cell r="BK1431">
            <v>17427.82</v>
          </cell>
          <cell r="BL1431">
            <v>17427.82</v>
          </cell>
          <cell r="BM1431"/>
          <cell r="BN1431"/>
          <cell r="BO1431"/>
          <cell r="BP1431"/>
          <cell r="BQ1431">
            <v>1.2555775569765966E-5</v>
          </cell>
          <cell r="BR1431">
            <v>17415.3</v>
          </cell>
          <cell r="BS1431">
            <v>12.52</v>
          </cell>
          <cell r="BT1431">
            <v>17427.82</v>
          </cell>
          <cell r="BU1431">
            <v>0</v>
          </cell>
          <cell r="BV1431">
            <v>17427.82</v>
          </cell>
          <cell r="BW1431">
            <v>0</v>
          </cell>
          <cell r="BX1431">
            <v>0</v>
          </cell>
          <cell r="BY1431"/>
          <cell r="BZ1431">
            <v>0</v>
          </cell>
          <cell r="CA1431" t="e">
            <v>#REF!</v>
          </cell>
          <cell r="CB1431" t="str">
            <v>Match</v>
          </cell>
          <cell r="CC1431" t="b">
            <v>0</v>
          </cell>
          <cell r="CD1431">
            <v>461647925</v>
          </cell>
          <cell r="CE1431">
            <v>9</v>
          </cell>
          <cell r="CF1431">
            <v>4</v>
          </cell>
          <cell r="CG1431">
            <v>64</v>
          </cell>
          <cell r="CH1431" t="b">
            <v>0</v>
          </cell>
          <cell r="CI1431">
            <v>-26.313159722223645</v>
          </cell>
          <cell r="CJ1431"/>
          <cell r="CK1431" t="e">
            <v>#REF!</v>
          </cell>
          <cell r="CL1431" t="e">
            <v>#REF!</v>
          </cell>
        </row>
        <row r="1432">
          <cell r="B1432">
            <v>52604</v>
          </cell>
          <cell r="C1432" t="str">
            <v xml:space="preserve"> PLAINJAN'S RE</v>
          </cell>
          <cell r="D1432">
            <v>47838.5</v>
          </cell>
          <cell r="E1432">
            <v>45401.87</v>
          </cell>
          <cell r="F1432">
            <v>42419</v>
          </cell>
          <cell r="G1432">
            <v>44256</v>
          </cell>
          <cell r="H1432" t="str">
            <v xml:space="preserve"> FINANCE RENTAL</v>
          </cell>
          <cell r="I1432" t="str">
            <v xml:space="preserve"> SA</v>
          </cell>
          <cell r="J1432">
            <v>13</v>
          </cell>
          <cell r="K1432" t="str">
            <v xml:space="preserve"> A</v>
          </cell>
          <cell r="L1432" t="str">
            <v xml:space="preserve"> N</v>
          </cell>
          <cell r="M1432">
            <v>0</v>
          </cell>
          <cell r="N1432">
            <v>47650</v>
          </cell>
          <cell r="O1432">
            <v>52604</v>
          </cell>
          <cell r="P1432">
            <v>0</v>
          </cell>
          <cell r="Q1432" t="str">
            <v xml:space="preserve"> LF</v>
          </cell>
          <cell r="R1432">
            <v>43132</v>
          </cell>
          <cell r="S1432">
            <v>329.75</v>
          </cell>
          <cell r="T1432">
            <v>143.66999999999999</v>
          </cell>
          <cell r="U1432" t="str">
            <v xml:space="preserve"> N</v>
          </cell>
          <cell r="V1432">
            <v>2</v>
          </cell>
          <cell r="W1432">
            <v>461647925</v>
          </cell>
          <cell r="X1432" t="str">
            <v xml:space="preserve"> S</v>
          </cell>
          <cell r="Y1432">
            <v>47650</v>
          </cell>
          <cell r="Z1432">
            <v>52604</v>
          </cell>
          <cell r="AA1432">
            <v>0</v>
          </cell>
          <cell r="AB1432">
            <v>4</v>
          </cell>
          <cell r="AC1432">
            <v>6</v>
          </cell>
          <cell r="AD1432">
            <v>1</v>
          </cell>
          <cell r="AE1432">
            <v>0</v>
          </cell>
          <cell r="AF1432">
            <v>0</v>
          </cell>
          <cell r="AG1432" t="str">
            <v xml:space="preserve"> ST</v>
          </cell>
          <cell r="AH1432" t="str">
            <v xml:space="preserve"> REM 2/19/16</v>
          </cell>
          <cell r="AI1432" t="str">
            <v xml:space="preserve"> N</v>
          </cell>
          <cell r="AJ1432">
            <v>5.5</v>
          </cell>
          <cell r="AK1432">
            <v>0</v>
          </cell>
          <cell r="AL1432">
            <v>47650</v>
          </cell>
          <cell r="AM1432">
            <v>52604</v>
          </cell>
          <cell r="AN1432" t="str">
            <v xml:space="preserve">  0/00/0000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47650</v>
          </cell>
          <cell r="AZ1432">
            <v>52604</v>
          </cell>
          <cell r="BA1432" t="str">
            <v xml:space="preserve"> ST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 t="str">
            <v>Pass</v>
          </cell>
          <cell r="BH1432" t="str">
            <v>Pass</v>
          </cell>
          <cell r="BI1432" t="str">
            <v>***-**-7925</v>
          </cell>
          <cell r="BJ1432">
            <v>45401.87</v>
          </cell>
          <cell r="BK1432">
            <v>45545.54</v>
          </cell>
          <cell r="BL1432">
            <v>45545.54</v>
          </cell>
          <cell r="BM1432"/>
          <cell r="BN1432"/>
          <cell r="BO1432"/>
          <cell r="BP1432"/>
          <cell r="BQ1432">
            <v>3.4291754906507193E-5</v>
          </cell>
          <cell r="BR1432">
            <v>45401.87</v>
          </cell>
          <cell r="BS1432">
            <v>143.66999999999999</v>
          </cell>
          <cell r="BT1432">
            <v>45545.54</v>
          </cell>
          <cell r="BU1432">
            <v>0</v>
          </cell>
          <cell r="BV1432">
            <v>45545.54</v>
          </cell>
          <cell r="BW1432">
            <v>0</v>
          </cell>
          <cell r="BX1432">
            <v>0</v>
          </cell>
          <cell r="BY1432"/>
          <cell r="BZ1432">
            <v>0</v>
          </cell>
          <cell r="CA1432" t="e">
            <v>#REF!</v>
          </cell>
          <cell r="CB1432" t="str">
            <v>Match</v>
          </cell>
          <cell r="CC1432" t="b">
            <v>0</v>
          </cell>
          <cell r="CD1432">
            <v>461647925</v>
          </cell>
          <cell r="CE1432">
            <v>9</v>
          </cell>
          <cell r="CF1432">
            <v>4</v>
          </cell>
          <cell r="CG1432">
            <v>64</v>
          </cell>
          <cell r="CH1432" t="b">
            <v>0</v>
          </cell>
          <cell r="CI1432">
            <v>-8.3131597222236451</v>
          </cell>
          <cell r="CJ1432"/>
          <cell r="CK1432" t="e">
            <v>#REF!</v>
          </cell>
          <cell r="CL1432" t="e">
            <v>#REF!</v>
          </cell>
        </row>
        <row r="1433">
          <cell r="B1433">
            <v>51279</v>
          </cell>
          <cell r="C1433" t="str">
            <v xml:space="preserve"> PLAINJAN'S RE</v>
          </cell>
          <cell r="D1433">
            <v>26000</v>
          </cell>
          <cell r="E1433">
            <v>16181.14</v>
          </cell>
          <cell r="F1433">
            <v>42038</v>
          </cell>
          <cell r="G1433">
            <v>44566</v>
          </cell>
          <cell r="H1433" t="str">
            <v xml:space="preserve"> REFINANCE RENTAL REAL ESTATE</v>
          </cell>
          <cell r="I1433" t="str">
            <v xml:space="preserve"> SA</v>
          </cell>
          <cell r="J1433">
            <v>13</v>
          </cell>
          <cell r="K1433" t="str">
            <v xml:space="preserve"> A</v>
          </cell>
          <cell r="L1433" t="str">
            <v xml:space="preserve"> N</v>
          </cell>
          <cell r="M1433">
            <v>0</v>
          </cell>
          <cell r="N1433">
            <v>47651</v>
          </cell>
          <cell r="O1433">
            <v>51279</v>
          </cell>
          <cell r="P1433">
            <v>0</v>
          </cell>
          <cell r="Q1433" t="str">
            <v xml:space="preserve"> LF</v>
          </cell>
          <cell r="R1433">
            <v>43136</v>
          </cell>
          <cell r="S1433">
            <v>374.17</v>
          </cell>
          <cell r="T1433">
            <v>44.22</v>
          </cell>
          <cell r="U1433" t="str">
            <v xml:space="preserve"> N</v>
          </cell>
          <cell r="V1433">
            <v>2</v>
          </cell>
          <cell r="W1433">
            <v>461647925</v>
          </cell>
          <cell r="X1433" t="str">
            <v xml:space="preserve"> F</v>
          </cell>
          <cell r="Y1433">
            <v>47651</v>
          </cell>
          <cell r="Z1433">
            <v>51279</v>
          </cell>
          <cell r="AA1433">
            <v>0</v>
          </cell>
          <cell r="AB1433">
            <v>4</v>
          </cell>
          <cell r="AC1433">
            <v>6</v>
          </cell>
          <cell r="AD1433">
            <v>1</v>
          </cell>
          <cell r="AE1433">
            <v>0</v>
          </cell>
          <cell r="AF1433">
            <v>0</v>
          </cell>
          <cell r="AG1433" t="str">
            <v xml:space="preserve"> ST</v>
          </cell>
          <cell r="AH1433" t="str">
            <v xml:space="preserve"> REM 3/30/12 - 1218 COURT ST</v>
          </cell>
          <cell r="AI1433" t="str">
            <v xml:space="preserve"> N</v>
          </cell>
          <cell r="AJ1433">
            <v>5.25</v>
          </cell>
          <cell r="AK1433">
            <v>0</v>
          </cell>
          <cell r="AL1433">
            <v>47651</v>
          </cell>
          <cell r="AM1433">
            <v>51279</v>
          </cell>
          <cell r="AN1433" t="str">
            <v xml:space="preserve">  0/00/0000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47651</v>
          </cell>
          <cell r="AZ1433">
            <v>51279</v>
          </cell>
          <cell r="BA1433" t="str">
            <v xml:space="preserve"> ST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 t="str">
            <v>Pass</v>
          </cell>
          <cell r="BH1433" t="str">
            <v>Pass</v>
          </cell>
          <cell r="BI1433" t="str">
            <v>**-***7925</v>
          </cell>
          <cell r="BJ1433">
            <v>16181.14</v>
          </cell>
          <cell r="BK1433">
            <v>16225.359999999999</v>
          </cell>
          <cell r="BL1433">
            <v>16225.359999999999</v>
          </cell>
          <cell r="BM1433"/>
          <cell r="BN1433"/>
          <cell r="BO1433"/>
          <cell r="BP1433"/>
          <cell r="BQ1433">
            <v>1.1665992679021485E-5</v>
          </cell>
          <cell r="BR1433">
            <v>16181.14</v>
          </cell>
          <cell r="BS1433">
            <v>44.22</v>
          </cell>
          <cell r="BT1433">
            <v>16225.359999999999</v>
          </cell>
          <cell r="BU1433">
            <v>0</v>
          </cell>
          <cell r="BV1433">
            <v>16225.359999999999</v>
          </cell>
          <cell r="BW1433">
            <v>0</v>
          </cell>
          <cell r="BX1433">
            <v>0</v>
          </cell>
          <cell r="BY1433"/>
          <cell r="BZ1433">
            <v>0</v>
          </cell>
          <cell r="CA1433" t="e">
            <v>#REF!</v>
          </cell>
          <cell r="CB1433" t="str">
            <v>Match</v>
          </cell>
          <cell r="CC1433" t="b">
            <v>0</v>
          </cell>
          <cell r="CD1433">
            <v>461647925</v>
          </cell>
          <cell r="CE1433">
            <v>9</v>
          </cell>
          <cell r="CF1433">
            <v>4</v>
          </cell>
          <cell r="CG1433">
            <v>64</v>
          </cell>
          <cell r="CH1433" t="b">
            <v>0</v>
          </cell>
          <cell r="CI1433">
            <v>-12.313159722223645</v>
          </cell>
          <cell r="CJ1433"/>
          <cell r="CK1433" t="e">
            <v>#REF!</v>
          </cell>
          <cell r="CL1433" t="e">
            <v>#REF!</v>
          </cell>
        </row>
        <row r="1434">
          <cell r="B1434">
            <v>51280</v>
          </cell>
          <cell r="C1434" t="str">
            <v xml:space="preserve"> PLAINJAN'S RE</v>
          </cell>
          <cell r="D1434">
            <v>44000</v>
          </cell>
          <cell r="E1434">
            <v>32033.759999999998</v>
          </cell>
          <cell r="F1434">
            <v>42038</v>
          </cell>
          <cell r="G1434">
            <v>45427</v>
          </cell>
          <cell r="H1434" t="str">
            <v xml:space="preserve"> REFINANCE RENTAL REAL ESTATE</v>
          </cell>
          <cell r="I1434" t="str">
            <v xml:space="preserve"> SA</v>
          </cell>
          <cell r="J1434">
            <v>13</v>
          </cell>
          <cell r="K1434" t="str">
            <v xml:space="preserve"> A</v>
          </cell>
          <cell r="L1434" t="str">
            <v xml:space="preserve"> N</v>
          </cell>
          <cell r="M1434">
            <v>0</v>
          </cell>
          <cell r="N1434">
            <v>47651</v>
          </cell>
          <cell r="O1434">
            <v>51280</v>
          </cell>
          <cell r="P1434">
            <v>0</v>
          </cell>
          <cell r="Q1434" t="str">
            <v xml:space="preserve"> LF</v>
          </cell>
          <cell r="R1434">
            <v>43146</v>
          </cell>
          <cell r="S1434">
            <v>496.24</v>
          </cell>
          <cell r="T1434">
            <v>55.29</v>
          </cell>
          <cell r="U1434" t="str">
            <v xml:space="preserve"> N</v>
          </cell>
          <cell r="V1434">
            <v>2</v>
          </cell>
          <cell r="W1434">
            <v>461647925</v>
          </cell>
          <cell r="X1434" t="str">
            <v xml:space="preserve"> F</v>
          </cell>
          <cell r="Y1434">
            <v>47651</v>
          </cell>
          <cell r="Z1434">
            <v>51280</v>
          </cell>
          <cell r="AA1434">
            <v>0</v>
          </cell>
          <cell r="AB1434">
            <v>4</v>
          </cell>
          <cell r="AC1434">
            <v>6</v>
          </cell>
          <cell r="AD1434">
            <v>1</v>
          </cell>
          <cell r="AE1434">
            <v>0</v>
          </cell>
          <cell r="AF1434">
            <v>0</v>
          </cell>
          <cell r="AG1434" t="str">
            <v xml:space="preserve"> ST</v>
          </cell>
          <cell r="AH1434" t="str">
            <v xml:space="preserve"> REM 9/14/12</v>
          </cell>
          <cell r="AI1434" t="str">
            <v xml:space="preserve"> N</v>
          </cell>
          <cell r="AJ1434">
            <v>5.25</v>
          </cell>
          <cell r="AK1434">
            <v>0</v>
          </cell>
          <cell r="AL1434">
            <v>47651</v>
          </cell>
          <cell r="AM1434">
            <v>51280</v>
          </cell>
          <cell r="AN1434" t="str">
            <v xml:space="preserve">  0/00/0000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47651</v>
          </cell>
          <cell r="AZ1434">
            <v>51280</v>
          </cell>
          <cell r="BA1434" t="str">
            <v xml:space="preserve"> ST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 t="str">
            <v>Pass</v>
          </cell>
          <cell r="BH1434" t="str">
            <v>Pass</v>
          </cell>
          <cell r="BI1434" t="str">
            <v>**-***7925</v>
          </cell>
          <cell r="BJ1434">
            <v>32033.759999999998</v>
          </cell>
          <cell r="BK1434">
            <v>32089.05</v>
          </cell>
          <cell r="BL1434">
            <v>32089.05</v>
          </cell>
          <cell r="BM1434"/>
          <cell r="BN1434"/>
          <cell r="BO1434"/>
          <cell r="BP1434"/>
          <cell r="BQ1434">
            <v>2.3095134807654546E-5</v>
          </cell>
          <cell r="BR1434">
            <v>32033.759999999998</v>
          </cell>
          <cell r="BS1434">
            <v>55.29</v>
          </cell>
          <cell r="BT1434">
            <v>32089.05</v>
          </cell>
          <cell r="BU1434">
            <v>0</v>
          </cell>
          <cell r="BV1434">
            <v>32089.05</v>
          </cell>
          <cell r="BW1434">
            <v>0</v>
          </cell>
          <cell r="BX1434">
            <v>0</v>
          </cell>
          <cell r="BY1434"/>
          <cell r="BZ1434">
            <v>0</v>
          </cell>
          <cell r="CA1434" t="e">
            <v>#REF!</v>
          </cell>
          <cell r="CB1434" t="str">
            <v>Match</v>
          </cell>
          <cell r="CC1434" t="b">
            <v>0</v>
          </cell>
          <cell r="CD1434">
            <v>461647925</v>
          </cell>
          <cell r="CE1434">
            <v>9</v>
          </cell>
          <cell r="CF1434">
            <v>4</v>
          </cell>
          <cell r="CG1434">
            <v>64</v>
          </cell>
          <cell r="CH1434" t="b">
            <v>0</v>
          </cell>
          <cell r="CI1434">
            <v>-22.313159722223645</v>
          </cell>
          <cell r="CJ1434"/>
          <cell r="CK1434" t="e">
            <v>#REF!</v>
          </cell>
          <cell r="CL1434" t="e">
            <v>#REF!</v>
          </cell>
        </row>
        <row r="1435">
          <cell r="B1435">
            <v>51679</v>
          </cell>
          <cell r="C1435" t="str">
            <v xml:space="preserve"> PLAINJAN'S RE</v>
          </cell>
          <cell r="D1435">
            <v>90400</v>
          </cell>
          <cell r="E1435">
            <v>84356.84</v>
          </cell>
          <cell r="F1435">
            <v>42150</v>
          </cell>
          <cell r="G1435">
            <v>49461</v>
          </cell>
          <cell r="H1435" t="str">
            <v xml:space="preserve"> PURCHASE RENTAL PROPERTY</v>
          </cell>
          <cell r="I1435" t="str">
            <v xml:space="preserve"> SA</v>
          </cell>
          <cell r="J1435">
            <v>13</v>
          </cell>
          <cell r="K1435" t="str">
            <v xml:space="preserve"> A</v>
          </cell>
          <cell r="L1435" t="str">
            <v xml:space="preserve"> N</v>
          </cell>
          <cell r="M1435">
            <v>0</v>
          </cell>
          <cell r="N1435">
            <v>47651</v>
          </cell>
          <cell r="O1435">
            <v>51679</v>
          </cell>
          <cell r="P1435">
            <v>0</v>
          </cell>
          <cell r="Q1435" t="str">
            <v xml:space="preserve"> LF</v>
          </cell>
          <cell r="R1435">
            <v>43132</v>
          </cell>
          <cell r="S1435">
            <v>609.91</v>
          </cell>
          <cell r="T1435">
            <v>330.49</v>
          </cell>
          <cell r="U1435" t="str">
            <v xml:space="preserve"> N</v>
          </cell>
          <cell r="V1435">
            <v>2</v>
          </cell>
          <cell r="W1435">
            <v>461647925</v>
          </cell>
          <cell r="X1435" t="str">
            <v xml:space="preserve"> F</v>
          </cell>
          <cell r="Y1435">
            <v>47651</v>
          </cell>
          <cell r="Z1435">
            <v>51679</v>
          </cell>
          <cell r="AA1435">
            <v>0</v>
          </cell>
          <cell r="AB1435">
            <v>1</v>
          </cell>
          <cell r="AC1435">
            <v>6</v>
          </cell>
          <cell r="AD1435">
            <v>1</v>
          </cell>
          <cell r="AE1435">
            <v>0</v>
          </cell>
          <cell r="AF1435">
            <v>0</v>
          </cell>
          <cell r="AG1435" t="str">
            <v xml:space="preserve"> ST</v>
          </cell>
          <cell r="AH1435" t="str">
            <v xml:space="preserve"> 902 WASHINGTON</v>
          </cell>
          <cell r="AI1435" t="str">
            <v xml:space="preserve"> N</v>
          </cell>
          <cell r="AJ1435">
            <v>6.5</v>
          </cell>
          <cell r="AK1435">
            <v>0</v>
          </cell>
          <cell r="AL1435">
            <v>47651</v>
          </cell>
          <cell r="AM1435">
            <v>51679</v>
          </cell>
          <cell r="AN1435" t="str">
            <v xml:space="preserve">  0/00/0000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47651</v>
          </cell>
          <cell r="AZ1435">
            <v>51679</v>
          </cell>
          <cell r="BA1435" t="str">
            <v xml:space="preserve"> ST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 t="str">
            <v>Pass</v>
          </cell>
          <cell r="BH1435" t="str">
            <v>Pass</v>
          </cell>
          <cell r="BI1435" t="str">
            <v>**-***7925</v>
          </cell>
          <cell r="BJ1435">
            <v>84356.84</v>
          </cell>
          <cell r="BK1435">
            <v>84687.33</v>
          </cell>
          <cell r="BL1435">
            <v>84687.33</v>
          </cell>
          <cell r="BM1435"/>
          <cell r="BN1435"/>
          <cell r="BO1435"/>
          <cell r="BP1435"/>
          <cell r="BQ1435">
            <v>7.5298606674484286E-5</v>
          </cell>
          <cell r="BR1435">
            <v>84356.84</v>
          </cell>
          <cell r="BS1435">
            <v>330.49</v>
          </cell>
          <cell r="BT1435">
            <v>84687.33</v>
          </cell>
          <cell r="BU1435">
            <v>0</v>
          </cell>
          <cell r="BV1435">
            <v>84687.33</v>
          </cell>
          <cell r="BW1435">
            <v>0</v>
          </cell>
          <cell r="BX1435">
            <v>0</v>
          </cell>
          <cell r="BY1435"/>
          <cell r="BZ1435">
            <v>0</v>
          </cell>
          <cell r="CA1435" t="e">
            <v>#REF!</v>
          </cell>
          <cell r="CB1435" t="str">
            <v>Match</v>
          </cell>
          <cell r="CC1435" t="b">
            <v>0</v>
          </cell>
          <cell r="CD1435">
            <v>461647925</v>
          </cell>
          <cell r="CE1435">
            <v>9</v>
          </cell>
          <cell r="CF1435">
            <v>4</v>
          </cell>
          <cell r="CG1435">
            <v>64</v>
          </cell>
          <cell r="CH1435" t="b">
            <v>0</v>
          </cell>
          <cell r="CI1435">
            <v>-8.3131597222236451</v>
          </cell>
          <cell r="CJ1435"/>
          <cell r="CK1435" t="e">
            <v>#REF!</v>
          </cell>
          <cell r="CL1435" t="e">
            <v>#REF!</v>
          </cell>
        </row>
        <row r="1436">
          <cell r="B1436">
            <v>52605</v>
          </cell>
          <cell r="C1436" t="str">
            <v xml:space="preserve"> PLAINJAN'S RE</v>
          </cell>
          <cell r="D1436">
            <v>95842.76</v>
          </cell>
          <cell r="E1436">
            <v>87798.99</v>
          </cell>
          <cell r="F1436">
            <v>42430</v>
          </cell>
          <cell r="G1436">
            <v>47908</v>
          </cell>
          <cell r="H1436" t="str">
            <v xml:space="preserve"> FINANCE STORAGE RENTALS</v>
          </cell>
          <cell r="I1436" t="str">
            <v xml:space="preserve"> SA</v>
          </cell>
          <cell r="J1436">
            <v>32</v>
          </cell>
          <cell r="K1436" t="str">
            <v xml:space="preserve"> A</v>
          </cell>
          <cell r="L1436" t="str">
            <v xml:space="preserve"> N</v>
          </cell>
          <cell r="M1436">
            <v>0</v>
          </cell>
          <cell r="N1436">
            <v>47651</v>
          </cell>
          <cell r="O1436">
            <v>52605</v>
          </cell>
          <cell r="P1436">
            <v>0</v>
          </cell>
          <cell r="Q1436" t="str">
            <v xml:space="preserve"> LF</v>
          </cell>
          <cell r="R1436">
            <v>43132</v>
          </cell>
          <cell r="S1436">
            <v>770.7</v>
          </cell>
          <cell r="T1436">
            <v>265.2</v>
          </cell>
          <cell r="U1436" t="str">
            <v xml:space="preserve"> N</v>
          </cell>
          <cell r="V1436">
            <v>2</v>
          </cell>
          <cell r="W1436">
            <v>461647925</v>
          </cell>
          <cell r="X1436" t="str">
            <v xml:space="preserve"> F</v>
          </cell>
          <cell r="Y1436">
            <v>47651</v>
          </cell>
          <cell r="Z1436">
            <v>52605</v>
          </cell>
          <cell r="AA1436">
            <v>0</v>
          </cell>
          <cell r="AB1436">
            <v>4</v>
          </cell>
          <cell r="AC1436">
            <v>6</v>
          </cell>
          <cell r="AD1436">
            <v>5</v>
          </cell>
          <cell r="AE1436">
            <v>0</v>
          </cell>
          <cell r="AF1436">
            <v>0</v>
          </cell>
          <cell r="AG1436" t="str">
            <v xml:space="preserve"> ST</v>
          </cell>
          <cell r="AH1436" t="str">
            <v xml:space="preserve"> 503 E 5TH</v>
          </cell>
          <cell r="AI1436" t="str">
            <v xml:space="preserve"> N</v>
          </cell>
          <cell r="AJ1436">
            <v>5.25</v>
          </cell>
          <cell r="AK1436">
            <v>0</v>
          </cell>
          <cell r="AL1436">
            <v>47651</v>
          </cell>
          <cell r="AM1436">
            <v>52605</v>
          </cell>
          <cell r="AN1436" t="str">
            <v xml:space="preserve">  0/00/0000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47651</v>
          </cell>
          <cell r="AZ1436">
            <v>52605</v>
          </cell>
          <cell r="BA1436" t="str">
            <v xml:space="preserve"> ST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 t="str">
            <v>Pass</v>
          </cell>
          <cell r="BH1436" t="str">
            <v>Pass</v>
          </cell>
          <cell r="BI1436" t="str">
            <v>**-***7925</v>
          </cell>
          <cell r="BJ1436">
            <v>87798.99</v>
          </cell>
          <cell r="BK1436">
            <v>88064.19</v>
          </cell>
          <cell r="BL1436">
            <v>88064.19</v>
          </cell>
          <cell r="BM1436"/>
          <cell r="BN1436"/>
          <cell r="BO1436"/>
          <cell r="BP1436"/>
          <cell r="BQ1436">
            <v>6.3299765935248106E-5</v>
          </cell>
          <cell r="BR1436">
            <v>87798.99</v>
          </cell>
          <cell r="BS1436">
            <v>265.2</v>
          </cell>
          <cell r="BT1436">
            <v>88064.19</v>
          </cell>
          <cell r="BU1436">
            <v>0</v>
          </cell>
          <cell r="BV1436">
            <v>88064.19</v>
          </cell>
          <cell r="BW1436">
            <v>0</v>
          </cell>
          <cell r="BX1436">
            <v>0</v>
          </cell>
          <cell r="BY1436"/>
          <cell r="BZ1436">
            <v>0</v>
          </cell>
          <cell r="CA1436" t="e">
            <v>#REF!</v>
          </cell>
          <cell r="CB1436" t="str">
            <v>Match</v>
          </cell>
          <cell r="CC1436" t="b">
            <v>0</v>
          </cell>
          <cell r="CD1436">
            <v>461647925</v>
          </cell>
          <cell r="CE1436">
            <v>9</v>
          </cell>
          <cell r="CF1436">
            <v>4</v>
          </cell>
          <cell r="CG1436">
            <v>64</v>
          </cell>
          <cell r="CH1436" t="b">
            <v>0</v>
          </cell>
          <cell r="CI1436">
            <v>-8.3131597222236451</v>
          </cell>
          <cell r="CJ1436"/>
          <cell r="CK1436" t="e">
            <v>#REF!</v>
          </cell>
          <cell r="CL1436" t="e">
            <v>#REF!</v>
          </cell>
        </row>
        <row r="1437">
          <cell r="B1437">
            <v>52687</v>
          </cell>
          <cell r="C1437" t="str">
            <v xml:space="preserve"> PLAINJAN'S RENTALS I</v>
          </cell>
          <cell r="D1437">
            <v>50000</v>
          </cell>
          <cell r="E1437">
            <v>47494.96</v>
          </cell>
          <cell r="F1437">
            <v>42453</v>
          </cell>
          <cell r="G1437">
            <v>49770</v>
          </cell>
          <cell r="H1437" t="str">
            <v xml:space="preserve"> PURCHASE RENTAL</v>
          </cell>
          <cell r="I1437" t="str">
            <v xml:space="preserve"> SA</v>
          </cell>
          <cell r="J1437">
            <v>13</v>
          </cell>
          <cell r="K1437" t="str">
            <v xml:space="preserve"> A</v>
          </cell>
          <cell r="L1437" t="str">
            <v xml:space="preserve"> N</v>
          </cell>
          <cell r="M1437">
            <v>0</v>
          </cell>
          <cell r="N1437">
            <v>47651</v>
          </cell>
          <cell r="O1437">
            <v>52687</v>
          </cell>
          <cell r="P1437">
            <v>0</v>
          </cell>
          <cell r="Q1437" t="str">
            <v xml:space="preserve"> LF</v>
          </cell>
          <cell r="R1437">
            <v>43136</v>
          </cell>
          <cell r="S1437">
            <v>337.6</v>
          </cell>
          <cell r="T1437">
            <v>129.80000000000001</v>
          </cell>
          <cell r="U1437" t="str">
            <v xml:space="preserve"> N</v>
          </cell>
          <cell r="V1437">
            <v>2</v>
          </cell>
          <cell r="W1437">
            <v>461647925</v>
          </cell>
          <cell r="X1437" t="str">
            <v xml:space="preserve"> F</v>
          </cell>
          <cell r="Y1437">
            <v>47651</v>
          </cell>
          <cell r="Z1437">
            <v>52687</v>
          </cell>
          <cell r="AA1437">
            <v>0</v>
          </cell>
          <cell r="AB1437">
            <v>1</v>
          </cell>
          <cell r="AC1437">
            <v>6</v>
          </cell>
          <cell r="AD1437">
            <v>1</v>
          </cell>
          <cell r="AE1437">
            <v>0</v>
          </cell>
          <cell r="AF1437">
            <v>0</v>
          </cell>
          <cell r="AG1437" t="str">
            <v xml:space="preserve"> ST</v>
          </cell>
          <cell r="AH1437" t="str">
            <v xml:space="preserve"> REMS DATED 7-8-15, 3-24-16</v>
          </cell>
          <cell r="AI1437" t="str">
            <v xml:space="preserve"> N</v>
          </cell>
          <cell r="AJ1437">
            <v>5.25</v>
          </cell>
          <cell r="AK1437">
            <v>0</v>
          </cell>
          <cell r="AL1437">
            <v>47651</v>
          </cell>
          <cell r="AM1437">
            <v>52687</v>
          </cell>
          <cell r="AN1437" t="str">
            <v xml:space="preserve">  0/00/0000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47651</v>
          </cell>
          <cell r="AZ1437">
            <v>52687</v>
          </cell>
          <cell r="BA1437" t="str">
            <v xml:space="preserve"> ST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 t="str">
            <v>Pass</v>
          </cell>
          <cell r="BH1437" t="str">
            <v>Pass</v>
          </cell>
          <cell r="BI1437" t="str">
            <v>**-***7925</v>
          </cell>
          <cell r="BJ1437">
            <v>47494.96</v>
          </cell>
          <cell r="BK1437">
            <v>47624.76</v>
          </cell>
          <cell r="BL1437">
            <v>47624.76</v>
          </cell>
          <cell r="BM1437"/>
          <cell r="BN1437"/>
          <cell r="BO1437"/>
          <cell r="BP1437"/>
          <cell r="BQ1437">
            <v>3.4242077854243785E-5</v>
          </cell>
          <cell r="BR1437">
            <v>47494.96</v>
          </cell>
          <cell r="BS1437">
            <v>129.80000000000001</v>
          </cell>
          <cell r="BT1437">
            <v>47624.76</v>
          </cell>
          <cell r="BU1437">
            <v>0</v>
          </cell>
          <cell r="BV1437">
            <v>47624.76</v>
          </cell>
          <cell r="BW1437">
            <v>0</v>
          </cell>
          <cell r="BX1437">
            <v>0</v>
          </cell>
          <cell r="BY1437"/>
          <cell r="BZ1437">
            <v>0</v>
          </cell>
          <cell r="CA1437" t="e">
            <v>#REF!</v>
          </cell>
          <cell r="CB1437" t="str">
            <v>Match</v>
          </cell>
          <cell r="CC1437" t="b">
            <v>0</v>
          </cell>
          <cell r="CD1437">
            <v>461647925</v>
          </cell>
          <cell r="CE1437">
            <v>9</v>
          </cell>
          <cell r="CF1437">
            <v>4</v>
          </cell>
          <cell r="CG1437">
            <v>64</v>
          </cell>
          <cell r="CH1437" t="b">
            <v>0</v>
          </cell>
          <cell r="CI1437">
            <v>-12.313159722223645</v>
          </cell>
          <cell r="CJ1437"/>
          <cell r="CK1437" t="e">
            <v>#REF!</v>
          </cell>
          <cell r="CL1437" t="e">
            <v>#REF!</v>
          </cell>
        </row>
        <row r="1438">
          <cell r="B1438">
            <v>53380</v>
          </cell>
          <cell r="C1438" t="str">
            <v xml:space="preserve"> PLAINJAN'S RENTALS I</v>
          </cell>
          <cell r="D1438">
            <v>75000</v>
          </cell>
          <cell r="E1438">
            <v>57500</v>
          </cell>
          <cell r="F1438">
            <v>42674</v>
          </cell>
          <cell r="G1438">
            <v>43159</v>
          </cell>
          <cell r="H1438" t="str">
            <v xml:space="preserve"> OPERATE</v>
          </cell>
          <cell r="I1438" t="str">
            <v xml:space="preserve"> SI</v>
          </cell>
          <cell r="J1438">
            <v>13</v>
          </cell>
          <cell r="K1438" t="str">
            <v xml:space="preserve"> A</v>
          </cell>
          <cell r="L1438" t="str">
            <v xml:space="preserve"> O</v>
          </cell>
          <cell r="M1438">
            <v>75000</v>
          </cell>
          <cell r="N1438">
            <v>47651</v>
          </cell>
          <cell r="O1438">
            <v>53380</v>
          </cell>
          <cell r="P1438">
            <v>0</v>
          </cell>
          <cell r="Q1438" t="str">
            <v xml:space="preserve"> LF</v>
          </cell>
          <cell r="R1438">
            <v>43159</v>
          </cell>
          <cell r="S1438">
            <v>0</v>
          </cell>
          <cell r="T1438">
            <v>2073.12</v>
          </cell>
          <cell r="U1438" t="str">
            <v xml:space="preserve"> N</v>
          </cell>
          <cell r="V1438">
            <v>2</v>
          </cell>
          <cell r="W1438">
            <v>461647925</v>
          </cell>
          <cell r="X1438" t="str">
            <v xml:space="preserve"> F</v>
          </cell>
          <cell r="Y1438">
            <v>47651</v>
          </cell>
          <cell r="Z1438">
            <v>53380</v>
          </cell>
          <cell r="AA1438">
            <v>0</v>
          </cell>
          <cell r="AB1438">
            <v>1</v>
          </cell>
          <cell r="AC1438">
            <v>4</v>
          </cell>
          <cell r="AD1438">
            <v>1</v>
          </cell>
          <cell r="AE1438">
            <v>0</v>
          </cell>
          <cell r="AF1438">
            <v>0</v>
          </cell>
          <cell r="AG1438" t="str">
            <v xml:space="preserve"> ST</v>
          </cell>
          <cell r="AH1438" t="str">
            <v xml:space="preserve"> REMS DATED 7-8-15, 10-27-10, 8</v>
          </cell>
          <cell r="AI1438" t="str">
            <v xml:space="preserve"> N</v>
          </cell>
          <cell r="AJ1438">
            <v>5.5</v>
          </cell>
          <cell r="AK1438">
            <v>0</v>
          </cell>
          <cell r="AL1438">
            <v>47651</v>
          </cell>
          <cell r="AM1438">
            <v>53380</v>
          </cell>
          <cell r="AN1438" t="str">
            <v xml:space="preserve">  0/00/0000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47651</v>
          </cell>
          <cell r="AZ1438">
            <v>53380</v>
          </cell>
          <cell r="BA1438" t="str">
            <v xml:space="preserve"> ST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 t="str">
            <v>Pass</v>
          </cell>
          <cell r="BH1438" t="str">
            <v>Pass</v>
          </cell>
          <cell r="BI1438" t="str">
            <v>**-***7925</v>
          </cell>
          <cell r="BJ1438">
            <v>75000</v>
          </cell>
          <cell r="BK1438">
            <v>59573.120000000003</v>
          </cell>
          <cell r="BL1438">
            <v>59573.120000000003</v>
          </cell>
          <cell r="BM1438"/>
          <cell r="BN1438"/>
          <cell r="BO1438"/>
          <cell r="BP1438"/>
          <cell r="BQ1438">
            <v>4.3429398549534711E-5</v>
          </cell>
          <cell r="BR1438">
            <v>57500</v>
          </cell>
          <cell r="BS1438">
            <v>2073.12</v>
          </cell>
          <cell r="BT1438">
            <v>59573.120000000003</v>
          </cell>
          <cell r="BU1438">
            <v>17500</v>
          </cell>
          <cell r="BV1438">
            <v>77073.119999999995</v>
          </cell>
          <cell r="BW1438">
            <v>0</v>
          </cell>
          <cell r="BX1438">
            <v>0</v>
          </cell>
          <cell r="BY1438"/>
          <cell r="BZ1438">
            <v>0</v>
          </cell>
          <cell r="CA1438" t="e">
            <v>#REF!</v>
          </cell>
          <cell r="CB1438" t="str">
            <v>Match</v>
          </cell>
          <cell r="CC1438" t="b">
            <v>0</v>
          </cell>
          <cell r="CD1438">
            <v>461647925</v>
          </cell>
          <cell r="CE1438">
            <v>9</v>
          </cell>
          <cell r="CF1438">
            <v>4</v>
          </cell>
          <cell r="CG1438">
            <v>64</v>
          </cell>
          <cell r="CH1438" t="b">
            <v>0</v>
          </cell>
          <cell r="CI1438">
            <v>-35.313159722223645</v>
          </cell>
          <cell r="CJ1438"/>
          <cell r="CK1438" t="e">
            <v>#REF!</v>
          </cell>
          <cell r="CL1438" t="e">
            <v>#REF!</v>
          </cell>
        </row>
        <row r="1439">
          <cell r="B1439">
            <v>53763</v>
          </cell>
          <cell r="C1439" t="str">
            <v xml:space="preserve"> PLAINJAN'S RENTALS I</v>
          </cell>
          <cell r="D1439">
            <v>69917.98</v>
          </cell>
          <cell r="E1439">
            <v>67582.98</v>
          </cell>
          <cell r="F1439">
            <v>42843</v>
          </cell>
          <cell r="G1439">
            <v>48322</v>
          </cell>
          <cell r="H1439" t="str">
            <v xml:space="preserve"> REFINANCE 201 S. COLLEGE</v>
          </cell>
          <cell r="I1439" t="str">
            <v xml:space="preserve"> SA</v>
          </cell>
          <cell r="J1439">
            <v>15</v>
          </cell>
          <cell r="K1439" t="str">
            <v xml:space="preserve"> A</v>
          </cell>
          <cell r="L1439" t="str">
            <v xml:space="preserve"> N</v>
          </cell>
          <cell r="M1439">
            <v>0</v>
          </cell>
          <cell r="N1439">
            <v>47651</v>
          </cell>
          <cell r="O1439">
            <v>53763</v>
          </cell>
          <cell r="P1439">
            <v>0</v>
          </cell>
          <cell r="Q1439" t="str">
            <v xml:space="preserve"> LF</v>
          </cell>
          <cell r="R1439">
            <v>43149</v>
          </cell>
          <cell r="S1439">
            <v>562.20000000000005</v>
          </cell>
          <cell r="T1439">
            <v>58.32</v>
          </cell>
          <cell r="U1439" t="str">
            <v xml:space="preserve"> N</v>
          </cell>
          <cell r="V1439">
            <v>2</v>
          </cell>
          <cell r="W1439">
            <v>461647925</v>
          </cell>
          <cell r="X1439" t="str">
            <v xml:space="preserve"> F</v>
          </cell>
          <cell r="Y1439">
            <v>47651</v>
          </cell>
          <cell r="Z1439">
            <v>53763</v>
          </cell>
          <cell r="AA1439">
            <v>0</v>
          </cell>
          <cell r="AB1439">
            <v>4</v>
          </cell>
          <cell r="AC1439">
            <v>6</v>
          </cell>
          <cell r="AD1439">
            <v>2</v>
          </cell>
          <cell r="AE1439">
            <v>0</v>
          </cell>
          <cell r="AF1439">
            <v>0</v>
          </cell>
          <cell r="AG1439" t="str">
            <v xml:space="preserve"> ST</v>
          </cell>
          <cell r="AH1439" t="str">
            <v xml:space="preserve"> REAL PROPERTY LOCATED AT 201 &amp;</v>
          </cell>
          <cell r="AI1439" t="str">
            <v xml:space="preserve"> N</v>
          </cell>
          <cell r="AJ1439">
            <v>5.25</v>
          </cell>
          <cell r="AK1439">
            <v>0</v>
          </cell>
          <cell r="AL1439">
            <v>47651</v>
          </cell>
          <cell r="AM1439">
            <v>53763</v>
          </cell>
          <cell r="AN1439" t="str">
            <v xml:space="preserve">  0/00/0000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47651</v>
          </cell>
          <cell r="AZ1439">
            <v>53763</v>
          </cell>
          <cell r="BA1439" t="str">
            <v xml:space="preserve"> ST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 t="str">
            <v>Pass</v>
          </cell>
          <cell r="BH1439" t="str">
            <v>Pass</v>
          </cell>
          <cell r="BI1439" t="str">
            <v>**-***7925</v>
          </cell>
          <cell r="BJ1439">
            <v>67582.98</v>
          </cell>
          <cell r="BK1439">
            <v>67641.3</v>
          </cell>
          <cell r="BL1439">
            <v>67641.3</v>
          </cell>
          <cell r="BM1439"/>
          <cell r="BN1439"/>
          <cell r="BO1439"/>
          <cell r="BP1439"/>
          <cell r="BQ1439">
            <v>4.8724783909320076E-5</v>
          </cell>
          <cell r="BR1439">
            <v>67582.98</v>
          </cell>
          <cell r="BS1439">
            <v>58.32</v>
          </cell>
          <cell r="BT1439">
            <v>67641.3</v>
          </cell>
          <cell r="BU1439">
            <v>0</v>
          </cell>
          <cell r="BV1439">
            <v>67641.3</v>
          </cell>
          <cell r="BW1439">
            <v>0</v>
          </cell>
          <cell r="BX1439">
            <v>0</v>
          </cell>
          <cell r="BY1439"/>
          <cell r="BZ1439">
            <v>0</v>
          </cell>
          <cell r="CA1439" t="e">
            <v>#REF!</v>
          </cell>
          <cell r="CB1439" t="str">
            <v>Match</v>
          </cell>
          <cell r="CC1439" t="b">
            <v>0</v>
          </cell>
          <cell r="CD1439">
            <v>461647925</v>
          </cell>
          <cell r="CE1439">
            <v>9</v>
          </cell>
          <cell r="CF1439">
            <v>4</v>
          </cell>
          <cell r="CG1439">
            <v>64</v>
          </cell>
          <cell r="CH1439" t="b">
            <v>0</v>
          </cell>
          <cell r="CI1439">
            <v>-25.313159722223645</v>
          </cell>
          <cell r="CJ1439"/>
          <cell r="CK1439" t="e">
            <v>#REF!</v>
          </cell>
          <cell r="CL1439" t="e">
            <v>#REF!</v>
          </cell>
        </row>
        <row r="1440">
          <cell r="B1440">
            <v>53764</v>
          </cell>
          <cell r="C1440" t="str">
            <v xml:space="preserve"> PLAINJAN'S RENTALS I</v>
          </cell>
          <cell r="D1440">
            <v>72702.53</v>
          </cell>
          <cell r="E1440">
            <v>70274.600000000006</v>
          </cell>
          <cell r="F1440">
            <v>42843</v>
          </cell>
          <cell r="G1440">
            <v>48322</v>
          </cell>
          <cell r="H1440" t="str">
            <v xml:space="preserve"> RENTAL REFI</v>
          </cell>
          <cell r="I1440" t="str">
            <v xml:space="preserve"> SA</v>
          </cell>
          <cell r="J1440">
            <v>32</v>
          </cell>
          <cell r="K1440" t="str">
            <v xml:space="preserve"> A</v>
          </cell>
          <cell r="L1440" t="str">
            <v xml:space="preserve"> N</v>
          </cell>
          <cell r="M1440">
            <v>0</v>
          </cell>
          <cell r="N1440">
            <v>47651</v>
          </cell>
          <cell r="O1440">
            <v>53764</v>
          </cell>
          <cell r="P1440">
            <v>0</v>
          </cell>
          <cell r="Q1440" t="str">
            <v xml:space="preserve"> LF</v>
          </cell>
          <cell r="R1440">
            <v>43149</v>
          </cell>
          <cell r="S1440">
            <v>584.6</v>
          </cell>
          <cell r="T1440">
            <v>60.65</v>
          </cell>
          <cell r="U1440" t="str">
            <v xml:space="preserve"> N</v>
          </cell>
          <cell r="V1440">
            <v>2</v>
          </cell>
          <cell r="W1440">
            <v>461647925</v>
          </cell>
          <cell r="X1440" t="str">
            <v xml:space="preserve"> F</v>
          </cell>
          <cell r="Y1440">
            <v>47651</v>
          </cell>
          <cell r="Z1440">
            <v>53764</v>
          </cell>
          <cell r="AA1440">
            <v>0</v>
          </cell>
          <cell r="AB1440">
            <v>4</v>
          </cell>
          <cell r="AC1440">
            <v>6</v>
          </cell>
          <cell r="AD1440">
            <v>5</v>
          </cell>
          <cell r="AE1440">
            <v>0</v>
          </cell>
          <cell r="AF1440">
            <v>0</v>
          </cell>
          <cell r="AG1440" t="str">
            <v xml:space="preserve"> ST</v>
          </cell>
          <cell r="AH1440" t="str">
            <v xml:space="preserve"> 107 &amp; 109 COURT ST SCOTT CITY,</v>
          </cell>
          <cell r="AI1440" t="str">
            <v xml:space="preserve"> N</v>
          </cell>
          <cell r="AJ1440">
            <v>5.25</v>
          </cell>
          <cell r="AK1440">
            <v>0</v>
          </cell>
          <cell r="AL1440">
            <v>47651</v>
          </cell>
          <cell r="AM1440">
            <v>53764</v>
          </cell>
          <cell r="AN1440" t="str">
            <v xml:space="preserve">  0/00/0000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47651</v>
          </cell>
          <cell r="AZ1440">
            <v>53764</v>
          </cell>
          <cell r="BA1440" t="str">
            <v xml:space="preserve"> ST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 t="str">
            <v>Pass</v>
          </cell>
          <cell r="BH1440" t="str">
            <v>Pass</v>
          </cell>
          <cell r="BI1440" t="str">
            <v>**-***7925</v>
          </cell>
          <cell r="BJ1440">
            <v>70274.600000000006</v>
          </cell>
          <cell r="BK1440">
            <v>70335.25</v>
          </cell>
          <cell r="BL1440">
            <v>70335.25</v>
          </cell>
          <cell r="BM1440"/>
          <cell r="BN1440"/>
          <cell r="BO1440"/>
          <cell r="BP1440"/>
          <cell r="BQ1440">
            <v>5.066534058299745E-5</v>
          </cell>
          <cell r="BR1440">
            <v>70274.600000000006</v>
          </cell>
          <cell r="BS1440">
            <v>60.65</v>
          </cell>
          <cell r="BT1440">
            <v>70335.25</v>
          </cell>
          <cell r="BU1440">
            <v>0</v>
          </cell>
          <cell r="BV1440">
            <v>70335.25</v>
          </cell>
          <cell r="BW1440">
            <v>0</v>
          </cell>
          <cell r="BX1440">
            <v>0</v>
          </cell>
          <cell r="BY1440"/>
          <cell r="BZ1440">
            <v>0</v>
          </cell>
          <cell r="CA1440" t="e">
            <v>#REF!</v>
          </cell>
          <cell r="CB1440" t="str">
            <v>Match</v>
          </cell>
          <cell r="CC1440" t="b">
            <v>0</v>
          </cell>
          <cell r="CD1440">
            <v>461647925</v>
          </cell>
          <cell r="CE1440">
            <v>9</v>
          </cell>
          <cell r="CF1440">
            <v>4</v>
          </cell>
          <cell r="CG1440">
            <v>64</v>
          </cell>
          <cell r="CH1440" t="b">
            <v>0</v>
          </cell>
          <cell r="CI1440">
            <v>-25.313159722223645</v>
          </cell>
          <cell r="CJ1440"/>
          <cell r="CK1440" t="e">
            <v>#REF!</v>
          </cell>
          <cell r="CL1440" t="e">
            <v>#REF!</v>
          </cell>
        </row>
        <row r="1441">
          <cell r="B1441">
            <v>54095</v>
          </cell>
          <cell r="C1441" t="str">
            <v xml:space="preserve"> PLAINJAN'S RENTALS I</v>
          </cell>
          <cell r="D1441">
            <v>438522.86</v>
          </cell>
          <cell r="E1441">
            <v>430162.06</v>
          </cell>
          <cell r="F1441">
            <v>42964</v>
          </cell>
          <cell r="G1441">
            <v>48441</v>
          </cell>
          <cell r="H1441" t="str">
            <v xml:space="preserve"> REFINANCE RENTALS</v>
          </cell>
          <cell r="I1441" t="str">
            <v xml:space="preserve"> SA</v>
          </cell>
          <cell r="J1441">
            <v>13</v>
          </cell>
          <cell r="K1441" t="str">
            <v xml:space="preserve"> A</v>
          </cell>
          <cell r="L1441" t="str">
            <v xml:space="preserve"> N</v>
          </cell>
          <cell r="M1441">
            <v>0</v>
          </cell>
          <cell r="N1441">
            <v>47651</v>
          </cell>
          <cell r="O1441">
            <v>54095</v>
          </cell>
          <cell r="P1441">
            <v>0</v>
          </cell>
          <cell r="Q1441" t="str">
            <v xml:space="preserve"> LF</v>
          </cell>
          <cell r="R1441">
            <v>43146</v>
          </cell>
          <cell r="S1441">
            <v>3524.99</v>
          </cell>
          <cell r="T1441">
            <v>742.47</v>
          </cell>
          <cell r="U1441" t="str">
            <v xml:space="preserve"> N</v>
          </cell>
          <cell r="V1441">
            <v>2</v>
          </cell>
          <cell r="W1441">
            <v>461647925</v>
          </cell>
          <cell r="X1441" t="str">
            <v xml:space="preserve"> F</v>
          </cell>
          <cell r="Y1441">
            <v>47651</v>
          </cell>
          <cell r="Z1441">
            <v>54095</v>
          </cell>
          <cell r="AA1441">
            <v>0</v>
          </cell>
          <cell r="AB1441">
            <v>1</v>
          </cell>
          <cell r="AC1441">
            <v>6</v>
          </cell>
          <cell r="AD1441">
            <v>1</v>
          </cell>
          <cell r="AE1441">
            <v>0</v>
          </cell>
          <cell r="AF1441">
            <v>0</v>
          </cell>
          <cell r="AG1441" t="str">
            <v xml:space="preserve"> ST</v>
          </cell>
          <cell r="AH1441" t="str">
            <v xml:space="preserve"> REAL ESTATE MORTGAGES</v>
          </cell>
          <cell r="AI1441" t="str">
            <v xml:space="preserve"> N</v>
          </cell>
          <cell r="AJ1441">
            <v>5.25</v>
          </cell>
          <cell r="AK1441">
            <v>0</v>
          </cell>
          <cell r="AL1441">
            <v>47651</v>
          </cell>
          <cell r="AM1441">
            <v>54095</v>
          </cell>
          <cell r="AN1441" t="str">
            <v xml:space="preserve">  0/00/0000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47651</v>
          </cell>
          <cell r="AZ1441">
            <v>54095</v>
          </cell>
          <cell r="BA1441" t="str">
            <v xml:space="preserve"> ST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 t="str">
            <v>Pass</v>
          </cell>
          <cell r="BH1441" t="str">
            <v>Pass</v>
          </cell>
          <cell r="BI1441" t="str">
            <v>**-***7925</v>
          </cell>
          <cell r="BJ1441">
            <v>430162.06</v>
          </cell>
          <cell r="BK1441">
            <v>430904.52999999997</v>
          </cell>
          <cell r="BL1441">
            <v>430904.52999999997</v>
          </cell>
          <cell r="BM1441"/>
          <cell r="BN1441"/>
          <cell r="BO1441"/>
          <cell r="BP1441"/>
          <cell r="BQ1441">
            <v>3.101306485669613E-4</v>
          </cell>
          <cell r="BR1441">
            <v>430162.06</v>
          </cell>
          <cell r="BS1441">
            <v>742.47</v>
          </cell>
          <cell r="BT1441">
            <v>430904.52999999997</v>
          </cell>
          <cell r="BU1441">
            <v>0</v>
          </cell>
          <cell r="BV1441">
            <v>430904.52999999997</v>
          </cell>
          <cell r="BW1441">
            <v>0</v>
          </cell>
          <cell r="BX1441">
            <v>0</v>
          </cell>
          <cell r="BY1441"/>
          <cell r="BZ1441">
            <v>0</v>
          </cell>
          <cell r="CA1441" t="e">
            <v>#REF!</v>
          </cell>
          <cell r="CB1441" t="str">
            <v>Match</v>
          </cell>
          <cell r="CC1441" t="b">
            <v>0</v>
          </cell>
          <cell r="CD1441">
            <v>461647925</v>
          </cell>
          <cell r="CE1441">
            <v>9</v>
          </cell>
          <cell r="CF1441">
            <v>4</v>
          </cell>
          <cell r="CG1441">
            <v>64</v>
          </cell>
          <cell r="CH1441" t="b">
            <v>0</v>
          </cell>
          <cell r="CI1441">
            <v>-22.313159722223645</v>
          </cell>
          <cell r="CJ1441"/>
          <cell r="CK1441" t="e">
            <v>#REF!</v>
          </cell>
          <cell r="CL1441" t="e">
            <v>#REF!</v>
          </cell>
        </row>
        <row r="1442">
          <cell r="B1442">
            <v>54439</v>
          </cell>
          <cell r="C1442" t="str">
            <v xml:space="preserve"> PONCE-JUAREZ,JOVANHY</v>
          </cell>
          <cell r="D1442">
            <v>8997.84</v>
          </cell>
          <cell r="E1442">
            <v>8997.84</v>
          </cell>
          <cell r="F1442">
            <v>43110</v>
          </cell>
          <cell r="G1442">
            <v>44185</v>
          </cell>
          <cell r="H1442" t="str">
            <v xml:space="preserve"> PURCHASE TRUCK</v>
          </cell>
          <cell r="I1442" t="str">
            <v xml:space="preserve"> SA</v>
          </cell>
          <cell r="J1442">
            <v>31</v>
          </cell>
          <cell r="K1442" t="str">
            <v xml:space="preserve"> A</v>
          </cell>
          <cell r="L1442" t="str">
            <v xml:space="preserve"> N</v>
          </cell>
          <cell r="M1442">
            <v>0</v>
          </cell>
          <cell r="N1442">
            <v>47700</v>
          </cell>
          <cell r="O1442">
            <v>54439</v>
          </cell>
          <cell r="P1442">
            <v>0</v>
          </cell>
          <cell r="Q1442" t="str">
            <v xml:space="preserve"> J</v>
          </cell>
          <cell r="R1442">
            <v>43120</v>
          </cell>
          <cell r="S1442">
            <v>272.79000000000002</v>
          </cell>
          <cell r="T1442">
            <v>20.7</v>
          </cell>
          <cell r="U1442" t="str">
            <v xml:space="preserve"> N</v>
          </cell>
          <cell r="V1442">
            <v>11</v>
          </cell>
          <cell r="W1442">
            <v>964747740</v>
          </cell>
          <cell r="X1442" t="str">
            <v xml:space="preserve"> S</v>
          </cell>
          <cell r="Y1442">
            <v>47700</v>
          </cell>
          <cell r="Z1442">
            <v>54439</v>
          </cell>
          <cell r="AA1442">
            <v>0</v>
          </cell>
          <cell r="AB1442">
            <v>4</v>
          </cell>
          <cell r="AC1442">
            <v>10</v>
          </cell>
          <cell r="AD1442">
            <v>4</v>
          </cell>
          <cell r="AE1442">
            <v>0</v>
          </cell>
          <cell r="AF1442">
            <v>0</v>
          </cell>
          <cell r="AG1442" t="str">
            <v xml:space="preserve"> ST</v>
          </cell>
          <cell r="AH1442" t="str">
            <v xml:space="preserve"> 2003 DODGE  RAM 2500 (VIN 3D7K</v>
          </cell>
          <cell r="AI1442" t="str">
            <v xml:space="preserve"> N</v>
          </cell>
          <cell r="AJ1442">
            <v>6</v>
          </cell>
          <cell r="AK1442">
            <v>0</v>
          </cell>
          <cell r="AL1442">
            <v>47700</v>
          </cell>
          <cell r="AM1442">
            <v>54439</v>
          </cell>
          <cell r="AN1442" t="str">
            <v xml:space="preserve">  0/00/0000</v>
          </cell>
          <cell r="AO1442">
            <v>258</v>
          </cell>
          <cell r="AP1442">
            <v>14.79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47700</v>
          </cell>
          <cell r="AZ1442">
            <v>54439</v>
          </cell>
          <cell r="BA1442" t="str">
            <v xml:space="preserve"> ST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 t="str">
            <v>Pass</v>
          </cell>
          <cell r="BH1442" t="str">
            <v>Pass</v>
          </cell>
          <cell r="BI1442" t="str">
            <v>***-**-7740</v>
          </cell>
          <cell r="BJ1442">
            <v>8997.84</v>
          </cell>
          <cell r="BK1442">
            <v>9018.5400000000009</v>
          </cell>
          <cell r="BL1442">
            <v>9018.5400000000009</v>
          </cell>
          <cell r="BM1442"/>
          <cell r="BN1442"/>
          <cell r="BO1442"/>
          <cell r="BP1442"/>
          <cell r="BQ1442">
            <v>7.4138329697064743E-6</v>
          </cell>
          <cell r="BR1442">
            <v>8997.84</v>
          </cell>
          <cell r="BS1442">
            <v>20.7</v>
          </cell>
          <cell r="BT1442">
            <v>9018.5400000000009</v>
          </cell>
          <cell r="BU1442">
            <v>0</v>
          </cell>
          <cell r="BV1442">
            <v>9018.5400000000009</v>
          </cell>
          <cell r="BW1442">
            <v>0</v>
          </cell>
          <cell r="BX1442">
            <v>0</v>
          </cell>
          <cell r="BY1442"/>
          <cell r="BZ1442">
            <v>272.79000000000002</v>
          </cell>
          <cell r="CA1442" t="e">
            <v>#REF!</v>
          </cell>
          <cell r="CB1442" t="str">
            <v>Match</v>
          </cell>
          <cell r="CC1442" t="b">
            <v>0</v>
          </cell>
          <cell r="CD1442">
            <v>964747740</v>
          </cell>
          <cell r="CE1442">
            <v>9</v>
          </cell>
          <cell r="CF1442">
            <v>9</v>
          </cell>
          <cell r="CG1442">
            <v>74</v>
          </cell>
          <cell r="CH1442" t="str">
            <v>Z</v>
          </cell>
          <cell r="CI1442">
            <v>3.6868402777763549</v>
          </cell>
          <cell r="CJ1442"/>
          <cell r="CK1442" t="e">
            <v>#REF!</v>
          </cell>
          <cell r="CL1442" t="e">
            <v>#REF!</v>
          </cell>
        </row>
        <row r="1443">
          <cell r="B1443">
            <v>50697</v>
          </cell>
          <cell r="C1443" t="str">
            <v xml:space="preserve"> POORE,MERVIN L.</v>
          </cell>
          <cell r="D1443">
            <v>21939.89</v>
          </cell>
          <cell r="E1443">
            <v>9364.76</v>
          </cell>
          <cell r="F1443">
            <v>41885</v>
          </cell>
          <cell r="G1443">
            <v>43862</v>
          </cell>
          <cell r="H1443" t="str">
            <v xml:space="preserve"> REMODEL</v>
          </cell>
          <cell r="I1443" t="str">
            <v xml:space="preserve"> SA</v>
          </cell>
          <cell r="J1443">
            <v>31</v>
          </cell>
          <cell r="K1443" t="str">
            <v xml:space="preserve"> A</v>
          </cell>
          <cell r="L1443" t="str">
            <v xml:space="preserve"> N</v>
          </cell>
          <cell r="M1443">
            <v>0</v>
          </cell>
          <cell r="N1443">
            <v>47760</v>
          </cell>
          <cell r="O1443">
            <v>50697</v>
          </cell>
          <cell r="P1443">
            <v>0</v>
          </cell>
          <cell r="Q1443" t="str">
            <v xml:space="preserve"> LF</v>
          </cell>
          <cell r="R1443">
            <v>43132</v>
          </cell>
          <cell r="S1443">
            <v>401.22</v>
          </cell>
          <cell r="T1443">
            <v>35.020000000000003</v>
          </cell>
          <cell r="U1443" t="str">
            <v xml:space="preserve"> N</v>
          </cell>
          <cell r="V1443">
            <v>1</v>
          </cell>
          <cell r="W1443">
            <v>513468276</v>
          </cell>
          <cell r="X1443" t="str">
            <v xml:space="preserve"> S</v>
          </cell>
          <cell r="Y1443">
            <v>47760</v>
          </cell>
          <cell r="Z1443">
            <v>50697</v>
          </cell>
          <cell r="AA1443">
            <v>0</v>
          </cell>
          <cell r="AB1443">
            <v>2</v>
          </cell>
          <cell r="AC1443">
            <v>9</v>
          </cell>
          <cell r="AD1443">
            <v>4</v>
          </cell>
          <cell r="AE1443">
            <v>0</v>
          </cell>
          <cell r="AF1443">
            <v>0</v>
          </cell>
          <cell r="AG1443" t="str">
            <v xml:space="preserve"> ST</v>
          </cell>
          <cell r="AH1443" t="str">
            <v xml:space="preserve"> UNSECURED</v>
          </cell>
          <cell r="AI1443" t="str">
            <v xml:space="preserve"> N</v>
          </cell>
          <cell r="AJ1443">
            <v>6.5</v>
          </cell>
          <cell r="AK1443">
            <v>0</v>
          </cell>
          <cell r="AL1443">
            <v>47760</v>
          </cell>
          <cell r="AM1443">
            <v>50697</v>
          </cell>
          <cell r="AN1443" t="str">
            <v xml:space="preserve">  0/00/0000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47760</v>
          </cell>
          <cell r="AZ1443">
            <v>50697</v>
          </cell>
          <cell r="BA1443" t="str">
            <v xml:space="preserve"> ST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 t="str">
            <v>Pass</v>
          </cell>
          <cell r="BH1443" t="str">
            <v>Pass</v>
          </cell>
          <cell r="BI1443" t="str">
            <v>***-**-8276</v>
          </cell>
          <cell r="BJ1443">
            <v>9364.76</v>
          </cell>
          <cell r="BK1443">
            <v>9399.7800000000007</v>
          </cell>
          <cell r="BL1443">
            <v>9399.7800000000007</v>
          </cell>
          <cell r="BM1443"/>
          <cell r="BN1443"/>
          <cell r="BO1443"/>
          <cell r="BP1443"/>
          <cell r="BQ1443">
            <v>8.3591725323156191E-6</v>
          </cell>
          <cell r="BR1443">
            <v>9364.76</v>
          </cell>
          <cell r="BS1443">
            <v>35.020000000000003</v>
          </cell>
          <cell r="BT1443">
            <v>9399.7800000000007</v>
          </cell>
          <cell r="BU1443">
            <v>0</v>
          </cell>
          <cell r="BV1443">
            <v>9399.7800000000007</v>
          </cell>
          <cell r="BW1443">
            <v>0</v>
          </cell>
          <cell r="BX1443">
            <v>0</v>
          </cell>
          <cell r="BY1443"/>
          <cell r="BZ1443">
            <v>0</v>
          </cell>
          <cell r="CA1443" t="e">
            <v>#REF!</v>
          </cell>
          <cell r="CB1443" t="str">
            <v>Match</v>
          </cell>
          <cell r="CC1443" t="b">
            <v>0</v>
          </cell>
          <cell r="CD1443">
            <v>513468276</v>
          </cell>
          <cell r="CE1443">
            <v>9</v>
          </cell>
          <cell r="CF1443">
            <v>5</v>
          </cell>
          <cell r="CG1443">
            <v>46</v>
          </cell>
          <cell r="CH1443" t="b">
            <v>0</v>
          </cell>
          <cell r="CI1443">
            <v>-8.3131597222236451</v>
          </cell>
          <cell r="CJ1443"/>
          <cell r="CK1443" t="e">
            <v>#REF!</v>
          </cell>
          <cell r="CL1443" t="e">
            <v>#REF!</v>
          </cell>
        </row>
        <row r="1444">
          <cell r="B1444">
            <v>310175</v>
          </cell>
          <cell r="C1444" t="str">
            <v xml:space="preserve"> POORE,MERVIN L.</v>
          </cell>
          <cell r="D1444">
            <v>110000</v>
          </cell>
          <cell r="E1444">
            <v>65023.74</v>
          </cell>
          <cell r="F1444">
            <v>40466</v>
          </cell>
          <cell r="G1444">
            <v>45962</v>
          </cell>
          <cell r="H1444" t="str">
            <v xml:space="preserve"> RATE/TERM REFINANCE</v>
          </cell>
          <cell r="I1444" t="str">
            <v xml:space="preserve"> PA</v>
          </cell>
          <cell r="J1444">
            <v>19</v>
          </cell>
          <cell r="K1444" t="str">
            <v xml:space="preserve"> A</v>
          </cell>
          <cell r="L1444" t="str">
            <v xml:space="preserve"> N</v>
          </cell>
          <cell r="M1444">
            <v>0</v>
          </cell>
          <cell r="N1444">
            <v>47760</v>
          </cell>
          <cell r="O1444">
            <v>310175</v>
          </cell>
          <cell r="P1444">
            <v>0</v>
          </cell>
          <cell r="Q1444" t="str">
            <v xml:space="preserve"> KM</v>
          </cell>
          <cell r="R1444">
            <v>43132</v>
          </cell>
          <cell r="S1444">
            <v>799.94</v>
          </cell>
          <cell r="T1444">
            <v>145.41999999999999</v>
          </cell>
          <cell r="U1444" t="str">
            <v xml:space="preserve"> N</v>
          </cell>
          <cell r="V1444">
            <v>2</v>
          </cell>
          <cell r="W1444">
            <v>513468276</v>
          </cell>
          <cell r="X1444" t="str">
            <v xml:space="preserve"> S</v>
          </cell>
          <cell r="Y1444">
            <v>47760</v>
          </cell>
          <cell r="Z1444">
            <v>310175</v>
          </cell>
          <cell r="AA1444">
            <v>0</v>
          </cell>
          <cell r="AB1444">
            <v>2</v>
          </cell>
          <cell r="AC1444">
            <v>6</v>
          </cell>
          <cell r="AD1444">
            <v>3</v>
          </cell>
          <cell r="AE1444">
            <v>310175</v>
          </cell>
          <cell r="AF1444">
            <v>1</v>
          </cell>
          <cell r="AG1444" t="str">
            <v xml:space="preserve"> ST</v>
          </cell>
          <cell r="AH1444" t="str">
            <v xml:space="preserve"> 1205 STEELE</v>
          </cell>
          <cell r="AI1444" t="str">
            <v xml:space="preserve"> N</v>
          </cell>
          <cell r="AJ1444">
            <v>3.5</v>
          </cell>
          <cell r="AK1444">
            <v>0</v>
          </cell>
          <cell r="AL1444">
            <v>47760</v>
          </cell>
          <cell r="AM1444">
            <v>310175</v>
          </cell>
          <cell r="AN1444" t="str">
            <v xml:space="preserve">  0/00/0000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47760</v>
          </cell>
          <cell r="AZ1444">
            <v>310175</v>
          </cell>
          <cell r="BA1444" t="str">
            <v xml:space="preserve"> ST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 t="str">
            <v>Pass</v>
          </cell>
          <cell r="BH1444" t="str">
            <v>Pass</v>
          </cell>
          <cell r="BI1444" t="str">
            <v>***-**-8276</v>
          </cell>
          <cell r="BJ1444">
            <v>65023.74</v>
          </cell>
          <cell r="BK1444">
            <v>65169.159999999996</v>
          </cell>
          <cell r="BL1444">
            <v>65169.159999999996</v>
          </cell>
          <cell r="BM1444"/>
          <cell r="BN1444"/>
          <cell r="BO1444"/>
          <cell r="BP1444"/>
          <cell r="BQ1444">
            <v>3.125311215413321E-5</v>
          </cell>
          <cell r="BR1444">
            <v>65023.74</v>
          </cell>
          <cell r="BS1444">
            <v>145.41999999999999</v>
          </cell>
          <cell r="BT1444">
            <v>65169.159999999996</v>
          </cell>
          <cell r="BU1444">
            <v>0</v>
          </cell>
          <cell r="BV1444">
            <v>65169.159999999996</v>
          </cell>
          <cell r="BW1444">
            <v>0</v>
          </cell>
          <cell r="BX1444">
            <v>0</v>
          </cell>
          <cell r="BY1444"/>
          <cell r="BZ1444">
            <v>0</v>
          </cell>
          <cell r="CA1444" t="e">
            <v>#REF!</v>
          </cell>
          <cell r="CB1444" t="str">
            <v>Match</v>
          </cell>
          <cell r="CC1444" t="b">
            <v>0</v>
          </cell>
          <cell r="CD1444">
            <v>513468276</v>
          </cell>
          <cell r="CE1444">
            <v>9</v>
          </cell>
          <cell r="CF1444">
            <v>5</v>
          </cell>
          <cell r="CG1444">
            <v>46</v>
          </cell>
          <cell r="CH1444" t="b">
            <v>0</v>
          </cell>
          <cell r="CI1444">
            <v>-8.3131597222236451</v>
          </cell>
          <cell r="CJ1444"/>
          <cell r="CK1444" t="e">
            <v>#REF!</v>
          </cell>
          <cell r="CL1444" t="e">
            <v>#REF!</v>
          </cell>
        </row>
        <row r="1445">
          <cell r="B1445">
            <v>9310175</v>
          </cell>
          <cell r="C1445" t="str">
            <v xml:space="preserve"> POORE,MERVIN</v>
          </cell>
          <cell r="D1445">
            <v>110000</v>
          </cell>
          <cell r="E1445">
            <v>-65023.74</v>
          </cell>
          <cell r="F1445">
            <v>40466</v>
          </cell>
          <cell r="G1445">
            <v>45962</v>
          </cell>
          <cell r="H1445" t="str">
            <v xml:space="preserve"> FHLB SOLD LOAN</v>
          </cell>
          <cell r="I1445" t="str">
            <v xml:space="preserve"> PT</v>
          </cell>
          <cell r="J1445">
            <v>20</v>
          </cell>
          <cell r="K1445" t="str">
            <v xml:space="preserve"> A</v>
          </cell>
          <cell r="L1445" t="str">
            <v xml:space="preserve"> N</v>
          </cell>
          <cell r="M1445">
            <v>0</v>
          </cell>
          <cell r="N1445">
            <v>47760</v>
          </cell>
          <cell r="O1445">
            <v>9310175</v>
          </cell>
          <cell r="P1445">
            <v>0</v>
          </cell>
          <cell r="Q1445" t="str">
            <v xml:space="preserve"> KM</v>
          </cell>
          <cell r="R1445">
            <v>43132</v>
          </cell>
          <cell r="S1445">
            <v>799.94</v>
          </cell>
          <cell r="T1445">
            <v>-145.41999999999999</v>
          </cell>
          <cell r="U1445" t="str">
            <v xml:space="preserve"> N</v>
          </cell>
          <cell r="V1445">
            <v>2</v>
          </cell>
          <cell r="W1445">
            <v>513468276</v>
          </cell>
          <cell r="X1445" t="str">
            <v xml:space="preserve"> S</v>
          </cell>
          <cell r="Y1445">
            <v>47760</v>
          </cell>
          <cell r="Z1445">
            <v>9310175</v>
          </cell>
          <cell r="AA1445">
            <v>0</v>
          </cell>
          <cell r="AB1445">
            <v>2</v>
          </cell>
          <cell r="AC1445">
            <v>6</v>
          </cell>
          <cell r="AD1445">
            <v>3</v>
          </cell>
          <cell r="AE1445">
            <v>310175</v>
          </cell>
          <cell r="AF1445">
            <v>1</v>
          </cell>
          <cell r="AG1445" t="str">
            <v xml:space="preserve"> ST</v>
          </cell>
          <cell r="AH1445" t="str">
            <v xml:space="preserve"> 1205 STEELE</v>
          </cell>
          <cell r="AI1445" t="str">
            <v xml:space="preserve"> N</v>
          </cell>
          <cell r="AJ1445">
            <v>3.5</v>
          </cell>
          <cell r="AK1445">
            <v>0</v>
          </cell>
          <cell r="AL1445">
            <v>47760</v>
          </cell>
          <cell r="AM1445">
            <v>9310175</v>
          </cell>
          <cell r="AN1445" t="str">
            <v xml:space="preserve">  0/00/0000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47760</v>
          </cell>
          <cell r="AZ1445">
            <v>9310175</v>
          </cell>
          <cell r="BA1445" t="str">
            <v xml:space="preserve"> ST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 t="str">
            <v>Pass</v>
          </cell>
          <cell r="BH1445" t="str">
            <v>Pass</v>
          </cell>
          <cell r="BI1445" t="str">
            <v>***-**-8276</v>
          </cell>
          <cell r="BJ1445">
            <v>-65023.74</v>
          </cell>
          <cell r="BK1445">
            <v>-65169.159999999996</v>
          </cell>
          <cell r="BL1445">
            <v>-65169.159999999996</v>
          </cell>
          <cell r="BM1445"/>
          <cell r="BN1445"/>
          <cell r="BO1445"/>
          <cell r="BP1445"/>
          <cell r="BQ1445">
            <v>-3.125311215413321E-5</v>
          </cell>
          <cell r="BR1445">
            <v>-65023.74</v>
          </cell>
          <cell r="BS1445">
            <v>-145.41999999999999</v>
          </cell>
          <cell r="BT1445">
            <v>-65169.159999999996</v>
          </cell>
          <cell r="BU1445">
            <v>0</v>
          </cell>
          <cell r="BV1445">
            <v>-65169.159999999996</v>
          </cell>
          <cell r="BW1445">
            <v>0</v>
          </cell>
          <cell r="BX1445">
            <v>0</v>
          </cell>
          <cell r="BY1445"/>
          <cell r="BZ1445">
            <v>0</v>
          </cell>
          <cell r="CA1445" t="e">
            <v>#REF!</v>
          </cell>
          <cell r="CB1445" t="str">
            <v>Match</v>
          </cell>
          <cell r="CC1445" t="b">
            <v>0</v>
          </cell>
          <cell r="CD1445">
            <v>513468276</v>
          </cell>
          <cell r="CE1445">
            <v>9</v>
          </cell>
          <cell r="CF1445">
            <v>5</v>
          </cell>
          <cell r="CG1445">
            <v>46</v>
          </cell>
          <cell r="CH1445" t="b">
            <v>0</v>
          </cell>
          <cell r="CI1445">
            <v>-8.3131597222236451</v>
          </cell>
          <cell r="CJ1445"/>
          <cell r="CK1445" t="e">
            <v>#REF!</v>
          </cell>
          <cell r="CL1445" t="e">
            <v>#REF!</v>
          </cell>
        </row>
        <row r="1446">
          <cell r="B1446">
            <v>52535</v>
          </cell>
          <cell r="C1446" t="str">
            <v xml:space="preserve"> COUCHMAN,LEASHA</v>
          </cell>
          <cell r="D1446">
            <v>16641.55</v>
          </cell>
          <cell r="E1446">
            <v>10853.63</v>
          </cell>
          <cell r="F1446">
            <v>42394</v>
          </cell>
          <cell r="G1446">
            <v>44234</v>
          </cell>
          <cell r="H1446" t="str">
            <v xml:space="preserve"> PURCHASE VEHICLE</v>
          </cell>
          <cell r="I1446" t="str">
            <v xml:space="preserve"> SA</v>
          </cell>
          <cell r="J1446">
            <v>34</v>
          </cell>
          <cell r="K1446" t="str">
            <v xml:space="preserve"> A</v>
          </cell>
          <cell r="L1446" t="str">
            <v xml:space="preserve"> N</v>
          </cell>
          <cell r="M1446">
            <v>0</v>
          </cell>
          <cell r="N1446">
            <v>48020</v>
          </cell>
          <cell r="O1446">
            <v>52535</v>
          </cell>
          <cell r="P1446">
            <v>0</v>
          </cell>
          <cell r="Q1446" t="str">
            <v xml:space="preserve"> JD</v>
          </cell>
          <cell r="R1446">
            <v>43138</v>
          </cell>
          <cell r="S1446">
            <v>321.41000000000003</v>
          </cell>
          <cell r="T1446">
            <v>33.340000000000003</v>
          </cell>
          <cell r="U1446" t="str">
            <v xml:space="preserve"> N</v>
          </cell>
          <cell r="V1446">
            <v>11</v>
          </cell>
          <cell r="W1446">
            <v>511928062</v>
          </cell>
          <cell r="X1446" t="str">
            <v xml:space="preserve"> S</v>
          </cell>
          <cell r="Y1446">
            <v>48020</v>
          </cell>
          <cell r="Z1446">
            <v>52535</v>
          </cell>
          <cell r="AA1446">
            <v>0</v>
          </cell>
          <cell r="AB1446">
            <v>2</v>
          </cell>
          <cell r="AC1446">
            <v>5</v>
          </cell>
          <cell r="AD1446">
            <v>12</v>
          </cell>
          <cell r="AE1446">
            <v>0</v>
          </cell>
          <cell r="AF1446">
            <v>0</v>
          </cell>
          <cell r="AG1446" t="str">
            <v xml:space="preserve"> ST</v>
          </cell>
          <cell r="AH1446" t="str">
            <v xml:space="preserve"> 2009 BUICK ENCLAVE CXL</v>
          </cell>
          <cell r="AI1446" t="str">
            <v xml:space="preserve"> N</v>
          </cell>
          <cell r="AJ1446">
            <v>5.9</v>
          </cell>
          <cell r="AK1446">
            <v>0</v>
          </cell>
          <cell r="AL1446">
            <v>48020</v>
          </cell>
          <cell r="AM1446">
            <v>52535</v>
          </cell>
          <cell r="AN1446" t="str">
            <v xml:space="preserve">  0/00/0000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48020</v>
          </cell>
          <cell r="AZ1446">
            <v>52535</v>
          </cell>
          <cell r="BA1446" t="str">
            <v xml:space="preserve"> ST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 t="str">
            <v>Pass</v>
          </cell>
          <cell r="BH1446" t="str">
            <v>Pass</v>
          </cell>
          <cell r="BI1446" t="str">
            <v>***-**-8062</v>
          </cell>
          <cell r="BJ1446">
            <v>10853.63</v>
          </cell>
          <cell r="BK1446">
            <v>10886.97</v>
          </cell>
          <cell r="BL1446">
            <v>10886.97</v>
          </cell>
          <cell r="BM1446"/>
          <cell r="BN1446"/>
          <cell r="BO1446"/>
          <cell r="BP1446"/>
          <cell r="BQ1446">
            <v>8.7938753377935161E-6</v>
          </cell>
          <cell r="BR1446">
            <v>10853.63</v>
          </cell>
          <cell r="BS1446">
            <v>33.340000000000003</v>
          </cell>
          <cell r="BT1446">
            <v>10886.97</v>
          </cell>
          <cell r="BU1446">
            <v>0</v>
          </cell>
          <cell r="BV1446">
            <v>10886.97</v>
          </cell>
          <cell r="BW1446">
            <v>0</v>
          </cell>
          <cell r="BX1446">
            <v>0</v>
          </cell>
          <cell r="BY1446"/>
          <cell r="BZ1446">
            <v>0</v>
          </cell>
          <cell r="CA1446" t="e">
            <v>#REF!</v>
          </cell>
          <cell r="CB1446" t="str">
            <v>Match</v>
          </cell>
          <cell r="CC1446" t="b">
            <v>0</v>
          </cell>
          <cell r="CD1446">
            <v>511928062</v>
          </cell>
          <cell r="CE1446">
            <v>9</v>
          </cell>
          <cell r="CF1446">
            <v>5</v>
          </cell>
          <cell r="CG1446">
            <v>92</v>
          </cell>
          <cell r="CH1446" t="b">
            <v>0</v>
          </cell>
          <cell r="CI1446">
            <v>-14.313159722223645</v>
          </cell>
          <cell r="CJ1446"/>
          <cell r="CK1446" t="e">
            <v>#REF!</v>
          </cell>
          <cell r="CL1446" t="e">
            <v>#REF!</v>
          </cell>
        </row>
        <row r="1447">
          <cell r="B1447">
            <v>53482</v>
          </cell>
          <cell r="C1447" t="str">
            <v xml:space="preserve"> POWELSON,SHAWN</v>
          </cell>
          <cell r="D1447">
            <v>17792.68</v>
          </cell>
          <cell r="E1447">
            <v>16939.650000000001</v>
          </cell>
          <cell r="F1447">
            <v>42718</v>
          </cell>
          <cell r="G1447">
            <v>45274</v>
          </cell>
          <cell r="H1447" t="str">
            <v xml:space="preserve"> AMORTIZE SHED</v>
          </cell>
          <cell r="I1447" t="str">
            <v xml:space="preserve"> SB</v>
          </cell>
          <cell r="J1447">
            <v>31</v>
          </cell>
          <cell r="K1447" t="str">
            <v xml:space="preserve"> A</v>
          </cell>
          <cell r="L1447" t="str">
            <v xml:space="preserve"> N</v>
          </cell>
          <cell r="M1447">
            <v>0</v>
          </cell>
          <cell r="N1447">
            <v>48025</v>
          </cell>
          <cell r="O1447">
            <v>53482</v>
          </cell>
          <cell r="P1447">
            <v>0</v>
          </cell>
          <cell r="Q1447" t="str">
            <v xml:space="preserve"> JB</v>
          </cell>
          <cell r="R1447">
            <v>43173</v>
          </cell>
          <cell r="S1447">
            <v>437.49</v>
          </cell>
          <cell r="T1447">
            <v>16.89</v>
          </cell>
          <cell r="U1447" t="str">
            <v xml:space="preserve"> N</v>
          </cell>
          <cell r="V1447">
            <v>11</v>
          </cell>
          <cell r="W1447">
            <v>510826386</v>
          </cell>
          <cell r="X1447" t="str">
            <v xml:space="preserve"> S</v>
          </cell>
          <cell r="Y1447">
            <v>48025</v>
          </cell>
          <cell r="Z1447">
            <v>53482</v>
          </cell>
          <cell r="AA1447">
            <v>0</v>
          </cell>
          <cell r="AB1447">
            <v>13</v>
          </cell>
          <cell r="AC1447">
            <v>10</v>
          </cell>
          <cell r="AD1447">
            <v>4</v>
          </cell>
          <cell r="AE1447">
            <v>0</v>
          </cell>
          <cell r="AF1447">
            <v>0</v>
          </cell>
          <cell r="AG1447" t="str">
            <v xml:space="preserve"> ST</v>
          </cell>
          <cell r="AH1447" t="str">
            <v xml:space="preserve"> 2005 FORD KING RANCH</v>
          </cell>
          <cell r="AI1447" t="str">
            <v xml:space="preserve"> N</v>
          </cell>
          <cell r="AJ1447">
            <v>5.5</v>
          </cell>
          <cell r="AK1447">
            <v>1</v>
          </cell>
          <cell r="AL1447">
            <v>48025</v>
          </cell>
          <cell r="AM1447">
            <v>53482</v>
          </cell>
          <cell r="AN1447" t="str">
            <v xml:space="preserve">  0/00/0000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48025</v>
          </cell>
          <cell r="AZ1447">
            <v>53482</v>
          </cell>
          <cell r="BA1447" t="str">
            <v xml:space="preserve"> ST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 t="str">
            <v>Pass</v>
          </cell>
          <cell r="BH1447" t="str">
            <v>Pass</v>
          </cell>
          <cell r="BI1447" t="str">
            <v>***-**-6386</v>
          </cell>
          <cell r="BJ1447">
            <v>16939.650000000001</v>
          </cell>
          <cell r="BK1447">
            <v>16956.54</v>
          </cell>
          <cell r="BL1447">
            <v>16956.54</v>
          </cell>
          <cell r="BM1447"/>
          <cell r="BN1447"/>
          <cell r="BO1447"/>
          <cell r="BP1447"/>
          <cell r="BQ1447">
            <v>1.27944141067761E-5</v>
          </cell>
          <cell r="BR1447">
            <v>16939.650000000001</v>
          </cell>
          <cell r="BS1447">
            <v>16.89</v>
          </cell>
          <cell r="BT1447">
            <v>16956.54</v>
          </cell>
          <cell r="BU1447">
            <v>0</v>
          </cell>
          <cell r="BV1447">
            <v>16956.54</v>
          </cell>
          <cell r="BW1447">
            <v>0</v>
          </cell>
          <cell r="BX1447">
            <v>0</v>
          </cell>
          <cell r="BY1447"/>
          <cell r="BZ1447">
            <v>0</v>
          </cell>
          <cell r="CA1447" t="e">
            <v>#REF!</v>
          </cell>
          <cell r="CB1447" t="str">
            <v>Match</v>
          </cell>
          <cell r="CC1447" t="b">
            <v>0</v>
          </cell>
          <cell r="CD1447">
            <v>510826386</v>
          </cell>
          <cell r="CE1447">
            <v>9</v>
          </cell>
          <cell r="CF1447">
            <v>5</v>
          </cell>
          <cell r="CG1447">
            <v>82</v>
          </cell>
          <cell r="CH1447" t="b">
            <v>0</v>
          </cell>
          <cell r="CI1447">
            <v>-49.313159722223645</v>
          </cell>
          <cell r="CJ1447"/>
          <cell r="CK1447" t="e">
            <v>#REF!</v>
          </cell>
          <cell r="CL1447" t="e">
            <v>#REF!</v>
          </cell>
        </row>
        <row r="1448">
          <cell r="B1448">
            <v>310091</v>
          </cell>
          <cell r="C1448" t="str">
            <v xml:space="preserve"> POWERS,RYAN D</v>
          </cell>
          <cell r="D1448">
            <v>94468.79</v>
          </cell>
          <cell r="E1448">
            <v>76314.399999999994</v>
          </cell>
          <cell r="F1448">
            <v>39835</v>
          </cell>
          <cell r="G1448">
            <v>50802</v>
          </cell>
          <cell r="H1448" t="str">
            <v xml:space="preserve"> RATE/TERM REFINANCE</v>
          </cell>
          <cell r="I1448" t="str">
            <v xml:space="preserve"> PA</v>
          </cell>
          <cell r="J1448">
            <v>19</v>
          </cell>
          <cell r="K1448" t="str">
            <v xml:space="preserve"> A</v>
          </cell>
          <cell r="L1448" t="str">
            <v xml:space="preserve"> N</v>
          </cell>
          <cell r="M1448">
            <v>0</v>
          </cell>
          <cell r="N1448">
            <v>48030</v>
          </cell>
          <cell r="O1448">
            <v>310091</v>
          </cell>
          <cell r="P1448">
            <v>0</v>
          </cell>
          <cell r="Q1448" t="str">
            <v xml:space="preserve"> KM</v>
          </cell>
          <cell r="R1448">
            <v>43132</v>
          </cell>
          <cell r="S1448">
            <v>499.94</v>
          </cell>
          <cell r="T1448">
            <v>225.5</v>
          </cell>
          <cell r="U1448" t="str">
            <v xml:space="preserve"> N</v>
          </cell>
          <cell r="V1448">
            <v>2</v>
          </cell>
          <cell r="W1448">
            <v>511926979</v>
          </cell>
          <cell r="X1448" t="str">
            <v xml:space="preserve"> S</v>
          </cell>
          <cell r="Y1448">
            <v>48030</v>
          </cell>
          <cell r="Z1448">
            <v>310091</v>
          </cell>
          <cell r="AA1448">
            <v>0</v>
          </cell>
          <cell r="AB1448">
            <v>24</v>
          </cell>
          <cell r="AC1448">
            <v>6</v>
          </cell>
          <cell r="AD1448">
            <v>3</v>
          </cell>
          <cell r="AE1448">
            <v>310091</v>
          </cell>
          <cell r="AF1448">
            <v>1</v>
          </cell>
          <cell r="AG1448" t="str">
            <v xml:space="preserve"> ST</v>
          </cell>
          <cell r="AH1448" t="str">
            <v xml:space="preserve"> 2106 APACHE DRIVE, GC</v>
          </cell>
          <cell r="AI1448" t="str">
            <v xml:space="preserve"> N</v>
          </cell>
          <cell r="AJ1448">
            <v>4.625</v>
          </cell>
          <cell r="AK1448">
            <v>49</v>
          </cell>
          <cell r="AL1448">
            <v>48030</v>
          </cell>
          <cell r="AM1448">
            <v>310091</v>
          </cell>
          <cell r="AN1448" t="str">
            <v xml:space="preserve">  0/00/0000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10</v>
          </cell>
          <cell r="AW1448">
            <v>0</v>
          </cell>
          <cell r="AX1448">
            <v>0</v>
          </cell>
          <cell r="AY1448">
            <v>48030</v>
          </cell>
          <cell r="AZ1448">
            <v>310091</v>
          </cell>
          <cell r="BA1448" t="str">
            <v xml:space="preserve"> ST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 t="str">
            <v>Pass</v>
          </cell>
          <cell r="BH1448" t="str">
            <v>Pass</v>
          </cell>
          <cell r="BI1448" t="str">
            <v>***-**-6979</v>
          </cell>
          <cell r="BJ1448">
            <v>76314.399999999994</v>
          </cell>
          <cell r="BK1448">
            <v>76539.899999999994</v>
          </cell>
          <cell r="BL1448">
            <v>76539.899999999994</v>
          </cell>
          <cell r="BM1448"/>
          <cell r="BN1448"/>
          <cell r="BO1448"/>
          <cell r="BP1448"/>
          <cell r="BQ1448">
            <v>4.846983171096388E-5</v>
          </cell>
          <cell r="BR1448">
            <v>76314.399999999994</v>
          </cell>
          <cell r="BS1448">
            <v>225.5</v>
          </cell>
          <cell r="BT1448">
            <v>76539.899999999994</v>
          </cell>
          <cell r="BU1448">
            <v>0</v>
          </cell>
          <cell r="BV1448">
            <v>76539.899999999994</v>
          </cell>
          <cell r="BW1448">
            <v>0</v>
          </cell>
          <cell r="BX1448">
            <v>0</v>
          </cell>
          <cell r="BY1448"/>
          <cell r="BZ1448">
            <v>0</v>
          </cell>
          <cell r="CA1448" t="e">
            <v>#REF!</v>
          </cell>
          <cell r="CB1448" t="str">
            <v>Match</v>
          </cell>
          <cell r="CC1448" t="b">
            <v>0</v>
          </cell>
          <cell r="CD1448">
            <v>511926979</v>
          </cell>
          <cell r="CE1448">
            <v>9</v>
          </cell>
          <cell r="CF1448">
            <v>5</v>
          </cell>
          <cell r="CG1448">
            <v>92</v>
          </cell>
          <cell r="CH1448" t="b">
            <v>0</v>
          </cell>
          <cell r="CI1448">
            <v>-8.3131597222236451</v>
          </cell>
          <cell r="CJ1448"/>
          <cell r="CK1448" t="e">
            <v>#REF!</v>
          </cell>
          <cell r="CL1448" t="e">
            <v>#REF!</v>
          </cell>
        </row>
        <row r="1449">
          <cell r="B1449">
            <v>9310091</v>
          </cell>
          <cell r="C1449" t="str">
            <v xml:space="preserve"> POWERS,RYAN D</v>
          </cell>
          <cell r="D1449">
            <v>0</v>
          </cell>
          <cell r="E1449">
            <v>-76314.399999999994</v>
          </cell>
          <cell r="F1449">
            <v>39835</v>
          </cell>
          <cell r="G1449">
            <v>50802</v>
          </cell>
          <cell r="H1449" t="str">
            <v xml:space="preserve"> RATE/TERM REFINANCE</v>
          </cell>
          <cell r="I1449" t="str">
            <v xml:space="preserve"> PT</v>
          </cell>
          <cell r="J1449">
            <v>20</v>
          </cell>
          <cell r="K1449" t="str">
            <v xml:space="preserve"> A</v>
          </cell>
          <cell r="L1449" t="str">
            <v xml:space="preserve"> N</v>
          </cell>
          <cell r="M1449">
            <v>0</v>
          </cell>
          <cell r="N1449">
            <v>48030</v>
          </cell>
          <cell r="O1449">
            <v>9310091</v>
          </cell>
          <cell r="P1449">
            <v>0</v>
          </cell>
          <cell r="Q1449" t="str">
            <v xml:space="preserve"> KM</v>
          </cell>
          <cell r="R1449">
            <v>43132</v>
          </cell>
          <cell r="S1449">
            <v>499.94</v>
          </cell>
          <cell r="T1449">
            <v>-225.5</v>
          </cell>
          <cell r="U1449" t="str">
            <v xml:space="preserve"> N</v>
          </cell>
          <cell r="V1449">
            <v>2</v>
          </cell>
          <cell r="W1449">
            <v>511926979</v>
          </cell>
          <cell r="X1449" t="str">
            <v xml:space="preserve"> S</v>
          </cell>
          <cell r="Y1449">
            <v>48030</v>
          </cell>
          <cell r="Z1449">
            <v>9310091</v>
          </cell>
          <cell r="AA1449">
            <v>0</v>
          </cell>
          <cell r="AB1449">
            <v>24</v>
          </cell>
          <cell r="AC1449">
            <v>6</v>
          </cell>
          <cell r="AD1449">
            <v>3</v>
          </cell>
          <cell r="AE1449">
            <v>310091</v>
          </cell>
          <cell r="AF1449">
            <v>1</v>
          </cell>
          <cell r="AG1449" t="str">
            <v xml:space="preserve"> ST</v>
          </cell>
          <cell r="AH1449" t="str">
            <v xml:space="preserve"> 2106 APACHE DR, GC</v>
          </cell>
          <cell r="AI1449" t="str">
            <v xml:space="preserve"> N</v>
          </cell>
          <cell r="AJ1449">
            <v>4.625</v>
          </cell>
          <cell r="AK1449">
            <v>79</v>
          </cell>
          <cell r="AL1449">
            <v>48030</v>
          </cell>
          <cell r="AM1449">
            <v>9310091</v>
          </cell>
          <cell r="AN1449" t="str">
            <v xml:space="preserve">  0/00/0000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11</v>
          </cell>
          <cell r="AW1449">
            <v>0</v>
          </cell>
          <cell r="AX1449">
            <v>0</v>
          </cell>
          <cell r="AY1449">
            <v>48030</v>
          </cell>
          <cell r="AZ1449">
            <v>9310091</v>
          </cell>
          <cell r="BA1449" t="str">
            <v xml:space="preserve"> ST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 t="str">
            <v>Pass</v>
          </cell>
          <cell r="BH1449" t="str">
            <v>Pass</v>
          </cell>
          <cell r="BI1449" t="str">
            <v>***-**-6979</v>
          </cell>
          <cell r="BJ1449">
            <v>-76314.399999999994</v>
          </cell>
          <cell r="BK1449">
            <v>-76539.899999999994</v>
          </cell>
          <cell r="BL1449">
            <v>-76539.899999999994</v>
          </cell>
          <cell r="BM1449"/>
          <cell r="BN1449"/>
          <cell r="BO1449"/>
          <cell r="BP1449"/>
          <cell r="BQ1449">
            <v>-4.846983171096388E-5</v>
          </cell>
          <cell r="BR1449">
            <v>-76314.399999999994</v>
          </cell>
          <cell r="BS1449">
            <v>-225.5</v>
          </cell>
          <cell r="BT1449">
            <v>-76539.899999999994</v>
          </cell>
          <cell r="BU1449">
            <v>0</v>
          </cell>
          <cell r="BV1449">
            <v>-76539.899999999994</v>
          </cell>
          <cell r="BW1449">
            <v>0</v>
          </cell>
          <cell r="BX1449">
            <v>0</v>
          </cell>
          <cell r="BY1449"/>
          <cell r="BZ1449">
            <v>0</v>
          </cell>
          <cell r="CA1449" t="e">
            <v>#REF!</v>
          </cell>
          <cell r="CB1449" t="str">
            <v>Match</v>
          </cell>
          <cell r="CC1449" t="b">
            <v>0</v>
          </cell>
          <cell r="CD1449">
            <v>511926979</v>
          </cell>
          <cell r="CE1449">
            <v>9</v>
          </cell>
          <cell r="CF1449">
            <v>5</v>
          </cell>
          <cell r="CG1449">
            <v>92</v>
          </cell>
          <cell r="CH1449" t="b">
            <v>0</v>
          </cell>
          <cell r="CI1449">
            <v>-8.3131597222236451</v>
          </cell>
          <cell r="CJ1449"/>
          <cell r="CK1449" t="e">
            <v>#REF!</v>
          </cell>
          <cell r="CL1449" t="e">
            <v>#REF!</v>
          </cell>
        </row>
        <row r="1450">
          <cell r="B1450">
            <v>54295</v>
          </cell>
          <cell r="C1450" t="str">
            <v xml:space="preserve"> PRICE AND SONS FUNER</v>
          </cell>
          <cell r="D1450">
            <v>195000</v>
          </cell>
          <cell r="E1450">
            <v>144013</v>
          </cell>
          <cell r="F1450">
            <v>43048</v>
          </cell>
          <cell r="G1450">
            <v>43383</v>
          </cell>
          <cell r="H1450" t="str">
            <v xml:space="preserve"> OPERATING RENEWAL</v>
          </cell>
          <cell r="I1450" t="str">
            <v xml:space="preserve"> SI</v>
          </cell>
          <cell r="J1450">
            <v>15</v>
          </cell>
          <cell r="K1450" t="str">
            <v xml:space="preserve"> A</v>
          </cell>
          <cell r="L1450" t="str">
            <v xml:space="preserve"> O</v>
          </cell>
          <cell r="M1450">
            <v>195000</v>
          </cell>
          <cell r="N1450">
            <v>48410</v>
          </cell>
          <cell r="O1450">
            <v>54295</v>
          </cell>
          <cell r="P1450">
            <v>0</v>
          </cell>
          <cell r="Q1450" t="str">
            <v xml:space="preserve"> LF</v>
          </cell>
          <cell r="R1450">
            <v>43383</v>
          </cell>
          <cell r="S1450">
            <v>0</v>
          </cell>
          <cell r="T1450">
            <v>1161.27</v>
          </cell>
          <cell r="U1450" t="str">
            <v xml:space="preserve"> N</v>
          </cell>
          <cell r="V1450">
            <v>2</v>
          </cell>
          <cell r="W1450">
            <v>480952559</v>
          </cell>
          <cell r="X1450" t="str">
            <v xml:space="preserve"> F</v>
          </cell>
          <cell r="Y1450">
            <v>48410</v>
          </cell>
          <cell r="Z1450">
            <v>54295</v>
          </cell>
          <cell r="AA1450">
            <v>0</v>
          </cell>
          <cell r="AB1450">
            <v>1</v>
          </cell>
          <cell r="AC1450">
            <v>4</v>
          </cell>
          <cell r="AD1450">
            <v>2</v>
          </cell>
          <cell r="AE1450">
            <v>0</v>
          </cell>
          <cell r="AF1450">
            <v>0</v>
          </cell>
          <cell r="AG1450" t="str">
            <v xml:space="preserve"> ST</v>
          </cell>
          <cell r="AH1450" t="str">
            <v xml:space="preserve"> 620 N MAIN ST, GARDEN CITY, KS</v>
          </cell>
          <cell r="AI1450" t="str">
            <v xml:space="preserve"> N</v>
          </cell>
          <cell r="AJ1450">
            <v>4.95</v>
          </cell>
          <cell r="AK1450">
            <v>0</v>
          </cell>
          <cell r="AL1450">
            <v>48410</v>
          </cell>
          <cell r="AM1450">
            <v>54295</v>
          </cell>
          <cell r="AN1450" t="str">
            <v xml:space="preserve">  0/00/0000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48410</v>
          </cell>
          <cell r="AZ1450">
            <v>54295</v>
          </cell>
          <cell r="BA1450" t="str">
            <v xml:space="preserve"> ST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 t="str">
            <v>Pass</v>
          </cell>
          <cell r="BH1450" t="str">
            <v>Pass</v>
          </cell>
          <cell r="BI1450" t="str">
            <v>**-***2559</v>
          </cell>
          <cell r="BJ1450">
            <v>195000</v>
          </cell>
          <cell r="BK1450">
            <v>145174.26999999999</v>
          </cell>
          <cell r="BL1450">
            <v>145174.26999999999</v>
          </cell>
          <cell r="BM1450"/>
          <cell r="BN1450"/>
          <cell r="BO1450"/>
          <cell r="BP1450"/>
          <cell r="BQ1450">
            <v>9.7894924799699624E-5</v>
          </cell>
          <cell r="BR1450">
            <v>144013</v>
          </cell>
          <cell r="BS1450">
            <v>1161.27</v>
          </cell>
          <cell r="BT1450">
            <v>145174.26999999999</v>
          </cell>
          <cell r="BU1450">
            <v>50987</v>
          </cell>
          <cell r="BV1450">
            <v>196161.27</v>
          </cell>
          <cell r="BW1450">
            <v>0</v>
          </cell>
          <cell r="BX1450">
            <v>0</v>
          </cell>
          <cell r="BY1450"/>
          <cell r="BZ1450">
            <v>0</v>
          </cell>
          <cell r="CA1450" t="e">
            <v>#REF!</v>
          </cell>
          <cell r="CB1450" t="str">
            <v>Match</v>
          </cell>
          <cell r="CC1450" t="b">
            <v>0</v>
          </cell>
          <cell r="CD1450">
            <v>480952559</v>
          </cell>
          <cell r="CE1450">
            <v>9</v>
          </cell>
          <cell r="CF1450">
            <v>4</v>
          </cell>
          <cell r="CG1450">
            <v>95</v>
          </cell>
          <cell r="CH1450" t="b">
            <v>0</v>
          </cell>
          <cell r="CI1450">
            <v>-259.31315972222365</v>
          </cell>
          <cell r="CJ1450"/>
          <cell r="CK1450" t="e">
            <v>#REF!</v>
          </cell>
          <cell r="CL1450" t="e">
            <v>#REF!</v>
          </cell>
        </row>
        <row r="1451">
          <cell r="B1451">
            <v>51954</v>
          </cell>
          <cell r="C1451" t="str">
            <v xml:space="preserve"> PRICE,CHRISTOPHER J.</v>
          </cell>
          <cell r="D1451">
            <v>12670.07</v>
          </cell>
          <cell r="E1451">
            <v>6550.9</v>
          </cell>
          <cell r="F1451">
            <v>42219</v>
          </cell>
          <cell r="G1451">
            <v>44022</v>
          </cell>
          <cell r="H1451" t="str">
            <v xml:space="preserve"> RENEW VEHICLE PURCHASE/REPAIR</v>
          </cell>
          <cell r="I1451" t="str">
            <v xml:space="preserve"> SA</v>
          </cell>
          <cell r="J1451">
            <v>34</v>
          </cell>
          <cell r="K1451" t="str">
            <v xml:space="preserve"> A</v>
          </cell>
          <cell r="L1451" t="str">
            <v xml:space="preserve"> N</v>
          </cell>
          <cell r="M1451">
            <v>0</v>
          </cell>
          <cell r="N1451">
            <v>48461</v>
          </cell>
          <cell r="O1451">
            <v>51954</v>
          </cell>
          <cell r="P1451">
            <v>0</v>
          </cell>
          <cell r="Q1451" t="str">
            <v xml:space="preserve"> LF</v>
          </cell>
          <cell r="R1451">
            <v>43141</v>
          </cell>
          <cell r="S1451">
            <v>238.09</v>
          </cell>
          <cell r="T1451">
            <v>79.069999999999993</v>
          </cell>
          <cell r="U1451" t="str">
            <v xml:space="preserve"> N</v>
          </cell>
          <cell r="V1451">
            <v>11</v>
          </cell>
          <cell r="W1451">
            <v>510749956</v>
          </cell>
          <cell r="X1451" t="str">
            <v xml:space="preserve"> S</v>
          </cell>
          <cell r="Y1451">
            <v>48461</v>
          </cell>
          <cell r="Z1451">
            <v>51954</v>
          </cell>
          <cell r="AA1451">
            <v>0</v>
          </cell>
          <cell r="AB1451">
            <v>13</v>
          </cell>
          <cell r="AC1451">
            <v>5</v>
          </cell>
          <cell r="AD1451">
            <v>12</v>
          </cell>
          <cell r="AE1451">
            <v>0</v>
          </cell>
          <cell r="AF1451">
            <v>0</v>
          </cell>
          <cell r="AG1451" t="str">
            <v xml:space="preserve"> ST</v>
          </cell>
          <cell r="AH1451" t="str">
            <v xml:space="preserve"> 1973 FORD MUSTANG MACH 1</v>
          </cell>
          <cell r="AI1451" t="str">
            <v xml:space="preserve"> N</v>
          </cell>
          <cell r="AJ1451">
            <v>4.95</v>
          </cell>
          <cell r="AK1451">
            <v>2</v>
          </cell>
          <cell r="AL1451">
            <v>48461</v>
          </cell>
          <cell r="AM1451">
            <v>51954</v>
          </cell>
          <cell r="AN1451" t="str">
            <v xml:space="preserve">  0/00/0000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1</v>
          </cell>
          <cell r="AW1451">
            <v>0</v>
          </cell>
          <cell r="AX1451">
            <v>0</v>
          </cell>
          <cell r="AY1451">
            <v>48461</v>
          </cell>
          <cell r="AZ1451">
            <v>51954</v>
          </cell>
          <cell r="BA1451" t="str">
            <v xml:space="preserve"> ST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 t="str">
            <v>Pass</v>
          </cell>
          <cell r="BH1451" t="str">
            <v>Pass</v>
          </cell>
          <cell r="BI1451" t="str">
            <v>***-**-9956</v>
          </cell>
          <cell r="BJ1451">
            <v>6550.9</v>
          </cell>
          <cell r="BK1451">
            <v>6629.9699999999993</v>
          </cell>
          <cell r="BL1451">
            <v>6629.9699999999993</v>
          </cell>
          <cell r="BM1451"/>
          <cell r="BN1451"/>
          <cell r="BO1451"/>
          <cell r="BP1451"/>
          <cell r="BQ1451">
            <v>4.4530692567362123E-6</v>
          </cell>
          <cell r="BR1451">
            <v>6550.9</v>
          </cell>
          <cell r="BS1451">
            <v>79.069999999999993</v>
          </cell>
          <cell r="BT1451">
            <v>6629.9699999999993</v>
          </cell>
          <cell r="BU1451">
            <v>0</v>
          </cell>
          <cell r="BV1451">
            <v>6629.9699999999993</v>
          </cell>
          <cell r="BW1451">
            <v>0</v>
          </cell>
          <cell r="BX1451">
            <v>0</v>
          </cell>
          <cell r="BY1451"/>
          <cell r="BZ1451">
            <v>0</v>
          </cell>
          <cell r="CA1451" t="e">
            <v>#REF!</v>
          </cell>
          <cell r="CB1451" t="str">
            <v>Match</v>
          </cell>
          <cell r="CC1451" t="b">
            <v>0</v>
          </cell>
          <cell r="CD1451">
            <v>510749956</v>
          </cell>
          <cell r="CE1451">
            <v>9</v>
          </cell>
          <cell r="CF1451">
            <v>5</v>
          </cell>
          <cell r="CG1451">
            <v>74</v>
          </cell>
          <cell r="CH1451" t="b">
            <v>0</v>
          </cell>
          <cell r="CI1451">
            <v>-17.313159722223645</v>
          </cell>
          <cell r="CJ1451"/>
          <cell r="CK1451" t="e">
            <v>#REF!</v>
          </cell>
          <cell r="CL1451" t="e">
            <v>#REF!</v>
          </cell>
        </row>
        <row r="1452">
          <cell r="B1452">
            <v>53520</v>
          </cell>
          <cell r="C1452" t="str">
            <v xml:space="preserve"> PRICE,CHRISTOPHER J.</v>
          </cell>
          <cell r="D1452">
            <v>121000</v>
          </cell>
          <cell r="E1452">
            <v>117807.4</v>
          </cell>
          <cell r="F1452">
            <v>42732</v>
          </cell>
          <cell r="G1452">
            <v>50050</v>
          </cell>
          <cell r="H1452" t="str">
            <v xml:space="preserve"> PURCHASE RENTAL</v>
          </cell>
          <cell r="I1452" t="str">
            <v xml:space="preserve"> SA</v>
          </cell>
          <cell r="J1452">
            <v>13</v>
          </cell>
          <cell r="K1452" t="str">
            <v xml:space="preserve"> A</v>
          </cell>
          <cell r="L1452" t="str">
            <v xml:space="preserve"> N</v>
          </cell>
          <cell r="M1452">
            <v>0</v>
          </cell>
          <cell r="N1452">
            <v>48461</v>
          </cell>
          <cell r="O1452">
            <v>53520</v>
          </cell>
          <cell r="P1452">
            <v>0</v>
          </cell>
          <cell r="Q1452" t="str">
            <v xml:space="preserve"> LF</v>
          </cell>
          <cell r="R1452">
            <v>43141</v>
          </cell>
          <cell r="S1452">
            <v>834.09</v>
          </cell>
          <cell r="T1452">
            <v>248.52</v>
          </cell>
          <cell r="U1452" t="str">
            <v xml:space="preserve"> N</v>
          </cell>
          <cell r="V1452">
            <v>2</v>
          </cell>
          <cell r="W1452">
            <v>510749956</v>
          </cell>
          <cell r="X1452" t="str">
            <v xml:space="preserve"> S</v>
          </cell>
          <cell r="Y1452">
            <v>48461</v>
          </cell>
          <cell r="Z1452">
            <v>53520</v>
          </cell>
          <cell r="AA1452">
            <v>0</v>
          </cell>
          <cell r="AB1452">
            <v>1</v>
          </cell>
          <cell r="AC1452">
            <v>6</v>
          </cell>
          <cell r="AD1452">
            <v>1</v>
          </cell>
          <cell r="AE1452">
            <v>0</v>
          </cell>
          <cell r="AF1452">
            <v>0</v>
          </cell>
          <cell r="AG1452" t="str">
            <v xml:space="preserve"> ST</v>
          </cell>
          <cell r="AH1452" t="str">
            <v xml:space="preserve"> REAL PROPERTY LOCATED AT 2070</v>
          </cell>
          <cell r="AI1452" t="str">
            <v xml:space="preserve"> N</v>
          </cell>
          <cell r="AJ1452">
            <v>5.5</v>
          </cell>
          <cell r="AK1452">
            <v>0</v>
          </cell>
          <cell r="AL1452">
            <v>48461</v>
          </cell>
          <cell r="AM1452">
            <v>53520</v>
          </cell>
          <cell r="AN1452" t="str">
            <v xml:space="preserve">  0/00/0000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48461</v>
          </cell>
          <cell r="AZ1452">
            <v>53520</v>
          </cell>
          <cell r="BA1452" t="str">
            <v xml:space="preserve"> ST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 t="str">
            <v>Pass</v>
          </cell>
          <cell r="BH1452" t="str">
            <v>Pass</v>
          </cell>
          <cell r="BI1452" t="str">
            <v>***-**-9956</v>
          </cell>
          <cell r="BJ1452">
            <v>117807.4</v>
          </cell>
          <cell r="BK1452">
            <v>118055.92</v>
          </cell>
          <cell r="BL1452">
            <v>118055.92</v>
          </cell>
          <cell r="BM1452"/>
          <cell r="BN1452"/>
          <cell r="BO1452"/>
          <cell r="BP1452"/>
          <cell r="BQ1452">
            <v>8.897920915972966E-5</v>
          </cell>
          <cell r="BR1452">
            <v>117807.4</v>
          </cell>
          <cell r="BS1452">
            <v>248.52</v>
          </cell>
          <cell r="BT1452">
            <v>118055.92</v>
          </cell>
          <cell r="BU1452">
            <v>0</v>
          </cell>
          <cell r="BV1452">
            <v>118055.92</v>
          </cell>
          <cell r="BW1452">
            <v>0</v>
          </cell>
          <cell r="BX1452">
            <v>0</v>
          </cell>
          <cell r="BY1452"/>
          <cell r="BZ1452">
            <v>0</v>
          </cell>
          <cell r="CA1452" t="e">
            <v>#REF!</v>
          </cell>
          <cell r="CB1452" t="str">
            <v>Match</v>
          </cell>
          <cell r="CC1452" t="b">
            <v>0</v>
          </cell>
          <cell r="CD1452">
            <v>510749956</v>
          </cell>
          <cell r="CE1452">
            <v>9</v>
          </cell>
          <cell r="CF1452">
            <v>5</v>
          </cell>
          <cell r="CG1452">
            <v>74</v>
          </cell>
          <cell r="CH1452" t="b">
            <v>0</v>
          </cell>
          <cell r="CI1452">
            <v>-17.313159722223645</v>
          </cell>
          <cell r="CJ1452"/>
          <cell r="CK1452" t="e">
            <v>#REF!</v>
          </cell>
          <cell r="CL1452" t="e">
            <v>#REF!</v>
          </cell>
        </row>
        <row r="1453">
          <cell r="B1453">
            <v>54301</v>
          </cell>
          <cell r="C1453" t="str">
            <v xml:space="preserve"> PRICE,CHRISTOPHER J.</v>
          </cell>
          <cell r="D1453">
            <v>10000</v>
          </cell>
          <cell r="E1453">
            <v>13</v>
          </cell>
          <cell r="F1453">
            <v>43048</v>
          </cell>
          <cell r="G1453">
            <v>43647</v>
          </cell>
          <cell r="H1453" t="str">
            <v xml:space="preserve"> OPERATING LOC</v>
          </cell>
          <cell r="I1453" t="str">
            <v xml:space="preserve"> SI</v>
          </cell>
          <cell r="J1453">
            <v>15</v>
          </cell>
          <cell r="K1453" t="str">
            <v xml:space="preserve"> A</v>
          </cell>
          <cell r="L1453" t="str">
            <v xml:space="preserve"> O</v>
          </cell>
          <cell r="M1453">
            <v>10000</v>
          </cell>
          <cell r="N1453">
            <v>48461</v>
          </cell>
          <cell r="O1453">
            <v>54301</v>
          </cell>
          <cell r="P1453">
            <v>0</v>
          </cell>
          <cell r="Q1453" t="str">
            <v xml:space="preserve"> LF</v>
          </cell>
          <cell r="R1453">
            <v>43647</v>
          </cell>
          <cell r="S1453">
            <v>0</v>
          </cell>
          <cell r="T1453">
            <v>0.15</v>
          </cell>
          <cell r="U1453" t="str">
            <v xml:space="preserve"> N</v>
          </cell>
          <cell r="V1453">
            <v>2</v>
          </cell>
          <cell r="W1453">
            <v>510749956</v>
          </cell>
          <cell r="X1453" t="str">
            <v xml:space="preserve"> S</v>
          </cell>
          <cell r="Y1453">
            <v>48461</v>
          </cell>
          <cell r="Z1453">
            <v>54301</v>
          </cell>
          <cell r="AA1453">
            <v>0</v>
          </cell>
          <cell r="AB1453">
            <v>1</v>
          </cell>
          <cell r="AC1453">
            <v>4</v>
          </cell>
          <cell r="AD1453">
            <v>2</v>
          </cell>
          <cell r="AE1453">
            <v>0</v>
          </cell>
          <cell r="AF1453">
            <v>0</v>
          </cell>
          <cell r="AG1453" t="str">
            <v xml:space="preserve"> ST</v>
          </cell>
          <cell r="AH1453" t="str">
            <v xml:space="preserve"> 1973 FORD MUSTANG MACH 1 (VIN</v>
          </cell>
          <cell r="AI1453" t="str">
            <v xml:space="preserve"> N</v>
          </cell>
          <cell r="AJ1453">
            <v>5.5</v>
          </cell>
          <cell r="AK1453">
            <v>0</v>
          </cell>
          <cell r="AL1453">
            <v>48461</v>
          </cell>
          <cell r="AM1453">
            <v>54301</v>
          </cell>
          <cell r="AN1453" t="str">
            <v xml:space="preserve">  0/00/0000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48461</v>
          </cell>
          <cell r="AZ1453">
            <v>54301</v>
          </cell>
          <cell r="BA1453" t="str">
            <v xml:space="preserve"> ST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 t="str">
            <v>Pass</v>
          </cell>
          <cell r="BH1453" t="str">
            <v>Pass</v>
          </cell>
          <cell r="BI1453" t="str">
            <v>***-**-9956</v>
          </cell>
          <cell r="BJ1453">
            <v>10000</v>
          </cell>
          <cell r="BK1453">
            <v>13.15</v>
          </cell>
          <cell r="BL1453">
            <v>13.15</v>
          </cell>
          <cell r="BM1453"/>
          <cell r="BN1453"/>
          <cell r="BO1453"/>
          <cell r="BP1453"/>
          <cell r="BQ1453">
            <v>9.8188205416339333E-9</v>
          </cell>
          <cell r="BR1453">
            <v>13</v>
          </cell>
          <cell r="BS1453">
            <v>0.15</v>
          </cell>
          <cell r="BT1453">
            <v>13.15</v>
          </cell>
          <cell r="BU1453">
            <v>9987</v>
          </cell>
          <cell r="BV1453">
            <v>10000.15</v>
          </cell>
          <cell r="BW1453">
            <v>0</v>
          </cell>
          <cell r="BX1453">
            <v>0</v>
          </cell>
          <cell r="BY1453"/>
          <cell r="BZ1453">
            <v>0</v>
          </cell>
          <cell r="CA1453" t="e">
            <v>#REF!</v>
          </cell>
          <cell r="CB1453" t="str">
            <v>Match</v>
          </cell>
          <cell r="CC1453" t="b">
            <v>0</v>
          </cell>
          <cell r="CD1453">
            <v>510749956</v>
          </cell>
          <cell r="CE1453">
            <v>9</v>
          </cell>
          <cell r="CF1453">
            <v>5</v>
          </cell>
          <cell r="CG1453">
            <v>74</v>
          </cell>
          <cell r="CH1453" t="b">
            <v>0</v>
          </cell>
          <cell r="CI1453">
            <v>-523.31315972222365</v>
          </cell>
          <cell r="CJ1453"/>
          <cell r="CK1453" t="e">
            <v>#REF!</v>
          </cell>
          <cell r="CL1453" t="e">
            <v>#REF!</v>
          </cell>
        </row>
        <row r="1454">
          <cell r="B1454">
            <v>310284</v>
          </cell>
          <cell r="C1454" t="str">
            <v xml:space="preserve"> PRICE,CHRIS</v>
          </cell>
          <cell r="D1454">
            <v>193500</v>
          </cell>
          <cell r="E1454">
            <v>162897.01</v>
          </cell>
          <cell r="F1454">
            <v>41148</v>
          </cell>
          <cell r="G1454">
            <v>52110</v>
          </cell>
          <cell r="H1454" t="str">
            <v xml:space="preserve"> RATE/TERM REFINANCE</v>
          </cell>
          <cell r="I1454" t="str">
            <v xml:space="preserve"> PA</v>
          </cell>
          <cell r="J1454">
            <v>19</v>
          </cell>
          <cell r="K1454" t="str">
            <v xml:space="preserve"> A</v>
          </cell>
          <cell r="L1454" t="str">
            <v xml:space="preserve"> N</v>
          </cell>
          <cell r="M1454">
            <v>0</v>
          </cell>
          <cell r="N1454">
            <v>48461</v>
          </cell>
          <cell r="O1454">
            <v>310284</v>
          </cell>
          <cell r="P1454">
            <v>0</v>
          </cell>
          <cell r="Q1454" t="str">
            <v xml:space="preserve"> KM</v>
          </cell>
          <cell r="R1454">
            <v>43132</v>
          </cell>
          <cell r="S1454">
            <v>868.9</v>
          </cell>
          <cell r="T1454">
            <v>338.27</v>
          </cell>
          <cell r="U1454" t="str">
            <v xml:space="preserve"> N</v>
          </cell>
          <cell r="V1454">
            <v>2</v>
          </cell>
          <cell r="W1454">
            <v>510749956</v>
          </cell>
          <cell r="X1454" t="str">
            <v xml:space="preserve"> S</v>
          </cell>
          <cell r="Y1454">
            <v>48461</v>
          </cell>
          <cell r="Z1454">
            <v>310284</v>
          </cell>
          <cell r="AA1454">
            <v>0</v>
          </cell>
          <cell r="AB1454">
            <v>13</v>
          </cell>
          <cell r="AC1454">
            <v>6</v>
          </cell>
          <cell r="AD1454">
            <v>3</v>
          </cell>
          <cell r="AE1454">
            <v>310284</v>
          </cell>
          <cell r="AF1454">
            <v>1</v>
          </cell>
          <cell r="AG1454" t="str">
            <v xml:space="preserve"> ST</v>
          </cell>
          <cell r="AH1454" t="str">
            <v xml:space="preserve"> 14010 HWY. 95, SCOTT CITY</v>
          </cell>
          <cell r="AI1454" t="str">
            <v xml:space="preserve"> N</v>
          </cell>
          <cell r="AJ1454">
            <v>3.25</v>
          </cell>
          <cell r="AK1454">
            <v>0</v>
          </cell>
          <cell r="AL1454">
            <v>48461</v>
          </cell>
          <cell r="AM1454">
            <v>310284</v>
          </cell>
          <cell r="AN1454" t="str">
            <v xml:space="preserve">  0/00/0000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48461</v>
          </cell>
          <cell r="AZ1454">
            <v>310284</v>
          </cell>
          <cell r="BA1454" t="str">
            <v xml:space="preserve"> ST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 t="str">
            <v>Pass</v>
          </cell>
          <cell r="BH1454" t="str">
            <v>Pass</v>
          </cell>
          <cell r="BI1454" t="str">
            <v>***-**-9956</v>
          </cell>
          <cell r="BJ1454">
            <v>162897.01</v>
          </cell>
          <cell r="BK1454">
            <v>163235.28</v>
          </cell>
          <cell r="BL1454">
            <v>163235.28</v>
          </cell>
          <cell r="BM1454"/>
          <cell r="BN1454"/>
          <cell r="BO1454"/>
          <cell r="BP1454"/>
          <cell r="BQ1454">
            <v>7.2702568543579481E-5</v>
          </cell>
          <cell r="BR1454">
            <v>162897.01</v>
          </cell>
          <cell r="BS1454">
            <v>338.27</v>
          </cell>
          <cell r="BT1454">
            <v>163235.28</v>
          </cell>
          <cell r="BU1454">
            <v>0</v>
          </cell>
          <cell r="BV1454">
            <v>163235.28</v>
          </cell>
          <cell r="BW1454">
            <v>0</v>
          </cell>
          <cell r="BX1454">
            <v>0</v>
          </cell>
          <cell r="BY1454"/>
          <cell r="BZ1454">
            <v>0</v>
          </cell>
          <cell r="CA1454" t="e">
            <v>#REF!</v>
          </cell>
          <cell r="CB1454" t="str">
            <v>Match</v>
          </cell>
          <cell r="CC1454" t="b">
            <v>0</v>
          </cell>
          <cell r="CD1454">
            <v>510749956</v>
          </cell>
          <cell r="CE1454">
            <v>9</v>
          </cell>
          <cell r="CF1454">
            <v>5</v>
          </cell>
          <cell r="CG1454">
            <v>74</v>
          </cell>
          <cell r="CH1454" t="b">
            <v>0</v>
          </cell>
          <cell r="CI1454">
            <v>-8.3131597222236451</v>
          </cell>
          <cell r="CJ1454"/>
          <cell r="CK1454" t="e">
            <v>#REF!</v>
          </cell>
          <cell r="CL1454" t="e">
            <v>#REF!</v>
          </cell>
        </row>
        <row r="1455">
          <cell r="B1455">
            <v>9310284</v>
          </cell>
          <cell r="C1455" t="str">
            <v xml:space="preserve"> PRICE,CHRIS</v>
          </cell>
          <cell r="D1455">
            <v>-193500</v>
          </cell>
          <cell r="E1455">
            <v>-162897.01</v>
          </cell>
          <cell r="F1455">
            <v>41148</v>
          </cell>
          <cell r="G1455">
            <v>52110</v>
          </cell>
          <cell r="H1455" t="str">
            <v xml:space="preserve"> FHLB SOLD LOAN</v>
          </cell>
          <cell r="I1455" t="str">
            <v xml:space="preserve"> PT</v>
          </cell>
          <cell r="J1455">
            <v>20</v>
          </cell>
          <cell r="K1455" t="str">
            <v xml:space="preserve"> A</v>
          </cell>
          <cell r="L1455" t="str">
            <v xml:space="preserve"> N</v>
          </cell>
          <cell r="M1455">
            <v>0</v>
          </cell>
          <cell r="N1455">
            <v>48461</v>
          </cell>
          <cell r="O1455">
            <v>9310284</v>
          </cell>
          <cell r="P1455">
            <v>0</v>
          </cell>
          <cell r="Q1455" t="str">
            <v xml:space="preserve"> KM</v>
          </cell>
          <cell r="R1455">
            <v>43132</v>
          </cell>
          <cell r="S1455">
            <v>868.9</v>
          </cell>
          <cell r="T1455">
            <v>-338.27</v>
          </cell>
          <cell r="U1455" t="str">
            <v xml:space="preserve"> N</v>
          </cell>
          <cell r="V1455">
            <v>2</v>
          </cell>
          <cell r="W1455">
            <v>510749956</v>
          </cell>
          <cell r="X1455" t="str">
            <v xml:space="preserve"> S</v>
          </cell>
          <cell r="Y1455">
            <v>48461</v>
          </cell>
          <cell r="Z1455">
            <v>9310284</v>
          </cell>
          <cell r="AA1455">
            <v>0</v>
          </cell>
          <cell r="AB1455">
            <v>13</v>
          </cell>
          <cell r="AC1455">
            <v>6</v>
          </cell>
          <cell r="AD1455">
            <v>3</v>
          </cell>
          <cell r="AE1455">
            <v>310284</v>
          </cell>
          <cell r="AF1455">
            <v>1</v>
          </cell>
          <cell r="AG1455" t="str">
            <v xml:space="preserve"> ST</v>
          </cell>
          <cell r="AH1455" t="str">
            <v xml:space="preserve"> 14010 HWY 95, SCOTT CITY</v>
          </cell>
          <cell r="AI1455" t="str">
            <v xml:space="preserve"> N</v>
          </cell>
          <cell r="AJ1455">
            <v>3.25</v>
          </cell>
          <cell r="AK1455">
            <v>0</v>
          </cell>
          <cell r="AL1455">
            <v>48461</v>
          </cell>
          <cell r="AM1455">
            <v>9310284</v>
          </cell>
          <cell r="AN1455" t="str">
            <v xml:space="preserve">  0/00/0000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48461</v>
          </cell>
          <cell r="AZ1455">
            <v>9310284</v>
          </cell>
          <cell r="BA1455" t="str">
            <v xml:space="preserve"> ST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 t="str">
            <v>Pass</v>
          </cell>
          <cell r="BH1455" t="str">
            <v>Pass</v>
          </cell>
          <cell r="BI1455" t="str">
            <v>***-**-9956</v>
          </cell>
          <cell r="BJ1455">
            <v>-162897.01</v>
          </cell>
          <cell r="BK1455">
            <v>-163235.28</v>
          </cell>
          <cell r="BL1455">
            <v>-163235.28</v>
          </cell>
          <cell r="BM1455"/>
          <cell r="BN1455"/>
          <cell r="BO1455"/>
          <cell r="BP1455"/>
          <cell r="BQ1455">
            <v>-7.2702568543579481E-5</v>
          </cell>
          <cell r="BR1455">
            <v>-162897.01</v>
          </cell>
          <cell r="BS1455">
            <v>-338.27</v>
          </cell>
          <cell r="BT1455">
            <v>-163235.28</v>
          </cell>
          <cell r="BU1455">
            <v>0</v>
          </cell>
          <cell r="BV1455">
            <v>-163235.28</v>
          </cell>
          <cell r="BW1455">
            <v>0</v>
          </cell>
          <cell r="BX1455">
            <v>0</v>
          </cell>
          <cell r="BY1455"/>
          <cell r="BZ1455">
            <v>0</v>
          </cell>
          <cell r="CA1455" t="e">
            <v>#REF!</v>
          </cell>
          <cell r="CB1455" t="str">
            <v>Match</v>
          </cell>
          <cell r="CC1455" t="b">
            <v>0</v>
          </cell>
          <cell r="CD1455">
            <v>510749956</v>
          </cell>
          <cell r="CE1455">
            <v>9</v>
          </cell>
          <cell r="CF1455">
            <v>5</v>
          </cell>
          <cell r="CG1455">
            <v>74</v>
          </cell>
          <cell r="CH1455" t="b">
            <v>0</v>
          </cell>
          <cell r="CI1455">
            <v>-8.3131597222236451</v>
          </cell>
          <cell r="CJ1455"/>
          <cell r="CK1455" t="e">
            <v>#REF!</v>
          </cell>
          <cell r="CL1455" t="e">
            <v>#REF!</v>
          </cell>
        </row>
        <row r="1456">
          <cell r="B1456">
            <v>53130</v>
          </cell>
          <cell r="C1456" t="str">
            <v xml:space="preserve"> PRICE,RICHARD JACOB</v>
          </cell>
          <cell r="D1456">
            <v>180000</v>
          </cell>
          <cell r="E1456">
            <v>180000</v>
          </cell>
          <cell r="F1456">
            <v>42576</v>
          </cell>
          <cell r="G1456">
            <v>43146</v>
          </cell>
          <cell r="H1456" t="str">
            <v xml:space="preserve"> OPERATING LOC</v>
          </cell>
          <cell r="I1456" t="str">
            <v xml:space="preserve"> SI</v>
          </cell>
          <cell r="J1456">
            <v>91</v>
          </cell>
          <cell r="K1456" t="str">
            <v xml:space="preserve"> A</v>
          </cell>
          <cell r="L1456" t="str">
            <v xml:space="preserve"> O</v>
          </cell>
          <cell r="M1456">
            <v>180000</v>
          </cell>
          <cell r="N1456">
            <v>48465</v>
          </cell>
          <cell r="O1456">
            <v>53130</v>
          </cell>
          <cell r="P1456">
            <v>0</v>
          </cell>
          <cell r="Q1456" t="str">
            <v xml:space="preserve"> JB</v>
          </cell>
          <cell r="R1456">
            <v>43146</v>
          </cell>
          <cell r="S1456">
            <v>0</v>
          </cell>
          <cell r="T1456">
            <v>13189.42</v>
          </cell>
          <cell r="U1456" t="str">
            <v xml:space="preserve"> N</v>
          </cell>
          <cell r="V1456">
            <v>7</v>
          </cell>
          <cell r="W1456">
            <v>510929277</v>
          </cell>
          <cell r="X1456" t="str">
            <v xml:space="preserve"> S</v>
          </cell>
          <cell r="Y1456">
            <v>48465</v>
          </cell>
          <cell r="Z1456">
            <v>53130</v>
          </cell>
          <cell r="AA1456">
            <v>1</v>
          </cell>
          <cell r="AB1456">
            <v>25</v>
          </cell>
          <cell r="AC1456">
            <v>4</v>
          </cell>
          <cell r="AD1456">
            <v>11</v>
          </cell>
          <cell r="AE1456">
            <v>0</v>
          </cell>
          <cell r="AF1456">
            <v>0</v>
          </cell>
          <cell r="AG1456" t="str">
            <v xml:space="preserve"> ST</v>
          </cell>
          <cell r="AH1456" t="str">
            <v xml:space="preserve"> ALL IN, CP, AC, EQ, GI, FP</v>
          </cell>
          <cell r="AI1456" t="str">
            <v xml:space="preserve"> N</v>
          </cell>
          <cell r="AJ1456">
            <v>5.5</v>
          </cell>
          <cell r="AK1456">
            <v>1</v>
          </cell>
          <cell r="AL1456">
            <v>48465</v>
          </cell>
          <cell r="AM1456">
            <v>53130</v>
          </cell>
          <cell r="AN1456" t="str">
            <v xml:space="preserve"> 12/13/2017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1</v>
          </cell>
          <cell r="AW1456">
            <v>1</v>
          </cell>
          <cell r="AX1456">
            <v>1</v>
          </cell>
          <cell r="AY1456">
            <v>48465</v>
          </cell>
          <cell r="AZ1456">
            <v>53130</v>
          </cell>
          <cell r="BA1456" t="str">
            <v xml:space="preserve"> ST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 t="str">
            <v>Pass</v>
          </cell>
          <cell r="BH1456" t="str">
            <v>Pass</v>
          </cell>
          <cell r="BI1456" t="str">
            <v>***-**-9277</v>
          </cell>
          <cell r="BJ1456">
            <v>180000</v>
          </cell>
          <cell r="BK1456">
            <v>193189.42</v>
          </cell>
          <cell r="BL1456">
            <v>193189.42</v>
          </cell>
          <cell r="BM1456"/>
          <cell r="BN1456"/>
          <cell r="BO1456"/>
          <cell r="BP1456"/>
          <cell r="BQ1456">
            <v>1.3595289980723908E-4</v>
          </cell>
          <cell r="BR1456">
            <v>180000</v>
          </cell>
          <cell r="BS1456">
            <v>13189.42</v>
          </cell>
          <cell r="BT1456">
            <v>193189.42</v>
          </cell>
          <cell r="BU1456">
            <v>0</v>
          </cell>
          <cell r="BV1456">
            <v>193189.42</v>
          </cell>
          <cell r="BW1456">
            <v>0</v>
          </cell>
          <cell r="BX1456">
            <v>0</v>
          </cell>
          <cell r="BY1456"/>
          <cell r="BZ1456">
            <v>0</v>
          </cell>
          <cell r="CA1456" t="e">
            <v>#REF!</v>
          </cell>
          <cell r="CB1456" t="str">
            <v>Match</v>
          </cell>
          <cell r="CC1456" t="b">
            <v>0</v>
          </cell>
          <cell r="CD1456">
            <v>510929277</v>
          </cell>
          <cell r="CE1456">
            <v>9</v>
          </cell>
          <cell r="CF1456">
            <v>5</v>
          </cell>
          <cell r="CG1456">
            <v>92</v>
          </cell>
          <cell r="CH1456" t="b">
            <v>0</v>
          </cell>
          <cell r="CI1456">
            <v>-22.313159722223645</v>
          </cell>
          <cell r="CJ1456"/>
          <cell r="CK1456" t="e">
            <v>#REF!</v>
          </cell>
          <cell r="CL1456" t="e">
            <v>#REF!</v>
          </cell>
        </row>
        <row r="1457">
          <cell r="B1457">
            <v>53171</v>
          </cell>
          <cell r="C1457" t="str">
            <v xml:space="preserve"> PRICE,RICHARD JACOB</v>
          </cell>
          <cell r="D1457">
            <v>50760.14</v>
          </cell>
          <cell r="E1457">
            <v>46373.82</v>
          </cell>
          <cell r="F1457">
            <v>42592</v>
          </cell>
          <cell r="G1457">
            <v>46275</v>
          </cell>
          <cell r="H1457" t="str">
            <v xml:space="preserve"> PURCHASE REAL ESTATE</v>
          </cell>
          <cell r="I1457" t="str">
            <v xml:space="preserve"> SA</v>
          </cell>
          <cell r="J1457">
            <v>92</v>
          </cell>
          <cell r="K1457" t="str">
            <v xml:space="preserve"> A</v>
          </cell>
          <cell r="L1457" t="str">
            <v xml:space="preserve"> N</v>
          </cell>
          <cell r="M1457">
            <v>0</v>
          </cell>
          <cell r="N1457">
            <v>48465</v>
          </cell>
          <cell r="O1457">
            <v>53171</v>
          </cell>
          <cell r="P1457">
            <v>0</v>
          </cell>
          <cell r="Q1457" t="str">
            <v xml:space="preserve"> JB</v>
          </cell>
          <cell r="R1457">
            <v>43079</v>
          </cell>
          <cell r="S1457">
            <v>544.42999999999995</v>
          </cell>
          <cell r="T1457">
            <v>418.77</v>
          </cell>
          <cell r="U1457" t="str">
            <v xml:space="preserve"> N</v>
          </cell>
          <cell r="V1457">
            <v>7</v>
          </cell>
          <cell r="W1457">
            <v>510929277</v>
          </cell>
          <cell r="X1457" t="str">
            <v xml:space="preserve"> S</v>
          </cell>
          <cell r="Y1457">
            <v>48465</v>
          </cell>
          <cell r="Z1457">
            <v>53171</v>
          </cell>
          <cell r="AA1457">
            <v>0</v>
          </cell>
          <cell r="AB1457">
            <v>25</v>
          </cell>
          <cell r="AC1457">
            <v>6</v>
          </cell>
          <cell r="AD1457">
            <v>11</v>
          </cell>
          <cell r="AE1457">
            <v>0</v>
          </cell>
          <cell r="AF1457">
            <v>0</v>
          </cell>
          <cell r="AG1457" t="str">
            <v xml:space="preserve"> ST</v>
          </cell>
          <cell r="AH1457" t="str">
            <v xml:space="preserve"> ALL IN, CP, AC, EQ, GI, FP,</v>
          </cell>
          <cell r="AI1457" t="str">
            <v xml:space="preserve"> N</v>
          </cell>
          <cell r="AJ1457">
            <v>5.15</v>
          </cell>
          <cell r="AK1457">
            <v>10</v>
          </cell>
          <cell r="AL1457">
            <v>48465</v>
          </cell>
          <cell r="AM1457">
            <v>53171</v>
          </cell>
          <cell r="AN1457" t="str">
            <v xml:space="preserve">  0/00/0000</v>
          </cell>
          <cell r="AO1457">
            <v>761.69</v>
          </cell>
          <cell r="AP1457">
            <v>327.17</v>
          </cell>
          <cell r="AQ1457">
            <v>544.42999999999995</v>
          </cell>
          <cell r="AR1457">
            <v>544.42999999999995</v>
          </cell>
          <cell r="AS1457">
            <v>0</v>
          </cell>
          <cell r="AT1457">
            <v>0</v>
          </cell>
          <cell r="AU1457">
            <v>0</v>
          </cell>
          <cell r="AV1457">
            <v>1</v>
          </cell>
          <cell r="AW1457">
            <v>0</v>
          </cell>
          <cell r="AX1457">
            <v>0</v>
          </cell>
          <cell r="AY1457">
            <v>48465</v>
          </cell>
          <cell r="AZ1457">
            <v>53171</v>
          </cell>
          <cell r="BA1457" t="str">
            <v xml:space="preserve"> ST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 t="str">
            <v>Pass</v>
          </cell>
          <cell r="BH1457" t="str">
            <v>Pass</v>
          </cell>
          <cell r="BI1457" t="str">
            <v>***-**-9277</v>
          </cell>
          <cell r="BJ1457">
            <v>46373.82</v>
          </cell>
          <cell r="BK1457">
            <v>46792.59</v>
          </cell>
          <cell r="BL1457">
            <v>46792.59</v>
          </cell>
          <cell r="BM1457"/>
          <cell r="BN1457"/>
          <cell r="BO1457"/>
          <cell r="BP1457"/>
          <cell r="BQ1457">
            <v>3.279694425890459E-5</v>
          </cell>
          <cell r="BR1457">
            <v>46373.82</v>
          </cell>
          <cell r="BS1457">
            <v>418.77</v>
          </cell>
          <cell r="BT1457">
            <v>46792.59</v>
          </cell>
          <cell r="BU1457">
            <v>0</v>
          </cell>
          <cell r="BV1457">
            <v>46792.59</v>
          </cell>
          <cell r="BW1457">
            <v>0</v>
          </cell>
          <cell r="BX1457">
            <v>0</v>
          </cell>
          <cell r="BY1457" t="str">
            <v>30-59</v>
          </cell>
          <cell r="BZ1457">
            <v>1088.8600000000001</v>
          </cell>
          <cell r="CA1457" t="e">
            <v>#REF!</v>
          </cell>
          <cell r="CB1457" t="str">
            <v>Match</v>
          </cell>
          <cell r="CC1457" t="b">
            <v>0</v>
          </cell>
          <cell r="CD1457">
            <v>510929277</v>
          </cell>
          <cell r="CE1457">
            <v>9</v>
          </cell>
          <cell r="CF1457">
            <v>5</v>
          </cell>
          <cell r="CG1457">
            <v>92</v>
          </cell>
          <cell r="CH1457" t="b">
            <v>0</v>
          </cell>
          <cell r="CI1457">
            <v>44.686840277776355</v>
          </cell>
          <cell r="CJ1457" t="str">
            <v>31 +</v>
          </cell>
          <cell r="CK1457" t="e">
            <v>#REF!</v>
          </cell>
          <cell r="CL1457" t="e">
            <v>#REF!</v>
          </cell>
        </row>
        <row r="1458">
          <cell r="B1458">
            <v>53671</v>
          </cell>
          <cell r="C1458" t="str">
            <v xml:space="preserve"> PRICE,RICHARD JACOB</v>
          </cell>
          <cell r="D1458">
            <v>15000</v>
          </cell>
          <cell r="E1458">
            <v>15000</v>
          </cell>
          <cell r="F1458">
            <v>42802</v>
          </cell>
          <cell r="G1458">
            <v>43146</v>
          </cell>
          <cell r="H1458" t="str">
            <v xml:space="preserve"> FINISH BUILDING</v>
          </cell>
          <cell r="I1458" t="str">
            <v xml:space="preserve"> SI</v>
          </cell>
          <cell r="J1458">
            <v>61</v>
          </cell>
          <cell r="K1458" t="str">
            <v xml:space="preserve"> A</v>
          </cell>
          <cell r="L1458" t="str">
            <v xml:space="preserve"> N</v>
          </cell>
          <cell r="M1458">
            <v>0</v>
          </cell>
          <cell r="N1458">
            <v>48465</v>
          </cell>
          <cell r="O1458">
            <v>53671</v>
          </cell>
          <cell r="P1458">
            <v>0</v>
          </cell>
          <cell r="Q1458" t="str">
            <v xml:space="preserve"> JB</v>
          </cell>
          <cell r="R1458">
            <v>43146</v>
          </cell>
          <cell r="S1458">
            <v>0</v>
          </cell>
          <cell r="T1458">
            <v>727.81</v>
          </cell>
          <cell r="U1458" t="str">
            <v xml:space="preserve"> N</v>
          </cell>
          <cell r="V1458">
            <v>7</v>
          </cell>
          <cell r="W1458">
            <v>510929277</v>
          </cell>
          <cell r="X1458" t="str">
            <v xml:space="preserve"> S</v>
          </cell>
          <cell r="Y1458">
            <v>48465</v>
          </cell>
          <cell r="Z1458">
            <v>53671</v>
          </cell>
          <cell r="AA1458">
            <v>1</v>
          </cell>
          <cell r="AB1458">
            <v>23</v>
          </cell>
          <cell r="AC1458">
            <v>4</v>
          </cell>
          <cell r="AD1458">
            <v>5</v>
          </cell>
          <cell r="AE1458">
            <v>0</v>
          </cell>
          <cell r="AF1458">
            <v>0</v>
          </cell>
          <cell r="AG1458" t="str">
            <v xml:space="preserve"> ST</v>
          </cell>
          <cell r="AH1458" t="str">
            <v xml:space="preserve"> ALL IN CP AC EQ GI FP LIVESTOC</v>
          </cell>
          <cell r="AI1458" t="str">
            <v xml:space="preserve"> N</v>
          </cell>
          <cell r="AJ1458">
            <v>5.5</v>
          </cell>
          <cell r="AK1458">
            <v>1</v>
          </cell>
          <cell r="AL1458">
            <v>48465</v>
          </cell>
          <cell r="AM1458">
            <v>53671</v>
          </cell>
          <cell r="AN1458" t="str">
            <v xml:space="preserve"> 12/13/2017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1</v>
          </cell>
          <cell r="AW1458">
            <v>1</v>
          </cell>
          <cell r="AX1458">
            <v>1</v>
          </cell>
          <cell r="AY1458">
            <v>48465</v>
          </cell>
          <cell r="AZ1458">
            <v>53671</v>
          </cell>
          <cell r="BA1458" t="str">
            <v xml:space="preserve"> ST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 t="str">
            <v>Pass</v>
          </cell>
          <cell r="BH1458" t="str">
            <v>Pass</v>
          </cell>
          <cell r="BI1458" t="str">
            <v>***-**-9277</v>
          </cell>
          <cell r="BJ1458">
            <v>15000</v>
          </cell>
          <cell r="BK1458">
            <v>15727.81</v>
          </cell>
          <cell r="BL1458">
            <v>15727.81</v>
          </cell>
          <cell r="BM1458"/>
          <cell r="BN1458"/>
          <cell r="BO1458"/>
          <cell r="BP1458"/>
          <cell r="BQ1458">
            <v>1.1329408317269925E-5</v>
          </cell>
          <cell r="BR1458">
            <v>15000</v>
          </cell>
          <cell r="BS1458">
            <v>727.81</v>
          </cell>
          <cell r="BT1458">
            <v>15727.81</v>
          </cell>
          <cell r="BU1458">
            <v>0</v>
          </cell>
          <cell r="BV1458">
            <v>15727.81</v>
          </cell>
          <cell r="BW1458">
            <v>0</v>
          </cell>
          <cell r="BX1458">
            <v>0</v>
          </cell>
          <cell r="BY1458"/>
          <cell r="BZ1458">
            <v>0</v>
          </cell>
          <cell r="CA1458" t="e">
            <v>#REF!</v>
          </cell>
          <cell r="CB1458" t="str">
            <v>Match</v>
          </cell>
          <cell r="CC1458" t="b">
            <v>0</v>
          </cell>
          <cell r="CD1458">
            <v>510929277</v>
          </cell>
          <cell r="CE1458">
            <v>9</v>
          </cell>
          <cell r="CF1458">
            <v>5</v>
          </cell>
          <cell r="CG1458">
            <v>92</v>
          </cell>
          <cell r="CH1458" t="b">
            <v>0</v>
          </cell>
          <cell r="CI1458">
            <v>-22.313159722223645</v>
          </cell>
          <cell r="CJ1458"/>
          <cell r="CK1458" t="e">
            <v>#REF!</v>
          </cell>
          <cell r="CL1458" t="e">
            <v>#REF!</v>
          </cell>
        </row>
        <row r="1459">
          <cell r="B1459">
            <v>53920</v>
          </cell>
          <cell r="C1459" t="str">
            <v xml:space="preserve"> PRICE,RICHARD JACOB</v>
          </cell>
          <cell r="D1459">
            <v>5000</v>
          </cell>
          <cell r="E1459">
            <v>5000</v>
          </cell>
          <cell r="F1459">
            <v>42894</v>
          </cell>
          <cell r="G1459">
            <v>43133</v>
          </cell>
          <cell r="H1459" t="str">
            <v xml:space="preserve"> ROCK</v>
          </cell>
          <cell r="I1459" t="str">
            <v xml:space="preserve"> SI</v>
          </cell>
          <cell r="J1459">
            <v>91</v>
          </cell>
          <cell r="K1459" t="str">
            <v xml:space="preserve"> A</v>
          </cell>
          <cell r="L1459" t="str">
            <v xml:space="preserve"> N</v>
          </cell>
          <cell r="M1459">
            <v>0</v>
          </cell>
          <cell r="N1459">
            <v>48465</v>
          </cell>
          <cell r="O1459">
            <v>53920</v>
          </cell>
          <cell r="P1459">
            <v>0</v>
          </cell>
          <cell r="Q1459" t="str">
            <v xml:space="preserve"> JB</v>
          </cell>
          <cell r="R1459">
            <v>43133</v>
          </cell>
          <cell r="S1459">
            <v>0</v>
          </cell>
          <cell r="T1459">
            <v>173.28</v>
          </cell>
          <cell r="U1459" t="str">
            <v xml:space="preserve"> N</v>
          </cell>
          <cell r="V1459">
            <v>7</v>
          </cell>
          <cell r="W1459">
            <v>510929277</v>
          </cell>
          <cell r="X1459" t="str">
            <v xml:space="preserve"> S</v>
          </cell>
          <cell r="Y1459">
            <v>48465</v>
          </cell>
          <cell r="Z1459">
            <v>53920</v>
          </cell>
          <cell r="AA1459">
            <v>1</v>
          </cell>
          <cell r="AB1459">
            <v>23</v>
          </cell>
          <cell r="AC1459">
            <v>4</v>
          </cell>
          <cell r="AD1459">
            <v>11</v>
          </cell>
          <cell r="AE1459">
            <v>0</v>
          </cell>
          <cell r="AF1459">
            <v>0</v>
          </cell>
          <cell r="AG1459" t="str">
            <v xml:space="preserve"> ST</v>
          </cell>
          <cell r="AH1459" t="str">
            <v xml:space="preserve"> ALL INVENTORY, CHATTEL PAPER,</v>
          </cell>
          <cell r="AI1459" t="str">
            <v xml:space="preserve"> N</v>
          </cell>
          <cell r="AJ1459">
            <v>5.5</v>
          </cell>
          <cell r="AK1459">
            <v>0</v>
          </cell>
          <cell r="AL1459">
            <v>48465</v>
          </cell>
          <cell r="AM1459">
            <v>53920</v>
          </cell>
          <cell r="AN1459" t="str">
            <v xml:space="preserve"> 12/13/2017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48465</v>
          </cell>
          <cell r="AZ1459">
            <v>53920</v>
          </cell>
          <cell r="BA1459" t="str">
            <v xml:space="preserve"> ST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 t="str">
            <v>Pass</v>
          </cell>
          <cell r="BH1459" t="str">
            <v>Pass</v>
          </cell>
          <cell r="BI1459" t="str">
            <v>***-**-9277</v>
          </cell>
          <cell r="BJ1459">
            <v>5000</v>
          </cell>
          <cell r="BK1459">
            <v>5173.28</v>
          </cell>
          <cell r="BL1459">
            <v>5173.28</v>
          </cell>
          <cell r="BM1459"/>
          <cell r="BN1459"/>
          <cell r="BO1459"/>
          <cell r="BP1459"/>
          <cell r="BQ1459">
            <v>3.7764694390899748E-6</v>
          </cell>
          <cell r="BR1459">
            <v>5000</v>
          </cell>
          <cell r="BS1459">
            <v>173.28</v>
          </cell>
          <cell r="BT1459">
            <v>5173.28</v>
          </cell>
          <cell r="BU1459">
            <v>0</v>
          </cell>
          <cell r="BV1459">
            <v>5173.28</v>
          </cell>
          <cell r="BW1459">
            <v>0</v>
          </cell>
          <cell r="BX1459">
            <v>0</v>
          </cell>
          <cell r="BY1459"/>
          <cell r="BZ1459">
            <v>0</v>
          </cell>
          <cell r="CA1459" t="e">
            <v>#REF!</v>
          </cell>
          <cell r="CB1459" t="str">
            <v>Match</v>
          </cell>
          <cell r="CC1459" t="b">
            <v>0</v>
          </cell>
          <cell r="CD1459">
            <v>510929277</v>
          </cell>
          <cell r="CE1459">
            <v>9</v>
          </cell>
          <cell r="CF1459">
            <v>5</v>
          </cell>
          <cell r="CG1459">
            <v>92</v>
          </cell>
          <cell r="CH1459" t="b">
            <v>0</v>
          </cell>
          <cell r="CI1459">
            <v>-9.3131597222236451</v>
          </cell>
          <cell r="CJ1459"/>
          <cell r="CK1459" t="e">
            <v>#REF!</v>
          </cell>
          <cell r="CL1459" t="e">
            <v>#REF!</v>
          </cell>
        </row>
        <row r="1460">
          <cell r="B1460">
            <v>53999</v>
          </cell>
          <cell r="C1460" t="str">
            <v xml:space="preserve"> PRICE,RICHARD JACOB</v>
          </cell>
          <cell r="D1460">
            <v>10000</v>
          </cell>
          <cell r="E1460">
            <v>10000</v>
          </cell>
          <cell r="F1460">
            <v>42923</v>
          </cell>
          <cell r="G1460">
            <v>43288</v>
          </cell>
          <cell r="H1460" t="str">
            <v xml:space="preserve"> ADDITIONAL OPERATING</v>
          </cell>
          <cell r="I1460" t="str">
            <v xml:space="preserve"> SI</v>
          </cell>
          <cell r="J1460">
            <v>91</v>
          </cell>
          <cell r="K1460" t="str">
            <v xml:space="preserve"> A</v>
          </cell>
          <cell r="L1460" t="str">
            <v xml:space="preserve"> N</v>
          </cell>
          <cell r="M1460">
            <v>0</v>
          </cell>
          <cell r="N1460">
            <v>48465</v>
          </cell>
          <cell r="O1460">
            <v>53999</v>
          </cell>
          <cell r="P1460">
            <v>0</v>
          </cell>
          <cell r="Q1460" t="str">
            <v xml:space="preserve"> JB</v>
          </cell>
          <cell r="R1460">
            <v>43288</v>
          </cell>
          <cell r="S1460">
            <v>0</v>
          </cell>
          <cell r="T1460">
            <v>330.4</v>
          </cell>
          <cell r="U1460" t="str">
            <v xml:space="preserve"> N</v>
          </cell>
          <cell r="V1460">
            <v>7</v>
          </cell>
          <cell r="W1460">
            <v>510929277</v>
          </cell>
          <cell r="X1460" t="str">
            <v xml:space="preserve"> S</v>
          </cell>
          <cell r="Y1460">
            <v>48465</v>
          </cell>
          <cell r="Z1460">
            <v>53999</v>
          </cell>
          <cell r="AA1460">
            <v>0</v>
          </cell>
          <cell r="AB1460">
            <v>23</v>
          </cell>
          <cell r="AC1460">
            <v>4</v>
          </cell>
          <cell r="AD1460">
            <v>11</v>
          </cell>
          <cell r="AE1460">
            <v>0</v>
          </cell>
          <cell r="AF1460">
            <v>0</v>
          </cell>
          <cell r="AG1460" t="str">
            <v xml:space="preserve"> ST</v>
          </cell>
          <cell r="AH1460" t="str">
            <v xml:space="preserve"> ALL IN CP AC EQ GI FP LIVESTOC</v>
          </cell>
          <cell r="AI1460" t="str">
            <v xml:space="preserve"> N</v>
          </cell>
          <cell r="AJ1460">
            <v>6</v>
          </cell>
          <cell r="AK1460">
            <v>0</v>
          </cell>
          <cell r="AL1460">
            <v>48465</v>
          </cell>
          <cell r="AM1460">
            <v>53999</v>
          </cell>
          <cell r="AN1460" t="str">
            <v xml:space="preserve">  0/00/0000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48465</v>
          </cell>
          <cell r="AZ1460">
            <v>53999</v>
          </cell>
          <cell r="BA1460" t="str">
            <v xml:space="preserve"> ST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 t="str">
            <v>Pass</v>
          </cell>
          <cell r="BH1460" t="str">
            <v>Pass</v>
          </cell>
          <cell r="BI1460" t="str">
            <v>***-**-9277</v>
          </cell>
          <cell r="BJ1460">
            <v>10000</v>
          </cell>
          <cell r="BK1460">
            <v>10330.4</v>
          </cell>
          <cell r="BL1460">
            <v>10330.4</v>
          </cell>
          <cell r="BM1460"/>
          <cell r="BN1460"/>
          <cell r="BO1460"/>
          <cell r="BP1460"/>
          <cell r="BQ1460">
            <v>8.2395696852872169E-6</v>
          </cell>
          <cell r="BR1460">
            <v>10000</v>
          </cell>
          <cell r="BS1460">
            <v>330.4</v>
          </cell>
          <cell r="BT1460">
            <v>10330.4</v>
          </cell>
          <cell r="BU1460">
            <v>0</v>
          </cell>
          <cell r="BV1460">
            <v>10330.4</v>
          </cell>
          <cell r="BW1460">
            <v>0</v>
          </cell>
          <cell r="BX1460">
            <v>0</v>
          </cell>
          <cell r="BY1460"/>
          <cell r="BZ1460">
            <v>0</v>
          </cell>
          <cell r="CA1460" t="e">
            <v>#REF!</v>
          </cell>
          <cell r="CB1460" t="str">
            <v>Match</v>
          </cell>
          <cell r="CC1460" t="b">
            <v>0</v>
          </cell>
          <cell r="CD1460">
            <v>510929277</v>
          </cell>
          <cell r="CE1460">
            <v>9</v>
          </cell>
          <cell r="CF1460">
            <v>5</v>
          </cell>
          <cell r="CG1460">
            <v>92</v>
          </cell>
          <cell r="CH1460" t="b">
            <v>0</v>
          </cell>
          <cell r="CI1460">
            <v>-164.31315972222365</v>
          </cell>
          <cell r="CJ1460"/>
          <cell r="CK1460" t="e">
            <v>#REF!</v>
          </cell>
          <cell r="CL1460" t="e">
            <v>#REF!</v>
          </cell>
        </row>
        <row r="1461">
          <cell r="B1461">
            <v>53415</v>
          </cell>
          <cell r="C1461" t="str">
            <v xml:space="preserve"> PRICE,ROBERT E.</v>
          </cell>
          <cell r="D1461">
            <v>325000</v>
          </cell>
          <cell r="E1461">
            <v>385000</v>
          </cell>
          <cell r="F1461">
            <v>42692</v>
          </cell>
          <cell r="G1461">
            <v>43057</v>
          </cell>
          <cell r="H1461" t="str">
            <v xml:space="preserve"> OPERATING LINE OF CREDIT</v>
          </cell>
          <cell r="I1461" t="str">
            <v xml:space="preserve"> SI</v>
          </cell>
          <cell r="J1461">
            <v>91</v>
          </cell>
          <cell r="K1461" t="str">
            <v xml:space="preserve"> A</v>
          </cell>
          <cell r="L1461" t="str">
            <v xml:space="preserve"> O</v>
          </cell>
          <cell r="M1461">
            <v>385000</v>
          </cell>
          <cell r="N1461">
            <v>48470</v>
          </cell>
          <cell r="O1461">
            <v>53415</v>
          </cell>
          <cell r="P1461">
            <v>0</v>
          </cell>
          <cell r="Q1461" t="str">
            <v xml:space="preserve"> JB</v>
          </cell>
          <cell r="R1461">
            <v>43057</v>
          </cell>
          <cell r="S1461">
            <v>0</v>
          </cell>
          <cell r="T1461">
            <v>1054.8</v>
          </cell>
          <cell r="U1461" t="str">
            <v xml:space="preserve"> N</v>
          </cell>
          <cell r="V1461">
            <v>7</v>
          </cell>
          <cell r="W1461">
            <v>512622102</v>
          </cell>
          <cell r="X1461" t="str">
            <v xml:space="preserve"> S</v>
          </cell>
          <cell r="Y1461">
            <v>48470</v>
          </cell>
          <cell r="Z1461">
            <v>53415</v>
          </cell>
          <cell r="AA1461">
            <v>0</v>
          </cell>
          <cell r="AB1461">
            <v>23</v>
          </cell>
          <cell r="AC1461">
            <v>4</v>
          </cell>
          <cell r="AD1461">
            <v>11</v>
          </cell>
          <cell r="AE1461">
            <v>0</v>
          </cell>
          <cell r="AF1461">
            <v>0</v>
          </cell>
          <cell r="AG1461" t="str">
            <v xml:space="preserve"> ST</v>
          </cell>
          <cell r="AH1461" t="str">
            <v xml:space="preserve"> ALL IN CP AC EQ GI FP LIVESTOC</v>
          </cell>
          <cell r="AI1461" t="str">
            <v xml:space="preserve"> N</v>
          </cell>
          <cell r="AJ1461">
            <v>5</v>
          </cell>
          <cell r="AK1461">
            <v>1</v>
          </cell>
          <cell r="AL1461">
            <v>48470</v>
          </cell>
          <cell r="AM1461">
            <v>53415</v>
          </cell>
          <cell r="AN1461" t="str">
            <v xml:space="preserve">  0/00/0000</v>
          </cell>
          <cell r="AO1461">
            <v>385000</v>
          </cell>
          <cell r="AP1461">
            <v>1054.8</v>
          </cell>
          <cell r="AQ1461">
            <v>0</v>
          </cell>
          <cell r="AR1461">
            <v>0</v>
          </cell>
          <cell r="AS1461">
            <v>386054.8</v>
          </cell>
          <cell r="AT1461">
            <v>0</v>
          </cell>
          <cell r="AU1461">
            <v>0</v>
          </cell>
          <cell r="AV1461">
            <v>1</v>
          </cell>
          <cell r="AW1461">
            <v>1</v>
          </cell>
          <cell r="AX1461">
            <v>0</v>
          </cell>
          <cell r="AY1461">
            <v>48470</v>
          </cell>
          <cell r="AZ1461">
            <v>53415</v>
          </cell>
          <cell r="BA1461" t="str">
            <v xml:space="preserve"> ST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 t="str">
            <v>Substandard</v>
          </cell>
          <cell r="BH1461" t="str">
            <v>Substandard</v>
          </cell>
          <cell r="BI1461" t="str">
            <v>***-**-2102</v>
          </cell>
          <cell r="BJ1461">
            <v>385000</v>
          </cell>
          <cell r="BK1461">
            <v>386054.8</v>
          </cell>
          <cell r="BL1461"/>
          <cell r="BM1461"/>
          <cell r="BN1461">
            <v>386054.8</v>
          </cell>
          <cell r="BO1461"/>
          <cell r="BP1461"/>
          <cell r="BQ1461">
            <v>2.6435286073629824E-4</v>
          </cell>
          <cell r="BR1461">
            <v>385000</v>
          </cell>
          <cell r="BS1461">
            <v>1054.8</v>
          </cell>
          <cell r="BT1461">
            <v>386054.8</v>
          </cell>
          <cell r="BU1461">
            <v>0</v>
          </cell>
          <cell r="BV1461">
            <v>386054.8</v>
          </cell>
          <cell r="BW1461">
            <v>0</v>
          </cell>
          <cell r="BX1461">
            <v>0</v>
          </cell>
          <cell r="BY1461" t="str">
            <v>60-89</v>
          </cell>
          <cell r="BZ1461">
            <v>386054.8</v>
          </cell>
          <cell r="CA1461" t="e">
            <v>#REF!</v>
          </cell>
          <cell r="CB1461" t="str">
            <v>Match</v>
          </cell>
          <cell r="CC1461" t="b">
            <v>0</v>
          </cell>
          <cell r="CD1461">
            <v>512622102</v>
          </cell>
          <cell r="CE1461">
            <v>9</v>
          </cell>
          <cell r="CF1461">
            <v>5</v>
          </cell>
          <cell r="CG1461">
            <v>62</v>
          </cell>
          <cell r="CH1461" t="b">
            <v>0</v>
          </cell>
          <cell r="CI1461">
            <v>66.686840277776355</v>
          </cell>
          <cell r="CJ1461" t="str">
            <v>31 +</v>
          </cell>
          <cell r="CK1461" t="e">
            <v>#REF!</v>
          </cell>
          <cell r="CL1461" t="e">
            <v>#REF!</v>
          </cell>
        </row>
        <row r="1462">
          <cell r="B1462">
            <v>53430</v>
          </cell>
          <cell r="C1462" t="str">
            <v xml:space="preserve"> PRICE,ROBERT E.</v>
          </cell>
          <cell r="D1462">
            <v>300000</v>
          </cell>
          <cell r="E1462">
            <v>300000</v>
          </cell>
          <cell r="F1462">
            <v>42692</v>
          </cell>
          <cell r="G1462">
            <v>46344</v>
          </cell>
          <cell r="H1462" t="str">
            <v xml:space="preserve"> LIVESTOCK - REFINANCE</v>
          </cell>
          <cell r="I1462" t="str">
            <v xml:space="preserve"> SA</v>
          </cell>
          <cell r="J1462">
            <v>92</v>
          </cell>
          <cell r="K1462" t="str">
            <v xml:space="preserve"> A</v>
          </cell>
          <cell r="L1462" t="str">
            <v xml:space="preserve"> N</v>
          </cell>
          <cell r="M1462">
            <v>0</v>
          </cell>
          <cell r="N1462">
            <v>48470</v>
          </cell>
          <cell r="O1462">
            <v>53430</v>
          </cell>
          <cell r="P1462">
            <v>0</v>
          </cell>
          <cell r="Q1462" t="str">
            <v xml:space="preserve"> JB</v>
          </cell>
          <cell r="R1462">
            <v>43057</v>
          </cell>
          <cell r="S1462">
            <v>38855.919999999998</v>
          </cell>
          <cell r="T1462">
            <v>17753.419999999998</v>
          </cell>
          <cell r="U1462" t="str">
            <v xml:space="preserve"> N</v>
          </cell>
          <cell r="V1462">
            <v>7</v>
          </cell>
          <cell r="W1462">
            <v>512622102</v>
          </cell>
          <cell r="X1462" t="str">
            <v xml:space="preserve"> S</v>
          </cell>
          <cell r="Y1462">
            <v>48470</v>
          </cell>
          <cell r="Z1462">
            <v>53430</v>
          </cell>
          <cell r="AA1462">
            <v>0</v>
          </cell>
          <cell r="AB1462">
            <v>23</v>
          </cell>
          <cell r="AC1462">
            <v>3</v>
          </cell>
          <cell r="AD1462">
            <v>11</v>
          </cell>
          <cell r="AE1462">
            <v>0</v>
          </cell>
          <cell r="AF1462">
            <v>0</v>
          </cell>
          <cell r="AG1462" t="str">
            <v xml:space="preserve"> ST</v>
          </cell>
          <cell r="AH1462" t="str">
            <v xml:space="preserve"> ALL IN CP AC EQ GI FP LIVESTOC</v>
          </cell>
          <cell r="AI1462" t="str">
            <v xml:space="preserve"> N</v>
          </cell>
          <cell r="AJ1462">
            <v>5</v>
          </cell>
          <cell r="AK1462">
            <v>1</v>
          </cell>
          <cell r="AL1462">
            <v>48470</v>
          </cell>
          <cell r="AM1462">
            <v>53430</v>
          </cell>
          <cell r="AN1462" t="str">
            <v xml:space="preserve">  0/00/0000</v>
          </cell>
          <cell r="AO1462">
            <v>23855.919999999998</v>
          </cell>
          <cell r="AP1462">
            <v>15000</v>
          </cell>
          <cell r="AQ1462">
            <v>0</v>
          </cell>
          <cell r="AR1462">
            <v>0</v>
          </cell>
          <cell r="AS1462">
            <v>38855.919999999998</v>
          </cell>
          <cell r="AT1462">
            <v>0</v>
          </cell>
          <cell r="AU1462">
            <v>0</v>
          </cell>
          <cell r="AV1462">
            <v>1</v>
          </cell>
          <cell r="AW1462">
            <v>1</v>
          </cell>
          <cell r="AX1462">
            <v>0</v>
          </cell>
          <cell r="AY1462">
            <v>48470</v>
          </cell>
          <cell r="AZ1462">
            <v>53430</v>
          </cell>
          <cell r="BA1462" t="str">
            <v xml:space="preserve"> ST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 t="str">
            <v>Substandard</v>
          </cell>
          <cell r="BH1462" t="str">
            <v>Substandard</v>
          </cell>
          <cell r="BI1462" t="str">
            <v>***-**-2102</v>
          </cell>
          <cell r="BJ1462">
            <v>300000</v>
          </cell>
          <cell r="BK1462">
            <v>317753.42</v>
          </cell>
          <cell r="BL1462"/>
          <cell r="BM1462"/>
          <cell r="BN1462">
            <v>317753.42</v>
          </cell>
          <cell r="BO1462"/>
          <cell r="BP1462"/>
          <cell r="BQ1462">
            <v>2.0598924213218044E-4</v>
          </cell>
          <cell r="BR1462">
            <v>300000</v>
          </cell>
          <cell r="BS1462">
            <v>17753.419999999998</v>
          </cell>
          <cell r="BT1462">
            <v>317753.42</v>
          </cell>
          <cell r="BU1462">
            <v>0</v>
          </cell>
          <cell r="BV1462">
            <v>317753.42</v>
          </cell>
          <cell r="BW1462">
            <v>0</v>
          </cell>
          <cell r="BX1462">
            <v>0</v>
          </cell>
          <cell r="BY1462" t="str">
            <v>60-89</v>
          </cell>
          <cell r="BZ1462">
            <v>38855.919999999998</v>
          </cell>
          <cell r="CA1462" t="e">
            <v>#REF!</v>
          </cell>
          <cell r="CB1462" t="str">
            <v>Match</v>
          </cell>
          <cell r="CC1462" t="b">
            <v>0</v>
          </cell>
          <cell r="CD1462">
            <v>512622102</v>
          </cell>
          <cell r="CE1462">
            <v>9</v>
          </cell>
          <cell r="CF1462">
            <v>5</v>
          </cell>
          <cell r="CG1462">
            <v>62</v>
          </cell>
          <cell r="CH1462" t="b">
            <v>0</v>
          </cell>
          <cell r="CI1462">
            <v>66.686840277776355</v>
          </cell>
          <cell r="CJ1462" t="str">
            <v>31 +</v>
          </cell>
          <cell r="CK1462" t="e">
            <v>#REF!</v>
          </cell>
          <cell r="CL1462" t="e">
            <v>#REF!</v>
          </cell>
        </row>
        <row r="1463">
          <cell r="B1463">
            <v>53431</v>
          </cell>
          <cell r="C1463" t="str">
            <v xml:space="preserve"> PRICE,ROBERT E.</v>
          </cell>
          <cell r="D1463">
            <v>110000</v>
          </cell>
          <cell r="E1463">
            <v>97196.73</v>
          </cell>
          <cell r="F1463">
            <v>42692</v>
          </cell>
          <cell r="G1463">
            <v>45248</v>
          </cell>
          <cell r="H1463" t="str">
            <v xml:space="preserve"> AMORTIZE EQUIPMENT</v>
          </cell>
          <cell r="I1463" t="str">
            <v xml:space="preserve"> SI</v>
          </cell>
          <cell r="J1463">
            <v>92</v>
          </cell>
          <cell r="K1463" t="str">
            <v xml:space="preserve"> A</v>
          </cell>
          <cell r="L1463" t="str">
            <v xml:space="preserve"> N</v>
          </cell>
          <cell r="M1463">
            <v>0</v>
          </cell>
          <cell r="N1463">
            <v>48470</v>
          </cell>
          <cell r="O1463">
            <v>53431</v>
          </cell>
          <cell r="P1463">
            <v>0</v>
          </cell>
          <cell r="Q1463" t="str">
            <v xml:space="preserve"> JB</v>
          </cell>
          <cell r="R1463">
            <v>43787</v>
          </cell>
          <cell r="S1463">
            <v>19011.490000000002</v>
          </cell>
          <cell r="T1463">
            <v>266.29000000000002</v>
          </cell>
          <cell r="U1463" t="str">
            <v xml:space="preserve"> N</v>
          </cell>
          <cell r="V1463">
            <v>7</v>
          </cell>
          <cell r="W1463">
            <v>512622102</v>
          </cell>
          <cell r="X1463" t="str">
            <v xml:space="preserve"> S</v>
          </cell>
          <cell r="Y1463">
            <v>48470</v>
          </cell>
          <cell r="Z1463">
            <v>53431</v>
          </cell>
          <cell r="AA1463">
            <v>0</v>
          </cell>
          <cell r="AB1463">
            <v>23</v>
          </cell>
          <cell r="AC1463">
            <v>2</v>
          </cell>
          <cell r="AD1463">
            <v>11</v>
          </cell>
          <cell r="AE1463">
            <v>0</v>
          </cell>
          <cell r="AF1463">
            <v>0</v>
          </cell>
          <cell r="AG1463" t="str">
            <v xml:space="preserve"> ST</v>
          </cell>
          <cell r="AH1463" t="str">
            <v xml:space="preserve"> ALL IN CP AC EQ GI FP LIVESTOC</v>
          </cell>
          <cell r="AI1463" t="str">
            <v xml:space="preserve"> N</v>
          </cell>
          <cell r="AJ1463">
            <v>5</v>
          </cell>
          <cell r="AK1463">
            <v>1</v>
          </cell>
          <cell r="AL1463">
            <v>48470</v>
          </cell>
          <cell r="AM1463">
            <v>53431</v>
          </cell>
          <cell r="AN1463" t="str">
            <v xml:space="preserve">  0/00/0000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1</v>
          </cell>
          <cell r="AW1463">
            <v>0</v>
          </cell>
          <cell r="AX1463">
            <v>0</v>
          </cell>
          <cell r="AY1463">
            <v>48470</v>
          </cell>
          <cell r="AZ1463">
            <v>53431</v>
          </cell>
          <cell r="BA1463" t="str">
            <v xml:space="preserve"> ST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 t="str">
            <v>Substandard</v>
          </cell>
          <cell r="BH1463" t="str">
            <v>Substandard</v>
          </cell>
          <cell r="BI1463" t="str">
            <v>***-**-2102</v>
          </cell>
          <cell r="BJ1463">
            <v>97196.73</v>
          </cell>
          <cell r="BK1463">
            <v>97463.01999999999</v>
          </cell>
          <cell r="BL1463"/>
          <cell r="BM1463"/>
          <cell r="BN1463">
            <v>97463.01999999999</v>
          </cell>
          <cell r="BO1463"/>
          <cell r="BP1463"/>
          <cell r="BQ1463">
            <v>6.673826916808723E-5</v>
          </cell>
          <cell r="BR1463">
            <v>97196.73</v>
          </cell>
          <cell r="BS1463">
            <v>266.29000000000002</v>
          </cell>
          <cell r="BT1463">
            <v>97463.01999999999</v>
          </cell>
          <cell r="BU1463">
            <v>0</v>
          </cell>
          <cell r="BV1463">
            <v>97463.01999999999</v>
          </cell>
          <cell r="BW1463">
            <v>0</v>
          </cell>
          <cell r="BX1463">
            <v>0</v>
          </cell>
          <cell r="BY1463"/>
          <cell r="BZ1463">
            <v>0</v>
          </cell>
          <cell r="CA1463" t="e">
            <v>#REF!</v>
          </cell>
          <cell r="CB1463" t="str">
            <v>Match</v>
          </cell>
          <cell r="CC1463" t="b">
            <v>0</v>
          </cell>
          <cell r="CD1463">
            <v>512622102</v>
          </cell>
          <cell r="CE1463">
            <v>9</v>
          </cell>
          <cell r="CF1463">
            <v>5</v>
          </cell>
          <cell r="CG1463">
            <v>62</v>
          </cell>
          <cell r="CH1463" t="b">
            <v>0</v>
          </cell>
          <cell r="CI1463">
            <v>-663.31315972222365</v>
          </cell>
          <cell r="CJ1463"/>
          <cell r="CK1463" t="e">
            <v>#REF!</v>
          </cell>
          <cell r="CL1463" t="e">
            <v>#REF!</v>
          </cell>
        </row>
        <row r="1464">
          <cell r="B1464">
            <v>54256</v>
          </cell>
          <cell r="C1464" t="str">
            <v xml:space="preserve"> PROCHNOW,ABBIGAIL G.</v>
          </cell>
          <cell r="D1464">
            <v>2027.5</v>
          </cell>
          <cell r="E1464">
            <v>1572.24</v>
          </cell>
          <cell r="F1464">
            <v>43028</v>
          </cell>
          <cell r="G1464">
            <v>43371</v>
          </cell>
          <cell r="H1464" t="str">
            <v xml:space="preserve"> PURCHASE VEHICLE</v>
          </cell>
          <cell r="I1464" t="str">
            <v xml:space="preserve"> SA</v>
          </cell>
          <cell r="J1464">
            <v>34</v>
          </cell>
          <cell r="K1464" t="str">
            <v xml:space="preserve"> A</v>
          </cell>
          <cell r="L1464" t="str">
            <v xml:space="preserve"> N</v>
          </cell>
          <cell r="M1464">
            <v>0</v>
          </cell>
          <cell r="N1464">
            <v>48594</v>
          </cell>
          <cell r="O1464">
            <v>54256</v>
          </cell>
          <cell r="P1464">
            <v>0</v>
          </cell>
          <cell r="Q1464" t="str">
            <v xml:space="preserve"> MN</v>
          </cell>
          <cell r="R1464">
            <v>43128</v>
          </cell>
          <cell r="S1464">
            <v>189.65</v>
          </cell>
          <cell r="T1464">
            <v>2.84</v>
          </cell>
          <cell r="U1464" t="str">
            <v xml:space="preserve"> N</v>
          </cell>
          <cell r="V1464">
            <v>11</v>
          </cell>
          <cell r="W1464">
            <v>484294083</v>
          </cell>
          <cell r="X1464" t="str">
            <v xml:space="preserve"> S</v>
          </cell>
          <cell r="Y1464">
            <v>48594</v>
          </cell>
          <cell r="Z1464">
            <v>54256</v>
          </cell>
          <cell r="AA1464">
            <v>0</v>
          </cell>
          <cell r="AB1464">
            <v>2</v>
          </cell>
          <cell r="AC1464">
            <v>5</v>
          </cell>
          <cell r="AD1464">
            <v>12</v>
          </cell>
          <cell r="AE1464">
            <v>0</v>
          </cell>
          <cell r="AF1464">
            <v>0</v>
          </cell>
          <cell r="AG1464" t="str">
            <v xml:space="preserve"> ST</v>
          </cell>
          <cell r="AH1464" t="str">
            <v xml:space="preserve"> 2001 PONTIAC BONNEVILLE (VIN 1</v>
          </cell>
          <cell r="AI1464" t="str">
            <v xml:space="preserve"> N</v>
          </cell>
          <cell r="AJ1464">
            <v>5.5</v>
          </cell>
          <cell r="AK1464">
            <v>0</v>
          </cell>
          <cell r="AL1464">
            <v>48594</v>
          </cell>
          <cell r="AM1464">
            <v>54256</v>
          </cell>
          <cell r="AN1464" t="str">
            <v xml:space="preserve">  0/00/0000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48594</v>
          </cell>
          <cell r="AZ1464">
            <v>54256</v>
          </cell>
          <cell r="BA1464" t="str">
            <v xml:space="preserve"> ST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 t="str">
            <v>Pass</v>
          </cell>
          <cell r="BH1464" t="str">
            <v>Pass</v>
          </cell>
          <cell r="BI1464" t="str">
            <v>***-**-4083</v>
          </cell>
          <cell r="BJ1464">
            <v>1572.24</v>
          </cell>
          <cell r="BK1464">
            <v>1575.08</v>
          </cell>
          <cell r="BL1464">
            <v>1575.08</v>
          </cell>
          <cell r="BM1464"/>
          <cell r="BN1464"/>
          <cell r="BO1464"/>
          <cell r="BP1464"/>
          <cell r="BQ1464">
            <v>1.1875032621829645E-6</v>
          </cell>
          <cell r="BR1464">
            <v>1572.24</v>
          </cell>
          <cell r="BS1464">
            <v>2.84</v>
          </cell>
          <cell r="BT1464">
            <v>1575.08</v>
          </cell>
          <cell r="BU1464">
            <v>0</v>
          </cell>
          <cell r="BV1464">
            <v>1575.08</v>
          </cell>
          <cell r="BW1464">
            <v>0</v>
          </cell>
          <cell r="BX1464">
            <v>0</v>
          </cell>
          <cell r="BY1464"/>
          <cell r="BZ1464">
            <v>0</v>
          </cell>
          <cell r="CA1464" t="e">
            <v>#REF!</v>
          </cell>
          <cell r="CB1464" t="str">
            <v>Match</v>
          </cell>
          <cell r="CC1464" t="b">
            <v>0</v>
          </cell>
          <cell r="CD1464">
            <v>484294083</v>
          </cell>
          <cell r="CE1464">
            <v>9</v>
          </cell>
          <cell r="CF1464">
            <v>4</v>
          </cell>
          <cell r="CG1464">
            <v>29</v>
          </cell>
          <cell r="CH1464" t="b">
            <v>0</v>
          </cell>
          <cell r="CI1464">
            <v>-4.3131597222236451</v>
          </cell>
          <cell r="CJ1464"/>
          <cell r="CK1464" t="e">
            <v>#REF!</v>
          </cell>
          <cell r="CL1464" t="e">
            <v>#REF!</v>
          </cell>
        </row>
        <row r="1465">
          <cell r="B1465">
            <v>53566</v>
          </cell>
          <cell r="C1465" t="str">
            <v xml:space="preserve"> PROCHNOW,WARREN L.</v>
          </cell>
          <cell r="D1465">
            <v>15133.49</v>
          </cell>
          <cell r="E1465">
            <v>12081.06</v>
          </cell>
          <cell r="F1465">
            <v>42748</v>
          </cell>
          <cell r="G1465">
            <v>44571</v>
          </cell>
          <cell r="H1465" t="str">
            <v xml:space="preserve"> PURCHASE VEHICLE</v>
          </cell>
          <cell r="I1465" t="str">
            <v xml:space="preserve"> SA</v>
          </cell>
          <cell r="J1465">
            <v>34</v>
          </cell>
          <cell r="K1465" t="str">
            <v xml:space="preserve"> A</v>
          </cell>
          <cell r="L1465" t="str">
            <v xml:space="preserve"> N</v>
          </cell>
          <cell r="M1465">
            <v>0</v>
          </cell>
          <cell r="N1465">
            <v>48595</v>
          </cell>
          <cell r="O1465">
            <v>53566</v>
          </cell>
          <cell r="P1465">
            <v>0</v>
          </cell>
          <cell r="Q1465" t="str">
            <v xml:space="preserve"> MN</v>
          </cell>
          <cell r="R1465">
            <v>43169</v>
          </cell>
          <cell r="S1465">
            <v>288.92</v>
          </cell>
          <cell r="T1465">
            <v>41.87</v>
          </cell>
          <cell r="U1465" t="str">
            <v xml:space="preserve"> N</v>
          </cell>
          <cell r="V1465">
            <v>11</v>
          </cell>
          <cell r="W1465">
            <v>502060642</v>
          </cell>
          <cell r="X1465" t="str">
            <v xml:space="preserve"> S</v>
          </cell>
          <cell r="Y1465">
            <v>48595</v>
          </cell>
          <cell r="Z1465">
            <v>53566</v>
          </cell>
          <cell r="AA1465">
            <v>0</v>
          </cell>
          <cell r="AB1465">
            <v>2</v>
          </cell>
          <cell r="AC1465">
            <v>5</v>
          </cell>
          <cell r="AD1465">
            <v>12</v>
          </cell>
          <cell r="AE1465">
            <v>0</v>
          </cell>
          <cell r="AF1465">
            <v>0</v>
          </cell>
          <cell r="AG1465" t="str">
            <v xml:space="preserve"> ST</v>
          </cell>
          <cell r="AH1465" t="str">
            <v xml:space="preserve"> 2007 FORD F-150</v>
          </cell>
          <cell r="AI1465" t="str">
            <v xml:space="preserve"> N</v>
          </cell>
          <cell r="AJ1465">
            <v>5.5</v>
          </cell>
          <cell r="AK1465">
            <v>0</v>
          </cell>
          <cell r="AL1465">
            <v>48595</v>
          </cell>
          <cell r="AM1465">
            <v>53566</v>
          </cell>
          <cell r="AN1465" t="str">
            <v xml:space="preserve">  0/00/0000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48595</v>
          </cell>
          <cell r="AZ1465">
            <v>53566</v>
          </cell>
          <cell r="BA1465" t="str">
            <v xml:space="preserve"> ST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 t="str">
            <v>Pass</v>
          </cell>
          <cell r="BH1465" t="str">
            <v>Pass</v>
          </cell>
          <cell r="BI1465" t="str">
            <v>***-**-0642</v>
          </cell>
          <cell r="BJ1465">
            <v>12081.06</v>
          </cell>
          <cell r="BK1465">
            <v>12122.93</v>
          </cell>
          <cell r="BL1465">
            <v>12122.93</v>
          </cell>
          <cell r="BM1465"/>
          <cell r="BN1465"/>
          <cell r="BO1465"/>
          <cell r="BP1465"/>
          <cell r="BQ1465">
            <v>9.1247507763624653E-6</v>
          </cell>
          <cell r="BR1465">
            <v>12081.06</v>
          </cell>
          <cell r="BS1465">
            <v>41.87</v>
          </cell>
          <cell r="BT1465">
            <v>12122.93</v>
          </cell>
          <cell r="BU1465">
            <v>0</v>
          </cell>
          <cell r="BV1465">
            <v>12122.93</v>
          </cell>
          <cell r="BW1465">
            <v>0</v>
          </cell>
          <cell r="BX1465">
            <v>0</v>
          </cell>
          <cell r="BY1465"/>
          <cell r="BZ1465">
            <v>0</v>
          </cell>
          <cell r="CA1465" t="e">
            <v>#REF!</v>
          </cell>
          <cell r="CB1465" t="str">
            <v>Match</v>
          </cell>
          <cell r="CC1465" t="b">
            <v>0</v>
          </cell>
          <cell r="CD1465">
            <v>502060642</v>
          </cell>
          <cell r="CE1465">
            <v>9</v>
          </cell>
          <cell r="CF1465">
            <v>5</v>
          </cell>
          <cell r="CG1465">
            <v>6</v>
          </cell>
          <cell r="CH1465" t="b">
            <v>0</v>
          </cell>
          <cell r="CI1465">
            <v>-45.313159722223645</v>
          </cell>
          <cell r="CJ1465"/>
          <cell r="CK1465" t="e">
            <v>#REF!</v>
          </cell>
          <cell r="CL1465" t="e">
            <v>#REF!</v>
          </cell>
        </row>
        <row r="1466">
          <cell r="B1466">
            <v>310235</v>
          </cell>
          <cell r="C1466" t="str">
            <v xml:space="preserve"> PROCHNOW, WARREN LEE</v>
          </cell>
          <cell r="D1466">
            <v>92000</v>
          </cell>
          <cell r="E1466">
            <v>48804.77</v>
          </cell>
          <cell r="F1466">
            <v>40802</v>
          </cell>
          <cell r="G1466">
            <v>46296</v>
          </cell>
          <cell r="H1466" t="str">
            <v xml:space="preserve"> REFINANCE HOME</v>
          </cell>
          <cell r="I1466" t="str">
            <v xml:space="preserve"> PA</v>
          </cell>
          <cell r="J1466">
            <v>19</v>
          </cell>
          <cell r="K1466" t="str">
            <v xml:space="preserve"> A</v>
          </cell>
          <cell r="L1466" t="str">
            <v xml:space="preserve"> N</v>
          </cell>
          <cell r="M1466">
            <v>0</v>
          </cell>
          <cell r="N1466">
            <v>48595</v>
          </cell>
          <cell r="O1466">
            <v>310235</v>
          </cell>
          <cell r="P1466">
            <v>0</v>
          </cell>
          <cell r="Q1466" t="str">
            <v xml:space="preserve"> KM</v>
          </cell>
          <cell r="R1466">
            <v>43132</v>
          </cell>
          <cell r="S1466">
            <v>657.69</v>
          </cell>
          <cell r="T1466">
            <v>101.31</v>
          </cell>
          <cell r="U1466" t="str">
            <v xml:space="preserve"> N</v>
          </cell>
          <cell r="V1466">
            <v>2</v>
          </cell>
          <cell r="W1466">
            <v>502060642</v>
          </cell>
          <cell r="X1466" t="str">
            <v xml:space="preserve"> S</v>
          </cell>
          <cell r="Y1466">
            <v>48595</v>
          </cell>
          <cell r="Z1466">
            <v>310235</v>
          </cell>
          <cell r="AA1466">
            <v>0</v>
          </cell>
          <cell r="AB1466">
            <v>2</v>
          </cell>
          <cell r="AC1466">
            <v>6</v>
          </cell>
          <cell r="AD1466">
            <v>3</v>
          </cell>
          <cell r="AE1466">
            <v>310235</v>
          </cell>
          <cell r="AF1466">
            <v>1</v>
          </cell>
          <cell r="AG1466" t="str">
            <v xml:space="preserve"> ST</v>
          </cell>
          <cell r="AH1466" t="str">
            <v xml:space="preserve"> 1206 JACKSON, SCOTT CITY, KS</v>
          </cell>
          <cell r="AI1466" t="str">
            <v xml:space="preserve"> N</v>
          </cell>
          <cell r="AJ1466">
            <v>3.25</v>
          </cell>
          <cell r="AK1466">
            <v>1</v>
          </cell>
          <cell r="AL1466">
            <v>48595</v>
          </cell>
          <cell r="AM1466">
            <v>310235</v>
          </cell>
          <cell r="AN1466" t="str">
            <v xml:space="preserve">  0/00/0000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48595</v>
          </cell>
          <cell r="AZ1466">
            <v>310235</v>
          </cell>
          <cell r="BA1466" t="str">
            <v xml:space="preserve"> ST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 t="str">
            <v>Pass</v>
          </cell>
          <cell r="BH1466" t="str">
            <v>Pass</v>
          </cell>
          <cell r="BI1466" t="str">
            <v>***-**-0642</v>
          </cell>
          <cell r="BJ1466">
            <v>48804.77</v>
          </cell>
          <cell r="BK1466">
            <v>48906.079999999994</v>
          </cell>
          <cell r="BL1466">
            <v>48906.079999999994</v>
          </cell>
          <cell r="BM1466"/>
          <cell r="BN1466"/>
          <cell r="BO1466"/>
          <cell r="BP1466"/>
          <cell r="BQ1466">
            <v>2.1782058100259981E-5</v>
          </cell>
          <cell r="BR1466">
            <v>48804.77</v>
          </cell>
          <cell r="BS1466">
            <v>101.31</v>
          </cell>
          <cell r="BT1466">
            <v>48906.079999999994</v>
          </cell>
          <cell r="BU1466">
            <v>0</v>
          </cell>
          <cell r="BV1466">
            <v>48906.079999999994</v>
          </cell>
          <cell r="BW1466">
            <v>0</v>
          </cell>
          <cell r="BX1466">
            <v>0</v>
          </cell>
          <cell r="BY1466"/>
          <cell r="BZ1466">
            <v>0</v>
          </cell>
          <cell r="CA1466" t="e">
            <v>#REF!</v>
          </cell>
          <cell r="CB1466" t="str">
            <v>Match</v>
          </cell>
          <cell r="CC1466" t="b">
            <v>0</v>
          </cell>
          <cell r="CD1466">
            <v>502060642</v>
          </cell>
          <cell r="CE1466">
            <v>9</v>
          </cell>
          <cell r="CF1466">
            <v>5</v>
          </cell>
          <cell r="CG1466">
            <v>6</v>
          </cell>
          <cell r="CH1466" t="b">
            <v>0</v>
          </cell>
          <cell r="CI1466">
            <v>-8.3131597222236451</v>
          </cell>
          <cell r="CJ1466"/>
          <cell r="CK1466" t="e">
            <v>#REF!</v>
          </cell>
          <cell r="CL1466" t="e">
            <v>#REF!</v>
          </cell>
        </row>
        <row r="1467">
          <cell r="B1467">
            <v>9310235</v>
          </cell>
          <cell r="C1467" t="str">
            <v xml:space="preserve"> PROCHNOW,WARR</v>
          </cell>
          <cell r="D1467">
            <v>0</v>
          </cell>
          <cell r="E1467">
            <v>-48804.77</v>
          </cell>
          <cell r="F1467">
            <v>40802</v>
          </cell>
          <cell r="G1467">
            <v>46296</v>
          </cell>
          <cell r="H1467" t="str">
            <v xml:space="preserve"> FHLB SOLD LOAN</v>
          </cell>
          <cell r="I1467" t="str">
            <v xml:space="preserve"> PT</v>
          </cell>
          <cell r="J1467">
            <v>20</v>
          </cell>
          <cell r="K1467" t="str">
            <v xml:space="preserve"> A</v>
          </cell>
          <cell r="L1467" t="str">
            <v xml:space="preserve"> N</v>
          </cell>
          <cell r="M1467">
            <v>0</v>
          </cell>
          <cell r="N1467">
            <v>48595</v>
          </cell>
          <cell r="O1467">
            <v>9310235</v>
          </cell>
          <cell r="P1467">
            <v>0</v>
          </cell>
          <cell r="Q1467" t="str">
            <v xml:space="preserve"> KM</v>
          </cell>
          <cell r="R1467">
            <v>43132</v>
          </cell>
          <cell r="S1467">
            <v>657.69</v>
          </cell>
          <cell r="T1467">
            <v>-101.31</v>
          </cell>
          <cell r="U1467" t="str">
            <v xml:space="preserve"> N</v>
          </cell>
          <cell r="V1467">
            <v>2</v>
          </cell>
          <cell r="W1467">
            <v>502060642</v>
          </cell>
          <cell r="X1467" t="str">
            <v xml:space="preserve"> S</v>
          </cell>
          <cell r="Y1467">
            <v>48595</v>
          </cell>
          <cell r="Z1467">
            <v>9310235</v>
          </cell>
          <cell r="AA1467">
            <v>0</v>
          </cell>
          <cell r="AB1467">
            <v>2</v>
          </cell>
          <cell r="AC1467">
            <v>6</v>
          </cell>
          <cell r="AD1467">
            <v>3</v>
          </cell>
          <cell r="AE1467">
            <v>310235</v>
          </cell>
          <cell r="AF1467">
            <v>1</v>
          </cell>
          <cell r="AG1467" t="str">
            <v xml:space="preserve"> ST</v>
          </cell>
          <cell r="AH1467" t="str">
            <v xml:space="preserve"> 1206 JACKSON, SCOTT CITY, KS</v>
          </cell>
          <cell r="AI1467" t="str">
            <v xml:space="preserve"> N</v>
          </cell>
          <cell r="AJ1467">
            <v>3.25</v>
          </cell>
          <cell r="AK1467">
            <v>1</v>
          </cell>
          <cell r="AL1467">
            <v>48595</v>
          </cell>
          <cell r="AM1467">
            <v>9310235</v>
          </cell>
          <cell r="AN1467" t="str">
            <v xml:space="preserve">  0/00/0000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48595</v>
          </cell>
          <cell r="AZ1467">
            <v>9310235</v>
          </cell>
          <cell r="BA1467" t="str">
            <v xml:space="preserve"> ST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 t="str">
            <v>Pass</v>
          </cell>
          <cell r="BH1467" t="str">
            <v>Pass</v>
          </cell>
          <cell r="BI1467" t="str">
            <v>***-**-0642</v>
          </cell>
          <cell r="BJ1467">
            <v>-48804.77</v>
          </cell>
          <cell r="BK1467">
            <v>-48906.079999999994</v>
          </cell>
          <cell r="BL1467">
            <v>-48906.079999999994</v>
          </cell>
          <cell r="BM1467"/>
          <cell r="BN1467"/>
          <cell r="BO1467"/>
          <cell r="BP1467"/>
          <cell r="BQ1467">
            <v>-2.1782058100259981E-5</v>
          </cell>
          <cell r="BR1467">
            <v>-48804.77</v>
          </cell>
          <cell r="BS1467">
            <v>-101.31</v>
          </cell>
          <cell r="BT1467">
            <v>-48906.079999999994</v>
          </cell>
          <cell r="BU1467">
            <v>0</v>
          </cell>
          <cell r="BV1467">
            <v>-48906.079999999994</v>
          </cell>
          <cell r="BW1467">
            <v>0</v>
          </cell>
          <cell r="BX1467">
            <v>0</v>
          </cell>
          <cell r="BY1467"/>
          <cell r="BZ1467">
            <v>0</v>
          </cell>
          <cell r="CA1467" t="e">
            <v>#REF!</v>
          </cell>
          <cell r="CB1467" t="str">
            <v>Match</v>
          </cell>
          <cell r="CC1467" t="b">
            <v>0</v>
          </cell>
          <cell r="CD1467">
            <v>502060642</v>
          </cell>
          <cell r="CE1467">
            <v>9</v>
          </cell>
          <cell r="CF1467">
            <v>5</v>
          </cell>
          <cell r="CG1467">
            <v>6</v>
          </cell>
          <cell r="CH1467" t="b">
            <v>0</v>
          </cell>
          <cell r="CI1467">
            <v>-8.3131597222236451</v>
          </cell>
          <cell r="CJ1467"/>
          <cell r="CK1467" t="e">
            <v>#REF!</v>
          </cell>
          <cell r="CL1467" t="e">
            <v>#REF!</v>
          </cell>
        </row>
        <row r="1468">
          <cell r="B1468">
            <v>51119</v>
          </cell>
          <cell r="C1468" t="str">
            <v xml:space="preserve"> PROCTOR,VIRGINIA</v>
          </cell>
          <cell r="D1468">
            <v>42141.75</v>
          </cell>
          <cell r="E1468">
            <v>30808.799999999999</v>
          </cell>
          <cell r="F1468">
            <v>41992</v>
          </cell>
          <cell r="G1468">
            <v>44107</v>
          </cell>
          <cell r="H1468" t="str">
            <v xml:space="preserve"> DEBT CONSOLIDATION</v>
          </cell>
          <cell r="I1468" t="str">
            <v xml:space="preserve"> CO</v>
          </cell>
          <cell r="J1468">
            <v>31</v>
          </cell>
          <cell r="K1468" t="str">
            <v xml:space="preserve"> A</v>
          </cell>
          <cell r="L1468" t="str">
            <v xml:space="preserve"> N</v>
          </cell>
          <cell r="M1468">
            <v>0</v>
          </cell>
          <cell r="N1468">
            <v>48600</v>
          </cell>
          <cell r="O1468">
            <v>51119</v>
          </cell>
          <cell r="P1468">
            <v>40813.800000000003</v>
          </cell>
          <cell r="Q1468" t="str">
            <v xml:space="preserve"> AT</v>
          </cell>
          <cell r="R1468">
            <v>43376</v>
          </cell>
          <cell r="S1468">
            <v>450</v>
          </cell>
          <cell r="T1468">
            <v>0</v>
          </cell>
          <cell r="U1468" t="str">
            <v xml:space="preserve"> N</v>
          </cell>
          <cell r="V1468">
            <v>7</v>
          </cell>
          <cell r="W1468">
            <v>515627834</v>
          </cell>
          <cell r="X1468" t="str">
            <v xml:space="preserve"> S</v>
          </cell>
          <cell r="Y1468">
            <v>48600</v>
          </cell>
          <cell r="Z1468">
            <v>51119</v>
          </cell>
          <cell r="AA1468">
            <v>0</v>
          </cell>
          <cell r="AB1468">
            <v>4</v>
          </cell>
          <cell r="AC1468">
            <v>10</v>
          </cell>
          <cell r="AD1468">
            <v>4</v>
          </cell>
          <cell r="AE1468">
            <v>0</v>
          </cell>
          <cell r="AF1468">
            <v>0</v>
          </cell>
          <cell r="AG1468" t="str">
            <v xml:space="preserve"> CO</v>
          </cell>
          <cell r="AH1468" t="str">
            <v xml:space="preserve"> 10 CARGO TRLR, 09 ACADIA, INV</v>
          </cell>
          <cell r="AI1468" t="str">
            <v xml:space="preserve"> N</v>
          </cell>
          <cell r="AJ1468">
            <v>9</v>
          </cell>
          <cell r="AK1468">
            <v>5</v>
          </cell>
          <cell r="AL1468">
            <v>48600</v>
          </cell>
          <cell r="AM1468">
            <v>51119</v>
          </cell>
          <cell r="AN1468" t="str">
            <v xml:space="preserve">  0/00/0000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3</v>
          </cell>
          <cell r="AW1468">
            <v>0</v>
          </cell>
          <cell r="AX1468">
            <v>0</v>
          </cell>
          <cell r="AY1468">
            <v>48600</v>
          </cell>
          <cell r="AZ1468">
            <v>51119</v>
          </cell>
          <cell r="BA1468" t="str">
            <v xml:space="preserve"> CO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 t="str">
            <v>Substandard</v>
          </cell>
          <cell r="BH1468" t="str">
            <v>Pass</v>
          </cell>
          <cell r="BI1468" t="str">
            <v>***-**-7834</v>
          </cell>
          <cell r="BJ1468">
            <v>30808.799999999999</v>
          </cell>
          <cell r="BK1468">
            <v>0</v>
          </cell>
          <cell r="BL1468"/>
          <cell r="BM1468"/>
          <cell r="BN1468">
            <v>0</v>
          </cell>
          <cell r="BO1468"/>
          <cell r="BP1468"/>
          <cell r="BQ1468">
            <v>3.8077688178011526E-5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71622.600000000006</v>
          </cell>
          <cell r="BY1468"/>
          <cell r="BZ1468">
            <v>0</v>
          </cell>
          <cell r="CA1468" t="e">
            <v>#REF!</v>
          </cell>
          <cell r="CB1468" t="str">
            <v>Match</v>
          </cell>
          <cell r="CC1468" t="b">
            <v>0</v>
          </cell>
          <cell r="CD1468">
            <v>515627834</v>
          </cell>
          <cell r="CE1468">
            <v>9</v>
          </cell>
          <cell r="CF1468">
            <v>5</v>
          </cell>
          <cell r="CG1468">
            <v>62</v>
          </cell>
          <cell r="CH1468" t="b">
            <v>0</v>
          </cell>
          <cell r="CI1468">
            <v>-252.31315972222365</v>
          </cell>
          <cell r="CJ1468"/>
          <cell r="CK1468">
            <v>0</v>
          </cell>
          <cell r="CL1468">
            <v>0</v>
          </cell>
        </row>
        <row r="1469">
          <cell r="B1469">
            <v>54287</v>
          </cell>
          <cell r="C1469" t="str">
            <v xml:space="preserve"> POORE,JASON W.</v>
          </cell>
          <cell r="D1469">
            <v>2027.5</v>
          </cell>
          <cell r="E1469">
            <v>1412.09</v>
          </cell>
          <cell r="F1469">
            <v>43045</v>
          </cell>
          <cell r="G1469">
            <v>43593</v>
          </cell>
          <cell r="H1469" t="str">
            <v xml:space="preserve"> PURCHASE MOTORCYCLE</v>
          </cell>
          <cell r="I1469" t="str">
            <v xml:space="preserve"> SA</v>
          </cell>
          <cell r="J1469">
            <v>31</v>
          </cell>
          <cell r="K1469" t="str">
            <v xml:space="preserve"> A</v>
          </cell>
          <cell r="L1469" t="str">
            <v xml:space="preserve"> N</v>
          </cell>
          <cell r="M1469">
            <v>0</v>
          </cell>
          <cell r="N1469">
            <v>48601</v>
          </cell>
          <cell r="O1469">
            <v>54287</v>
          </cell>
          <cell r="P1469">
            <v>0</v>
          </cell>
          <cell r="Q1469" t="str">
            <v xml:space="preserve"> MN</v>
          </cell>
          <cell r="R1469">
            <v>43228</v>
          </cell>
          <cell r="S1469">
            <v>118.09</v>
          </cell>
          <cell r="T1469">
            <v>2.79</v>
          </cell>
          <cell r="U1469" t="str">
            <v xml:space="preserve"> N</v>
          </cell>
          <cell r="V1469">
            <v>11</v>
          </cell>
          <cell r="W1469">
            <v>513925669</v>
          </cell>
          <cell r="X1469" t="str">
            <v xml:space="preserve"> S</v>
          </cell>
          <cell r="Y1469">
            <v>48601</v>
          </cell>
          <cell r="Z1469">
            <v>54287</v>
          </cell>
          <cell r="AA1469">
            <v>0</v>
          </cell>
          <cell r="AB1469">
            <v>23</v>
          </cell>
          <cell r="AC1469">
            <v>10</v>
          </cell>
          <cell r="AD1469">
            <v>4</v>
          </cell>
          <cell r="AE1469">
            <v>0</v>
          </cell>
          <cell r="AF1469">
            <v>0</v>
          </cell>
          <cell r="AG1469" t="str">
            <v xml:space="preserve"> ST</v>
          </cell>
          <cell r="AH1469" t="str">
            <v xml:space="preserve"> 2008 KAWASAKI VULCAN 900 CUSTO</v>
          </cell>
          <cell r="AI1469" t="str">
            <v xml:space="preserve"> N</v>
          </cell>
          <cell r="AJ1469">
            <v>6</v>
          </cell>
          <cell r="AK1469">
            <v>0</v>
          </cell>
          <cell r="AL1469">
            <v>48601</v>
          </cell>
          <cell r="AM1469">
            <v>54287</v>
          </cell>
          <cell r="AN1469" t="str">
            <v xml:space="preserve">  0/00/0000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48601</v>
          </cell>
          <cell r="AZ1469">
            <v>54287</v>
          </cell>
          <cell r="BA1469" t="str">
            <v xml:space="preserve"> ST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 t="str">
            <v>Pass</v>
          </cell>
          <cell r="BH1469" t="str">
            <v>Pass</v>
          </cell>
          <cell r="BI1469" t="str">
            <v>***-**-5669</v>
          </cell>
          <cell r="BJ1469">
            <v>1412.09</v>
          </cell>
          <cell r="BK1469">
            <v>1414.8799999999999</v>
          </cell>
          <cell r="BL1469">
            <v>1414.8799999999999</v>
          </cell>
          <cell r="BM1469"/>
          <cell r="BN1469"/>
          <cell r="BO1469"/>
          <cell r="BP1469"/>
          <cell r="BQ1469">
            <v>1.1635013956897227E-6</v>
          </cell>
          <cell r="BR1469">
            <v>1412.09</v>
          </cell>
          <cell r="BS1469">
            <v>2.79</v>
          </cell>
          <cell r="BT1469">
            <v>1414.8799999999999</v>
          </cell>
          <cell r="BU1469">
            <v>0</v>
          </cell>
          <cell r="BV1469">
            <v>1414.8799999999999</v>
          </cell>
          <cell r="BW1469">
            <v>0</v>
          </cell>
          <cell r="BX1469">
            <v>0</v>
          </cell>
          <cell r="BY1469"/>
          <cell r="BZ1469">
            <v>0</v>
          </cell>
          <cell r="CA1469" t="e">
            <v>#REF!</v>
          </cell>
          <cell r="CB1469" t="str">
            <v>Match</v>
          </cell>
          <cell r="CC1469" t="b">
            <v>0</v>
          </cell>
          <cell r="CD1469">
            <v>513925669</v>
          </cell>
          <cell r="CE1469">
            <v>9</v>
          </cell>
          <cell r="CF1469">
            <v>5</v>
          </cell>
          <cell r="CG1469">
            <v>92</v>
          </cell>
          <cell r="CH1469" t="b">
            <v>0</v>
          </cell>
          <cell r="CI1469">
            <v>-104.31315972222365</v>
          </cell>
          <cell r="CJ1469"/>
          <cell r="CK1469" t="e">
            <v>#REF!</v>
          </cell>
          <cell r="CL1469" t="e">
            <v>#REF!</v>
          </cell>
        </row>
        <row r="1470">
          <cell r="B1470">
            <v>53705</v>
          </cell>
          <cell r="C1470" t="str">
            <v xml:space="preserve"> PUENTE,BRANDY LINDA</v>
          </cell>
          <cell r="D1470">
            <v>6036.5</v>
          </cell>
          <cell r="E1470">
            <v>4209.28</v>
          </cell>
          <cell r="F1470">
            <v>42817</v>
          </cell>
          <cell r="G1470">
            <v>43840</v>
          </cell>
          <cell r="H1470" t="str">
            <v xml:space="preserve"> HOME REMODELING</v>
          </cell>
          <cell r="I1470" t="str">
            <v xml:space="preserve"> SA</v>
          </cell>
          <cell r="J1470">
            <v>31</v>
          </cell>
          <cell r="K1470" t="str">
            <v xml:space="preserve"> A</v>
          </cell>
          <cell r="L1470" t="str">
            <v xml:space="preserve"> N</v>
          </cell>
          <cell r="M1470">
            <v>0</v>
          </cell>
          <cell r="N1470">
            <v>48605</v>
          </cell>
          <cell r="O1470">
            <v>53705</v>
          </cell>
          <cell r="P1470">
            <v>0</v>
          </cell>
          <cell r="Q1470" t="str">
            <v xml:space="preserve"> MN</v>
          </cell>
          <cell r="R1470">
            <v>43168</v>
          </cell>
          <cell r="S1470">
            <v>93.23</v>
          </cell>
          <cell r="T1470">
            <v>4.33</v>
          </cell>
          <cell r="U1470" t="str">
            <v xml:space="preserve"> N</v>
          </cell>
          <cell r="V1470">
            <v>11</v>
          </cell>
          <cell r="W1470">
            <v>651016577</v>
          </cell>
          <cell r="X1470" t="str">
            <v xml:space="preserve"> S</v>
          </cell>
          <cell r="Y1470">
            <v>48605</v>
          </cell>
          <cell r="Z1470">
            <v>53705</v>
          </cell>
          <cell r="AA1470">
            <v>0</v>
          </cell>
          <cell r="AB1470">
            <v>14</v>
          </cell>
          <cell r="AC1470">
            <v>10</v>
          </cell>
          <cell r="AD1470">
            <v>4</v>
          </cell>
          <cell r="AE1470">
            <v>0</v>
          </cell>
          <cell r="AF1470">
            <v>0</v>
          </cell>
          <cell r="AG1470" t="str">
            <v xml:space="preserve"> ST</v>
          </cell>
          <cell r="AH1470" t="str">
            <v xml:space="preserve"> 2003 JEEP GRAND CHEROKEE</v>
          </cell>
          <cell r="AI1470" t="str">
            <v xml:space="preserve"> N</v>
          </cell>
          <cell r="AJ1470">
            <v>7.5</v>
          </cell>
          <cell r="AK1470">
            <v>0</v>
          </cell>
          <cell r="AL1470">
            <v>48605</v>
          </cell>
          <cell r="AM1470">
            <v>53705</v>
          </cell>
          <cell r="AN1470" t="str">
            <v xml:space="preserve">  0/00/0000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48605</v>
          </cell>
          <cell r="AZ1470">
            <v>53705</v>
          </cell>
          <cell r="BA1470" t="str">
            <v xml:space="preserve"> ST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 t="str">
            <v>Pass</v>
          </cell>
          <cell r="BH1470" t="str">
            <v>Pass</v>
          </cell>
          <cell r="BI1470" t="str">
            <v>***-**-6577</v>
          </cell>
          <cell r="BJ1470">
            <v>4209.28</v>
          </cell>
          <cell r="BK1470">
            <v>4213.6099999999997</v>
          </cell>
          <cell r="BL1470">
            <v>4213.6099999999997</v>
          </cell>
          <cell r="BM1470"/>
          <cell r="BN1470"/>
          <cell r="BO1470"/>
          <cell r="BP1470"/>
          <cell r="BQ1470">
            <v>4.3353319856107219E-6</v>
          </cell>
          <cell r="BR1470">
            <v>4209.28</v>
          </cell>
          <cell r="BS1470">
            <v>4.33</v>
          </cell>
          <cell r="BT1470">
            <v>4213.6099999999997</v>
          </cell>
          <cell r="BU1470">
            <v>0</v>
          </cell>
          <cell r="BV1470">
            <v>4213.6099999999997</v>
          </cell>
          <cell r="BW1470">
            <v>0</v>
          </cell>
          <cell r="BX1470">
            <v>0</v>
          </cell>
          <cell r="BY1470"/>
          <cell r="BZ1470">
            <v>0</v>
          </cell>
          <cell r="CA1470" t="e">
            <v>#REF!</v>
          </cell>
          <cell r="CB1470" t="str">
            <v>Match</v>
          </cell>
          <cell r="CC1470" t="b">
            <v>0</v>
          </cell>
          <cell r="CD1470">
            <v>651016577</v>
          </cell>
          <cell r="CE1470">
            <v>9</v>
          </cell>
          <cell r="CF1470">
            <v>6</v>
          </cell>
          <cell r="CG1470">
            <v>1</v>
          </cell>
          <cell r="CH1470" t="b">
            <v>0</v>
          </cell>
          <cell r="CI1470">
            <v>-44.313159722223645</v>
          </cell>
          <cell r="CJ1470"/>
          <cell r="CK1470" t="e">
            <v>#REF!</v>
          </cell>
          <cell r="CL1470" t="e">
            <v>#REF!</v>
          </cell>
        </row>
        <row r="1471">
          <cell r="B1471">
            <v>53811</v>
          </cell>
          <cell r="C1471" t="str">
            <v xml:space="preserve"> QUINTANA,JUAN</v>
          </cell>
          <cell r="D1471">
            <v>6425</v>
          </cell>
          <cell r="E1471">
            <v>5107.67</v>
          </cell>
          <cell r="F1471">
            <v>42856</v>
          </cell>
          <cell r="G1471">
            <v>43952</v>
          </cell>
          <cell r="H1471" t="str">
            <v xml:space="preserve"> PURCHASE VEHICLE</v>
          </cell>
          <cell r="I1471" t="str">
            <v xml:space="preserve"> SA</v>
          </cell>
          <cell r="J1471">
            <v>34</v>
          </cell>
          <cell r="K1471" t="str">
            <v xml:space="preserve"> A</v>
          </cell>
          <cell r="L1471" t="str">
            <v xml:space="preserve"> N</v>
          </cell>
          <cell r="M1471">
            <v>0</v>
          </cell>
          <cell r="N1471">
            <v>48700</v>
          </cell>
          <cell r="O1471">
            <v>53811</v>
          </cell>
          <cell r="P1471">
            <v>0</v>
          </cell>
          <cell r="Q1471" t="str">
            <v xml:space="preserve"> MN</v>
          </cell>
          <cell r="R1471">
            <v>43132</v>
          </cell>
          <cell r="S1471">
            <v>198.42</v>
          </cell>
          <cell r="T1471">
            <v>19.59</v>
          </cell>
          <cell r="U1471" t="str">
            <v xml:space="preserve"> N</v>
          </cell>
          <cell r="V1471">
            <v>11</v>
          </cell>
          <cell r="W1471">
            <v>513151549</v>
          </cell>
          <cell r="X1471" t="str">
            <v xml:space="preserve"> S</v>
          </cell>
          <cell r="Y1471">
            <v>48700</v>
          </cell>
          <cell r="Z1471">
            <v>53811</v>
          </cell>
          <cell r="AA1471">
            <v>0</v>
          </cell>
          <cell r="AB1471">
            <v>14</v>
          </cell>
          <cell r="AC1471">
            <v>5</v>
          </cell>
          <cell r="AD1471">
            <v>12</v>
          </cell>
          <cell r="AE1471">
            <v>0</v>
          </cell>
          <cell r="AF1471">
            <v>0</v>
          </cell>
          <cell r="AG1471" t="str">
            <v xml:space="preserve"> ST</v>
          </cell>
          <cell r="AH1471" t="str">
            <v xml:space="preserve"> 2005 CHEVROLET SILVERADO</v>
          </cell>
          <cell r="AI1471" t="str">
            <v xml:space="preserve"> N</v>
          </cell>
          <cell r="AJ1471">
            <v>7</v>
          </cell>
          <cell r="AK1471">
            <v>0</v>
          </cell>
          <cell r="AL1471">
            <v>48700</v>
          </cell>
          <cell r="AM1471">
            <v>53811</v>
          </cell>
          <cell r="AN1471" t="str">
            <v xml:space="preserve">  0/00/0000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48700</v>
          </cell>
          <cell r="AZ1471">
            <v>53811</v>
          </cell>
          <cell r="BA1471" t="str">
            <v xml:space="preserve"> ST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 t="str">
            <v>Pass</v>
          </cell>
          <cell r="BH1471" t="str">
            <v>Pass</v>
          </cell>
          <cell r="BI1471" t="str">
            <v>***-**-1549</v>
          </cell>
          <cell r="BJ1471">
            <v>5107.67</v>
          </cell>
          <cell r="BK1471">
            <v>5127.26</v>
          </cell>
          <cell r="BL1471">
            <v>5127.26</v>
          </cell>
          <cell r="BM1471"/>
          <cell r="BN1471"/>
          <cell r="BO1471"/>
          <cell r="BP1471"/>
          <cell r="BQ1471">
            <v>4.9099170043526135E-6</v>
          </cell>
          <cell r="BR1471">
            <v>5107.67</v>
          </cell>
          <cell r="BS1471">
            <v>19.59</v>
          </cell>
          <cell r="BT1471">
            <v>5127.26</v>
          </cell>
          <cell r="BU1471">
            <v>0</v>
          </cell>
          <cell r="BV1471">
            <v>5127.26</v>
          </cell>
          <cell r="BW1471">
            <v>0</v>
          </cell>
          <cell r="BX1471">
            <v>0</v>
          </cell>
          <cell r="BY1471"/>
          <cell r="BZ1471">
            <v>0</v>
          </cell>
          <cell r="CA1471" t="e">
            <v>#REF!</v>
          </cell>
          <cell r="CB1471" t="str">
            <v>Match</v>
          </cell>
          <cell r="CC1471" t="b">
            <v>0</v>
          </cell>
          <cell r="CD1471">
            <v>513151549</v>
          </cell>
          <cell r="CE1471">
            <v>9</v>
          </cell>
          <cell r="CF1471">
            <v>5</v>
          </cell>
          <cell r="CG1471">
            <v>15</v>
          </cell>
          <cell r="CH1471" t="b">
            <v>0</v>
          </cell>
          <cell r="CI1471">
            <v>-8.3131597222236451</v>
          </cell>
          <cell r="CJ1471"/>
          <cell r="CK1471" t="e">
            <v>#REF!</v>
          </cell>
          <cell r="CL1471" t="e">
            <v>#REF!</v>
          </cell>
        </row>
        <row r="1472">
          <cell r="B1472">
            <v>53701</v>
          </cell>
          <cell r="C1472" t="str">
            <v xml:space="preserve"> R &amp; D UNRUH INC</v>
          </cell>
          <cell r="D1472">
            <v>33886.79</v>
          </cell>
          <cell r="E1472">
            <v>21977.8</v>
          </cell>
          <cell r="F1472">
            <v>42816</v>
          </cell>
          <cell r="G1472">
            <v>43753</v>
          </cell>
          <cell r="H1472" t="str">
            <v xml:space="preserve"> TRUCK REPAIRS</v>
          </cell>
          <cell r="I1472" t="str">
            <v xml:space="preserve"> SA</v>
          </cell>
          <cell r="J1472">
            <v>32</v>
          </cell>
          <cell r="K1472" t="str">
            <v xml:space="preserve"> A</v>
          </cell>
          <cell r="L1472" t="str">
            <v xml:space="preserve"> N</v>
          </cell>
          <cell r="M1472">
            <v>0</v>
          </cell>
          <cell r="N1472">
            <v>48900</v>
          </cell>
          <cell r="O1472">
            <v>53701</v>
          </cell>
          <cell r="P1472">
            <v>0</v>
          </cell>
          <cell r="Q1472" t="str">
            <v xml:space="preserve"> MN</v>
          </cell>
          <cell r="R1472">
            <v>43174</v>
          </cell>
          <cell r="S1472">
            <v>1216.01</v>
          </cell>
          <cell r="T1472">
            <v>19.87</v>
          </cell>
          <cell r="U1472" t="str">
            <v xml:space="preserve"> N</v>
          </cell>
          <cell r="V1472">
            <v>3</v>
          </cell>
          <cell r="W1472">
            <v>481190012</v>
          </cell>
          <cell r="X1472" t="str">
            <v xml:space="preserve"> F</v>
          </cell>
          <cell r="Y1472">
            <v>48900</v>
          </cell>
          <cell r="Z1472">
            <v>53701</v>
          </cell>
          <cell r="AA1472">
            <v>0</v>
          </cell>
          <cell r="AB1472">
            <v>25</v>
          </cell>
          <cell r="AC1472">
            <v>5</v>
          </cell>
          <cell r="AD1472">
            <v>5</v>
          </cell>
          <cell r="AE1472">
            <v>0</v>
          </cell>
          <cell r="AF1472">
            <v>0</v>
          </cell>
          <cell r="AG1472" t="str">
            <v xml:space="preserve"> ST</v>
          </cell>
          <cell r="AH1472" t="str">
            <v xml:space="preserve"> 2001 PETERBILT CONVENTIONAL 37</v>
          </cell>
          <cell r="AI1472" t="str">
            <v xml:space="preserve"> N</v>
          </cell>
          <cell r="AJ1472">
            <v>5.5</v>
          </cell>
          <cell r="AK1472">
            <v>0</v>
          </cell>
          <cell r="AL1472">
            <v>48900</v>
          </cell>
          <cell r="AM1472">
            <v>53701</v>
          </cell>
          <cell r="AN1472" t="str">
            <v xml:space="preserve">  0/00/0000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48900</v>
          </cell>
          <cell r="AZ1472">
            <v>53701</v>
          </cell>
          <cell r="BA1472" t="str">
            <v xml:space="preserve"> ST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 t="str">
            <v>Pass</v>
          </cell>
          <cell r="BH1472" t="str">
            <v>Pass</v>
          </cell>
          <cell r="BI1472" t="str">
            <v>**-***0012</v>
          </cell>
          <cell r="BJ1472">
            <v>21977.8</v>
          </cell>
          <cell r="BK1472">
            <v>21997.67</v>
          </cell>
          <cell r="BL1472">
            <v>21997.67</v>
          </cell>
          <cell r="BM1472"/>
          <cell r="BN1472"/>
          <cell r="BO1472"/>
          <cell r="BP1472"/>
          <cell r="BQ1472">
            <v>1.659969800768633E-5</v>
          </cell>
          <cell r="BR1472">
            <v>21977.8</v>
          </cell>
          <cell r="BS1472">
            <v>19.87</v>
          </cell>
          <cell r="BT1472">
            <v>21997.67</v>
          </cell>
          <cell r="BU1472">
            <v>0</v>
          </cell>
          <cell r="BV1472">
            <v>21997.67</v>
          </cell>
          <cell r="BW1472">
            <v>0</v>
          </cell>
          <cell r="BX1472">
            <v>0</v>
          </cell>
          <cell r="BY1472"/>
          <cell r="BZ1472">
            <v>0</v>
          </cell>
          <cell r="CA1472" t="e">
            <v>#REF!</v>
          </cell>
          <cell r="CB1472" t="str">
            <v>Match</v>
          </cell>
          <cell r="CC1472" t="b">
            <v>0</v>
          </cell>
          <cell r="CD1472">
            <v>481190012</v>
          </cell>
          <cell r="CE1472">
            <v>9</v>
          </cell>
          <cell r="CF1472">
            <v>4</v>
          </cell>
          <cell r="CG1472">
            <v>19</v>
          </cell>
          <cell r="CH1472" t="b">
            <v>0</v>
          </cell>
          <cell r="CI1472">
            <v>-50.313159722223645</v>
          </cell>
          <cell r="CJ1472"/>
          <cell r="CK1472" t="e">
            <v>#REF!</v>
          </cell>
          <cell r="CL1472" t="e">
            <v>#REF!</v>
          </cell>
        </row>
        <row r="1473">
          <cell r="B1473">
            <v>52026</v>
          </cell>
          <cell r="C1473" t="str">
            <v xml:space="preserve"> R BROTHERS TRUCKING</v>
          </cell>
          <cell r="D1473">
            <v>53616.7</v>
          </cell>
          <cell r="E1473">
            <v>11832.33</v>
          </cell>
          <cell r="F1473">
            <v>42242</v>
          </cell>
          <cell r="G1473">
            <v>43435</v>
          </cell>
          <cell r="H1473" t="str">
            <v xml:space="preserve"> PURCHASE TRAILER</v>
          </cell>
          <cell r="I1473" t="str">
            <v xml:space="preserve"> SA</v>
          </cell>
          <cell r="J1473">
            <v>32</v>
          </cell>
          <cell r="K1473" t="str">
            <v xml:space="preserve"> A</v>
          </cell>
          <cell r="L1473" t="str">
            <v xml:space="preserve"> N</v>
          </cell>
          <cell r="M1473">
            <v>0</v>
          </cell>
          <cell r="N1473">
            <v>48901</v>
          </cell>
          <cell r="O1473">
            <v>52026</v>
          </cell>
          <cell r="P1473">
            <v>0</v>
          </cell>
          <cell r="Q1473" t="str">
            <v xml:space="preserve"> LF</v>
          </cell>
          <cell r="R1473">
            <v>43191</v>
          </cell>
          <cell r="S1473">
            <v>1505.91</v>
          </cell>
          <cell r="T1473">
            <v>35.659999999999997</v>
          </cell>
          <cell r="U1473" t="str">
            <v xml:space="preserve"> N</v>
          </cell>
          <cell r="V1473">
            <v>3</v>
          </cell>
          <cell r="W1473">
            <v>464439146</v>
          </cell>
          <cell r="X1473" t="str">
            <v xml:space="preserve"> F</v>
          </cell>
          <cell r="Y1473">
            <v>48901</v>
          </cell>
          <cell r="Z1473">
            <v>52026</v>
          </cell>
          <cell r="AA1473">
            <v>0</v>
          </cell>
          <cell r="AB1473">
            <v>4</v>
          </cell>
          <cell r="AC1473">
            <v>2</v>
          </cell>
          <cell r="AD1473">
            <v>5</v>
          </cell>
          <cell r="AE1473">
            <v>0</v>
          </cell>
          <cell r="AF1473">
            <v>0</v>
          </cell>
          <cell r="AG1473" t="str">
            <v xml:space="preserve"> ST</v>
          </cell>
          <cell r="AH1473" t="str">
            <v xml:space="preserve"> 2016 TIMPTE SPREAD AXLE (VIN 1</v>
          </cell>
          <cell r="AI1473" t="str">
            <v xml:space="preserve"> N</v>
          </cell>
          <cell r="AJ1473">
            <v>5.5</v>
          </cell>
          <cell r="AK1473">
            <v>1</v>
          </cell>
          <cell r="AL1473">
            <v>48901</v>
          </cell>
          <cell r="AM1473">
            <v>52026</v>
          </cell>
          <cell r="AN1473" t="str">
            <v xml:space="preserve">  0/00/0000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48901</v>
          </cell>
          <cell r="AZ1473">
            <v>52026</v>
          </cell>
          <cell r="BA1473" t="str">
            <v xml:space="preserve"> ST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 t="str">
            <v>Pass</v>
          </cell>
          <cell r="BH1473" t="str">
            <v>Pass</v>
          </cell>
          <cell r="BI1473" t="str">
            <v>**-***9146</v>
          </cell>
          <cell r="BJ1473">
            <v>11832.33</v>
          </cell>
          <cell r="BK1473">
            <v>11867.99</v>
          </cell>
          <cell r="BL1473">
            <v>11867.99</v>
          </cell>
          <cell r="BM1473"/>
          <cell r="BN1473"/>
          <cell r="BO1473"/>
          <cell r="BP1473"/>
          <cell r="BQ1473">
            <v>8.9368865276454957E-6</v>
          </cell>
          <cell r="BR1473">
            <v>11832.33</v>
          </cell>
          <cell r="BS1473">
            <v>35.659999999999997</v>
          </cell>
          <cell r="BT1473">
            <v>11867.99</v>
          </cell>
          <cell r="BU1473">
            <v>0</v>
          </cell>
          <cell r="BV1473">
            <v>11867.99</v>
          </cell>
          <cell r="BW1473">
            <v>0</v>
          </cell>
          <cell r="BX1473">
            <v>0</v>
          </cell>
          <cell r="BY1473"/>
          <cell r="BZ1473">
            <v>0</v>
          </cell>
          <cell r="CA1473" t="e">
            <v>#REF!</v>
          </cell>
          <cell r="CB1473" t="str">
            <v>Match</v>
          </cell>
          <cell r="CC1473" t="b">
            <v>0</v>
          </cell>
          <cell r="CD1473">
            <v>464439146</v>
          </cell>
          <cell r="CE1473">
            <v>9</v>
          </cell>
          <cell r="CF1473">
            <v>4</v>
          </cell>
          <cell r="CG1473">
            <v>43</v>
          </cell>
          <cell r="CH1473" t="b">
            <v>0</v>
          </cell>
          <cell r="CI1473">
            <v>-67.313159722223645</v>
          </cell>
          <cell r="CJ1473"/>
          <cell r="CK1473" t="e">
            <v>#REF!</v>
          </cell>
          <cell r="CL1473" t="e">
            <v>#REF!</v>
          </cell>
        </row>
        <row r="1474">
          <cell r="B1474">
            <v>52689</v>
          </cell>
          <cell r="C1474" t="str">
            <v xml:space="preserve"> R BROTHERS AUTO BODY</v>
          </cell>
          <cell r="D1474">
            <v>61022.5</v>
          </cell>
          <cell r="E1474">
            <v>31629.96</v>
          </cell>
          <cell r="F1474">
            <v>42453</v>
          </cell>
          <cell r="G1474">
            <v>44279</v>
          </cell>
          <cell r="H1474" t="str">
            <v xml:space="preserve"> PURCHASE TOW TRUCK</v>
          </cell>
          <cell r="I1474" t="str">
            <v xml:space="preserve"> SA</v>
          </cell>
          <cell r="J1474">
            <v>32</v>
          </cell>
          <cell r="K1474" t="str">
            <v xml:space="preserve"> A</v>
          </cell>
          <cell r="L1474" t="str">
            <v xml:space="preserve"> N</v>
          </cell>
          <cell r="M1474">
            <v>0</v>
          </cell>
          <cell r="N1474">
            <v>48902</v>
          </cell>
          <cell r="O1474">
            <v>52689</v>
          </cell>
          <cell r="P1474">
            <v>0</v>
          </cell>
          <cell r="Q1474" t="str">
            <v xml:space="preserve"> LF</v>
          </cell>
          <cell r="R1474">
            <v>43367</v>
          </cell>
          <cell r="S1474">
            <v>1172.8800000000001</v>
          </cell>
          <cell r="T1474">
            <v>174.4</v>
          </cell>
          <cell r="U1474" t="str">
            <v xml:space="preserve"> N</v>
          </cell>
          <cell r="V1474">
            <v>3</v>
          </cell>
          <cell r="W1474">
            <v>463643152</v>
          </cell>
          <cell r="X1474" t="str">
            <v xml:space="preserve"> F</v>
          </cell>
          <cell r="Y1474">
            <v>48902</v>
          </cell>
          <cell r="Z1474">
            <v>52689</v>
          </cell>
          <cell r="AA1474">
            <v>0</v>
          </cell>
          <cell r="AB1474">
            <v>14</v>
          </cell>
          <cell r="AC1474">
            <v>2</v>
          </cell>
          <cell r="AD1474">
            <v>5</v>
          </cell>
          <cell r="AE1474">
            <v>0</v>
          </cell>
          <cell r="AF1474">
            <v>0</v>
          </cell>
          <cell r="AG1474" t="str">
            <v xml:space="preserve"> ST</v>
          </cell>
          <cell r="AH1474" t="str">
            <v xml:space="preserve"> 2007 STERLING L9500 ROLLBACK (</v>
          </cell>
          <cell r="AI1474" t="str">
            <v xml:space="preserve"> N</v>
          </cell>
          <cell r="AJ1474">
            <v>5.75</v>
          </cell>
          <cell r="AK1474">
            <v>0</v>
          </cell>
          <cell r="AL1474">
            <v>48902</v>
          </cell>
          <cell r="AM1474">
            <v>52689</v>
          </cell>
          <cell r="AN1474" t="str">
            <v xml:space="preserve">  0/00/0000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48902</v>
          </cell>
          <cell r="AZ1474">
            <v>52689</v>
          </cell>
          <cell r="BA1474" t="str">
            <v xml:space="preserve"> ST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 t="str">
            <v>Pass</v>
          </cell>
          <cell r="BH1474" t="str">
            <v>Pass</v>
          </cell>
          <cell r="BI1474" t="str">
            <v>**-***3152</v>
          </cell>
          <cell r="BJ1474">
            <v>31629.96</v>
          </cell>
          <cell r="BK1474">
            <v>31804.36</v>
          </cell>
          <cell r="BL1474">
            <v>31804.36</v>
          </cell>
          <cell r="BM1474"/>
          <cell r="BN1474"/>
          <cell r="BO1474"/>
          <cell r="BP1474"/>
          <cell r="BQ1474">
            <v>2.4975820708106198E-5</v>
          </cell>
          <cell r="BR1474">
            <v>31629.96</v>
          </cell>
          <cell r="BS1474">
            <v>174.4</v>
          </cell>
          <cell r="BT1474">
            <v>31804.36</v>
          </cell>
          <cell r="BU1474">
            <v>0</v>
          </cell>
          <cell r="BV1474">
            <v>31804.36</v>
          </cell>
          <cell r="BW1474">
            <v>0</v>
          </cell>
          <cell r="BX1474">
            <v>0</v>
          </cell>
          <cell r="BY1474"/>
          <cell r="BZ1474">
            <v>0</v>
          </cell>
          <cell r="CA1474" t="e">
            <v>#REF!</v>
          </cell>
          <cell r="CB1474" t="str">
            <v>Match</v>
          </cell>
          <cell r="CC1474" t="b">
            <v>0</v>
          </cell>
          <cell r="CD1474">
            <v>463643152</v>
          </cell>
          <cell r="CE1474">
            <v>9</v>
          </cell>
          <cell r="CF1474">
            <v>4</v>
          </cell>
          <cell r="CG1474">
            <v>64</v>
          </cell>
          <cell r="CH1474" t="b">
            <v>0</v>
          </cell>
          <cell r="CI1474">
            <v>-243.31315972222365</v>
          </cell>
          <cell r="CJ1474"/>
          <cell r="CK1474" t="e">
            <v>#REF!</v>
          </cell>
          <cell r="CL1474" t="e">
            <v>#REF!</v>
          </cell>
        </row>
        <row r="1475">
          <cell r="B1475">
            <v>50832</v>
          </cell>
          <cell r="C1475" t="str">
            <v xml:space="preserve"> RRS ENTERPRISES, INC</v>
          </cell>
          <cell r="D1475">
            <v>950000</v>
          </cell>
          <cell r="E1475">
            <v>183433.21</v>
          </cell>
          <cell r="F1475">
            <v>41926</v>
          </cell>
          <cell r="G1475">
            <v>43752</v>
          </cell>
          <cell r="H1475" t="str">
            <v xml:space="preserve"> OIL PRODUCTION</v>
          </cell>
          <cell r="I1475" t="str">
            <v xml:space="preserve"> SI</v>
          </cell>
          <cell r="J1475">
            <v>12</v>
          </cell>
          <cell r="K1475" t="str">
            <v xml:space="preserve"> A</v>
          </cell>
          <cell r="L1475" t="str">
            <v xml:space="preserve"> O</v>
          </cell>
          <cell r="M1475">
            <v>950000</v>
          </cell>
          <cell r="N1475">
            <v>48925</v>
          </cell>
          <cell r="O1475">
            <v>50832</v>
          </cell>
          <cell r="P1475">
            <v>0</v>
          </cell>
          <cell r="Q1475" t="str">
            <v xml:space="preserve"> JB</v>
          </cell>
          <cell r="R1475">
            <v>43752</v>
          </cell>
          <cell r="S1475">
            <v>0</v>
          </cell>
          <cell r="T1475">
            <v>283.48</v>
          </cell>
          <cell r="U1475" t="str">
            <v xml:space="preserve"> N</v>
          </cell>
          <cell r="V1475">
            <v>2</v>
          </cell>
          <cell r="W1475">
            <v>204849100</v>
          </cell>
          <cell r="X1475" t="str">
            <v xml:space="preserve"> F</v>
          </cell>
          <cell r="Y1475">
            <v>48925</v>
          </cell>
          <cell r="Z1475">
            <v>50832</v>
          </cell>
          <cell r="AA1475">
            <v>0</v>
          </cell>
          <cell r="AB1475">
            <v>25</v>
          </cell>
          <cell r="AC1475">
            <v>4</v>
          </cell>
          <cell r="AD1475">
            <v>2</v>
          </cell>
          <cell r="AE1475">
            <v>0</v>
          </cell>
          <cell r="AF1475">
            <v>0</v>
          </cell>
          <cell r="AG1475" t="str">
            <v xml:space="preserve"> ST</v>
          </cell>
          <cell r="AH1475" t="str">
            <v xml:space="preserve"> A 50% UNDIVIDED INTEREST WITH</v>
          </cell>
          <cell r="AI1475" t="str">
            <v xml:space="preserve"> N</v>
          </cell>
          <cell r="AJ1475">
            <v>4.25</v>
          </cell>
          <cell r="AK1475">
            <v>0</v>
          </cell>
          <cell r="AL1475">
            <v>48925</v>
          </cell>
          <cell r="AM1475">
            <v>50832</v>
          </cell>
          <cell r="AN1475" t="str">
            <v xml:space="preserve">  0/00/0000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48925</v>
          </cell>
          <cell r="AZ1475">
            <v>50832</v>
          </cell>
          <cell r="BA1475" t="str">
            <v xml:space="preserve"> ST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 t="str">
            <v>Pass</v>
          </cell>
          <cell r="BH1475" t="str">
            <v>Pass</v>
          </cell>
          <cell r="BI1475" t="str">
            <v>**-***9100</v>
          </cell>
          <cell r="BJ1475">
            <v>950000</v>
          </cell>
          <cell r="BK1475">
            <v>183716.69</v>
          </cell>
          <cell r="BL1475">
            <v>183716.69</v>
          </cell>
          <cell r="BM1475"/>
          <cell r="BN1475"/>
          <cell r="BO1475"/>
          <cell r="BP1475"/>
          <cell r="BQ1475">
            <v>1.0705825907769046E-4</v>
          </cell>
          <cell r="BR1475">
            <v>183433.21</v>
          </cell>
          <cell r="BS1475">
            <v>283.48</v>
          </cell>
          <cell r="BT1475">
            <v>183716.69</v>
          </cell>
          <cell r="BU1475">
            <v>766566.79</v>
          </cell>
          <cell r="BV1475">
            <v>950283.48</v>
          </cell>
          <cell r="BW1475">
            <v>0</v>
          </cell>
          <cell r="BX1475">
            <v>0</v>
          </cell>
          <cell r="BY1475"/>
          <cell r="BZ1475">
            <v>0</v>
          </cell>
          <cell r="CA1475" t="e">
            <v>#REF!</v>
          </cell>
          <cell r="CB1475" t="str">
            <v>Match</v>
          </cell>
          <cell r="CC1475" t="b">
            <v>0</v>
          </cell>
          <cell r="CD1475">
            <v>204849100</v>
          </cell>
          <cell r="CE1475">
            <v>9</v>
          </cell>
          <cell r="CF1475">
            <v>2</v>
          </cell>
          <cell r="CG1475">
            <v>84</v>
          </cell>
          <cell r="CH1475" t="b">
            <v>0</v>
          </cell>
          <cell r="CI1475">
            <v>-628.31315972222365</v>
          </cell>
          <cell r="CJ1475"/>
          <cell r="CK1475" t="e">
            <v>#REF!</v>
          </cell>
          <cell r="CL1475" t="e">
            <v>#REF!</v>
          </cell>
        </row>
        <row r="1476">
          <cell r="B1476">
            <v>54422</v>
          </cell>
          <cell r="C1476" t="str">
            <v xml:space="preserve"> RATZLAFF,COLLIN T.</v>
          </cell>
          <cell r="D1476">
            <v>33329.410000000003</v>
          </cell>
          <cell r="E1476">
            <v>33116.370000000003</v>
          </cell>
          <cell r="F1476">
            <v>43102</v>
          </cell>
          <cell r="G1476">
            <v>44781</v>
          </cell>
          <cell r="H1476" t="str">
            <v xml:space="preserve"> REFINANCE DEBT</v>
          </cell>
          <cell r="I1476" t="str">
            <v xml:space="preserve"> SA</v>
          </cell>
          <cell r="J1476">
            <v>31</v>
          </cell>
          <cell r="K1476" t="str">
            <v xml:space="preserve"> A</v>
          </cell>
          <cell r="L1476" t="str">
            <v xml:space="preserve"> N</v>
          </cell>
          <cell r="M1476">
            <v>0</v>
          </cell>
          <cell r="N1476">
            <v>48950</v>
          </cell>
          <cell r="O1476">
            <v>54422</v>
          </cell>
          <cell r="P1476">
            <v>0</v>
          </cell>
          <cell r="Q1476" t="str">
            <v xml:space="preserve"> MN</v>
          </cell>
          <cell r="R1476">
            <v>43129</v>
          </cell>
          <cell r="S1476">
            <v>346.98</v>
          </cell>
          <cell r="T1476">
            <v>63.52</v>
          </cell>
          <cell r="U1476" t="str">
            <v xml:space="preserve"> N</v>
          </cell>
          <cell r="V1476">
            <v>11</v>
          </cell>
          <cell r="W1476">
            <v>514112894</v>
          </cell>
          <cell r="X1476" t="str">
            <v xml:space="preserve"> S</v>
          </cell>
          <cell r="Y1476">
            <v>48950</v>
          </cell>
          <cell r="Z1476">
            <v>54422</v>
          </cell>
          <cell r="AA1476">
            <v>0</v>
          </cell>
          <cell r="AB1476">
            <v>3</v>
          </cell>
          <cell r="AC1476">
            <v>10</v>
          </cell>
          <cell r="AD1476">
            <v>4</v>
          </cell>
          <cell r="AE1476">
            <v>0</v>
          </cell>
          <cell r="AF1476">
            <v>0</v>
          </cell>
          <cell r="AG1476" t="str">
            <v xml:space="preserve"> ST</v>
          </cell>
          <cell r="AH1476" t="str">
            <v xml:space="preserve"> 2012 FORD MUSTANG (VIN 1ZVBP8A</v>
          </cell>
          <cell r="AI1476" t="str">
            <v xml:space="preserve"> N</v>
          </cell>
          <cell r="AJ1476">
            <v>10</v>
          </cell>
          <cell r="AK1476">
            <v>0</v>
          </cell>
          <cell r="AL1476">
            <v>48950</v>
          </cell>
          <cell r="AM1476">
            <v>54422</v>
          </cell>
          <cell r="AN1476" t="str">
            <v xml:space="preserve">  0/00/0000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48950</v>
          </cell>
          <cell r="AZ1476">
            <v>54422</v>
          </cell>
          <cell r="BA1476" t="str">
            <v xml:space="preserve"> ST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 t="str">
            <v>Substandard</v>
          </cell>
          <cell r="BH1476" t="str">
            <v>Substandard</v>
          </cell>
          <cell r="BI1476" t="str">
            <v>***-**-2894</v>
          </cell>
          <cell r="BJ1476">
            <v>33116.370000000003</v>
          </cell>
          <cell r="BK1476">
            <v>33179.89</v>
          </cell>
          <cell r="BL1476"/>
          <cell r="BM1476"/>
          <cell r="BN1476">
            <v>33179.89</v>
          </cell>
          <cell r="BO1476"/>
          <cell r="BP1476"/>
          <cell r="BQ1476">
            <v>4.547743972312585E-5</v>
          </cell>
          <cell r="BR1476">
            <v>33116.370000000003</v>
          </cell>
          <cell r="BS1476">
            <v>63.52</v>
          </cell>
          <cell r="BT1476">
            <v>33179.89</v>
          </cell>
          <cell r="BU1476">
            <v>0</v>
          </cell>
          <cell r="BV1476">
            <v>33179.89</v>
          </cell>
          <cell r="BW1476">
            <v>0</v>
          </cell>
          <cell r="BX1476">
            <v>0</v>
          </cell>
          <cell r="BY1476"/>
          <cell r="BZ1476">
            <v>0</v>
          </cell>
          <cell r="CA1476" t="e">
            <v>#REF!</v>
          </cell>
          <cell r="CB1476" t="str">
            <v>Match</v>
          </cell>
          <cell r="CC1476" t="b">
            <v>0</v>
          </cell>
          <cell r="CD1476">
            <v>514112894</v>
          </cell>
          <cell r="CE1476">
            <v>9</v>
          </cell>
          <cell r="CF1476">
            <v>5</v>
          </cell>
          <cell r="CG1476">
            <v>11</v>
          </cell>
          <cell r="CH1476" t="b">
            <v>0</v>
          </cell>
          <cell r="CI1476">
            <v>-5.3131597222236451</v>
          </cell>
          <cell r="CJ1476"/>
          <cell r="CK1476" t="e">
            <v>#REF!</v>
          </cell>
          <cell r="CL1476" t="e">
            <v>#REF!</v>
          </cell>
        </row>
        <row r="1477">
          <cell r="B1477">
            <v>96301</v>
          </cell>
          <cell r="C1477" t="str">
            <v xml:space="preserve"> RATZLAFF,VIRG</v>
          </cell>
          <cell r="D1477">
            <v>310</v>
          </cell>
          <cell r="E1477">
            <v>310</v>
          </cell>
          <cell r="F1477">
            <v>37452</v>
          </cell>
          <cell r="G1477">
            <v>37542</v>
          </cell>
          <cell r="H1477" t="str">
            <v xml:space="preserve"> PAY BILS</v>
          </cell>
          <cell r="I1477" t="str">
            <v xml:space="preserve"> CO</v>
          </cell>
          <cell r="J1477">
            <v>72</v>
          </cell>
          <cell r="K1477" t="str">
            <v xml:space="preserve"> A</v>
          </cell>
          <cell r="L1477" t="str">
            <v xml:space="preserve"> N</v>
          </cell>
          <cell r="M1477">
            <v>0</v>
          </cell>
          <cell r="N1477">
            <v>48990</v>
          </cell>
          <cell r="O1477">
            <v>96301</v>
          </cell>
          <cell r="P1477">
            <v>0</v>
          </cell>
          <cell r="Q1477" t="str">
            <v xml:space="preserve"> DH</v>
          </cell>
          <cell r="R1477">
            <v>37542</v>
          </cell>
          <cell r="S1477">
            <v>0</v>
          </cell>
          <cell r="T1477">
            <v>0</v>
          </cell>
          <cell r="U1477" t="str">
            <v xml:space="preserve"> Y</v>
          </cell>
          <cell r="V1477">
            <v>1</v>
          </cell>
          <cell r="W1477">
            <v>513368184</v>
          </cell>
          <cell r="X1477" t="str">
            <v xml:space="preserve"> S</v>
          </cell>
          <cell r="Y1477">
            <v>48990</v>
          </cell>
          <cell r="Z1477">
            <v>96301</v>
          </cell>
          <cell r="AA1477">
            <v>0</v>
          </cell>
          <cell r="AB1477">
            <v>1</v>
          </cell>
          <cell r="AC1477">
            <v>10</v>
          </cell>
          <cell r="AD1477">
            <v>8</v>
          </cell>
          <cell r="AE1477">
            <v>0</v>
          </cell>
          <cell r="AF1477">
            <v>0</v>
          </cell>
          <cell r="AG1477" t="str">
            <v xml:space="preserve"> ST</v>
          </cell>
          <cell r="AH1477" t="str">
            <v xml:space="preserve"> UNSECURED</v>
          </cell>
          <cell r="AI1477" t="str">
            <v xml:space="preserve"> N</v>
          </cell>
          <cell r="AJ1477">
            <v>10.5</v>
          </cell>
          <cell r="AK1477">
            <v>14</v>
          </cell>
          <cell r="AL1477">
            <v>48990</v>
          </cell>
          <cell r="AM1477">
            <v>96301</v>
          </cell>
          <cell r="AN1477" t="str">
            <v xml:space="preserve">  0/00/0000</v>
          </cell>
          <cell r="AO1477">
            <v>310</v>
          </cell>
          <cell r="AP1477">
            <v>505.9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815.9</v>
          </cell>
          <cell r="AV1477">
            <v>13</v>
          </cell>
          <cell r="AW1477">
            <v>2</v>
          </cell>
          <cell r="AX1477">
            <v>2</v>
          </cell>
          <cell r="AY1477">
            <v>48990</v>
          </cell>
          <cell r="AZ1477">
            <v>96301</v>
          </cell>
          <cell r="BA1477" t="str">
            <v xml:space="preserve"> ST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 t="str">
            <v>Substandard</v>
          </cell>
          <cell r="BH1477" t="str">
            <v>Pass</v>
          </cell>
          <cell r="BI1477" t="str">
            <v>***-**-8184</v>
          </cell>
          <cell r="BJ1477">
            <v>310</v>
          </cell>
          <cell r="BK1477">
            <v>0</v>
          </cell>
          <cell r="BL1477"/>
          <cell r="BM1477"/>
          <cell r="BN1477">
            <v>0</v>
          </cell>
          <cell r="BO1477"/>
          <cell r="BP1477"/>
          <cell r="BQ1477">
            <v>4.469966554268315E-7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310</v>
          </cell>
          <cell r="BY1477" t="str">
            <v>120 +</v>
          </cell>
          <cell r="BZ1477">
            <v>815.9</v>
          </cell>
          <cell r="CA1477" t="e">
            <v>#REF!</v>
          </cell>
          <cell r="CB1477" t="str">
            <v>Match</v>
          </cell>
          <cell r="CC1477" t="b">
            <v>0</v>
          </cell>
          <cell r="CD1477">
            <v>513368184</v>
          </cell>
          <cell r="CE1477">
            <v>9</v>
          </cell>
          <cell r="CF1477">
            <v>5</v>
          </cell>
          <cell r="CG1477">
            <v>36</v>
          </cell>
          <cell r="CH1477" t="b">
            <v>0</v>
          </cell>
          <cell r="CI1477">
            <v>5581.6868402777764</v>
          </cell>
          <cell r="CJ1477" t="str">
            <v>31 +</v>
          </cell>
          <cell r="CK1477">
            <v>0</v>
          </cell>
          <cell r="CL1477">
            <v>0</v>
          </cell>
        </row>
        <row r="1478">
          <cell r="B1478">
            <v>96370</v>
          </cell>
          <cell r="C1478" t="str">
            <v xml:space="preserve"> RATZLAFF,VIRG</v>
          </cell>
          <cell r="D1478">
            <v>385</v>
          </cell>
          <cell r="E1478">
            <v>385</v>
          </cell>
          <cell r="F1478">
            <v>37468</v>
          </cell>
          <cell r="G1478">
            <v>37542</v>
          </cell>
          <cell r="H1478" t="str">
            <v xml:space="preserve"> PAY BILLS</v>
          </cell>
          <cell r="I1478" t="str">
            <v xml:space="preserve"> CO</v>
          </cell>
          <cell r="J1478">
            <v>72</v>
          </cell>
          <cell r="K1478" t="str">
            <v xml:space="preserve"> A</v>
          </cell>
          <cell r="L1478" t="str">
            <v xml:space="preserve"> N</v>
          </cell>
          <cell r="M1478">
            <v>0</v>
          </cell>
          <cell r="N1478">
            <v>48990</v>
          </cell>
          <cell r="O1478">
            <v>96370</v>
          </cell>
          <cell r="P1478">
            <v>0</v>
          </cell>
          <cell r="Q1478" t="str">
            <v xml:space="preserve"> DH</v>
          </cell>
          <cell r="R1478">
            <v>37542</v>
          </cell>
          <cell r="S1478">
            <v>0</v>
          </cell>
          <cell r="T1478">
            <v>0</v>
          </cell>
          <cell r="U1478" t="str">
            <v xml:space="preserve"> N</v>
          </cell>
          <cell r="V1478">
            <v>1</v>
          </cell>
          <cell r="W1478">
            <v>513368184</v>
          </cell>
          <cell r="X1478" t="str">
            <v xml:space="preserve"> S</v>
          </cell>
          <cell r="Y1478">
            <v>48990</v>
          </cell>
          <cell r="Z1478">
            <v>96370</v>
          </cell>
          <cell r="AA1478">
            <v>0</v>
          </cell>
          <cell r="AB1478">
            <v>1</v>
          </cell>
          <cell r="AC1478">
            <v>10</v>
          </cell>
          <cell r="AD1478">
            <v>8</v>
          </cell>
          <cell r="AE1478">
            <v>0</v>
          </cell>
          <cell r="AF1478">
            <v>0</v>
          </cell>
          <cell r="AG1478" t="str">
            <v xml:space="preserve"> ST</v>
          </cell>
          <cell r="AH1478" t="str">
            <v xml:space="preserve"> UNSECURED</v>
          </cell>
          <cell r="AI1478" t="str">
            <v xml:space="preserve"> N</v>
          </cell>
          <cell r="AJ1478">
            <v>10.5</v>
          </cell>
          <cell r="AK1478">
            <v>14</v>
          </cell>
          <cell r="AL1478">
            <v>48990</v>
          </cell>
          <cell r="AM1478">
            <v>96370</v>
          </cell>
          <cell r="AN1478" t="str">
            <v xml:space="preserve">  0/00/0000</v>
          </cell>
          <cell r="AO1478">
            <v>385</v>
          </cell>
          <cell r="AP1478">
            <v>626.64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1011.64</v>
          </cell>
          <cell r="AV1478">
            <v>13</v>
          </cell>
          <cell r="AW1478">
            <v>2</v>
          </cell>
          <cell r="AX1478">
            <v>2</v>
          </cell>
          <cell r="AY1478">
            <v>48990</v>
          </cell>
          <cell r="AZ1478">
            <v>96370</v>
          </cell>
          <cell r="BA1478" t="str">
            <v xml:space="preserve"> ST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 t="str">
            <v>Substandard</v>
          </cell>
          <cell r="BH1478" t="str">
            <v>Pass</v>
          </cell>
          <cell r="BI1478" t="str">
            <v>***-**-8184</v>
          </cell>
          <cell r="BJ1478">
            <v>385</v>
          </cell>
          <cell r="BK1478">
            <v>0</v>
          </cell>
          <cell r="BL1478"/>
          <cell r="BM1478"/>
          <cell r="BN1478">
            <v>0</v>
          </cell>
          <cell r="BO1478"/>
          <cell r="BP1478"/>
          <cell r="BQ1478">
            <v>5.5514100754622622E-7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385</v>
          </cell>
          <cell r="BY1478" t="str">
            <v>120 +</v>
          </cell>
          <cell r="BZ1478">
            <v>1011.64</v>
          </cell>
          <cell r="CA1478" t="e">
            <v>#REF!</v>
          </cell>
          <cell r="CB1478" t="str">
            <v>Match</v>
          </cell>
          <cell r="CC1478" t="b">
            <v>0</v>
          </cell>
          <cell r="CD1478">
            <v>513368184</v>
          </cell>
          <cell r="CE1478">
            <v>9</v>
          </cell>
          <cell r="CF1478">
            <v>5</v>
          </cell>
          <cell r="CG1478">
            <v>36</v>
          </cell>
          <cell r="CH1478" t="b">
            <v>0</v>
          </cell>
          <cell r="CI1478">
            <v>5581.6868402777764</v>
          </cell>
          <cell r="CJ1478" t="str">
            <v>31 +</v>
          </cell>
          <cell r="CK1478">
            <v>0</v>
          </cell>
          <cell r="CL1478">
            <v>0</v>
          </cell>
        </row>
        <row r="1479">
          <cell r="B1479">
            <v>465481</v>
          </cell>
          <cell r="C1479" t="str">
            <v xml:space="preserve"> RAM-AG INC</v>
          </cell>
          <cell r="D1479">
            <v>70000</v>
          </cell>
          <cell r="E1479">
            <v>70000</v>
          </cell>
          <cell r="F1479">
            <v>42641</v>
          </cell>
          <cell r="G1479">
            <v>42675</v>
          </cell>
          <cell r="H1479" t="str">
            <v xml:space="preserve"> DUMMY LOAN</v>
          </cell>
          <cell r="I1479" t="str">
            <v xml:space="preserve"> CO</v>
          </cell>
          <cell r="J1479">
            <v>32</v>
          </cell>
          <cell r="K1479" t="str">
            <v xml:space="preserve"> A</v>
          </cell>
          <cell r="L1479" t="str">
            <v xml:space="preserve"> N</v>
          </cell>
          <cell r="M1479">
            <v>0</v>
          </cell>
          <cell r="N1479">
            <v>49010</v>
          </cell>
          <cell r="O1479">
            <v>465481</v>
          </cell>
          <cell r="P1479">
            <v>70000</v>
          </cell>
          <cell r="Q1479" t="str">
            <v xml:space="preserve"> LF</v>
          </cell>
          <cell r="R1479">
            <v>42675</v>
          </cell>
          <cell r="S1479">
            <v>0</v>
          </cell>
          <cell r="T1479">
            <v>0</v>
          </cell>
          <cell r="U1479" t="str">
            <v xml:space="preserve"> N</v>
          </cell>
          <cell r="V1479">
            <v>3</v>
          </cell>
          <cell r="W1479">
            <v>203990045</v>
          </cell>
          <cell r="X1479" t="str">
            <v xml:space="preserve"> F</v>
          </cell>
          <cell r="Y1479">
            <v>49010</v>
          </cell>
          <cell r="Z1479">
            <v>465481</v>
          </cell>
          <cell r="AA1479">
            <v>0</v>
          </cell>
          <cell r="AB1479">
            <v>2</v>
          </cell>
          <cell r="AC1479">
            <v>2</v>
          </cell>
          <cell r="AD1479">
            <v>5</v>
          </cell>
          <cell r="AE1479">
            <v>0</v>
          </cell>
          <cell r="AF1479">
            <v>0</v>
          </cell>
          <cell r="AG1479" t="str">
            <v xml:space="preserve"> CO</v>
          </cell>
          <cell r="AH1479" t="str">
            <v xml:space="preserve"> DUMMY LOAN</v>
          </cell>
          <cell r="AI1479" t="str">
            <v xml:space="preserve">  </v>
          </cell>
          <cell r="AJ1479">
            <v>6.5</v>
          </cell>
          <cell r="AK1479">
            <v>1</v>
          </cell>
          <cell r="AL1479">
            <v>49010</v>
          </cell>
          <cell r="AM1479">
            <v>465481</v>
          </cell>
          <cell r="AN1479" t="str">
            <v xml:space="preserve">  0/00/0000</v>
          </cell>
          <cell r="AO1479">
            <v>70000</v>
          </cell>
          <cell r="AP1479">
            <v>6020.98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76020.98</v>
          </cell>
          <cell r="AV1479">
            <v>1</v>
          </cell>
          <cell r="AW1479">
            <v>1</v>
          </cell>
          <cell r="AX1479">
            <v>1</v>
          </cell>
          <cell r="AY1479">
            <v>49010</v>
          </cell>
          <cell r="AZ1479">
            <v>465481</v>
          </cell>
          <cell r="BA1479" t="str">
            <v xml:space="preserve"> CO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 t="str">
            <v>Substandard</v>
          </cell>
          <cell r="BH1479" t="str">
            <v>Pass</v>
          </cell>
          <cell r="BI1479" t="str">
            <v>**-***0045</v>
          </cell>
          <cell r="BJ1479">
            <v>70000</v>
          </cell>
          <cell r="BK1479">
            <v>0</v>
          </cell>
          <cell r="BL1479"/>
          <cell r="BM1479"/>
          <cell r="BN1479">
            <v>0</v>
          </cell>
          <cell r="BO1479"/>
          <cell r="BP1479"/>
          <cell r="BQ1479">
            <v>6.2483403446761396E-5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140000</v>
          </cell>
          <cell r="BY1479" t="str">
            <v>120 +</v>
          </cell>
          <cell r="BZ1479">
            <v>76020.98</v>
          </cell>
          <cell r="CA1479" t="e">
            <v>#REF!</v>
          </cell>
          <cell r="CB1479" t="str">
            <v>Match</v>
          </cell>
          <cell r="CC1479" t="b">
            <v>0</v>
          </cell>
          <cell r="CD1479">
            <v>203990045</v>
          </cell>
          <cell r="CE1479">
            <v>9</v>
          </cell>
          <cell r="CF1479">
            <v>2</v>
          </cell>
          <cell r="CG1479">
            <v>99</v>
          </cell>
          <cell r="CH1479" t="b">
            <v>0</v>
          </cell>
          <cell r="CI1479">
            <v>448.68684027777635</v>
          </cell>
          <cell r="CJ1479" t="str">
            <v>31 +</v>
          </cell>
          <cell r="CK1479">
            <v>0</v>
          </cell>
          <cell r="CL1479">
            <v>0</v>
          </cell>
        </row>
        <row r="1480">
          <cell r="B1480">
            <v>52564</v>
          </cell>
          <cell r="C1480" t="str">
            <v xml:space="preserve"> RAMIREZ,ANGEL DEJESU</v>
          </cell>
          <cell r="D1480">
            <v>37500</v>
          </cell>
          <cell r="E1480">
            <v>24237.93</v>
          </cell>
          <cell r="F1480">
            <v>42460</v>
          </cell>
          <cell r="G1480">
            <v>47939</v>
          </cell>
          <cell r="H1480" t="str">
            <v xml:space="preserve"> PURCHASE HOME</v>
          </cell>
          <cell r="I1480" t="str">
            <v xml:space="preserve"> SA</v>
          </cell>
          <cell r="J1480">
            <v>13</v>
          </cell>
          <cell r="K1480" t="str">
            <v xml:space="preserve"> A</v>
          </cell>
          <cell r="L1480" t="str">
            <v xml:space="preserve"> N</v>
          </cell>
          <cell r="M1480">
            <v>0</v>
          </cell>
          <cell r="N1480">
            <v>49015</v>
          </cell>
          <cell r="O1480">
            <v>52564</v>
          </cell>
          <cell r="P1480">
            <v>0</v>
          </cell>
          <cell r="Q1480" t="str">
            <v xml:space="preserve"> BR</v>
          </cell>
          <cell r="R1480">
            <v>43132</v>
          </cell>
          <cell r="S1480">
            <v>282.19</v>
          </cell>
          <cell r="T1480">
            <v>73.38</v>
          </cell>
          <cell r="U1480" t="str">
            <v xml:space="preserve"> N</v>
          </cell>
          <cell r="V1480">
            <v>2</v>
          </cell>
          <cell r="W1480">
            <v>605502370</v>
          </cell>
          <cell r="X1480" t="str">
            <v xml:space="preserve"> S</v>
          </cell>
          <cell r="Y1480">
            <v>49015</v>
          </cell>
          <cell r="Z1480">
            <v>52564</v>
          </cell>
          <cell r="AA1480">
            <v>0</v>
          </cell>
          <cell r="AB1480">
            <v>4</v>
          </cell>
          <cell r="AC1480">
            <v>6</v>
          </cell>
          <cell r="AD1480">
            <v>1</v>
          </cell>
          <cell r="AE1480">
            <v>0</v>
          </cell>
          <cell r="AF1480">
            <v>0</v>
          </cell>
          <cell r="AG1480" t="str">
            <v xml:space="preserve"> ST</v>
          </cell>
          <cell r="AH1480" t="str">
            <v xml:space="preserve"> 507 COLLEGE ST</v>
          </cell>
          <cell r="AI1480" t="str">
            <v xml:space="preserve"> N</v>
          </cell>
          <cell r="AJ1480">
            <v>4.25</v>
          </cell>
          <cell r="AK1480">
            <v>0</v>
          </cell>
          <cell r="AL1480">
            <v>49015</v>
          </cell>
          <cell r="AM1480">
            <v>52564</v>
          </cell>
          <cell r="AN1480" t="str">
            <v xml:space="preserve">  0/00/0000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49015</v>
          </cell>
          <cell r="AZ1480">
            <v>52564</v>
          </cell>
          <cell r="BA1480" t="str">
            <v xml:space="preserve"> ST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 t="str">
            <v>Pass</v>
          </cell>
          <cell r="BH1480" t="str">
            <v>Pass</v>
          </cell>
          <cell r="BI1480" t="str">
            <v>***-**-2370</v>
          </cell>
          <cell r="BJ1480">
            <v>24237.93</v>
          </cell>
          <cell r="BK1480">
            <v>24311.31</v>
          </cell>
          <cell r="BL1480">
            <v>24311.31</v>
          </cell>
          <cell r="BM1480"/>
          <cell r="BN1480"/>
          <cell r="BO1480"/>
          <cell r="BP1480"/>
          <cell r="BQ1480">
            <v>1.414613302273305E-5</v>
          </cell>
          <cell r="BR1480">
            <v>24237.93</v>
          </cell>
          <cell r="BS1480">
            <v>73.38</v>
          </cell>
          <cell r="BT1480">
            <v>24311.31</v>
          </cell>
          <cell r="BU1480">
            <v>0</v>
          </cell>
          <cell r="BV1480">
            <v>24311.31</v>
          </cell>
          <cell r="BW1480">
            <v>0</v>
          </cell>
          <cell r="BX1480">
            <v>0</v>
          </cell>
          <cell r="BY1480"/>
          <cell r="BZ1480">
            <v>0</v>
          </cell>
          <cell r="CA1480" t="e">
            <v>#REF!</v>
          </cell>
          <cell r="CB1480" t="str">
            <v>Match</v>
          </cell>
          <cell r="CC1480" t="b">
            <v>0</v>
          </cell>
          <cell r="CD1480">
            <v>605502370</v>
          </cell>
          <cell r="CE1480">
            <v>9</v>
          </cell>
          <cell r="CF1480">
            <v>6</v>
          </cell>
          <cell r="CG1480">
            <v>50</v>
          </cell>
          <cell r="CH1480" t="b">
            <v>0</v>
          </cell>
          <cell r="CI1480">
            <v>-8.3131597222236451</v>
          </cell>
          <cell r="CJ1480"/>
          <cell r="CK1480" t="e">
            <v>#REF!</v>
          </cell>
          <cell r="CL1480" t="e">
            <v>#REF!</v>
          </cell>
        </row>
        <row r="1481">
          <cell r="B1481">
            <v>96906</v>
          </cell>
          <cell r="C1481" t="str">
            <v xml:space="preserve"> RAMOS,AGUSTIN</v>
          </cell>
          <cell r="D1481">
            <v>3331.33</v>
          </cell>
          <cell r="E1481">
            <v>0</v>
          </cell>
          <cell r="F1481">
            <v>37634</v>
          </cell>
          <cell r="G1481">
            <v>37849</v>
          </cell>
          <cell r="H1481" t="str">
            <v xml:space="preserve"> REFINANCE PICKUP</v>
          </cell>
          <cell r="I1481" t="str">
            <v xml:space="preserve"> CO</v>
          </cell>
          <cell r="J1481">
            <v>34</v>
          </cell>
          <cell r="K1481" t="str">
            <v xml:space="preserve"> A</v>
          </cell>
          <cell r="L1481" t="str">
            <v xml:space="preserve"> N</v>
          </cell>
          <cell r="M1481">
            <v>0</v>
          </cell>
          <cell r="N1481">
            <v>49020</v>
          </cell>
          <cell r="O1481">
            <v>96906</v>
          </cell>
          <cell r="P1481">
            <v>0</v>
          </cell>
          <cell r="Q1481" t="str">
            <v xml:space="preserve"> DH</v>
          </cell>
          <cell r="R1481">
            <v>37849</v>
          </cell>
          <cell r="S1481">
            <v>0</v>
          </cell>
          <cell r="T1481">
            <v>0</v>
          </cell>
          <cell r="U1481" t="str">
            <v xml:space="preserve"> N</v>
          </cell>
          <cell r="V1481">
            <v>11</v>
          </cell>
          <cell r="W1481">
            <v>620440933</v>
          </cell>
          <cell r="X1481" t="str">
            <v xml:space="preserve"> S</v>
          </cell>
          <cell r="Y1481">
            <v>49020</v>
          </cell>
          <cell r="Z1481">
            <v>96906</v>
          </cell>
          <cell r="AA1481">
            <v>0</v>
          </cell>
          <cell r="AB1481">
            <v>21</v>
          </cell>
          <cell r="AC1481">
            <v>5</v>
          </cell>
          <cell r="AD1481">
            <v>12</v>
          </cell>
          <cell r="AE1481">
            <v>0</v>
          </cell>
          <cell r="AF1481">
            <v>0</v>
          </cell>
          <cell r="AG1481" t="str">
            <v xml:space="preserve"> ST</v>
          </cell>
          <cell r="AH1481" t="str">
            <v xml:space="preserve"> 1994 GMC PICKUP</v>
          </cell>
          <cell r="AI1481" t="str">
            <v xml:space="preserve"> N</v>
          </cell>
          <cell r="AJ1481">
            <v>10.5</v>
          </cell>
          <cell r="AK1481">
            <v>5</v>
          </cell>
          <cell r="AL1481">
            <v>49020</v>
          </cell>
          <cell r="AM1481">
            <v>96906</v>
          </cell>
          <cell r="AN1481" t="str">
            <v xml:space="preserve">  0/00/0000</v>
          </cell>
          <cell r="AO1481">
            <v>0</v>
          </cell>
          <cell r="AP1481">
            <v>5.34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5.34</v>
          </cell>
          <cell r="AV1481">
            <v>5</v>
          </cell>
          <cell r="AW1481">
            <v>5</v>
          </cell>
          <cell r="AX1481">
            <v>5</v>
          </cell>
          <cell r="AY1481">
            <v>49020</v>
          </cell>
          <cell r="AZ1481">
            <v>96906</v>
          </cell>
          <cell r="BA1481" t="str">
            <v xml:space="preserve"> ST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 t="str">
            <v>Substandard</v>
          </cell>
          <cell r="BH1481" t="str">
            <v>Pass</v>
          </cell>
          <cell r="BI1481" t="str">
            <v>***-**-0933</v>
          </cell>
          <cell r="BJ1481">
            <v>0</v>
          </cell>
          <cell r="BK1481">
            <v>0</v>
          </cell>
          <cell r="BL1481"/>
          <cell r="BM1481"/>
          <cell r="BN1481">
            <v>0</v>
          </cell>
          <cell r="BO1481"/>
          <cell r="BP1481"/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 t="str">
            <v>120 +</v>
          </cell>
          <cell r="BZ1481">
            <v>5.34</v>
          </cell>
          <cell r="CA1481" t="e">
            <v>#REF!</v>
          </cell>
          <cell r="CB1481" t="str">
            <v>Match</v>
          </cell>
          <cell r="CC1481" t="b">
            <v>0</v>
          </cell>
          <cell r="CD1481">
            <v>620440933</v>
          </cell>
          <cell r="CE1481">
            <v>9</v>
          </cell>
          <cell r="CF1481">
            <v>6</v>
          </cell>
          <cell r="CG1481">
            <v>44</v>
          </cell>
          <cell r="CH1481" t="b">
            <v>0</v>
          </cell>
          <cell r="CI1481">
            <v>5274.6868402777764</v>
          </cell>
          <cell r="CJ1481" t="str">
            <v>31 +</v>
          </cell>
          <cell r="CK1481">
            <v>0</v>
          </cell>
          <cell r="CL1481">
            <v>0</v>
          </cell>
        </row>
        <row r="1482">
          <cell r="B1482">
            <v>53084</v>
          </cell>
          <cell r="C1482" t="str">
            <v xml:space="preserve"> RAMSEY,SHAYLYNN D.</v>
          </cell>
          <cell r="D1482">
            <v>89000</v>
          </cell>
          <cell r="E1482">
            <v>86127.72</v>
          </cell>
          <cell r="F1482">
            <v>42648</v>
          </cell>
          <cell r="G1482">
            <v>48122</v>
          </cell>
          <cell r="H1482" t="str">
            <v xml:space="preserve"> REFINANCE HOME</v>
          </cell>
          <cell r="I1482" t="str">
            <v xml:space="preserve"> SA</v>
          </cell>
          <cell r="J1482">
            <v>13</v>
          </cell>
          <cell r="K1482" t="str">
            <v xml:space="preserve"> A</v>
          </cell>
          <cell r="L1482" t="str">
            <v xml:space="preserve"> N</v>
          </cell>
          <cell r="M1482">
            <v>0</v>
          </cell>
          <cell r="N1482">
            <v>49050</v>
          </cell>
          <cell r="O1482">
            <v>53084</v>
          </cell>
          <cell r="P1482">
            <v>0</v>
          </cell>
          <cell r="Q1482" t="str">
            <v xml:space="preserve"> BR</v>
          </cell>
          <cell r="R1482">
            <v>43132</v>
          </cell>
          <cell r="S1482">
            <v>480.8</v>
          </cell>
          <cell r="T1482">
            <v>141.58000000000001</v>
          </cell>
          <cell r="U1482" t="str">
            <v xml:space="preserve"> N</v>
          </cell>
          <cell r="V1482">
            <v>2</v>
          </cell>
          <cell r="W1482">
            <v>510869397</v>
          </cell>
          <cell r="X1482" t="str">
            <v xml:space="preserve"> S</v>
          </cell>
          <cell r="Y1482">
            <v>49050</v>
          </cell>
          <cell r="Z1482">
            <v>53084</v>
          </cell>
          <cell r="AA1482">
            <v>0</v>
          </cell>
          <cell r="AB1482">
            <v>2</v>
          </cell>
          <cell r="AC1482">
            <v>6</v>
          </cell>
          <cell r="AD1482">
            <v>1</v>
          </cell>
          <cell r="AE1482">
            <v>0</v>
          </cell>
          <cell r="AF1482">
            <v>0</v>
          </cell>
          <cell r="AG1482" t="str">
            <v xml:space="preserve"> ST</v>
          </cell>
          <cell r="AH1482" t="str">
            <v xml:space="preserve"> 1008 JACKSON ST</v>
          </cell>
          <cell r="AI1482" t="str">
            <v xml:space="preserve"> N</v>
          </cell>
          <cell r="AJ1482">
            <v>4</v>
          </cell>
          <cell r="AK1482">
            <v>3</v>
          </cell>
          <cell r="AL1482">
            <v>49050</v>
          </cell>
          <cell r="AM1482">
            <v>53084</v>
          </cell>
          <cell r="AN1482" t="str">
            <v xml:space="preserve">  0/00/0000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49050</v>
          </cell>
          <cell r="AZ1482">
            <v>53084</v>
          </cell>
          <cell r="BA1482" t="str">
            <v xml:space="preserve"> ST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 t="str">
            <v>Pass</v>
          </cell>
          <cell r="BH1482" t="str">
            <v>Pass</v>
          </cell>
          <cell r="BI1482" t="str">
            <v>***-**-9397</v>
          </cell>
          <cell r="BJ1482">
            <v>86127.72</v>
          </cell>
          <cell r="BK1482">
            <v>86269.3</v>
          </cell>
          <cell r="BL1482">
            <v>86269.3</v>
          </cell>
          <cell r="BM1482"/>
          <cell r="BN1482"/>
          <cell r="BO1482"/>
          <cell r="BP1482"/>
          <cell r="BQ1482">
            <v>4.7310356718327036E-5</v>
          </cell>
          <cell r="BR1482">
            <v>86127.72</v>
          </cell>
          <cell r="BS1482">
            <v>141.58000000000001</v>
          </cell>
          <cell r="BT1482">
            <v>86269.3</v>
          </cell>
          <cell r="BU1482">
            <v>0</v>
          </cell>
          <cell r="BV1482">
            <v>86269.3</v>
          </cell>
          <cell r="BW1482">
            <v>0</v>
          </cell>
          <cell r="BX1482">
            <v>0</v>
          </cell>
          <cell r="BY1482"/>
          <cell r="BZ1482">
            <v>0</v>
          </cell>
          <cell r="CA1482" t="e">
            <v>#REF!</v>
          </cell>
          <cell r="CB1482" t="str">
            <v>Match</v>
          </cell>
          <cell r="CC1482" t="b">
            <v>0</v>
          </cell>
          <cell r="CD1482">
            <v>510869397</v>
          </cell>
          <cell r="CE1482">
            <v>9</v>
          </cell>
          <cell r="CF1482">
            <v>5</v>
          </cell>
          <cell r="CG1482">
            <v>86</v>
          </cell>
          <cell r="CH1482" t="b">
            <v>0</v>
          </cell>
          <cell r="CI1482">
            <v>-8.3131597222236451</v>
          </cell>
          <cell r="CJ1482"/>
          <cell r="CK1482" t="e">
            <v>#REF!</v>
          </cell>
          <cell r="CL1482" t="e">
            <v>#REF!</v>
          </cell>
        </row>
        <row r="1483">
          <cell r="B1483">
            <v>54121</v>
          </cell>
          <cell r="C1483" t="str">
            <v xml:space="preserve"> RAMSEY,SARA AMELIA</v>
          </cell>
          <cell r="D1483">
            <v>7368.44</v>
          </cell>
          <cell r="E1483">
            <v>6533.38</v>
          </cell>
          <cell r="F1483">
            <v>42972</v>
          </cell>
          <cell r="G1483">
            <v>44198</v>
          </cell>
          <cell r="H1483" t="str">
            <v xml:space="preserve"> PERSONAL</v>
          </cell>
          <cell r="I1483" t="str">
            <v xml:space="preserve"> SA</v>
          </cell>
          <cell r="J1483">
            <v>31</v>
          </cell>
          <cell r="K1483" t="str">
            <v xml:space="preserve"> A</v>
          </cell>
          <cell r="L1483" t="str">
            <v xml:space="preserve"> N</v>
          </cell>
          <cell r="M1483">
            <v>0</v>
          </cell>
          <cell r="N1483">
            <v>49080</v>
          </cell>
          <cell r="O1483">
            <v>54121</v>
          </cell>
          <cell r="P1483">
            <v>0</v>
          </cell>
          <cell r="Q1483" t="str">
            <v xml:space="preserve"> LF</v>
          </cell>
          <cell r="R1483">
            <v>43133</v>
          </cell>
          <cell r="S1483">
            <v>201.71</v>
          </cell>
          <cell r="T1483">
            <v>27.57</v>
          </cell>
          <cell r="U1483" t="str">
            <v xml:space="preserve"> N</v>
          </cell>
          <cell r="V1483">
            <v>11</v>
          </cell>
          <cell r="W1483">
            <v>511606938</v>
          </cell>
          <cell r="X1483" t="str">
            <v xml:space="preserve"> S</v>
          </cell>
          <cell r="Y1483">
            <v>49080</v>
          </cell>
          <cell r="Z1483">
            <v>54121</v>
          </cell>
          <cell r="AA1483">
            <v>0</v>
          </cell>
          <cell r="AB1483">
            <v>3</v>
          </cell>
          <cell r="AC1483">
            <v>10</v>
          </cell>
          <cell r="AD1483">
            <v>4</v>
          </cell>
          <cell r="AE1483">
            <v>0</v>
          </cell>
          <cell r="AF1483">
            <v>0</v>
          </cell>
          <cell r="AG1483" t="str">
            <v xml:space="preserve"> ST</v>
          </cell>
          <cell r="AH1483" t="str">
            <v xml:space="preserve"> 2002 BUICK  PARK AVENUE  (VIN</v>
          </cell>
          <cell r="AI1483" t="str">
            <v xml:space="preserve"> N</v>
          </cell>
          <cell r="AJ1483">
            <v>7</v>
          </cell>
          <cell r="AK1483">
            <v>0</v>
          </cell>
          <cell r="AL1483">
            <v>49080</v>
          </cell>
          <cell r="AM1483">
            <v>54121</v>
          </cell>
          <cell r="AN1483" t="str">
            <v xml:space="preserve">  0/00/0000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49080</v>
          </cell>
          <cell r="AZ1483">
            <v>54121</v>
          </cell>
          <cell r="BA1483" t="str">
            <v xml:space="preserve"> ST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 t="str">
            <v>Pass</v>
          </cell>
          <cell r="BH1483" t="str">
            <v>Pass</v>
          </cell>
          <cell r="BI1483" t="str">
            <v>***-**-6938</v>
          </cell>
          <cell r="BJ1483">
            <v>6533.38</v>
          </cell>
          <cell r="BK1483">
            <v>6560.95</v>
          </cell>
          <cell r="BL1483">
            <v>6560.95</v>
          </cell>
          <cell r="BM1483"/>
          <cell r="BN1483"/>
          <cell r="BO1483"/>
          <cell r="BP1483"/>
          <cell r="BQ1483">
            <v>6.2804279755538769E-6</v>
          </cell>
          <cell r="BR1483">
            <v>6533.38</v>
          </cell>
          <cell r="BS1483">
            <v>27.57</v>
          </cell>
          <cell r="BT1483">
            <v>6560.95</v>
          </cell>
          <cell r="BU1483">
            <v>0</v>
          </cell>
          <cell r="BV1483">
            <v>6560.95</v>
          </cell>
          <cell r="BW1483">
            <v>0</v>
          </cell>
          <cell r="BX1483">
            <v>0</v>
          </cell>
          <cell r="BY1483"/>
          <cell r="BZ1483">
            <v>0</v>
          </cell>
          <cell r="CA1483" t="e">
            <v>#REF!</v>
          </cell>
          <cell r="CB1483" t="str">
            <v>Match</v>
          </cell>
          <cell r="CC1483" t="b">
            <v>0</v>
          </cell>
          <cell r="CD1483">
            <v>511606938</v>
          </cell>
          <cell r="CE1483">
            <v>9</v>
          </cell>
          <cell r="CF1483">
            <v>5</v>
          </cell>
          <cell r="CG1483">
            <v>60</v>
          </cell>
          <cell r="CH1483" t="b">
            <v>0</v>
          </cell>
          <cell r="CI1483">
            <v>-9.3131597222236451</v>
          </cell>
          <cell r="CJ1483"/>
          <cell r="CK1483" t="e">
            <v>#REF!</v>
          </cell>
          <cell r="CL1483" t="e">
            <v>#REF!</v>
          </cell>
        </row>
        <row r="1484">
          <cell r="B1484">
            <v>50439</v>
          </cell>
          <cell r="C1484" t="str">
            <v xml:space="preserve"> RAMSEY,TERRY</v>
          </cell>
          <cell r="D1484">
            <v>90376.01</v>
          </cell>
          <cell r="E1484">
            <v>52627.57</v>
          </cell>
          <cell r="F1484">
            <v>41808</v>
          </cell>
          <cell r="G1484">
            <v>45458</v>
          </cell>
          <cell r="H1484" t="str">
            <v xml:space="preserve"> PURCHASE RENTAL</v>
          </cell>
          <cell r="I1484" t="str">
            <v xml:space="preserve"> SA</v>
          </cell>
          <cell r="J1484">
            <v>13</v>
          </cell>
          <cell r="K1484" t="str">
            <v xml:space="preserve"> A</v>
          </cell>
          <cell r="L1484" t="str">
            <v xml:space="preserve"> N</v>
          </cell>
          <cell r="M1484">
            <v>0</v>
          </cell>
          <cell r="N1484">
            <v>49115</v>
          </cell>
          <cell r="O1484">
            <v>50439</v>
          </cell>
          <cell r="P1484">
            <v>0</v>
          </cell>
          <cell r="Q1484" t="str">
            <v xml:space="preserve"> JD</v>
          </cell>
          <cell r="R1484">
            <v>43084</v>
          </cell>
          <cell r="S1484">
            <v>958.38</v>
          </cell>
          <cell r="T1484">
            <v>461.39</v>
          </cell>
          <cell r="U1484" t="str">
            <v xml:space="preserve"> N</v>
          </cell>
          <cell r="V1484">
            <v>2</v>
          </cell>
          <cell r="W1484">
            <v>524686706</v>
          </cell>
          <cell r="X1484" t="str">
            <v xml:space="preserve"> S</v>
          </cell>
          <cell r="Y1484">
            <v>49115</v>
          </cell>
          <cell r="Z1484">
            <v>50439</v>
          </cell>
          <cell r="AA1484">
            <v>0</v>
          </cell>
          <cell r="AB1484">
            <v>2</v>
          </cell>
          <cell r="AC1484">
            <v>6</v>
          </cell>
          <cell r="AD1484">
            <v>1</v>
          </cell>
          <cell r="AE1484">
            <v>0</v>
          </cell>
          <cell r="AF1484">
            <v>0</v>
          </cell>
          <cell r="AG1484" t="str">
            <v xml:space="preserve"> ST</v>
          </cell>
          <cell r="AH1484" t="str">
            <v xml:space="preserve"> REAL PROPERTY LOCATED AT 511 W</v>
          </cell>
          <cell r="AI1484" t="str">
            <v xml:space="preserve"> N</v>
          </cell>
          <cell r="AJ1484">
            <v>5</v>
          </cell>
          <cell r="AK1484">
            <v>13</v>
          </cell>
          <cell r="AL1484">
            <v>49115</v>
          </cell>
          <cell r="AM1484">
            <v>50439</v>
          </cell>
          <cell r="AN1484" t="str">
            <v xml:space="preserve">  0/00/0000</v>
          </cell>
          <cell r="AO1484">
            <v>1478.63</v>
          </cell>
          <cell r="AP1484">
            <v>396.51</v>
          </cell>
          <cell r="AQ1484">
            <v>0</v>
          </cell>
          <cell r="AR1484">
            <v>916.76</v>
          </cell>
          <cell r="AS1484">
            <v>0</v>
          </cell>
          <cell r="AT1484">
            <v>0</v>
          </cell>
          <cell r="AU1484">
            <v>0</v>
          </cell>
          <cell r="AV1484">
            <v>7</v>
          </cell>
          <cell r="AW1484">
            <v>1</v>
          </cell>
          <cell r="AX1484">
            <v>0</v>
          </cell>
          <cell r="AY1484">
            <v>49115</v>
          </cell>
          <cell r="AZ1484">
            <v>50439</v>
          </cell>
          <cell r="BA1484" t="str">
            <v xml:space="preserve"> ST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 t="str">
            <v>Pass</v>
          </cell>
          <cell r="BH1484" t="str">
            <v>Pass</v>
          </cell>
          <cell r="BI1484" t="str">
            <v>***-**-6706</v>
          </cell>
          <cell r="BJ1484">
            <v>52627.57</v>
          </cell>
          <cell r="BK1484">
            <v>53088.959999999999</v>
          </cell>
          <cell r="BL1484">
            <v>53088.959999999999</v>
          </cell>
          <cell r="BM1484"/>
          <cell r="BN1484"/>
          <cell r="BO1484"/>
          <cell r="BP1484"/>
          <cell r="BQ1484">
            <v>3.6135710865194256E-5</v>
          </cell>
          <cell r="BR1484">
            <v>52627.57</v>
          </cell>
          <cell r="BS1484">
            <v>461.39</v>
          </cell>
          <cell r="BT1484">
            <v>53088.959999999999</v>
          </cell>
          <cell r="BU1484">
            <v>0</v>
          </cell>
          <cell r="BV1484">
            <v>53088.959999999999</v>
          </cell>
          <cell r="BW1484">
            <v>0</v>
          </cell>
          <cell r="BX1484">
            <v>0</v>
          </cell>
          <cell r="BY1484" t="str">
            <v>30-59</v>
          </cell>
          <cell r="BZ1484">
            <v>1875.14</v>
          </cell>
          <cell r="CA1484" t="e">
            <v>#REF!</v>
          </cell>
          <cell r="CB1484" t="str">
            <v>Match</v>
          </cell>
          <cell r="CC1484" t="b">
            <v>0</v>
          </cell>
          <cell r="CD1484">
            <v>524686706</v>
          </cell>
          <cell r="CE1484">
            <v>9</v>
          </cell>
          <cell r="CF1484">
            <v>5</v>
          </cell>
          <cell r="CG1484">
            <v>68</v>
          </cell>
          <cell r="CH1484" t="b">
            <v>0</v>
          </cell>
          <cell r="CI1484">
            <v>39.686840277776355</v>
          </cell>
          <cell r="CJ1484" t="str">
            <v>31 +</v>
          </cell>
          <cell r="CK1484" t="e">
            <v>#REF!</v>
          </cell>
          <cell r="CL1484" t="e">
            <v>#REF!</v>
          </cell>
        </row>
        <row r="1485">
          <cell r="B1485">
            <v>53994</v>
          </cell>
          <cell r="C1485" t="str">
            <v xml:space="preserve"> RANGEL,JOSE LUIS</v>
          </cell>
          <cell r="D1485">
            <v>20283.77</v>
          </cell>
          <cell r="E1485">
            <v>18978.939999999999</v>
          </cell>
          <cell r="F1485">
            <v>42921</v>
          </cell>
          <cell r="G1485">
            <v>44757</v>
          </cell>
          <cell r="H1485" t="str">
            <v xml:space="preserve"> PURCHASE VEHICLE</v>
          </cell>
          <cell r="I1485" t="str">
            <v xml:space="preserve"> SA</v>
          </cell>
          <cell r="J1485">
            <v>34</v>
          </cell>
          <cell r="K1485" t="str">
            <v xml:space="preserve"> A</v>
          </cell>
          <cell r="L1485" t="str">
            <v xml:space="preserve"> N</v>
          </cell>
          <cell r="M1485">
            <v>0</v>
          </cell>
          <cell r="N1485">
            <v>49202</v>
          </cell>
          <cell r="O1485">
            <v>53994</v>
          </cell>
          <cell r="P1485">
            <v>0</v>
          </cell>
          <cell r="Q1485" t="str">
            <v xml:space="preserve"> MN</v>
          </cell>
          <cell r="R1485">
            <v>43115</v>
          </cell>
          <cell r="S1485">
            <v>422.21</v>
          </cell>
          <cell r="T1485">
            <v>98.27</v>
          </cell>
          <cell r="U1485" t="str">
            <v xml:space="preserve"> N</v>
          </cell>
          <cell r="V1485">
            <v>11</v>
          </cell>
          <cell r="W1485">
            <v>625630672</v>
          </cell>
          <cell r="X1485" t="str">
            <v xml:space="preserve"> S</v>
          </cell>
          <cell r="Y1485">
            <v>49202</v>
          </cell>
          <cell r="Z1485">
            <v>53994</v>
          </cell>
          <cell r="AA1485">
            <v>0</v>
          </cell>
          <cell r="AB1485">
            <v>21</v>
          </cell>
          <cell r="AC1485">
            <v>5</v>
          </cell>
          <cell r="AD1485">
            <v>12</v>
          </cell>
          <cell r="AE1485">
            <v>0</v>
          </cell>
          <cell r="AF1485">
            <v>0</v>
          </cell>
          <cell r="AG1485" t="str">
            <v xml:space="preserve"> ST</v>
          </cell>
          <cell r="AH1485" t="str">
            <v xml:space="preserve"> 2016 NISSAN ALTIMA SL (VIN 1N4</v>
          </cell>
          <cell r="AI1485" t="str">
            <v xml:space="preserve"> N</v>
          </cell>
          <cell r="AJ1485">
            <v>9</v>
          </cell>
          <cell r="AK1485">
            <v>5</v>
          </cell>
          <cell r="AL1485">
            <v>49202</v>
          </cell>
          <cell r="AM1485">
            <v>53994</v>
          </cell>
          <cell r="AN1485" t="str">
            <v xml:space="preserve">  0/00/0000</v>
          </cell>
          <cell r="AO1485">
            <v>277.10000000000002</v>
          </cell>
          <cell r="AP1485">
            <v>56.16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1</v>
          </cell>
          <cell r="AW1485">
            <v>0</v>
          </cell>
          <cell r="AX1485">
            <v>0</v>
          </cell>
          <cell r="AY1485">
            <v>49202</v>
          </cell>
          <cell r="AZ1485">
            <v>53994</v>
          </cell>
          <cell r="BA1485" t="str">
            <v xml:space="preserve"> ST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 t="str">
            <v>Pass</v>
          </cell>
          <cell r="BH1485" t="str">
            <v>Pass</v>
          </cell>
          <cell r="BI1485" t="str">
            <v>***-**-0672</v>
          </cell>
          <cell r="BJ1485">
            <v>18978.939999999999</v>
          </cell>
          <cell r="BK1485">
            <v>19077.21</v>
          </cell>
          <cell r="BL1485">
            <v>19077.21</v>
          </cell>
          <cell r="BM1485"/>
          <cell r="BN1485"/>
          <cell r="BO1485"/>
          <cell r="BP1485"/>
          <cell r="BQ1485">
            <v>2.3456744802432745E-5</v>
          </cell>
          <cell r="BR1485">
            <v>18978.939999999999</v>
          </cell>
          <cell r="BS1485">
            <v>98.27</v>
          </cell>
          <cell r="BT1485">
            <v>19077.21</v>
          </cell>
          <cell r="BU1485">
            <v>0</v>
          </cell>
          <cell r="BV1485">
            <v>19077.21</v>
          </cell>
          <cell r="BW1485">
            <v>0</v>
          </cell>
          <cell r="BX1485">
            <v>0</v>
          </cell>
          <cell r="BY1485"/>
          <cell r="BZ1485">
            <v>333.26</v>
          </cell>
          <cell r="CA1485" t="e">
            <v>#REF!</v>
          </cell>
          <cell r="CB1485" t="str">
            <v>Match</v>
          </cell>
          <cell r="CC1485" t="b">
            <v>0</v>
          </cell>
          <cell r="CD1485">
            <v>625630672</v>
          </cell>
          <cell r="CE1485">
            <v>9</v>
          </cell>
          <cell r="CF1485">
            <v>6</v>
          </cell>
          <cell r="CG1485">
            <v>63</v>
          </cell>
          <cell r="CH1485" t="b">
            <v>0</v>
          </cell>
          <cell r="CI1485">
            <v>8.6868402777763549</v>
          </cell>
          <cell r="CJ1485"/>
          <cell r="CK1485" t="e">
            <v>#REF!</v>
          </cell>
          <cell r="CL1485" t="e">
            <v>#REF!</v>
          </cell>
        </row>
        <row r="1486">
          <cell r="B1486">
            <v>52228</v>
          </cell>
          <cell r="C1486" t="str">
            <v xml:space="preserve"> RATZLAFF,GALEN M.</v>
          </cell>
          <cell r="D1486">
            <v>6556.13</v>
          </cell>
          <cell r="E1486">
            <v>3569.59</v>
          </cell>
          <cell r="F1486">
            <v>42299</v>
          </cell>
          <cell r="G1486">
            <v>43892</v>
          </cell>
          <cell r="H1486" t="str">
            <v xml:space="preserve"> REFINANCE VEHCILE</v>
          </cell>
          <cell r="I1486" t="str">
            <v xml:space="preserve"> SA</v>
          </cell>
          <cell r="J1486">
            <v>31</v>
          </cell>
          <cell r="K1486" t="str">
            <v xml:space="preserve"> A</v>
          </cell>
          <cell r="L1486" t="str">
            <v xml:space="preserve"> N</v>
          </cell>
          <cell r="M1486">
            <v>0</v>
          </cell>
          <cell r="N1486">
            <v>49203</v>
          </cell>
          <cell r="O1486">
            <v>52228</v>
          </cell>
          <cell r="P1486">
            <v>0</v>
          </cell>
          <cell r="Q1486" t="str">
            <v xml:space="preserve"> LF</v>
          </cell>
          <cell r="R1486">
            <v>43133</v>
          </cell>
          <cell r="S1486">
            <v>149.97999999999999</v>
          </cell>
          <cell r="T1486">
            <v>17.22</v>
          </cell>
          <cell r="U1486" t="str">
            <v xml:space="preserve"> N</v>
          </cell>
          <cell r="V1486">
            <v>1</v>
          </cell>
          <cell r="W1486">
            <v>515647911</v>
          </cell>
          <cell r="X1486" t="str">
            <v xml:space="preserve"> S</v>
          </cell>
          <cell r="Y1486">
            <v>49203</v>
          </cell>
          <cell r="Z1486">
            <v>52228</v>
          </cell>
          <cell r="AA1486">
            <v>0</v>
          </cell>
          <cell r="AB1486">
            <v>4</v>
          </cell>
          <cell r="AC1486">
            <v>10</v>
          </cell>
          <cell r="AD1486">
            <v>4</v>
          </cell>
          <cell r="AE1486">
            <v>0</v>
          </cell>
          <cell r="AF1486">
            <v>0</v>
          </cell>
          <cell r="AG1486" t="str">
            <v xml:space="preserve"> ST</v>
          </cell>
          <cell r="AH1486" t="str">
            <v xml:space="preserve"> UNSECURED</v>
          </cell>
          <cell r="AI1486" t="str">
            <v xml:space="preserve"> N</v>
          </cell>
          <cell r="AJ1486">
            <v>8</v>
          </cell>
          <cell r="AK1486">
            <v>0</v>
          </cell>
          <cell r="AL1486">
            <v>49203</v>
          </cell>
          <cell r="AM1486">
            <v>52228</v>
          </cell>
          <cell r="AN1486" t="str">
            <v xml:space="preserve">  0/00/0000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49203</v>
          </cell>
          <cell r="AZ1486">
            <v>52228</v>
          </cell>
          <cell r="BA1486" t="str">
            <v xml:space="preserve"> ST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 t="str">
            <v>Pass</v>
          </cell>
          <cell r="BH1486" t="str">
            <v>Pass</v>
          </cell>
          <cell r="BI1486" t="str">
            <v>***-**-7911</v>
          </cell>
          <cell r="BJ1486">
            <v>3569.59</v>
          </cell>
          <cell r="BK1486">
            <v>3586.81</v>
          </cell>
          <cell r="BL1486">
            <v>3586.81</v>
          </cell>
          <cell r="BM1486"/>
          <cell r="BN1486"/>
          <cell r="BO1486"/>
          <cell r="BP1486"/>
          <cell r="BQ1486">
            <v>3.9215847403872533E-6</v>
          </cell>
          <cell r="BR1486">
            <v>3569.59</v>
          </cell>
          <cell r="BS1486">
            <v>17.22</v>
          </cell>
          <cell r="BT1486">
            <v>3586.81</v>
          </cell>
          <cell r="BU1486">
            <v>0</v>
          </cell>
          <cell r="BV1486">
            <v>3586.81</v>
          </cell>
          <cell r="BW1486">
            <v>0</v>
          </cell>
          <cell r="BX1486">
            <v>0</v>
          </cell>
          <cell r="BY1486"/>
          <cell r="BZ1486">
            <v>0</v>
          </cell>
          <cell r="CA1486" t="e">
            <v>#REF!</v>
          </cell>
          <cell r="CB1486" t="str">
            <v>Match</v>
          </cell>
          <cell r="CC1486" t="b">
            <v>0</v>
          </cell>
          <cell r="CD1486">
            <v>515647911</v>
          </cell>
          <cell r="CE1486">
            <v>9</v>
          </cell>
          <cell r="CF1486">
            <v>5</v>
          </cell>
          <cell r="CG1486">
            <v>64</v>
          </cell>
          <cell r="CH1486" t="b">
            <v>0</v>
          </cell>
          <cell r="CI1486">
            <v>-9.3131597222236451</v>
          </cell>
          <cell r="CJ1486"/>
          <cell r="CK1486" t="e">
            <v>#REF!</v>
          </cell>
          <cell r="CL1486" t="e">
            <v>#REF!</v>
          </cell>
        </row>
        <row r="1487">
          <cell r="B1487">
            <v>310383</v>
          </cell>
          <cell r="C1487" t="str">
            <v xml:space="preserve"> RATZLAFF,GALEN M.</v>
          </cell>
          <cell r="D1487">
            <v>65930</v>
          </cell>
          <cell r="E1487">
            <v>63300</v>
          </cell>
          <cell r="F1487">
            <v>42300</v>
          </cell>
          <cell r="G1487">
            <v>53267</v>
          </cell>
          <cell r="H1487" t="str">
            <v xml:space="preserve"> PURCHASE HOME</v>
          </cell>
          <cell r="I1487" t="str">
            <v xml:space="preserve"> PA</v>
          </cell>
          <cell r="J1487">
            <v>19</v>
          </cell>
          <cell r="K1487" t="str">
            <v xml:space="preserve"> A</v>
          </cell>
          <cell r="L1487" t="str">
            <v xml:space="preserve"> N</v>
          </cell>
          <cell r="M1487">
            <v>0</v>
          </cell>
          <cell r="N1487">
            <v>49203</v>
          </cell>
          <cell r="O1487">
            <v>310383</v>
          </cell>
          <cell r="P1487">
            <v>0</v>
          </cell>
          <cell r="Q1487" t="str">
            <v xml:space="preserve"> BR</v>
          </cell>
          <cell r="R1487">
            <v>43132</v>
          </cell>
          <cell r="S1487">
            <v>310.02999999999997</v>
          </cell>
          <cell r="T1487">
            <v>146.59</v>
          </cell>
          <cell r="U1487" t="str">
            <v xml:space="preserve"> N</v>
          </cell>
          <cell r="V1487">
            <v>2</v>
          </cell>
          <cell r="W1487">
            <v>515647911</v>
          </cell>
          <cell r="X1487" t="str">
            <v xml:space="preserve"> S</v>
          </cell>
          <cell r="Y1487">
            <v>49203</v>
          </cell>
          <cell r="Z1487">
            <v>310383</v>
          </cell>
          <cell r="AA1487">
            <v>0</v>
          </cell>
          <cell r="AB1487">
            <v>4</v>
          </cell>
          <cell r="AC1487">
            <v>6</v>
          </cell>
          <cell r="AD1487">
            <v>3</v>
          </cell>
          <cell r="AE1487">
            <v>310383</v>
          </cell>
          <cell r="AF1487">
            <v>1</v>
          </cell>
          <cell r="AG1487" t="str">
            <v xml:space="preserve"> ST</v>
          </cell>
          <cell r="AH1487" t="str">
            <v xml:space="preserve"> 610 RUSSELL ST</v>
          </cell>
          <cell r="AI1487" t="str">
            <v xml:space="preserve"> N</v>
          </cell>
          <cell r="AJ1487">
            <v>3.625</v>
          </cell>
          <cell r="AK1487">
            <v>0</v>
          </cell>
          <cell r="AL1487">
            <v>49203</v>
          </cell>
          <cell r="AM1487">
            <v>310383</v>
          </cell>
          <cell r="AN1487" t="str">
            <v xml:space="preserve">  0/00/0000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49203</v>
          </cell>
          <cell r="AZ1487">
            <v>310383</v>
          </cell>
          <cell r="BA1487" t="str">
            <v xml:space="preserve"> ST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 t="str">
            <v>Pass</v>
          </cell>
          <cell r="BH1487" t="str">
            <v>Pass</v>
          </cell>
          <cell r="BI1487" t="str">
            <v>***-**-7911</v>
          </cell>
          <cell r="BJ1487">
            <v>63300</v>
          </cell>
          <cell r="BK1487">
            <v>63446.59</v>
          </cell>
          <cell r="BL1487">
            <v>63446.59</v>
          </cell>
          <cell r="BM1487"/>
          <cell r="BN1487"/>
          <cell r="BO1487"/>
          <cell r="BP1487"/>
          <cell r="BQ1487">
            <v>3.1511204315170302E-5</v>
          </cell>
          <cell r="BR1487">
            <v>63300</v>
          </cell>
          <cell r="BS1487">
            <v>146.59</v>
          </cell>
          <cell r="BT1487">
            <v>63446.59</v>
          </cell>
          <cell r="BU1487">
            <v>0</v>
          </cell>
          <cell r="BV1487">
            <v>63446.59</v>
          </cell>
          <cell r="BW1487">
            <v>0</v>
          </cell>
          <cell r="BX1487">
            <v>0</v>
          </cell>
          <cell r="BY1487"/>
          <cell r="BZ1487">
            <v>0</v>
          </cell>
          <cell r="CA1487" t="e">
            <v>#REF!</v>
          </cell>
          <cell r="CB1487" t="str">
            <v>Match</v>
          </cell>
          <cell r="CC1487" t="b">
            <v>0</v>
          </cell>
          <cell r="CD1487">
            <v>515647911</v>
          </cell>
          <cell r="CE1487">
            <v>9</v>
          </cell>
          <cell r="CF1487">
            <v>5</v>
          </cell>
          <cell r="CG1487">
            <v>64</v>
          </cell>
          <cell r="CH1487" t="b">
            <v>0</v>
          </cell>
          <cell r="CI1487">
            <v>-8.3131597222236451</v>
          </cell>
          <cell r="CJ1487"/>
          <cell r="CK1487" t="e">
            <v>#REF!</v>
          </cell>
          <cell r="CL1487" t="e">
            <v>#REF!</v>
          </cell>
        </row>
        <row r="1488">
          <cell r="B1488">
            <v>9310383</v>
          </cell>
          <cell r="C1488" t="str">
            <v xml:space="preserve"> RATZLAFF,GALE</v>
          </cell>
          <cell r="D1488">
            <v>-65930</v>
          </cell>
          <cell r="E1488">
            <v>-63300</v>
          </cell>
          <cell r="F1488">
            <v>42300</v>
          </cell>
          <cell r="G1488">
            <v>53267</v>
          </cell>
          <cell r="H1488" t="str">
            <v xml:space="preserve"> MPF LOAN SOLD</v>
          </cell>
          <cell r="I1488" t="str">
            <v xml:space="preserve"> PT</v>
          </cell>
          <cell r="J1488">
            <v>20</v>
          </cell>
          <cell r="K1488" t="str">
            <v xml:space="preserve"> A</v>
          </cell>
          <cell r="L1488" t="str">
            <v xml:space="preserve"> N</v>
          </cell>
          <cell r="M1488">
            <v>0</v>
          </cell>
          <cell r="N1488">
            <v>49203</v>
          </cell>
          <cell r="O1488">
            <v>9310383</v>
          </cell>
          <cell r="P1488">
            <v>0</v>
          </cell>
          <cell r="Q1488" t="str">
            <v xml:space="preserve"> BR</v>
          </cell>
          <cell r="R1488">
            <v>43132</v>
          </cell>
          <cell r="S1488">
            <v>310.02999999999997</v>
          </cell>
          <cell r="T1488">
            <v>-146.59</v>
          </cell>
          <cell r="U1488" t="str">
            <v xml:space="preserve"> N</v>
          </cell>
          <cell r="V1488">
            <v>2</v>
          </cell>
          <cell r="W1488">
            <v>515647911</v>
          </cell>
          <cell r="X1488" t="str">
            <v xml:space="preserve"> S</v>
          </cell>
          <cell r="Y1488">
            <v>49203</v>
          </cell>
          <cell r="Z1488">
            <v>9310383</v>
          </cell>
          <cell r="AA1488">
            <v>0</v>
          </cell>
          <cell r="AB1488">
            <v>4</v>
          </cell>
          <cell r="AC1488">
            <v>6</v>
          </cell>
          <cell r="AD1488">
            <v>3</v>
          </cell>
          <cell r="AE1488">
            <v>310383</v>
          </cell>
          <cell r="AF1488">
            <v>1</v>
          </cell>
          <cell r="AG1488" t="str">
            <v xml:space="preserve"> ST</v>
          </cell>
          <cell r="AH1488" t="str">
            <v xml:space="preserve"> 610 RUSSELL ST</v>
          </cell>
          <cell r="AI1488" t="str">
            <v xml:space="preserve">  </v>
          </cell>
          <cell r="AJ1488">
            <v>3.625</v>
          </cell>
          <cell r="AK1488">
            <v>0</v>
          </cell>
          <cell r="AL1488">
            <v>49203</v>
          </cell>
          <cell r="AM1488">
            <v>9310383</v>
          </cell>
          <cell r="AN1488" t="str">
            <v xml:space="preserve">  0/00/0000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49203</v>
          </cell>
          <cell r="AZ1488">
            <v>9310383</v>
          </cell>
          <cell r="BA1488" t="str">
            <v xml:space="preserve"> ST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 t="str">
            <v>Pass</v>
          </cell>
          <cell r="BH1488" t="str">
            <v>Pass</v>
          </cell>
          <cell r="BI1488" t="str">
            <v>***-**-7911</v>
          </cell>
          <cell r="BJ1488">
            <v>-63300</v>
          </cell>
          <cell r="BK1488">
            <v>-63446.59</v>
          </cell>
          <cell r="BL1488">
            <v>-63446.59</v>
          </cell>
          <cell r="BM1488"/>
          <cell r="BN1488"/>
          <cell r="BO1488"/>
          <cell r="BP1488"/>
          <cell r="BQ1488">
            <v>-3.1511204315170302E-5</v>
          </cell>
          <cell r="BR1488">
            <v>-63300</v>
          </cell>
          <cell r="BS1488">
            <v>-146.59</v>
          </cell>
          <cell r="BT1488">
            <v>-63446.59</v>
          </cell>
          <cell r="BU1488">
            <v>0</v>
          </cell>
          <cell r="BV1488">
            <v>-63446.59</v>
          </cell>
          <cell r="BW1488">
            <v>0</v>
          </cell>
          <cell r="BX1488">
            <v>0</v>
          </cell>
          <cell r="BY1488"/>
          <cell r="BZ1488">
            <v>0</v>
          </cell>
          <cell r="CA1488" t="e">
            <v>#REF!</v>
          </cell>
          <cell r="CB1488" t="str">
            <v>Match</v>
          </cell>
          <cell r="CC1488" t="b">
            <v>0</v>
          </cell>
          <cell r="CD1488">
            <v>515647911</v>
          </cell>
          <cell r="CE1488">
            <v>9</v>
          </cell>
          <cell r="CF1488">
            <v>5</v>
          </cell>
          <cell r="CG1488">
            <v>64</v>
          </cell>
          <cell r="CH1488" t="b">
            <v>0</v>
          </cell>
          <cell r="CI1488">
            <v>-8.3131597222236451</v>
          </cell>
          <cell r="CJ1488"/>
          <cell r="CK1488" t="e">
            <v>#REF!</v>
          </cell>
          <cell r="CL1488" t="e">
            <v>#REF!</v>
          </cell>
        </row>
        <row r="1489">
          <cell r="B1489">
            <v>350035</v>
          </cell>
          <cell r="C1489" t="str">
            <v xml:space="preserve"> RATZLAFF,JOHNNIE LEE</v>
          </cell>
          <cell r="D1489">
            <v>71415</v>
          </cell>
          <cell r="E1489">
            <v>61395.42</v>
          </cell>
          <cell r="F1489">
            <v>40616</v>
          </cell>
          <cell r="G1489">
            <v>51592</v>
          </cell>
          <cell r="H1489" t="str">
            <v xml:space="preserve"> PURCHASE HOME</v>
          </cell>
          <cell r="I1489" t="str">
            <v xml:space="preserve"> PA</v>
          </cell>
          <cell r="J1489">
            <v>19</v>
          </cell>
          <cell r="K1489" t="str">
            <v xml:space="preserve"> A</v>
          </cell>
          <cell r="L1489" t="str">
            <v xml:space="preserve"> N</v>
          </cell>
          <cell r="M1489">
            <v>0</v>
          </cell>
          <cell r="N1489">
            <v>49205</v>
          </cell>
          <cell r="O1489">
            <v>350035</v>
          </cell>
          <cell r="P1489">
            <v>0</v>
          </cell>
          <cell r="Q1489" t="str">
            <v xml:space="preserve"> KM</v>
          </cell>
          <cell r="R1489">
            <v>43132</v>
          </cell>
          <cell r="S1489">
            <v>377.93</v>
          </cell>
          <cell r="T1489">
            <v>173.97</v>
          </cell>
          <cell r="U1489" t="str">
            <v xml:space="preserve"> N</v>
          </cell>
          <cell r="V1489">
            <v>2</v>
          </cell>
          <cell r="W1489">
            <v>511605835</v>
          </cell>
          <cell r="X1489" t="str">
            <v xml:space="preserve"> S</v>
          </cell>
          <cell r="Y1489">
            <v>49205</v>
          </cell>
          <cell r="Z1489">
            <v>350035</v>
          </cell>
          <cell r="AA1489">
            <v>0</v>
          </cell>
          <cell r="AB1489">
            <v>3</v>
          </cell>
          <cell r="AC1489">
            <v>6</v>
          </cell>
          <cell r="AD1489">
            <v>3</v>
          </cell>
          <cell r="AE1489">
            <v>350035</v>
          </cell>
          <cell r="AF1489">
            <v>1</v>
          </cell>
          <cell r="AG1489" t="str">
            <v xml:space="preserve"> ST</v>
          </cell>
          <cell r="AH1489" t="str">
            <v xml:space="preserve"> 911 ELIZABETH</v>
          </cell>
          <cell r="AI1489" t="str">
            <v xml:space="preserve"> N</v>
          </cell>
          <cell r="AJ1489">
            <v>4.4349999999999996</v>
          </cell>
          <cell r="AK1489">
            <v>0</v>
          </cell>
          <cell r="AL1489">
            <v>49205</v>
          </cell>
          <cell r="AM1489">
            <v>350035</v>
          </cell>
          <cell r="AN1489" t="str">
            <v xml:space="preserve">  0/00/0000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49205</v>
          </cell>
          <cell r="AZ1489">
            <v>350035</v>
          </cell>
          <cell r="BA1489" t="str">
            <v xml:space="preserve"> ST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 t="str">
            <v>Pass</v>
          </cell>
          <cell r="BH1489" t="str">
            <v>Pass</v>
          </cell>
          <cell r="BI1489" t="str">
            <v>***-**-5835</v>
          </cell>
          <cell r="BJ1489">
            <v>61395.42</v>
          </cell>
          <cell r="BK1489">
            <v>61569.39</v>
          </cell>
          <cell r="BL1489">
            <v>61569.39</v>
          </cell>
          <cell r="BM1489"/>
          <cell r="BN1489"/>
          <cell r="BO1489"/>
          <cell r="BP1489"/>
          <cell r="BQ1489">
            <v>3.7392360280325969E-5</v>
          </cell>
          <cell r="BR1489">
            <v>61395.42</v>
          </cell>
          <cell r="BS1489">
            <v>173.97</v>
          </cell>
          <cell r="BT1489">
            <v>61569.39</v>
          </cell>
          <cell r="BU1489">
            <v>0</v>
          </cell>
          <cell r="BV1489">
            <v>61569.39</v>
          </cell>
          <cell r="BW1489">
            <v>0</v>
          </cell>
          <cell r="BX1489">
            <v>0</v>
          </cell>
          <cell r="BY1489"/>
          <cell r="BZ1489">
            <v>0</v>
          </cell>
          <cell r="CA1489" t="e">
            <v>#REF!</v>
          </cell>
          <cell r="CB1489" t="str">
            <v>Match</v>
          </cell>
          <cell r="CC1489" t="b">
            <v>0</v>
          </cell>
          <cell r="CD1489">
            <v>511605835</v>
          </cell>
          <cell r="CE1489">
            <v>9</v>
          </cell>
          <cell r="CF1489">
            <v>5</v>
          </cell>
          <cell r="CG1489">
            <v>60</v>
          </cell>
          <cell r="CH1489" t="b">
            <v>0</v>
          </cell>
          <cell r="CI1489">
            <v>-8.3131597222236451</v>
          </cell>
          <cell r="CJ1489"/>
          <cell r="CK1489" t="e">
            <v>#REF!</v>
          </cell>
          <cell r="CL1489" t="e">
            <v>#REF!</v>
          </cell>
        </row>
        <row r="1490">
          <cell r="B1490">
            <v>9350035</v>
          </cell>
          <cell r="C1490" t="str">
            <v xml:space="preserve"> RATZLAFF,JOHN</v>
          </cell>
          <cell r="D1490">
            <v>71415</v>
          </cell>
          <cell r="E1490">
            <v>-61395.42</v>
          </cell>
          <cell r="F1490">
            <v>40616</v>
          </cell>
          <cell r="G1490">
            <v>51592</v>
          </cell>
          <cell r="H1490" t="str">
            <v xml:space="preserve"> FHLB SOLD LOAN</v>
          </cell>
          <cell r="I1490" t="str">
            <v xml:space="preserve"> PT</v>
          </cell>
          <cell r="J1490">
            <v>20</v>
          </cell>
          <cell r="K1490" t="str">
            <v xml:space="preserve"> A</v>
          </cell>
          <cell r="L1490" t="str">
            <v xml:space="preserve"> N</v>
          </cell>
          <cell r="M1490">
            <v>0</v>
          </cell>
          <cell r="N1490">
            <v>49205</v>
          </cell>
          <cell r="O1490">
            <v>9350035</v>
          </cell>
          <cell r="P1490">
            <v>0</v>
          </cell>
          <cell r="Q1490" t="str">
            <v xml:space="preserve"> KM</v>
          </cell>
          <cell r="R1490">
            <v>43132</v>
          </cell>
          <cell r="S1490">
            <v>377.93</v>
          </cell>
          <cell r="T1490">
            <v>-173.97</v>
          </cell>
          <cell r="U1490" t="str">
            <v xml:space="preserve"> N</v>
          </cell>
          <cell r="V1490">
            <v>2</v>
          </cell>
          <cell r="W1490">
            <v>511605835</v>
          </cell>
          <cell r="X1490" t="str">
            <v xml:space="preserve"> S</v>
          </cell>
          <cell r="Y1490">
            <v>49205</v>
          </cell>
          <cell r="Z1490">
            <v>9350035</v>
          </cell>
          <cell r="AA1490">
            <v>0</v>
          </cell>
          <cell r="AB1490">
            <v>3</v>
          </cell>
          <cell r="AC1490">
            <v>6</v>
          </cell>
          <cell r="AD1490">
            <v>3</v>
          </cell>
          <cell r="AE1490">
            <v>350035</v>
          </cell>
          <cell r="AF1490">
            <v>1</v>
          </cell>
          <cell r="AG1490" t="str">
            <v xml:space="preserve"> ST</v>
          </cell>
          <cell r="AH1490" t="str">
            <v xml:space="preserve"> 911 ELIZABETH</v>
          </cell>
          <cell r="AI1490" t="str">
            <v xml:space="preserve"> N</v>
          </cell>
          <cell r="AJ1490">
            <v>4.4349999999999996</v>
          </cell>
          <cell r="AK1490">
            <v>0</v>
          </cell>
          <cell r="AL1490">
            <v>49205</v>
          </cell>
          <cell r="AM1490">
            <v>9350035</v>
          </cell>
          <cell r="AN1490" t="str">
            <v xml:space="preserve">  0/00/0000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49205</v>
          </cell>
          <cell r="AZ1490">
            <v>9350035</v>
          </cell>
          <cell r="BA1490" t="str">
            <v xml:space="preserve"> ST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 t="str">
            <v>Pass</v>
          </cell>
          <cell r="BH1490" t="str">
            <v>Pass</v>
          </cell>
          <cell r="BI1490" t="str">
            <v>***-**-5835</v>
          </cell>
          <cell r="BJ1490">
            <v>-61395.42</v>
          </cell>
          <cell r="BK1490">
            <v>-61569.39</v>
          </cell>
          <cell r="BL1490">
            <v>-61569.39</v>
          </cell>
          <cell r="BM1490"/>
          <cell r="BN1490"/>
          <cell r="BO1490"/>
          <cell r="BP1490"/>
          <cell r="BQ1490">
            <v>-3.7392360280325969E-5</v>
          </cell>
          <cell r="BR1490">
            <v>-61395.42</v>
          </cell>
          <cell r="BS1490">
            <v>-173.97</v>
          </cell>
          <cell r="BT1490">
            <v>-61569.39</v>
          </cell>
          <cell r="BU1490">
            <v>0</v>
          </cell>
          <cell r="BV1490">
            <v>-61569.39</v>
          </cell>
          <cell r="BW1490">
            <v>0</v>
          </cell>
          <cell r="BX1490">
            <v>0</v>
          </cell>
          <cell r="BY1490"/>
          <cell r="BZ1490">
            <v>0</v>
          </cell>
          <cell r="CA1490" t="e">
            <v>#REF!</v>
          </cell>
          <cell r="CB1490" t="str">
            <v>Match</v>
          </cell>
          <cell r="CC1490" t="b">
            <v>0</v>
          </cell>
          <cell r="CD1490">
            <v>511605835</v>
          </cell>
          <cell r="CE1490">
            <v>9</v>
          </cell>
          <cell r="CF1490">
            <v>5</v>
          </cell>
          <cell r="CG1490">
            <v>60</v>
          </cell>
          <cell r="CH1490" t="b">
            <v>0</v>
          </cell>
          <cell r="CI1490">
            <v>-8.3131597222236451</v>
          </cell>
          <cell r="CJ1490"/>
          <cell r="CK1490" t="e">
            <v>#REF!</v>
          </cell>
          <cell r="CL1490" t="e">
            <v>#REF!</v>
          </cell>
        </row>
        <row r="1491">
          <cell r="B1491">
            <v>53635</v>
          </cell>
          <cell r="C1491" t="str">
            <v xml:space="preserve"> RATZLAFF,STEVEN R.</v>
          </cell>
          <cell r="D1491">
            <v>145880</v>
          </cell>
          <cell r="E1491">
            <v>144252</v>
          </cell>
          <cell r="F1491">
            <v>42796</v>
          </cell>
          <cell r="G1491">
            <v>45349</v>
          </cell>
          <cell r="H1491" t="str">
            <v xml:space="preserve"> COW NOTE</v>
          </cell>
          <cell r="I1491" t="str">
            <v xml:space="preserve"> SA</v>
          </cell>
          <cell r="J1491">
            <v>92</v>
          </cell>
          <cell r="K1491" t="str">
            <v xml:space="preserve"> A</v>
          </cell>
          <cell r="L1491" t="str">
            <v xml:space="preserve"> N</v>
          </cell>
          <cell r="M1491">
            <v>0</v>
          </cell>
          <cell r="N1491">
            <v>49208</v>
          </cell>
          <cell r="O1491">
            <v>53635</v>
          </cell>
          <cell r="P1491">
            <v>0</v>
          </cell>
          <cell r="Q1491" t="str">
            <v xml:space="preserve"> JB</v>
          </cell>
          <cell r="R1491">
            <v>43158</v>
          </cell>
          <cell r="S1491">
            <v>25441.68</v>
          </cell>
          <cell r="T1491">
            <v>6807.02</v>
          </cell>
          <cell r="U1491" t="str">
            <v xml:space="preserve"> N</v>
          </cell>
          <cell r="V1491">
            <v>7</v>
          </cell>
          <cell r="W1491">
            <v>509726335</v>
          </cell>
          <cell r="X1491" t="str">
            <v xml:space="preserve"> S</v>
          </cell>
          <cell r="Y1491">
            <v>49208</v>
          </cell>
          <cell r="Z1491">
            <v>53635</v>
          </cell>
          <cell r="AA1491">
            <v>0</v>
          </cell>
          <cell r="AB1491">
            <v>2</v>
          </cell>
          <cell r="AC1491">
            <v>4</v>
          </cell>
          <cell r="AD1491">
            <v>11</v>
          </cell>
          <cell r="AE1491">
            <v>0</v>
          </cell>
          <cell r="AF1491">
            <v>0</v>
          </cell>
          <cell r="AG1491" t="str">
            <v xml:space="preserve"> ST</v>
          </cell>
          <cell r="AH1491" t="str">
            <v xml:space="preserve"> ALL IN CP AC EQ GI FP LIVESTOC</v>
          </cell>
          <cell r="AI1491" t="str">
            <v xml:space="preserve"> N</v>
          </cell>
          <cell r="AJ1491">
            <v>5.25</v>
          </cell>
          <cell r="AK1491">
            <v>0</v>
          </cell>
          <cell r="AL1491">
            <v>49208</v>
          </cell>
          <cell r="AM1491">
            <v>53635</v>
          </cell>
          <cell r="AN1491" t="str">
            <v xml:space="preserve">  0/00/0000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49208</v>
          </cell>
          <cell r="AZ1491">
            <v>53635</v>
          </cell>
          <cell r="BA1491" t="str">
            <v xml:space="preserve"> ST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 t="str">
            <v>Special Mention</v>
          </cell>
          <cell r="BH1491" t="str">
            <v>Special Mention</v>
          </cell>
          <cell r="BI1491" t="str">
            <v>***-**-6335</v>
          </cell>
          <cell r="BJ1491">
            <v>144252</v>
          </cell>
          <cell r="BK1491">
            <v>151059.01999999999</v>
          </cell>
          <cell r="BL1491"/>
          <cell r="BM1491">
            <v>151059.01999999999</v>
          </cell>
          <cell r="BN1491"/>
          <cell r="BO1491"/>
          <cell r="BP1491"/>
          <cell r="BQ1491">
            <v>1.0400026054617951E-4</v>
          </cell>
          <cell r="BR1491">
            <v>144252</v>
          </cell>
          <cell r="BS1491">
            <v>6807.02</v>
          </cell>
          <cell r="BT1491">
            <v>151059.01999999999</v>
          </cell>
          <cell r="BU1491">
            <v>0</v>
          </cell>
          <cell r="BV1491">
            <v>151059.01999999999</v>
          </cell>
          <cell r="BW1491">
            <v>0</v>
          </cell>
          <cell r="BX1491">
            <v>0</v>
          </cell>
          <cell r="BY1491"/>
          <cell r="BZ1491">
            <v>0</v>
          </cell>
          <cell r="CA1491" t="e">
            <v>#REF!</v>
          </cell>
          <cell r="CB1491" t="str">
            <v>Match</v>
          </cell>
          <cell r="CC1491" t="b">
            <v>0</v>
          </cell>
          <cell r="CD1491">
            <v>509726335</v>
          </cell>
          <cell r="CE1491">
            <v>9</v>
          </cell>
          <cell r="CF1491">
            <v>5</v>
          </cell>
          <cell r="CG1491">
            <v>72</v>
          </cell>
          <cell r="CH1491" t="b">
            <v>0</v>
          </cell>
          <cell r="CI1491">
            <v>-34.313159722223645</v>
          </cell>
          <cell r="CJ1491"/>
          <cell r="CK1491" t="e">
            <v>#REF!</v>
          </cell>
          <cell r="CL1491" t="e">
            <v>#REF!</v>
          </cell>
        </row>
        <row r="1492">
          <cell r="B1492">
            <v>53636</v>
          </cell>
          <cell r="C1492" t="str">
            <v xml:space="preserve"> RATZLAFF,STEVEN R.</v>
          </cell>
          <cell r="D1492">
            <v>402162</v>
          </cell>
          <cell r="E1492">
            <v>402162</v>
          </cell>
          <cell r="F1492">
            <v>42796</v>
          </cell>
          <cell r="G1492">
            <v>44619</v>
          </cell>
          <cell r="H1492" t="str">
            <v xml:space="preserve"> LAND AMORTIZATION</v>
          </cell>
          <cell r="I1492" t="str">
            <v xml:space="preserve"> SA</v>
          </cell>
          <cell r="J1492">
            <v>92</v>
          </cell>
          <cell r="K1492" t="str">
            <v xml:space="preserve"> A</v>
          </cell>
          <cell r="L1492" t="str">
            <v xml:space="preserve"> N</v>
          </cell>
          <cell r="M1492">
            <v>0</v>
          </cell>
          <cell r="N1492">
            <v>49208</v>
          </cell>
          <cell r="O1492">
            <v>53636</v>
          </cell>
          <cell r="P1492">
            <v>0</v>
          </cell>
          <cell r="Q1492" t="str">
            <v xml:space="preserve"> JB</v>
          </cell>
          <cell r="R1492">
            <v>43158</v>
          </cell>
          <cell r="S1492">
            <v>32961.83</v>
          </cell>
          <cell r="T1492">
            <v>18973.22</v>
          </cell>
          <cell r="U1492" t="str">
            <v xml:space="preserve"> N</v>
          </cell>
          <cell r="V1492">
            <v>7</v>
          </cell>
          <cell r="W1492">
            <v>509726335</v>
          </cell>
          <cell r="X1492" t="str">
            <v xml:space="preserve"> S</v>
          </cell>
          <cell r="Y1492">
            <v>49208</v>
          </cell>
          <cell r="Z1492">
            <v>53636</v>
          </cell>
          <cell r="AA1492">
            <v>0</v>
          </cell>
          <cell r="AB1492">
            <v>2</v>
          </cell>
          <cell r="AC1492">
            <v>4</v>
          </cell>
          <cell r="AD1492">
            <v>11</v>
          </cell>
          <cell r="AE1492">
            <v>0</v>
          </cell>
          <cell r="AF1492">
            <v>0</v>
          </cell>
          <cell r="AG1492" t="str">
            <v xml:space="preserve"> ST</v>
          </cell>
          <cell r="AH1492" t="str">
            <v xml:space="preserve"> ALL IN CP AC EQ GI FP LIVESTOC</v>
          </cell>
          <cell r="AI1492" t="str">
            <v xml:space="preserve"> N</v>
          </cell>
          <cell r="AJ1492">
            <v>5.25</v>
          </cell>
          <cell r="AK1492">
            <v>0</v>
          </cell>
          <cell r="AL1492">
            <v>49208</v>
          </cell>
          <cell r="AM1492">
            <v>53636</v>
          </cell>
          <cell r="AN1492" t="str">
            <v xml:space="preserve">  0/00/0000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49208</v>
          </cell>
          <cell r="AZ1492">
            <v>53636</v>
          </cell>
          <cell r="BA1492" t="str">
            <v xml:space="preserve"> ST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 t="str">
            <v>Special Mention</v>
          </cell>
          <cell r="BH1492" t="str">
            <v>Special Mention</v>
          </cell>
          <cell r="BI1492" t="str">
            <v>***-**-6335</v>
          </cell>
          <cell r="BJ1492">
            <v>402162</v>
          </cell>
          <cell r="BK1492">
            <v>421135.22</v>
          </cell>
          <cell r="BL1492"/>
          <cell r="BM1492">
            <v>421135.22</v>
          </cell>
          <cell r="BN1492"/>
          <cell r="BO1492"/>
          <cell r="BP1492"/>
          <cell r="BQ1492">
            <v>2.8994365958026684E-4</v>
          </cell>
          <cell r="BR1492">
            <v>402162</v>
          </cell>
          <cell r="BS1492">
            <v>18973.22</v>
          </cell>
          <cell r="BT1492">
            <v>421135.22</v>
          </cell>
          <cell r="BU1492">
            <v>0</v>
          </cell>
          <cell r="BV1492">
            <v>421135.22</v>
          </cell>
          <cell r="BW1492">
            <v>0</v>
          </cell>
          <cell r="BX1492">
            <v>0</v>
          </cell>
          <cell r="BY1492"/>
          <cell r="BZ1492">
            <v>0</v>
          </cell>
          <cell r="CA1492" t="e">
            <v>#REF!</v>
          </cell>
          <cell r="CB1492" t="str">
            <v>Match</v>
          </cell>
          <cell r="CC1492" t="b">
            <v>0</v>
          </cell>
          <cell r="CD1492">
            <v>509726335</v>
          </cell>
          <cell r="CE1492">
            <v>9</v>
          </cell>
          <cell r="CF1492">
            <v>5</v>
          </cell>
          <cell r="CG1492">
            <v>72</v>
          </cell>
          <cell r="CH1492" t="b">
            <v>0</v>
          </cell>
          <cell r="CI1492">
            <v>-34.313159722223645</v>
          </cell>
          <cell r="CJ1492"/>
          <cell r="CK1492" t="e">
            <v>#REF!</v>
          </cell>
          <cell r="CL1492" t="e">
            <v>#REF!</v>
          </cell>
        </row>
        <row r="1493">
          <cell r="B1493">
            <v>53637</v>
          </cell>
          <cell r="C1493" t="str">
            <v xml:space="preserve"> RATZLAFF,STEVEN R.</v>
          </cell>
          <cell r="D1493">
            <v>75000</v>
          </cell>
          <cell r="E1493">
            <v>31700</v>
          </cell>
          <cell r="F1493">
            <v>42796</v>
          </cell>
          <cell r="G1493">
            <v>43158</v>
          </cell>
          <cell r="H1493" t="str">
            <v xml:space="preserve"> OPERATING NOTE</v>
          </cell>
          <cell r="I1493" t="str">
            <v xml:space="preserve"> SI</v>
          </cell>
          <cell r="J1493">
            <v>91</v>
          </cell>
          <cell r="K1493" t="str">
            <v xml:space="preserve"> A</v>
          </cell>
          <cell r="L1493" t="str">
            <v xml:space="preserve"> O</v>
          </cell>
          <cell r="M1493">
            <v>75000</v>
          </cell>
          <cell r="N1493">
            <v>49208</v>
          </cell>
          <cell r="O1493">
            <v>53637</v>
          </cell>
          <cell r="P1493">
            <v>0</v>
          </cell>
          <cell r="Q1493" t="str">
            <v xml:space="preserve"> JB</v>
          </cell>
          <cell r="R1493">
            <v>43158</v>
          </cell>
          <cell r="S1493">
            <v>0</v>
          </cell>
          <cell r="T1493">
            <v>149.93</v>
          </cell>
          <cell r="U1493" t="str">
            <v xml:space="preserve"> N</v>
          </cell>
          <cell r="V1493">
            <v>7</v>
          </cell>
          <cell r="W1493">
            <v>509726335</v>
          </cell>
          <cell r="X1493" t="str">
            <v xml:space="preserve"> S</v>
          </cell>
          <cell r="Y1493">
            <v>49208</v>
          </cell>
          <cell r="Z1493">
            <v>53637</v>
          </cell>
          <cell r="AA1493">
            <v>0</v>
          </cell>
          <cell r="AB1493">
            <v>2</v>
          </cell>
          <cell r="AC1493">
            <v>4</v>
          </cell>
          <cell r="AD1493">
            <v>11</v>
          </cell>
          <cell r="AE1493">
            <v>0</v>
          </cell>
          <cell r="AF1493">
            <v>0</v>
          </cell>
          <cell r="AG1493" t="str">
            <v xml:space="preserve"> ST</v>
          </cell>
          <cell r="AH1493" t="str">
            <v xml:space="preserve"> ALL IN CP AC EQ GI FP LIVESTOC</v>
          </cell>
          <cell r="AI1493" t="str">
            <v xml:space="preserve"> N</v>
          </cell>
          <cell r="AJ1493">
            <v>6</v>
          </cell>
          <cell r="AK1493">
            <v>0</v>
          </cell>
          <cell r="AL1493">
            <v>49208</v>
          </cell>
          <cell r="AM1493">
            <v>53637</v>
          </cell>
          <cell r="AN1493" t="str">
            <v xml:space="preserve">  0/00/0000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49208</v>
          </cell>
          <cell r="AZ1493">
            <v>53637</v>
          </cell>
          <cell r="BA1493" t="str">
            <v xml:space="preserve"> ST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 t="str">
            <v>Special Mention</v>
          </cell>
          <cell r="BH1493" t="str">
            <v>Special Mention</v>
          </cell>
          <cell r="BI1493" t="str">
            <v>***-**-6335</v>
          </cell>
          <cell r="BJ1493">
            <v>75000</v>
          </cell>
          <cell r="BK1493">
            <v>31849.93</v>
          </cell>
          <cell r="BL1493"/>
          <cell r="BM1493">
            <v>31849.93</v>
          </cell>
          <cell r="BN1493"/>
          <cell r="BO1493"/>
          <cell r="BP1493"/>
          <cell r="BQ1493">
            <v>2.611943590236048E-5</v>
          </cell>
          <cell r="BR1493">
            <v>31700</v>
          </cell>
          <cell r="BS1493">
            <v>149.93</v>
          </cell>
          <cell r="BT1493">
            <v>31849.93</v>
          </cell>
          <cell r="BU1493">
            <v>43300</v>
          </cell>
          <cell r="BV1493">
            <v>75149.929999999993</v>
          </cell>
          <cell r="BW1493">
            <v>0</v>
          </cell>
          <cell r="BX1493">
            <v>0</v>
          </cell>
          <cell r="BY1493"/>
          <cell r="BZ1493">
            <v>0</v>
          </cell>
          <cell r="CA1493" t="e">
            <v>#REF!</v>
          </cell>
          <cell r="CB1493" t="str">
            <v>Match</v>
          </cell>
          <cell r="CC1493" t="b">
            <v>0</v>
          </cell>
          <cell r="CD1493">
            <v>509726335</v>
          </cell>
          <cell r="CE1493">
            <v>9</v>
          </cell>
          <cell r="CF1493">
            <v>5</v>
          </cell>
          <cell r="CG1493">
            <v>72</v>
          </cell>
          <cell r="CH1493" t="b">
            <v>0</v>
          </cell>
          <cell r="CI1493">
            <v>-34.313159722223645</v>
          </cell>
          <cell r="CJ1493"/>
          <cell r="CK1493" t="e">
            <v>#REF!</v>
          </cell>
          <cell r="CL1493" t="e">
            <v>#REF!</v>
          </cell>
        </row>
        <row r="1494">
          <cell r="B1494">
            <v>53672</v>
          </cell>
          <cell r="C1494" t="str">
            <v xml:space="preserve"> RATZLAFF,STEVEN R.</v>
          </cell>
          <cell r="D1494">
            <v>440000</v>
          </cell>
          <cell r="E1494">
            <v>433595.55</v>
          </cell>
          <cell r="F1494">
            <v>42814</v>
          </cell>
          <cell r="G1494">
            <v>44640</v>
          </cell>
          <cell r="H1494" t="str">
            <v xml:space="preserve"> CASH-OUT REFINANCE</v>
          </cell>
          <cell r="I1494" t="str">
            <v xml:space="preserve"> SA</v>
          </cell>
          <cell r="J1494">
            <v>13</v>
          </cell>
          <cell r="K1494" t="str">
            <v xml:space="preserve"> A</v>
          </cell>
          <cell r="L1494" t="str">
            <v xml:space="preserve"> N</v>
          </cell>
          <cell r="M1494">
            <v>0</v>
          </cell>
          <cell r="N1494">
            <v>49208</v>
          </cell>
          <cell r="O1494">
            <v>53672</v>
          </cell>
          <cell r="P1494">
            <v>0</v>
          </cell>
          <cell r="Q1494" t="str">
            <v xml:space="preserve"> BR</v>
          </cell>
          <cell r="R1494">
            <v>43151</v>
          </cell>
          <cell r="S1494">
            <v>2229.34</v>
          </cell>
          <cell r="T1494">
            <v>106.92</v>
          </cell>
          <cell r="U1494" t="str">
            <v xml:space="preserve"> N</v>
          </cell>
          <cell r="V1494">
            <v>2</v>
          </cell>
          <cell r="W1494">
            <v>509726335</v>
          </cell>
          <cell r="X1494" t="str">
            <v xml:space="preserve"> S</v>
          </cell>
          <cell r="Y1494">
            <v>49208</v>
          </cell>
          <cell r="Z1494">
            <v>53672</v>
          </cell>
          <cell r="AA1494">
            <v>0</v>
          </cell>
          <cell r="AB1494">
            <v>2</v>
          </cell>
          <cell r="AC1494">
            <v>6</v>
          </cell>
          <cell r="AD1494">
            <v>1</v>
          </cell>
          <cell r="AE1494">
            <v>0</v>
          </cell>
          <cell r="AF1494">
            <v>0</v>
          </cell>
          <cell r="AG1494" t="str">
            <v xml:space="preserve"> ST</v>
          </cell>
          <cell r="AH1494" t="str">
            <v xml:space="preserve"> REAL PROPERTY LOCATED AT 1411</v>
          </cell>
          <cell r="AI1494" t="str">
            <v xml:space="preserve"> N</v>
          </cell>
          <cell r="AJ1494">
            <v>4.5</v>
          </cell>
          <cell r="AK1494">
            <v>0</v>
          </cell>
          <cell r="AL1494">
            <v>49208</v>
          </cell>
          <cell r="AM1494">
            <v>53672</v>
          </cell>
          <cell r="AN1494" t="str">
            <v xml:space="preserve">  0/00/0000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49208</v>
          </cell>
          <cell r="AZ1494">
            <v>53672</v>
          </cell>
          <cell r="BA1494" t="str">
            <v xml:space="preserve"> ST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 t="str">
            <v>Special Mention</v>
          </cell>
          <cell r="BH1494" t="str">
            <v>Special Mention</v>
          </cell>
          <cell r="BI1494" t="str">
            <v>***-**-6335</v>
          </cell>
          <cell r="BJ1494">
            <v>433595.55</v>
          </cell>
          <cell r="BK1494">
            <v>433702.47</v>
          </cell>
          <cell r="BL1494"/>
          <cell r="BM1494">
            <v>433702.47</v>
          </cell>
          <cell r="BN1494"/>
          <cell r="BO1494"/>
          <cell r="BP1494"/>
          <cell r="BQ1494">
            <v>2.6794805620915783E-4</v>
          </cell>
          <cell r="BR1494">
            <v>433595.55</v>
          </cell>
          <cell r="BS1494">
            <v>106.92</v>
          </cell>
          <cell r="BT1494">
            <v>433702.47</v>
          </cell>
          <cell r="BU1494">
            <v>0</v>
          </cell>
          <cell r="BV1494">
            <v>433702.47</v>
          </cell>
          <cell r="BW1494">
            <v>0</v>
          </cell>
          <cell r="BX1494">
            <v>0</v>
          </cell>
          <cell r="BY1494"/>
          <cell r="BZ1494">
            <v>0</v>
          </cell>
          <cell r="CA1494" t="e">
            <v>#REF!</v>
          </cell>
          <cell r="CB1494" t="str">
            <v>Match</v>
          </cell>
          <cell r="CC1494" t="b">
            <v>0</v>
          </cell>
          <cell r="CD1494">
            <v>509726335</v>
          </cell>
          <cell r="CE1494">
            <v>9</v>
          </cell>
          <cell r="CF1494">
            <v>5</v>
          </cell>
          <cell r="CG1494">
            <v>72</v>
          </cell>
          <cell r="CH1494" t="b">
            <v>0</v>
          </cell>
          <cell r="CI1494">
            <v>-27.313159722223645</v>
          </cell>
          <cell r="CJ1494"/>
          <cell r="CK1494" t="e">
            <v>#REF!</v>
          </cell>
          <cell r="CL1494" t="e">
            <v>#REF!</v>
          </cell>
        </row>
        <row r="1495">
          <cell r="B1495">
            <v>51665</v>
          </cell>
          <cell r="C1495" t="str">
            <v xml:space="preserve"> RAUCH,FREIDA L.</v>
          </cell>
          <cell r="D1495">
            <v>16051.3</v>
          </cell>
          <cell r="E1495">
            <v>8388.7000000000007</v>
          </cell>
          <cell r="F1495">
            <v>42142</v>
          </cell>
          <cell r="G1495">
            <v>43990</v>
          </cell>
          <cell r="H1495" t="str">
            <v xml:space="preserve"> PURCHASE VEHICLE</v>
          </cell>
          <cell r="I1495" t="str">
            <v xml:space="preserve"> SA</v>
          </cell>
          <cell r="J1495">
            <v>34</v>
          </cell>
          <cell r="K1495" t="str">
            <v xml:space="preserve"> A</v>
          </cell>
          <cell r="L1495" t="str">
            <v xml:space="preserve"> N</v>
          </cell>
          <cell r="M1495">
            <v>0</v>
          </cell>
          <cell r="N1495">
            <v>49210</v>
          </cell>
          <cell r="O1495">
            <v>51665</v>
          </cell>
          <cell r="P1495">
            <v>0</v>
          </cell>
          <cell r="Q1495" t="str">
            <v xml:space="preserve"> JB</v>
          </cell>
          <cell r="R1495">
            <v>43139</v>
          </cell>
          <cell r="S1495">
            <v>311.44</v>
          </cell>
          <cell r="T1495">
            <v>22.06</v>
          </cell>
          <cell r="U1495" t="str">
            <v xml:space="preserve"> N</v>
          </cell>
          <cell r="V1495">
            <v>11</v>
          </cell>
          <cell r="W1495">
            <v>507561717</v>
          </cell>
          <cell r="X1495" t="str">
            <v xml:space="preserve"> S</v>
          </cell>
          <cell r="Y1495">
            <v>49210</v>
          </cell>
          <cell r="Z1495">
            <v>51665</v>
          </cell>
          <cell r="AA1495">
            <v>0</v>
          </cell>
          <cell r="AB1495">
            <v>4</v>
          </cell>
          <cell r="AC1495">
            <v>5</v>
          </cell>
          <cell r="AD1495">
            <v>12</v>
          </cell>
          <cell r="AE1495">
            <v>0</v>
          </cell>
          <cell r="AF1495">
            <v>0</v>
          </cell>
          <cell r="AG1495" t="str">
            <v xml:space="preserve"> ST</v>
          </cell>
          <cell r="AH1495" t="str">
            <v xml:space="preserve"> 2014 CHEVROLET  MALIBU LTZ</v>
          </cell>
          <cell r="AI1495" t="str">
            <v xml:space="preserve"> N</v>
          </cell>
          <cell r="AJ1495">
            <v>6</v>
          </cell>
          <cell r="AK1495">
            <v>0</v>
          </cell>
          <cell r="AL1495">
            <v>49210</v>
          </cell>
          <cell r="AM1495">
            <v>51665</v>
          </cell>
          <cell r="AN1495" t="str">
            <v xml:space="preserve">  0/00/0000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49210</v>
          </cell>
          <cell r="AZ1495">
            <v>51665</v>
          </cell>
          <cell r="BA1495" t="str">
            <v xml:space="preserve"> ST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 t="str">
            <v>Pass</v>
          </cell>
          <cell r="BH1495" t="str">
            <v>Pass</v>
          </cell>
          <cell r="BI1495" t="str">
            <v>***-**-1717</v>
          </cell>
          <cell r="BJ1495">
            <v>8388.7000000000007</v>
          </cell>
          <cell r="BK1495">
            <v>8410.76</v>
          </cell>
          <cell r="BL1495">
            <v>8410.76</v>
          </cell>
          <cell r="BM1495"/>
          <cell r="BN1495"/>
          <cell r="BO1495"/>
          <cell r="BP1495"/>
          <cell r="BQ1495">
            <v>6.9119278218968883E-6</v>
          </cell>
          <cell r="BR1495">
            <v>8388.7000000000007</v>
          </cell>
          <cell r="BS1495">
            <v>22.06</v>
          </cell>
          <cell r="BT1495">
            <v>8410.76</v>
          </cell>
          <cell r="BU1495">
            <v>0</v>
          </cell>
          <cell r="BV1495">
            <v>8410.76</v>
          </cell>
          <cell r="BW1495">
            <v>0</v>
          </cell>
          <cell r="BX1495">
            <v>0</v>
          </cell>
          <cell r="BY1495"/>
          <cell r="BZ1495">
            <v>0</v>
          </cell>
          <cell r="CA1495" t="e">
            <v>#REF!</v>
          </cell>
          <cell r="CB1495" t="str">
            <v>Match</v>
          </cell>
          <cell r="CC1495" t="b">
            <v>0</v>
          </cell>
          <cell r="CD1495">
            <v>507561717</v>
          </cell>
          <cell r="CE1495">
            <v>9</v>
          </cell>
          <cell r="CF1495">
            <v>5</v>
          </cell>
          <cell r="CG1495">
            <v>56</v>
          </cell>
          <cell r="CH1495" t="b">
            <v>0</v>
          </cell>
          <cell r="CI1495">
            <v>-15.313159722223645</v>
          </cell>
          <cell r="CJ1495"/>
          <cell r="CK1495" t="e">
            <v>#REF!</v>
          </cell>
          <cell r="CL1495" t="e">
            <v>#REF!</v>
          </cell>
        </row>
        <row r="1496">
          <cell r="B1496">
            <v>310082</v>
          </cell>
          <cell r="C1496" t="str">
            <v xml:space="preserve"> RAWLINS,BRANDA</v>
          </cell>
          <cell r="D1496">
            <v>56500</v>
          </cell>
          <cell r="E1496">
            <v>12510.08</v>
          </cell>
          <cell r="F1496">
            <v>39709</v>
          </cell>
          <cell r="G1496">
            <v>45200</v>
          </cell>
          <cell r="H1496" t="str">
            <v xml:space="preserve"> PURCHASE RESIDENCE</v>
          </cell>
          <cell r="I1496" t="str">
            <v xml:space="preserve"> PA</v>
          </cell>
          <cell r="J1496">
            <v>19</v>
          </cell>
          <cell r="K1496" t="str">
            <v xml:space="preserve"> A</v>
          </cell>
          <cell r="L1496" t="str">
            <v xml:space="preserve"> N</v>
          </cell>
          <cell r="M1496">
            <v>0</v>
          </cell>
          <cell r="N1496">
            <v>49213</v>
          </cell>
          <cell r="O1496">
            <v>310082</v>
          </cell>
          <cell r="P1496">
            <v>0</v>
          </cell>
          <cell r="Q1496" t="str">
            <v xml:space="preserve"> KM</v>
          </cell>
          <cell r="R1496">
            <v>43132</v>
          </cell>
          <cell r="S1496">
            <v>472.97</v>
          </cell>
          <cell r="T1496">
            <v>44.93</v>
          </cell>
          <cell r="U1496" t="str">
            <v xml:space="preserve"> N</v>
          </cell>
          <cell r="V1496">
            <v>2</v>
          </cell>
          <cell r="W1496">
            <v>514782208</v>
          </cell>
          <cell r="X1496" t="str">
            <v xml:space="preserve"> S</v>
          </cell>
          <cell r="Y1496">
            <v>49213</v>
          </cell>
          <cell r="Z1496">
            <v>310082</v>
          </cell>
          <cell r="AA1496">
            <v>0</v>
          </cell>
          <cell r="AB1496">
            <v>21</v>
          </cell>
          <cell r="AC1496">
            <v>6</v>
          </cell>
          <cell r="AD1496">
            <v>3</v>
          </cell>
          <cell r="AE1496">
            <v>310082</v>
          </cell>
          <cell r="AF1496">
            <v>1</v>
          </cell>
          <cell r="AG1496" t="str">
            <v xml:space="preserve"> ST</v>
          </cell>
          <cell r="AH1496" t="str">
            <v xml:space="preserve"> 305 S 2ND, LEOTI</v>
          </cell>
          <cell r="AI1496" t="str">
            <v xml:space="preserve"> N</v>
          </cell>
          <cell r="AJ1496">
            <v>5.625</v>
          </cell>
          <cell r="AK1496">
            <v>0</v>
          </cell>
          <cell r="AL1496">
            <v>49213</v>
          </cell>
          <cell r="AM1496">
            <v>310082</v>
          </cell>
          <cell r="AN1496" t="str">
            <v xml:space="preserve">  0/00/0000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49213</v>
          </cell>
          <cell r="AZ1496">
            <v>310082</v>
          </cell>
          <cell r="BA1496" t="str">
            <v xml:space="preserve"> ST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 t="str">
            <v>Pass</v>
          </cell>
          <cell r="BH1496" t="str">
            <v>Pass</v>
          </cell>
          <cell r="BI1496" t="str">
            <v>***-**-2208</v>
          </cell>
          <cell r="BJ1496">
            <v>12510.08</v>
          </cell>
          <cell r="BK1496">
            <v>12555.01</v>
          </cell>
          <cell r="BL1496">
            <v>12555.01</v>
          </cell>
          <cell r="BM1496"/>
          <cell r="BN1496"/>
          <cell r="BO1496"/>
          <cell r="BP1496"/>
          <cell r="BQ1496">
            <v>9.6635321182985551E-6</v>
          </cell>
          <cell r="BR1496">
            <v>12510.08</v>
          </cell>
          <cell r="BS1496">
            <v>44.93</v>
          </cell>
          <cell r="BT1496">
            <v>12555.01</v>
          </cell>
          <cell r="BU1496">
            <v>0</v>
          </cell>
          <cell r="BV1496">
            <v>12555.01</v>
          </cell>
          <cell r="BW1496">
            <v>0</v>
          </cell>
          <cell r="BX1496">
            <v>0</v>
          </cell>
          <cell r="BY1496"/>
          <cell r="BZ1496">
            <v>0</v>
          </cell>
          <cell r="CA1496" t="e">
            <v>#REF!</v>
          </cell>
          <cell r="CB1496" t="str">
            <v>Match</v>
          </cell>
          <cell r="CC1496" t="b">
            <v>0</v>
          </cell>
          <cell r="CD1496">
            <v>514782208</v>
          </cell>
          <cell r="CE1496">
            <v>9</v>
          </cell>
          <cell r="CF1496">
            <v>5</v>
          </cell>
          <cell r="CG1496">
            <v>78</v>
          </cell>
          <cell r="CH1496" t="b">
            <v>0</v>
          </cell>
          <cell r="CI1496">
            <v>-8.3131597222236451</v>
          </cell>
          <cell r="CJ1496"/>
          <cell r="CK1496" t="e">
            <v>#REF!</v>
          </cell>
          <cell r="CL1496" t="e">
            <v>#REF!</v>
          </cell>
        </row>
        <row r="1497">
          <cell r="B1497">
            <v>9310082</v>
          </cell>
          <cell r="C1497" t="str">
            <v xml:space="preserve"> RAWLINS BRAND</v>
          </cell>
          <cell r="D1497">
            <v>0</v>
          </cell>
          <cell r="E1497">
            <v>-12510.08</v>
          </cell>
          <cell r="F1497">
            <v>39710</v>
          </cell>
          <cell r="G1497">
            <v>45200</v>
          </cell>
          <cell r="H1497" t="str">
            <v xml:space="preserve"> FHLB MPF PARTICIPATION</v>
          </cell>
          <cell r="I1497" t="str">
            <v xml:space="preserve"> PT</v>
          </cell>
          <cell r="J1497">
            <v>20</v>
          </cell>
          <cell r="K1497" t="str">
            <v xml:space="preserve"> A</v>
          </cell>
          <cell r="L1497" t="str">
            <v xml:space="preserve"> N</v>
          </cell>
          <cell r="M1497">
            <v>0</v>
          </cell>
          <cell r="N1497">
            <v>49213</v>
          </cell>
          <cell r="O1497">
            <v>9310082</v>
          </cell>
          <cell r="P1497">
            <v>0</v>
          </cell>
          <cell r="Q1497" t="str">
            <v xml:space="preserve"> KM</v>
          </cell>
          <cell r="R1497">
            <v>43132</v>
          </cell>
          <cell r="S1497">
            <v>472.97</v>
          </cell>
          <cell r="T1497">
            <v>-44.93</v>
          </cell>
          <cell r="U1497" t="str">
            <v xml:space="preserve"> N</v>
          </cell>
          <cell r="V1497">
            <v>2</v>
          </cell>
          <cell r="W1497">
            <v>514782208</v>
          </cell>
          <cell r="X1497" t="str">
            <v xml:space="preserve"> S</v>
          </cell>
          <cell r="Y1497">
            <v>49213</v>
          </cell>
          <cell r="Z1497">
            <v>9310082</v>
          </cell>
          <cell r="AA1497">
            <v>0</v>
          </cell>
          <cell r="AB1497">
            <v>21</v>
          </cell>
          <cell r="AC1497">
            <v>6</v>
          </cell>
          <cell r="AD1497">
            <v>3</v>
          </cell>
          <cell r="AE1497">
            <v>310082</v>
          </cell>
          <cell r="AF1497">
            <v>1</v>
          </cell>
          <cell r="AG1497" t="str">
            <v xml:space="preserve"> ST</v>
          </cell>
          <cell r="AH1497" t="str">
            <v xml:space="preserve"> 305 N. 2ND, LEOTI</v>
          </cell>
          <cell r="AI1497" t="str">
            <v xml:space="preserve"> N</v>
          </cell>
          <cell r="AJ1497">
            <v>5.625</v>
          </cell>
          <cell r="AK1497">
            <v>6</v>
          </cell>
          <cell r="AL1497">
            <v>49213</v>
          </cell>
          <cell r="AM1497">
            <v>9310082</v>
          </cell>
          <cell r="AN1497" t="str">
            <v xml:space="preserve">  0/00/0000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49213</v>
          </cell>
          <cell r="AZ1497">
            <v>9310082</v>
          </cell>
          <cell r="BA1497" t="str">
            <v xml:space="preserve"> ST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 t="str">
            <v>Pass</v>
          </cell>
          <cell r="BH1497" t="str">
            <v>Pass</v>
          </cell>
          <cell r="BI1497" t="str">
            <v>***-**-2208</v>
          </cell>
          <cell r="BJ1497">
            <v>-12510.08</v>
          </cell>
          <cell r="BK1497">
            <v>-12555.01</v>
          </cell>
          <cell r="BL1497">
            <v>-12555.01</v>
          </cell>
          <cell r="BM1497"/>
          <cell r="BN1497"/>
          <cell r="BO1497"/>
          <cell r="BP1497"/>
          <cell r="BQ1497">
            <v>-9.6635321182985551E-6</v>
          </cell>
          <cell r="BR1497">
            <v>-12510.08</v>
          </cell>
          <cell r="BS1497">
            <v>-44.93</v>
          </cell>
          <cell r="BT1497">
            <v>-12555.01</v>
          </cell>
          <cell r="BU1497">
            <v>0</v>
          </cell>
          <cell r="BV1497">
            <v>-12555.01</v>
          </cell>
          <cell r="BW1497">
            <v>0</v>
          </cell>
          <cell r="BX1497">
            <v>0</v>
          </cell>
          <cell r="BY1497"/>
          <cell r="BZ1497">
            <v>0</v>
          </cell>
          <cell r="CA1497" t="e">
            <v>#REF!</v>
          </cell>
          <cell r="CB1497" t="str">
            <v>Match</v>
          </cell>
          <cell r="CC1497" t="b">
            <v>0</v>
          </cell>
          <cell r="CD1497">
            <v>514782208</v>
          </cell>
          <cell r="CE1497">
            <v>9</v>
          </cell>
          <cell r="CF1497">
            <v>5</v>
          </cell>
          <cell r="CG1497">
            <v>78</v>
          </cell>
          <cell r="CH1497" t="b">
            <v>0</v>
          </cell>
          <cell r="CI1497">
            <v>-8.3131597222236451</v>
          </cell>
          <cell r="CJ1497"/>
          <cell r="CK1497" t="e">
            <v>#REF!</v>
          </cell>
          <cell r="CL1497" t="e">
            <v>#REF!</v>
          </cell>
        </row>
        <row r="1498">
          <cell r="B1498">
            <v>310210</v>
          </cell>
          <cell r="C1498" t="str">
            <v xml:space="preserve"> RAYNES, CLINTON A.</v>
          </cell>
          <cell r="D1498">
            <v>68000</v>
          </cell>
          <cell r="E1498">
            <v>59849.23</v>
          </cell>
          <cell r="F1498">
            <v>40605</v>
          </cell>
          <cell r="G1498">
            <v>51592</v>
          </cell>
          <cell r="H1498" t="str">
            <v xml:space="preserve"> CASH OUT REFINANCE/REMODEL</v>
          </cell>
          <cell r="I1498" t="str">
            <v xml:space="preserve"> PA</v>
          </cell>
          <cell r="J1498">
            <v>19</v>
          </cell>
          <cell r="K1498" t="str">
            <v xml:space="preserve"> A</v>
          </cell>
          <cell r="L1498" t="str">
            <v xml:space="preserve"> N</v>
          </cell>
          <cell r="M1498">
            <v>0</v>
          </cell>
          <cell r="N1498">
            <v>49220</v>
          </cell>
          <cell r="O1498">
            <v>310210</v>
          </cell>
          <cell r="P1498">
            <v>0</v>
          </cell>
          <cell r="Q1498" t="str">
            <v xml:space="preserve"> KM</v>
          </cell>
          <cell r="R1498">
            <v>43132</v>
          </cell>
          <cell r="S1498">
            <v>354.72</v>
          </cell>
          <cell r="T1498">
            <v>172.01</v>
          </cell>
          <cell r="U1498" t="str">
            <v xml:space="preserve"> N</v>
          </cell>
          <cell r="V1498">
            <v>2</v>
          </cell>
          <cell r="W1498">
            <v>510468907</v>
          </cell>
          <cell r="X1498" t="str">
            <v xml:space="preserve"> S</v>
          </cell>
          <cell r="Y1498">
            <v>49220</v>
          </cell>
          <cell r="Z1498">
            <v>310210</v>
          </cell>
          <cell r="AA1498">
            <v>0</v>
          </cell>
          <cell r="AB1498">
            <v>3</v>
          </cell>
          <cell r="AC1498">
            <v>6</v>
          </cell>
          <cell r="AD1498">
            <v>3</v>
          </cell>
          <cell r="AE1498">
            <v>310210</v>
          </cell>
          <cell r="AF1498">
            <v>1</v>
          </cell>
          <cell r="AG1498" t="str">
            <v xml:space="preserve"> ST</v>
          </cell>
          <cell r="AH1498" t="str">
            <v xml:space="preserve"> 601 KINGSLEY</v>
          </cell>
          <cell r="AI1498" t="str">
            <v xml:space="preserve"> N</v>
          </cell>
          <cell r="AJ1498">
            <v>4.5</v>
          </cell>
          <cell r="AK1498">
            <v>0</v>
          </cell>
          <cell r="AL1498">
            <v>49220</v>
          </cell>
          <cell r="AM1498">
            <v>310210</v>
          </cell>
          <cell r="AN1498" t="str">
            <v xml:space="preserve">  0/00/0000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49220</v>
          </cell>
          <cell r="AZ1498">
            <v>310210</v>
          </cell>
          <cell r="BA1498" t="str">
            <v xml:space="preserve"> ST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 t="str">
            <v>Pass</v>
          </cell>
          <cell r="BH1498" t="str">
            <v>Pass</v>
          </cell>
          <cell r="BI1498" t="str">
            <v>***-**-8907</v>
          </cell>
          <cell r="BJ1498">
            <v>59849.23</v>
          </cell>
          <cell r="BK1498">
            <v>60021.240000000005</v>
          </cell>
          <cell r="BL1498">
            <v>60021.240000000005</v>
          </cell>
          <cell r="BM1498"/>
          <cell r="BN1498"/>
          <cell r="BO1498"/>
          <cell r="BP1498"/>
          <cell r="BQ1498">
            <v>3.6984892589683674E-5</v>
          </cell>
          <cell r="BR1498">
            <v>59849.23</v>
          </cell>
          <cell r="BS1498">
            <v>172.01</v>
          </cell>
          <cell r="BT1498">
            <v>60021.240000000005</v>
          </cell>
          <cell r="BU1498">
            <v>0</v>
          </cell>
          <cell r="BV1498">
            <v>60021.240000000005</v>
          </cell>
          <cell r="BW1498">
            <v>0</v>
          </cell>
          <cell r="BX1498">
            <v>0</v>
          </cell>
          <cell r="BY1498"/>
          <cell r="BZ1498">
            <v>0</v>
          </cell>
          <cell r="CA1498" t="e">
            <v>#REF!</v>
          </cell>
          <cell r="CB1498" t="str">
            <v>Match</v>
          </cell>
          <cell r="CC1498" t="b">
            <v>0</v>
          </cell>
          <cell r="CD1498">
            <v>510468907</v>
          </cell>
          <cell r="CE1498">
            <v>9</v>
          </cell>
          <cell r="CF1498">
            <v>5</v>
          </cell>
          <cell r="CG1498">
            <v>46</v>
          </cell>
          <cell r="CH1498" t="b">
            <v>0</v>
          </cell>
          <cell r="CI1498">
            <v>-8.3131597222236451</v>
          </cell>
          <cell r="CJ1498"/>
          <cell r="CK1498" t="e">
            <v>#REF!</v>
          </cell>
          <cell r="CL1498" t="e">
            <v>#REF!</v>
          </cell>
        </row>
        <row r="1499">
          <cell r="B1499">
            <v>9310210</v>
          </cell>
          <cell r="C1499" t="str">
            <v xml:space="preserve"> RAYNES,CLINTO</v>
          </cell>
          <cell r="D1499">
            <v>68000</v>
          </cell>
          <cell r="E1499">
            <v>-59849.23</v>
          </cell>
          <cell r="F1499">
            <v>40605</v>
          </cell>
          <cell r="G1499">
            <v>51592</v>
          </cell>
          <cell r="H1499" t="str">
            <v xml:space="preserve"> FHLB SOLD LOAN</v>
          </cell>
          <cell r="I1499" t="str">
            <v xml:space="preserve"> PT</v>
          </cell>
          <cell r="J1499">
            <v>20</v>
          </cell>
          <cell r="K1499" t="str">
            <v xml:space="preserve"> A</v>
          </cell>
          <cell r="L1499" t="str">
            <v xml:space="preserve"> N</v>
          </cell>
          <cell r="M1499">
            <v>0</v>
          </cell>
          <cell r="N1499">
            <v>49220</v>
          </cell>
          <cell r="O1499">
            <v>9310210</v>
          </cell>
          <cell r="P1499">
            <v>0</v>
          </cell>
          <cell r="Q1499" t="str">
            <v xml:space="preserve"> KM</v>
          </cell>
          <cell r="R1499">
            <v>43132</v>
          </cell>
          <cell r="S1499">
            <v>354.72</v>
          </cell>
          <cell r="T1499">
            <v>-172.01</v>
          </cell>
          <cell r="U1499" t="str">
            <v xml:space="preserve"> N</v>
          </cell>
          <cell r="V1499">
            <v>2</v>
          </cell>
          <cell r="W1499">
            <v>510468907</v>
          </cell>
          <cell r="X1499" t="str">
            <v xml:space="preserve"> S</v>
          </cell>
          <cell r="Y1499">
            <v>49220</v>
          </cell>
          <cell r="Z1499">
            <v>9310210</v>
          </cell>
          <cell r="AA1499">
            <v>0</v>
          </cell>
          <cell r="AB1499">
            <v>3</v>
          </cell>
          <cell r="AC1499">
            <v>6</v>
          </cell>
          <cell r="AD1499">
            <v>3</v>
          </cell>
          <cell r="AE1499">
            <v>310210</v>
          </cell>
          <cell r="AF1499">
            <v>1</v>
          </cell>
          <cell r="AG1499" t="str">
            <v xml:space="preserve"> ST</v>
          </cell>
          <cell r="AH1499" t="str">
            <v xml:space="preserve"> 601 KINGSLEY</v>
          </cell>
          <cell r="AI1499" t="str">
            <v xml:space="preserve"> N</v>
          </cell>
          <cell r="AJ1499">
            <v>4.5</v>
          </cell>
          <cell r="AK1499">
            <v>0</v>
          </cell>
          <cell r="AL1499">
            <v>49220</v>
          </cell>
          <cell r="AM1499">
            <v>9310210</v>
          </cell>
          <cell r="AN1499" t="str">
            <v xml:space="preserve">  0/00/0000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49220</v>
          </cell>
          <cell r="AZ1499">
            <v>9310210</v>
          </cell>
          <cell r="BA1499" t="str">
            <v xml:space="preserve"> ST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 t="str">
            <v>Pass</v>
          </cell>
          <cell r="BH1499" t="str">
            <v>Pass</v>
          </cell>
          <cell r="BI1499" t="str">
            <v>***-**-8907</v>
          </cell>
          <cell r="BJ1499">
            <v>-59849.23</v>
          </cell>
          <cell r="BK1499">
            <v>-60021.240000000005</v>
          </cell>
          <cell r="BL1499">
            <v>-60021.240000000005</v>
          </cell>
          <cell r="BM1499"/>
          <cell r="BN1499"/>
          <cell r="BO1499"/>
          <cell r="BP1499"/>
          <cell r="BQ1499">
            <v>-3.6984892589683674E-5</v>
          </cell>
          <cell r="BR1499">
            <v>-59849.23</v>
          </cell>
          <cell r="BS1499">
            <v>-172.01</v>
          </cell>
          <cell r="BT1499">
            <v>-60021.240000000005</v>
          </cell>
          <cell r="BU1499">
            <v>0</v>
          </cell>
          <cell r="BV1499">
            <v>-60021.240000000005</v>
          </cell>
          <cell r="BW1499">
            <v>0</v>
          </cell>
          <cell r="BX1499">
            <v>0</v>
          </cell>
          <cell r="BY1499"/>
          <cell r="BZ1499">
            <v>0</v>
          </cell>
          <cell r="CA1499" t="e">
            <v>#REF!</v>
          </cell>
          <cell r="CB1499" t="str">
            <v>Match</v>
          </cell>
          <cell r="CC1499" t="b">
            <v>0</v>
          </cell>
          <cell r="CD1499">
            <v>510468907</v>
          </cell>
          <cell r="CE1499">
            <v>9</v>
          </cell>
          <cell r="CF1499">
            <v>5</v>
          </cell>
          <cell r="CG1499">
            <v>46</v>
          </cell>
          <cell r="CH1499" t="b">
            <v>0</v>
          </cell>
          <cell r="CI1499">
            <v>-8.3131597222236451</v>
          </cell>
          <cell r="CJ1499"/>
          <cell r="CK1499" t="e">
            <v>#REF!</v>
          </cell>
          <cell r="CL1499" t="e">
            <v>#REF!</v>
          </cell>
        </row>
        <row r="1500">
          <cell r="B1500">
            <v>54102</v>
          </cell>
          <cell r="C1500" t="str">
            <v xml:space="preserve"> REED,EMILY R.</v>
          </cell>
          <cell r="D1500">
            <v>12927.5</v>
          </cell>
          <cell r="E1500">
            <v>10156.790000000001</v>
          </cell>
          <cell r="F1500">
            <v>42968</v>
          </cell>
          <cell r="G1500">
            <v>44798</v>
          </cell>
          <cell r="H1500" t="str">
            <v xml:space="preserve"> PURCHASE VEHICLE</v>
          </cell>
          <cell r="I1500" t="str">
            <v xml:space="preserve"> SA</v>
          </cell>
          <cell r="J1500">
            <v>34</v>
          </cell>
          <cell r="K1500" t="str">
            <v xml:space="preserve"> A</v>
          </cell>
          <cell r="L1500" t="str">
            <v xml:space="preserve"> N</v>
          </cell>
          <cell r="M1500">
            <v>0</v>
          </cell>
          <cell r="N1500">
            <v>49497</v>
          </cell>
          <cell r="O1500">
            <v>54102</v>
          </cell>
          <cell r="P1500">
            <v>0</v>
          </cell>
          <cell r="Q1500" t="str">
            <v xml:space="preserve"> J</v>
          </cell>
          <cell r="R1500">
            <v>43125</v>
          </cell>
          <cell r="S1500">
            <v>250.11</v>
          </cell>
          <cell r="T1500">
            <v>55.1</v>
          </cell>
          <cell r="U1500" t="str">
            <v xml:space="preserve"> N</v>
          </cell>
          <cell r="V1500">
            <v>11</v>
          </cell>
          <cell r="W1500">
            <v>511088818</v>
          </cell>
          <cell r="X1500" t="str">
            <v xml:space="preserve"> S</v>
          </cell>
          <cell r="Y1500">
            <v>49497</v>
          </cell>
          <cell r="Z1500">
            <v>54102</v>
          </cell>
          <cell r="AA1500">
            <v>0</v>
          </cell>
          <cell r="AB1500">
            <v>2</v>
          </cell>
          <cell r="AC1500">
            <v>5</v>
          </cell>
          <cell r="AD1500">
            <v>12</v>
          </cell>
          <cell r="AE1500">
            <v>0</v>
          </cell>
          <cell r="AF1500">
            <v>0</v>
          </cell>
          <cell r="AG1500" t="str">
            <v xml:space="preserve"> ST</v>
          </cell>
          <cell r="AH1500" t="str">
            <v xml:space="preserve"> 2013 CHEVROLET  EQUINOX (VIN 2</v>
          </cell>
          <cell r="AI1500" t="str">
            <v xml:space="preserve"> N</v>
          </cell>
          <cell r="AJ1500">
            <v>6</v>
          </cell>
          <cell r="AK1500">
            <v>0</v>
          </cell>
          <cell r="AL1500">
            <v>49497</v>
          </cell>
          <cell r="AM1500">
            <v>54102</v>
          </cell>
          <cell r="AN1500" t="str">
            <v xml:space="preserve">  0/00/0000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49497</v>
          </cell>
          <cell r="AZ1500">
            <v>54102</v>
          </cell>
          <cell r="BA1500" t="str">
            <v xml:space="preserve"> ST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 t="str">
            <v>Pass</v>
          </cell>
          <cell r="BH1500" t="str">
            <v>Pass</v>
          </cell>
          <cell r="BI1500" t="str">
            <v>***-**-8818</v>
          </cell>
          <cell r="BJ1500">
            <v>10156.790000000001</v>
          </cell>
          <cell r="BK1500">
            <v>10211.890000000001</v>
          </cell>
          <cell r="BL1500">
            <v>10211.890000000001</v>
          </cell>
          <cell r="BM1500"/>
          <cell r="BN1500"/>
          <cell r="BO1500"/>
          <cell r="BP1500"/>
          <cell r="BQ1500">
            <v>8.3687578983828366E-6</v>
          </cell>
          <cell r="BR1500">
            <v>10156.790000000001</v>
          </cell>
          <cell r="BS1500">
            <v>55.1</v>
          </cell>
          <cell r="BT1500">
            <v>10211.890000000001</v>
          </cell>
          <cell r="BU1500">
            <v>0</v>
          </cell>
          <cell r="BV1500">
            <v>10211.890000000001</v>
          </cell>
          <cell r="BW1500">
            <v>0</v>
          </cell>
          <cell r="BX1500">
            <v>0</v>
          </cell>
          <cell r="BY1500"/>
          <cell r="BZ1500">
            <v>0</v>
          </cell>
          <cell r="CA1500" t="e">
            <v>#REF!</v>
          </cell>
          <cell r="CB1500" t="str">
            <v>Match</v>
          </cell>
          <cell r="CC1500" t="b">
            <v>0</v>
          </cell>
          <cell r="CD1500">
            <v>511088818</v>
          </cell>
          <cell r="CE1500">
            <v>9</v>
          </cell>
          <cell r="CF1500">
            <v>5</v>
          </cell>
          <cell r="CG1500">
            <v>8</v>
          </cell>
          <cell r="CH1500" t="b">
            <v>0</v>
          </cell>
          <cell r="CI1500">
            <v>-1.3131597222236451</v>
          </cell>
          <cell r="CJ1500"/>
          <cell r="CK1500" t="e">
            <v>#REF!</v>
          </cell>
          <cell r="CL1500" t="e">
            <v>#REF!</v>
          </cell>
        </row>
        <row r="1501">
          <cell r="B1501">
            <v>54071</v>
          </cell>
          <cell r="C1501" t="str">
            <v xml:space="preserve"> REGIER,EUGENE D.</v>
          </cell>
          <cell r="D1501">
            <v>18527.5</v>
          </cell>
          <cell r="E1501">
            <v>17606.560000000001</v>
          </cell>
          <cell r="F1501">
            <v>42956</v>
          </cell>
          <cell r="G1501">
            <v>45513</v>
          </cell>
          <cell r="H1501" t="str">
            <v xml:space="preserve"> PURCHASE MOTOR HOME</v>
          </cell>
          <cell r="I1501" t="str">
            <v xml:space="preserve"> SA</v>
          </cell>
          <cell r="J1501">
            <v>31</v>
          </cell>
          <cell r="K1501" t="str">
            <v xml:space="preserve"> A</v>
          </cell>
          <cell r="L1501" t="str">
            <v xml:space="preserve"> N</v>
          </cell>
          <cell r="M1501">
            <v>0</v>
          </cell>
          <cell r="N1501">
            <v>49500</v>
          </cell>
          <cell r="O1501">
            <v>54071</v>
          </cell>
          <cell r="P1501">
            <v>0</v>
          </cell>
          <cell r="Q1501" t="str">
            <v xml:space="preserve"> LF</v>
          </cell>
          <cell r="R1501">
            <v>43140</v>
          </cell>
          <cell r="S1501">
            <v>264.08</v>
          </cell>
          <cell r="T1501">
            <v>37.99</v>
          </cell>
          <cell r="U1501" t="str">
            <v xml:space="preserve"> N</v>
          </cell>
          <cell r="V1501">
            <v>11</v>
          </cell>
          <cell r="W1501">
            <v>508561727</v>
          </cell>
          <cell r="X1501" t="str">
            <v xml:space="preserve"> S</v>
          </cell>
          <cell r="Y1501">
            <v>49500</v>
          </cell>
          <cell r="Z1501">
            <v>54071</v>
          </cell>
          <cell r="AA1501">
            <v>0</v>
          </cell>
          <cell r="AB1501">
            <v>1</v>
          </cell>
          <cell r="AC1501">
            <v>10</v>
          </cell>
          <cell r="AD1501">
            <v>4</v>
          </cell>
          <cell r="AE1501">
            <v>0</v>
          </cell>
          <cell r="AF1501">
            <v>0</v>
          </cell>
          <cell r="AG1501" t="str">
            <v xml:space="preserve"> ST</v>
          </cell>
          <cell r="AH1501" t="str">
            <v xml:space="preserve"> 2005 WORKHORSE W24 (VIN 5B4MPA</v>
          </cell>
          <cell r="AI1501" t="str">
            <v xml:space="preserve"> N</v>
          </cell>
          <cell r="AJ1501">
            <v>5.25</v>
          </cell>
          <cell r="AK1501">
            <v>0</v>
          </cell>
          <cell r="AL1501">
            <v>49500</v>
          </cell>
          <cell r="AM1501">
            <v>54071</v>
          </cell>
          <cell r="AN1501" t="str">
            <v xml:space="preserve">  0/00/0000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49500</v>
          </cell>
          <cell r="AZ1501">
            <v>54071</v>
          </cell>
          <cell r="BA1501" t="str">
            <v xml:space="preserve"> ST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 t="str">
            <v>Pass</v>
          </cell>
          <cell r="BH1501" t="str">
            <v>Pass</v>
          </cell>
          <cell r="BI1501" t="str">
            <v>***-**-1727</v>
          </cell>
          <cell r="BJ1501">
            <v>17606.560000000001</v>
          </cell>
          <cell r="BK1501">
            <v>17644.550000000003</v>
          </cell>
          <cell r="BL1501">
            <v>17644.550000000003</v>
          </cell>
          <cell r="BM1501"/>
          <cell r="BN1501"/>
          <cell r="BO1501"/>
          <cell r="BP1501"/>
          <cell r="BQ1501">
            <v>1.2693666828341672E-5</v>
          </cell>
          <cell r="BR1501">
            <v>17606.560000000001</v>
          </cell>
          <cell r="BS1501">
            <v>37.99</v>
          </cell>
          <cell r="BT1501">
            <v>17644.550000000003</v>
          </cell>
          <cell r="BU1501">
            <v>0</v>
          </cell>
          <cell r="BV1501">
            <v>17644.550000000003</v>
          </cell>
          <cell r="BW1501">
            <v>0</v>
          </cell>
          <cell r="BX1501">
            <v>0</v>
          </cell>
          <cell r="BY1501"/>
          <cell r="BZ1501">
            <v>0</v>
          </cell>
          <cell r="CA1501" t="e">
            <v>#REF!</v>
          </cell>
          <cell r="CB1501" t="str">
            <v>Match</v>
          </cell>
          <cell r="CC1501" t="b">
            <v>0</v>
          </cell>
          <cell r="CD1501">
            <v>508561727</v>
          </cell>
          <cell r="CE1501">
            <v>9</v>
          </cell>
          <cell r="CF1501">
            <v>5</v>
          </cell>
          <cell r="CG1501">
            <v>56</v>
          </cell>
          <cell r="CH1501" t="b">
            <v>0</v>
          </cell>
          <cell r="CI1501">
            <v>-16.313159722223645</v>
          </cell>
          <cell r="CJ1501"/>
          <cell r="CK1501" t="e">
            <v>#REF!</v>
          </cell>
          <cell r="CL1501" t="e">
            <v>#REF!</v>
          </cell>
        </row>
        <row r="1502">
          <cell r="B1502">
            <v>54324</v>
          </cell>
          <cell r="C1502" t="str">
            <v xml:space="preserve"> REMPEL,BENJAMIN PETE</v>
          </cell>
          <cell r="D1502">
            <v>30002.5</v>
          </cell>
          <cell r="E1502">
            <v>28525.89</v>
          </cell>
          <cell r="F1502">
            <v>43061</v>
          </cell>
          <cell r="G1502">
            <v>44880</v>
          </cell>
          <cell r="H1502" t="str">
            <v xml:space="preserve"> PURCHASE VEHICLE</v>
          </cell>
          <cell r="I1502" t="str">
            <v xml:space="preserve"> SA</v>
          </cell>
          <cell r="J1502">
            <v>32</v>
          </cell>
          <cell r="K1502" t="str">
            <v xml:space="preserve"> A</v>
          </cell>
          <cell r="L1502" t="str">
            <v xml:space="preserve"> N</v>
          </cell>
          <cell r="M1502">
            <v>0</v>
          </cell>
          <cell r="N1502">
            <v>50032</v>
          </cell>
          <cell r="O1502">
            <v>54324</v>
          </cell>
          <cell r="P1502">
            <v>0</v>
          </cell>
          <cell r="Q1502" t="str">
            <v xml:space="preserve"> MN</v>
          </cell>
          <cell r="R1502">
            <v>43174</v>
          </cell>
          <cell r="S1502">
            <v>555.47</v>
          </cell>
          <cell r="T1502">
            <v>26.57</v>
          </cell>
          <cell r="U1502" t="str">
            <v xml:space="preserve"> N</v>
          </cell>
          <cell r="V1502">
            <v>3</v>
          </cell>
          <cell r="W1502">
            <v>794098624</v>
          </cell>
          <cell r="X1502" t="str">
            <v xml:space="preserve"> S</v>
          </cell>
          <cell r="Y1502">
            <v>50032</v>
          </cell>
          <cell r="Z1502">
            <v>54324</v>
          </cell>
          <cell r="AA1502">
            <v>0</v>
          </cell>
          <cell r="AB1502">
            <v>21</v>
          </cell>
          <cell r="AC1502">
            <v>5</v>
          </cell>
          <cell r="AD1502">
            <v>5</v>
          </cell>
          <cell r="AE1502">
            <v>0</v>
          </cell>
          <cell r="AF1502">
            <v>0</v>
          </cell>
          <cell r="AG1502" t="str">
            <v xml:space="preserve"> ST</v>
          </cell>
          <cell r="AH1502" t="str">
            <v xml:space="preserve"> 2017 GMC  CANYON (VIN 1GTP6EE1</v>
          </cell>
          <cell r="AI1502" t="str">
            <v xml:space="preserve"> N</v>
          </cell>
          <cell r="AJ1502">
            <v>4.25</v>
          </cell>
          <cell r="AK1502">
            <v>0</v>
          </cell>
          <cell r="AL1502">
            <v>50032</v>
          </cell>
          <cell r="AM1502">
            <v>54324</v>
          </cell>
          <cell r="AN1502" t="str">
            <v xml:space="preserve">  0/00/0000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50032</v>
          </cell>
          <cell r="AZ1502">
            <v>54324</v>
          </cell>
          <cell r="BA1502" t="str">
            <v xml:space="preserve"> ST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 t="str">
            <v>Pass</v>
          </cell>
          <cell r="BH1502" t="str">
            <v>Pass</v>
          </cell>
          <cell r="BI1502" t="str">
            <v>***-**-8624</v>
          </cell>
          <cell r="BJ1502">
            <v>28525.89</v>
          </cell>
          <cell r="BK1502">
            <v>28552.46</v>
          </cell>
          <cell r="BL1502">
            <v>28552.46</v>
          </cell>
          <cell r="BM1502"/>
          <cell r="BN1502"/>
          <cell r="BO1502"/>
          <cell r="BP1502"/>
          <cell r="BQ1502">
            <v>1.6648741643030179E-5</v>
          </cell>
          <cell r="BR1502">
            <v>28525.89</v>
          </cell>
          <cell r="BS1502">
            <v>26.57</v>
          </cell>
          <cell r="BT1502">
            <v>28552.46</v>
          </cell>
          <cell r="BU1502">
            <v>0</v>
          </cell>
          <cell r="BV1502">
            <v>28552.46</v>
          </cell>
          <cell r="BW1502">
            <v>0</v>
          </cell>
          <cell r="BX1502">
            <v>0</v>
          </cell>
          <cell r="BY1502"/>
          <cell r="BZ1502">
            <v>0</v>
          </cell>
          <cell r="CA1502" t="e">
            <v>#REF!</v>
          </cell>
          <cell r="CB1502" t="str">
            <v>Match</v>
          </cell>
          <cell r="CC1502" t="b">
            <v>0</v>
          </cell>
          <cell r="CD1502">
            <v>794098624</v>
          </cell>
          <cell r="CE1502">
            <v>9</v>
          </cell>
          <cell r="CF1502">
            <v>7</v>
          </cell>
          <cell r="CG1502">
            <v>9</v>
          </cell>
          <cell r="CH1502" t="b">
            <v>0</v>
          </cell>
          <cell r="CI1502">
            <v>-50.313159722223645</v>
          </cell>
          <cell r="CJ1502"/>
          <cell r="CK1502" t="e">
            <v>#REF!</v>
          </cell>
          <cell r="CL1502" t="e">
            <v>#REF!</v>
          </cell>
        </row>
        <row r="1503">
          <cell r="B1503">
            <v>50658</v>
          </cell>
          <cell r="C1503" t="str">
            <v xml:space="preserve"> REMPEL,CORNELIO W.</v>
          </cell>
          <cell r="D1503">
            <v>222045</v>
          </cell>
          <cell r="E1503">
            <v>190760.01</v>
          </cell>
          <cell r="F1503">
            <v>41876</v>
          </cell>
          <cell r="G1503">
            <v>44434</v>
          </cell>
          <cell r="H1503" t="str">
            <v xml:space="preserve"> PURCHASE LAND</v>
          </cell>
          <cell r="I1503" t="str">
            <v xml:space="preserve"> SA</v>
          </cell>
          <cell r="J1503">
            <v>12</v>
          </cell>
          <cell r="K1503" t="str">
            <v xml:space="preserve"> A</v>
          </cell>
          <cell r="L1503" t="str">
            <v xml:space="preserve"> N</v>
          </cell>
          <cell r="M1503">
            <v>0</v>
          </cell>
          <cell r="N1503">
            <v>50035</v>
          </cell>
          <cell r="O1503">
            <v>50658</v>
          </cell>
          <cell r="P1503">
            <v>0</v>
          </cell>
          <cell r="Q1503" t="str">
            <v xml:space="preserve"> JB</v>
          </cell>
          <cell r="R1503">
            <v>43338</v>
          </cell>
          <cell r="S1503">
            <v>17076.78</v>
          </cell>
          <cell r="T1503">
            <v>4468.5</v>
          </cell>
          <cell r="U1503" t="str">
            <v xml:space="preserve"> N</v>
          </cell>
          <cell r="V1503">
            <v>2</v>
          </cell>
          <cell r="W1503">
            <v>640445682</v>
          </cell>
          <cell r="X1503" t="str">
            <v xml:space="preserve"> S</v>
          </cell>
          <cell r="Y1503">
            <v>50035</v>
          </cell>
          <cell r="Z1503">
            <v>50658</v>
          </cell>
          <cell r="AA1503">
            <v>0</v>
          </cell>
          <cell r="AB1503">
            <v>21</v>
          </cell>
          <cell r="AC1503">
            <v>6</v>
          </cell>
          <cell r="AD1503">
            <v>2</v>
          </cell>
          <cell r="AE1503">
            <v>0</v>
          </cell>
          <cell r="AF1503">
            <v>0</v>
          </cell>
          <cell r="AG1503" t="str">
            <v xml:space="preserve"> ST</v>
          </cell>
          <cell r="AH1503" t="str">
            <v xml:space="preserve"> HAMILTON COUNTY, KANSAS</v>
          </cell>
          <cell r="AI1503" t="str">
            <v xml:space="preserve"> N</v>
          </cell>
          <cell r="AJ1503">
            <v>4.5</v>
          </cell>
          <cell r="AK1503">
            <v>0</v>
          </cell>
          <cell r="AL1503">
            <v>50035</v>
          </cell>
          <cell r="AM1503">
            <v>50658</v>
          </cell>
          <cell r="AN1503" t="str">
            <v xml:space="preserve">  0/00/0000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50035</v>
          </cell>
          <cell r="AZ1503">
            <v>50658</v>
          </cell>
          <cell r="BA1503" t="str">
            <v xml:space="preserve"> ST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 t="str">
            <v>Pass</v>
          </cell>
          <cell r="BH1503" t="str">
            <v>Pass</v>
          </cell>
          <cell r="BI1503" t="str">
            <v>***-**-5682</v>
          </cell>
          <cell r="BJ1503">
            <v>190760.01</v>
          </cell>
          <cell r="BK1503">
            <v>195228.51</v>
          </cell>
          <cell r="BL1503">
            <v>195228.51</v>
          </cell>
          <cell r="BM1503"/>
          <cell r="BN1503"/>
          <cell r="BO1503"/>
          <cell r="BP1503"/>
          <cell r="BQ1503">
            <v>1.1788352966708149E-4</v>
          </cell>
          <cell r="BR1503">
            <v>190760.01</v>
          </cell>
          <cell r="BS1503">
            <v>4468.5</v>
          </cell>
          <cell r="BT1503">
            <v>195228.51</v>
          </cell>
          <cell r="BU1503">
            <v>0</v>
          </cell>
          <cell r="BV1503">
            <v>195228.51</v>
          </cell>
          <cell r="BW1503">
            <v>0</v>
          </cell>
          <cell r="BX1503">
            <v>0</v>
          </cell>
          <cell r="BY1503"/>
          <cell r="BZ1503">
            <v>0</v>
          </cell>
          <cell r="CA1503" t="e">
            <v>#REF!</v>
          </cell>
          <cell r="CB1503" t="str">
            <v>Match</v>
          </cell>
          <cell r="CC1503" t="b">
            <v>0</v>
          </cell>
          <cell r="CD1503">
            <v>640445682</v>
          </cell>
          <cell r="CE1503">
            <v>9</v>
          </cell>
          <cell r="CF1503">
            <v>6</v>
          </cell>
          <cell r="CG1503">
            <v>44</v>
          </cell>
          <cell r="CH1503" t="b">
            <v>0</v>
          </cell>
          <cell r="CI1503">
            <v>-214.31315972222365</v>
          </cell>
          <cell r="CJ1503"/>
          <cell r="CK1503" t="e">
            <v>#REF!</v>
          </cell>
          <cell r="CL1503" t="e">
            <v>#REF!</v>
          </cell>
        </row>
        <row r="1504">
          <cell r="B1504">
            <v>53689</v>
          </cell>
          <cell r="C1504" t="str">
            <v xml:space="preserve"> REMPEL,CORNELIO W.</v>
          </cell>
          <cell r="D1504">
            <v>141500</v>
          </cell>
          <cell r="E1504">
            <v>139004.98000000001</v>
          </cell>
          <cell r="F1504">
            <v>42809</v>
          </cell>
          <cell r="G1504">
            <v>50131</v>
          </cell>
          <cell r="H1504" t="str">
            <v xml:space="preserve"> PURCHASE RENTAL</v>
          </cell>
          <cell r="I1504" t="str">
            <v xml:space="preserve"> SA</v>
          </cell>
          <cell r="J1504">
            <v>15</v>
          </cell>
          <cell r="K1504" t="str">
            <v xml:space="preserve"> A</v>
          </cell>
          <cell r="L1504" t="str">
            <v xml:space="preserve"> N</v>
          </cell>
          <cell r="M1504">
            <v>0</v>
          </cell>
          <cell r="N1504">
            <v>50035</v>
          </cell>
          <cell r="O1504">
            <v>53689</v>
          </cell>
          <cell r="P1504">
            <v>0</v>
          </cell>
          <cell r="Q1504" t="str">
            <v xml:space="preserve"> LF</v>
          </cell>
          <cell r="R1504">
            <v>43132</v>
          </cell>
          <cell r="S1504">
            <v>996.45</v>
          </cell>
          <cell r="T1504">
            <v>459.86</v>
          </cell>
          <cell r="U1504" t="str">
            <v xml:space="preserve"> N</v>
          </cell>
          <cell r="V1504">
            <v>2</v>
          </cell>
          <cell r="W1504">
            <v>640445682</v>
          </cell>
          <cell r="X1504" t="str">
            <v xml:space="preserve"> S</v>
          </cell>
          <cell r="Y1504">
            <v>50035</v>
          </cell>
          <cell r="Z1504">
            <v>53689</v>
          </cell>
          <cell r="AA1504">
            <v>0</v>
          </cell>
          <cell r="AB1504">
            <v>21</v>
          </cell>
          <cell r="AC1504">
            <v>6</v>
          </cell>
          <cell r="AD1504">
            <v>2</v>
          </cell>
          <cell r="AE1504">
            <v>0</v>
          </cell>
          <cell r="AF1504">
            <v>0</v>
          </cell>
          <cell r="AG1504" t="str">
            <v xml:space="preserve"> ST</v>
          </cell>
          <cell r="AH1504" t="str">
            <v xml:space="preserve"> REAL PROPERTY LOCATED IN, 603</v>
          </cell>
          <cell r="AI1504" t="str">
            <v xml:space="preserve"> N</v>
          </cell>
          <cell r="AJ1504">
            <v>5.75</v>
          </cell>
          <cell r="AK1504">
            <v>0</v>
          </cell>
          <cell r="AL1504">
            <v>50035</v>
          </cell>
          <cell r="AM1504">
            <v>53689</v>
          </cell>
          <cell r="AN1504" t="str">
            <v xml:space="preserve">  0/00/0000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50035</v>
          </cell>
          <cell r="AZ1504">
            <v>53689</v>
          </cell>
          <cell r="BA1504" t="str">
            <v xml:space="preserve"> ST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 t="str">
            <v>Pass</v>
          </cell>
          <cell r="BH1504" t="str">
            <v>Pass</v>
          </cell>
          <cell r="BI1504" t="str">
            <v>***-**-5682</v>
          </cell>
          <cell r="BJ1504">
            <v>139004.98000000001</v>
          </cell>
          <cell r="BK1504">
            <v>139464.84</v>
          </cell>
          <cell r="BL1504">
            <v>139464.84</v>
          </cell>
          <cell r="BM1504"/>
          <cell r="BN1504"/>
          <cell r="BO1504"/>
          <cell r="BP1504"/>
          <cell r="BQ1504">
            <v>1.0976186685072913E-4</v>
          </cell>
          <cell r="BR1504">
            <v>139004.98000000001</v>
          </cell>
          <cell r="BS1504">
            <v>459.86</v>
          </cell>
          <cell r="BT1504">
            <v>139464.84</v>
          </cell>
          <cell r="BU1504">
            <v>0</v>
          </cell>
          <cell r="BV1504">
            <v>139464.84</v>
          </cell>
          <cell r="BW1504">
            <v>0</v>
          </cell>
          <cell r="BX1504">
            <v>0</v>
          </cell>
          <cell r="BY1504"/>
          <cell r="BZ1504">
            <v>0</v>
          </cell>
          <cell r="CA1504" t="e">
            <v>#REF!</v>
          </cell>
          <cell r="CB1504" t="str">
            <v>Match</v>
          </cell>
          <cell r="CC1504" t="b">
            <v>0</v>
          </cell>
          <cell r="CD1504">
            <v>640445682</v>
          </cell>
          <cell r="CE1504">
            <v>9</v>
          </cell>
          <cell r="CF1504">
            <v>6</v>
          </cell>
          <cell r="CG1504">
            <v>44</v>
          </cell>
          <cell r="CH1504" t="b">
            <v>0</v>
          </cell>
          <cell r="CI1504">
            <v>-8.3131597222236451</v>
          </cell>
          <cell r="CJ1504"/>
          <cell r="CK1504" t="e">
            <v>#REF!</v>
          </cell>
          <cell r="CL1504" t="e">
            <v>#REF!</v>
          </cell>
        </row>
        <row r="1505">
          <cell r="B1505">
            <v>54276</v>
          </cell>
          <cell r="C1505" t="str">
            <v xml:space="preserve"> RENTERIA,AMANDA L</v>
          </cell>
          <cell r="D1505">
            <v>13424.67</v>
          </cell>
          <cell r="E1505">
            <v>12617.61</v>
          </cell>
          <cell r="F1505">
            <v>43041</v>
          </cell>
          <cell r="G1505">
            <v>44270</v>
          </cell>
          <cell r="H1505" t="str">
            <v xml:space="preserve"> REFINANCE VEHICLE</v>
          </cell>
          <cell r="I1505" t="str">
            <v xml:space="preserve"> SA</v>
          </cell>
          <cell r="J1505">
            <v>34</v>
          </cell>
          <cell r="K1505" t="str">
            <v xml:space="preserve"> A</v>
          </cell>
          <cell r="L1505" t="str">
            <v xml:space="preserve"> N</v>
          </cell>
          <cell r="M1505">
            <v>0</v>
          </cell>
          <cell r="N1505">
            <v>50036</v>
          </cell>
          <cell r="O1505">
            <v>54276</v>
          </cell>
          <cell r="P1505">
            <v>0</v>
          </cell>
          <cell r="Q1505" t="str">
            <v xml:space="preserve"> MN</v>
          </cell>
          <cell r="R1505">
            <v>43129</v>
          </cell>
          <cell r="S1505">
            <v>87.74</v>
          </cell>
          <cell r="T1505">
            <v>5.87</v>
          </cell>
          <cell r="U1505" t="str">
            <v xml:space="preserve"> N</v>
          </cell>
          <cell r="V1505">
            <v>11</v>
          </cell>
          <cell r="W1505">
            <v>466957219</v>
          </cell>
          <cell r="X1505" t="str">
            <v xml:space="preserve"> S</v>
          </cell>
          <cell r="Y1505">
            <v>50036</v>
          </cell>
          <cell r="Z1505">
            <v>54276</v>
          </cell>
          <cell r="AA1505">
            <v>0</v>
          </cell>
          <cell r="AB1505">
            <v>4</v>
          </cell>
          <cell r="AC1505">
            <v>5</v>
          </cell>
          <cell r="AD1505">
            <v>12</v>
          </cell>
          <cell r="AE1505">
            <v>0</v>
          </cell>
          <cell r="AF1505">
            <v>0</v>
          </cell>
          <cell r="AG1505" t="str">
            <v xml:space="preserve"> ST</v>
          </cell>
          <cell r="AH1505" t="str">
            <v xml:space="preserve"> 2007 LINCOLN  NAVIGATOR (VIN 5</v>
          </cell>
          <cell r="AI1505" t="str">
            <v xml:space="preserve"> N</v>
          </cell>
          <cell r="AJ1505">
            <v>8.5</v>
          </cell>
          <cell r="AK1505">
            <v>0</v>
          </cell>
          <cell r="AL1505">
            <v>50036</v>
          </cell>
          <cell r="AM1505">
            <v>54276</v>
          </cell>
          <cell r="AN1505" t="str">
            <v xml:space="preserve">  0/00/0000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50036</v>
          </cell>
          <cell r="AZ1505">
            <v>54276</v>
          </cell>
          <cell r="BA1505" t="str">
            <v xml:space="preserve"> ST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 t="str">
            <v>Pass</v>
          </cell>
          <cell r="BH1505" t="str">
            <v>Pass</v>
          </cell>
          <cell r="BI1505" t="str">
            <v>***-**-7219</v>
          </cell>
          <cell r="BJ1505">
            <v>12617.61</v>
          </cell>
          <cell r="BK1505">
            <v>12623.480000000001</v>
          </cell>
          <cell r="BL1505">
            <v>12623.480000000001</v>
          </cell>
          <cell r="BM1505"/>
          <cell r="BN1505"/>
          <cell r="BO1505"/>
          <cell r="BP1505"/>
          <cell r="BQ1505">
            <v>1.4728187554710056E-5</v>
          </cell>
          <cell r="BR1505">
            <v>12617.61</v>
          </cell>
          <cell r="BS1505">
            <v>5.87</v>
          </cell>
          <cell r="BT1505">
            <v>12623.480000000001</v>
          </cell>
          <cell r="BU1505">
            <v>0</v>
          </cell>
          <cell r="BV1505">
            <v>12623.480000000001</v>
          </cell>
          <cell r="BW1505">
            <v>0</v>
          </cell>
          <cell r="BX1505">
            <v>0</v>
          </cell>
          <cell r="BY1505"/>
          <cell r="BZ1505">
            <v>0</v>
          </cell>
          <cell r="CA1505" t="e">
            <v>#REF!</v>
          </cell>
          <cell r="CB1505" t="str">
            <v>Match</v>
          </cell>
          <cell r="CC1505" t="b">
            <v>0</v>
          </cell>
          <cell r="CD1505">
            <v>466957219</v>
          </cell>
          <cell r="CE1505">
            <v>9</v>
          </cell>
          <cell r="CF1505">
            <v>4</v>
          </cell>
          <cell r="CG1505">
            <v>95</v>
          </cell>
          <cell r="CH1505" t="b">
            <v>0</v>
          </cell>
          <cell r="CI1505">
            <v>-5.3131597222236451</v>
          </cell>
          <cell r="CJ1505"/>
          <cell r="CK1505" t="e">
            <v>#REF!</v>
          </cell>
          <cell r="CL1505" t="e">
            <v>#REF!</v>
          </cell>
        </row>
        <row r="1506">
          <cell r="B1506">
            <v>54337</v>
          </cell>
          <cell r="C1506" t="str">
            <v xml:space="preserve"> RENTERIA,AMANDA L</v>
          </cell>
          <cell r="D1506">
            <v>3228.35</v>
          </cell>
          <cell r="E1506">
            <v>2900.36</v>
          </cell>
          <cell r="F1506">
            <v>43067</v>
          </cell>
          <cell r="G1506">
            <v>43570</v>
          </cell>
          <cell r="H1506" t="str">
            <v xml:space="preserve"> PERSONAL</v>
          </cell>
          <cell r="I1506" t="str">
            <v xml:space="preserve"> SA</v>
          </cell>
          <cell r="J1506">
            <v>31</v>
          </cell>
          <cell r="K1506" t="str">
            <v xml:space="preserve"> A</v>
          </cell>
          <cell r="L1506" t="str">
            <v xml:space="preserve"> N</v>
          </cell>
          <cell r="M1506">
            <v>0</v>
          </cell>
          <cell r="N1506">
            <v>50036</v>
          </cell>
          <cell r="O1506">
            <v>54337</v>
          </cell>
          <cell r="P1506">
            <v>0</v>
          </cell>
          <cell r="Q1506" t="str">
            <v xml:space="preserve"> MN</v>
          </cell>
          <cell r="R1506">
            <v>43129</v>
          </cell>
          <cell r="S1506">
            <v>49.69</v>
          </cell>
          <cell r="T1506">
            <v>2.39</v>
          </cell>
          <cell r="U1506" t="str">
            <v xml:space="preserve"> N</v>
          </cell>
          <cell r="V1506">
            <v>1</v>
          </cell>
          <cell r="W1506">
            <v>466957219</v>
          </cell>
          <cell r="X1506" t="str">
            <v xml:space="preserve"> S</v>
          </cell>
          <cell r="Y1506">
            <v>50036</v>
          </cell>
          <cell r="Z1506">
            <v>54337</v>
          </cell>
          <cell r="AA1506">
            <v>0</v>
          </cell>
          <cell r="AB1506">
            <v>4</v>
          </cell>
          <cell r="AC1506">
            <v>10</v>
          </cell>
          <cell r="AD1506">
            <v>4</v>
          </cell>
          <cell r="AE1506">
            <v>0</v>
          </cell>
          <cell r="AF1506">
            <v>0</v>
          </cell>
          <cell r="AG1506" t="str">
            <v xml:space="preserve"> ST</v>
          </cell>
          <cell r="AH1506" t="str">
            <v xml:space="preserve"> UNSECURED</v>
          </cell>
          <cell r="AI1506" t="str">
            <v xml:space="preserve"> N</v>
          </cell>
          <cell r="AJ1506">
            <v>15</v>
          </cell>
          <cell r="AK1506">
            <v>0</v>
          </cell>
          <cell r="AL1506">
            <v>50036</v>
          </cell>
          <cell r="AM1506">
            <v>54337</v>
          </cell>
          <cell r="AN1506" t="str">
            <v xml:space="preserve">  0/00/0000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50036</v>
          </cell>
          <cell r="AZ1506">
            <v>54337</v>
          </cell>
          <cell r="BA1506" t="str">
            <v xml:space="preserve"> ST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 t="str">
            <v>Pass</v>
          </cell>
          <cell r="BH1506" t="str">
            <v>Pass</v>
          </cell>
          <cell r="BI1506" t="str">
            <v>***-**-7219</v>
          </cell>
          <cell r="BJ1506">
            <v>2900.36</v>
          </cell>
          <cell r="BK1506">
            <v>2902.75</v>
          </cell>
          <cell r="BL1506">
            <v>2902.75</v>
          </cell>
          <cell r="BM1506"/>
          <cell r="BN1506"/>
          <cell r="BO1506"/>
          <cell r="BP1506"/>
          <cell r="BQ1506">
            <v>5.9744295831049086E-6</v>
          </cell>
          <cell r="BR1506">
            <v>2900.36</v>
          </cell>
          <cell r="BS1506">
            <v>2.39</v>
          </cell>
          <cell r="BT1506">
            <v>2902.75</v>
          </cell>
          <cell r="BU1506">
            <v>0</v>
          </cell>
          <cell r="BV1506">
            <v>2902.75</v>
          </cell>
          <cell r="BW1506">
            <v>0</v>
          </cell>
          <cell r="BX1506">
            <v>0</v>
          </cell>
          <cell r="BY1506"/>
          <cell r="BZ1506">
            <v>0</v>
          </cell>
          <cell r="CA1506" t="e">
            <v>#REF!</v>
          </cell>
          <cell r="CB1506" t="str">
            <v>Match</v>
          </cell>
          <cell r="CC1506" t="b">
            <v>0</v>
          </cell>
          <cell r="CD1506">
            <v>466957219</v>
          </cell>
          <cell r="CE1506">
            <v>9</v>
          </cell>
          <cell r="CF1506">
            <v>4</v>
          </cell>
          <cell r="CG1506">
            <v>95</v>
          </cell>
          <cell r="CH1506" t="b">
            <v>0</v>
          </cell>
          <cell r="CI1506">
            <v>-5.3131597222236451</v>
          </cell>
          <cell r="CJ1506"/>
          <cell r="CK1506" t="e">
            <v>#REF!</v>
          </cell>
          <cell r="CL1506" t="e">
            <v>#REF!</v>
          </cell>
        </row>
        <row r="1507">
          <cell r="B1507">
            <v>54220</v>
          </cell>
          <cell r="C1507" t="str">
            <v xml:space="preserve"> REYES,MAKAYLA A.</v>
          </cell>
          <cell r="D1507">
            <v>3025</v>
          </cell>
          <cell r="E1507">
            <v>2544.23</v>
          </cell>
          <cell r="F1507">
            <v>43007</v>
          </cell>
          <cell r="G1507">
            <v>43723</v>
          </cell>
          <cell r="H1507" t="str">
            <v xml:space="preserve"> PERSONAL</v>
          </cell>
          <cell r="I1507" t="str">
            <v xml:space="preserve"> SA</v>
          </cell>
          <cell r="J1507">
            <v>31</v>
          </cell>
          <cell r="K1507" t="str">
            <v xml:space="preserve"> A</v>
          </cell>
          <cell r="L1507" t="str">
            <v xml:space="preserve"> N</v>
          </cell>
          <cell r="M1507">
            <v>0</v>
          </cell>
          <cell r="N1507">
            <v>50040</v>
          </cell>
          <cell r="O1507">
            <v>54220</v>
          </cell>
          <cell r="P1507">
            <v>0</v>
          </cell>
          <cell r="Q1507" t="str">
            <v xml:space="preserve"> MN</v>
          </cell>
          <cell r="R1507">
            <v>43146</v>
          </cell>
          <cell r="S1507">
            <v>139.04</v>
          </cell>
          <cell r="T1507">
            <v>13.24</v>
          </cell>
          <cell r="U1507" t="str">
            <v xml:space="preserve"> N</v>
          </cell>
          <cell r="V1507">
            <v>1</v>
          </cell>
          <cell r="W1507">
            <v>639642027</v>
          </cell>
          <cell r="X1507" t="str">
            <v xml:space="preserve"> S</v>
          </cell>
          <cell r="Y1507">
            <v>50040</v>
          </cell>
          <cell r="Z1507">
            <v>54220</v>
          </cell>
          <cell r="AA1507">
            <v>0</v>
          </cell>
          <cell r="AB1507">
            <v>3</v>
          </cell>
          <cell r="AC1507">
            <v>10</v>
          </cell>
          <cell r="AD1507">
            <v>4</v>
          </cell>
          <cell r="AE1507">
            <v>0</v>
          </cell>
          <cell r="AF1507">
            <v>0</v>
          </cell>
          <cell r="AG1507" t="str">
            <v xml:space="preserve"> ST</v>
          </cell>
          <cell r="AH1507" t="str">
            <v xml:space="preserve"> UNSECURED</v>
          </cell>
          <cell r="AI1507" t="str">
            <v xml:space="preserve"> N</v>
          </cell>
          <cell r="AJ1507">
            <v>10</v>
          </cell>
          <cell r="AK1507">
            <v>0</v>
          </cell>
          <cell r="AL1507">
            <v>50040</v>
          </cell>
          <cell r="AM1507">
            <v>54220</v>
          </cell>
          <cell r="AN1507" t="str">
            <v xml:space="preserve">  0/00/0000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50040</v>
          </cell>
          <cell r="AZ1507">
            <v>54220</v>
          </cell>
          <cell r="BA1507" t="str">
            <v xml:space="preserve"> ST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 t="str">
            <v>Pass</v>
          </cell>
          <cell r="BH1507" t="str">
            <v>Pass</v>
          </cell>
          <cell r="BI1507" t="str">
            <v>***-**-2027</v>
          </cell>
          <cell r="BJ1507">
            <v>2544.23</v>
          </cell>
          <cell r="BK1507">
            <v>2557.4699999999998</v>
          </cell>
          <cell r="BL1507">
            <v>2557.4699999999998</v>
          </cell>
          <cell r="BM1507"/>
          <cell r="BN1507"/>
          <cell r="BO1507"/>
          <cell r="BP1507"/>
          <cell r="BQ1507">
            <v>3.4938933967330497E-6</v>
          </cell>
          <cell r="BR1507">
            <v>2544.23</v>
          </cell>
          <cell r="BS1507">
            <v>13.24</v>
          </cell>
          <cell r="BT1507">
            <v>2557.4699999999998</v>
          </cell>
          <cell r="BU1507">
            <v>0</v>
          </cell>
          <cell r="BV1507">
            <v>2557.4699999999998</v>
          </cell>
          <cell r="BW1507">
            <v>0</v>
          </cell>
          <cell r="BX1507">
            <v>0</v>
          </cell>
          <cell r="BY1507"/>
          <cell r="BZ1507">
            <v>0</v>
          </cell>
          <cell r="CA1507" t="e">
            <v>#REF!</v>
          </cell>
          <cell r="CB1507" t="str">
            <v>Match</v>
          </cell>
          <cell r="CC1507" t="b">
            <v>0</v>
          </cell>
          <cell r="CD1507">
            <v>639642027</v>
          </cell>
          <cell r="CE1507">
            <v>9</v>
          </cell>
          <cell r="CF1507">
            <v>6</v>
          </cell>
          <cell r="CG1507">
            <v>64</v>
          </cell>
          <cell r="CH1507" t="b">
            <v>0</v>
          </cell>
          <cell r="CI1507">
            <v>-22.313159722223645</v>
          </cell>
          <cell r="CJ1507"/>
          <cell r="CK1507" t="e">
            <v>#REF!</v>
          </cell>
          <cell r="CL1507" t="e">
            <v>#REF!</v>
          </cell>
        </row>
        <row r="1508">
          <cell r="B1508">
            <v>54341</v>
          </cell>
          <cell r="C1508" t="str">
            <v xml:space="preserve"> REYES,MAKAYLA A.</v>
          </cell>
          <cell r="D1508">
            <v>1025</v>
          </cell>
          <cell r="E1508">
            <v>844.47</v>
          </cell>
          <cell r="F1508">
            <v>43070</v>
          </cell>
          <cell r="G1508">
            <v>43449</v>
          </cell>
          <cell r="H1508" t="str">
            <v xml:space="preserve"> PERSONAL</v>
          </cell>
          <cell r="I1508" t="str">
            <v xml:space="preserve"> SA</v>
          </cell>
          <cell r="J1508">
            <v>31</v>
          </cell>
          <cell r="K1508" t="str">
            <v xml:space="preserve"> A</v>
          </cell>
          <cell r="L1508" t="str">
            <v xml:space="preserve"> N</v>
          </cell>
          <cell r="M1508">
            <v>0</v>
          </cell>
          <cell r="N1508">
            <v>50040</v>
          </cell>
          <cell r="O1508">
            <v>54341</v>
          </cell>
          <cell r="P1508">
            <v>0</v>
          </cell>
          <cell r="Q1508" t="str">
            <v xml:space="preserve"> MN</v>
          </cell>
          <cell r="R1508">
            <v>43174</v>
          </cell>
          <cell r="S1508">
            <v>90.45</v>
          </cell>
          <cell r="T1508">
            <v>4.4000000000000004</v>
          </cell>
          <cell r="U1508" t="str">
            <v xml:space="preserve"> N</v>
          </cell>
          <cell r="V1508">
            <v>1</v>
          </cell>
          <cell r="W1508">
            <v>639642027</v>
          </cell>
          <cell r="X1508" t="str">
            <v xml:space="preserve"> S</v>
          </cell>
          <cell r="Y1508">
            <v>50040</v>
          </cell>
          <cell r="Z1508">
            <v>54341</v>
          </cell>
          <cell r="AA1508">
            <v>0</v>
          </cell>
          <cell r="AB1508">
            <v>2</v>
          </cell>
          <cell r="AC1508">
            <v>10</v>
          </cell>
          <cell r="AD1508">
            <v>4</v>
          </cell>
          <cell r="AE1508">
            <v>0</v>
          </cell>
          <cell r="AF1508">
            <v>0</v>
          </cell>
          <cell r="AG1508" t="str">
            <v xml:space="preserve"> ST</v>
          </cell>
          <cell r="AH1508" t="str">
            <v xml:space="preserve"> UNSECURED</v>
          </cell>
          <cell r="AI1508" t="str">
            <v xml:space="preserve"> N</v>
          </cell>
          <cell r="AJ1508">
            <v>10</v>
          </cell>
          <cell r="AK1508">
            <v>0</v>
          </cell>
          <cell r="AL1508">
            <v>50040</v>
          </cell>
          <cell r="AM1508">
            <v>54341</v>
          </cell>
          <cell r="AN1508" t="str">
            <v xml:space="preserve">  0/00/0000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50040</v>
          </cell>
          <cell r="AZ1508">
            <v>54341</v>
          </cell>
          <cell r="BA1508" t="str">
            <v xml:space="preserve"> ST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 t="str">
            <v>Pass</v>
          </cell>
          <cell r="BH1508" t="str">
            <v>Pass</v>
          </cell>
          <cell r="BI1508" t="str">
            <v>***-**-2027</v>
          </cell>
          <cell r="BJ1508">
            <v>844.47</v>
          </cell>
          <cell r="BK1508">
            <v>848.87</v>
          </cell>
          <cell r="BL1508">
            <v>848.87</v>
          </cell>
          <cell r="BM1508"/>
          <cell r="BN1508"/>
          <cell r="BO1508"/>
          <cell r="BP1508"/>
          <cell r="BQ1508">
            <v>1.1596782353557494E-6</v>
          </cell>
          <cell r="BR1508">
            <v>844.47</v>
          </cell>
          <cell r="BS1508">
            <v>4.4000000000000004</v>
          </cell>
          <cell r="BT1508">
            <v>848.87</v>
          </cell>
          <cell r="BU1508">
            <v>0</v>
          </cell>
          <cell r="BV1508">
            <v>848.87</v>
          </cell>
          <cell r="BW1508">
            <v>0</v>
          </cell>
          <cell r="BX1508">
            <v>0</v>
          </cell>
          <cell r="BY1508"/>
          <cell r="BZ1508">
            <v>0</v>
          </cell>
          <cell r="CA1508" t="e">
            <v>#REF!</v>
          </cell>
          <cell r="CB1508" t="str">
            <v>Match</v>
          </cell>
          <cell r="CC1508" t="b">
            <v>0</v>
          </cell>
          <cell r="CD1508">
            <v>639642027</v>
          </cell>
          <cell r="CE1508">
            <v>9</v>
          </cell>
          <cell r="CF1508">
            <v>6</v>
          </cell>
          <cell r="CG1508">
            <v>64</v>
          </cell>
          <cell r="CH1508" t="b">
            <v>0</v>
          </cell>
          <cell r="CI1508">
            <v>-50.313159722223645</v>
          </cell>
          <cell r="CJ1508"/>
          <cell r="CK1508" t="e">
            <v>#REF!</v>
          </cell>
          <cell r="CL1508" t="e">
            <v>#REF!</v>
          </cell>
        </row>
        <row r="1509">
          <cell r="B1509">
            <v>54267</v>
          </cell>
          <cell r="C1509" t="str">
            <v xml:space="preserve"> REYES,IRVING</v>
          </cell>
          <cell r="D1509">
            <v>5027.5</v>
          </cell>
          <cell r="E1509">
            <v>4519.04</v>
          </cell>
          <cell r="F1509">
            <v>43034</v>
          </cell>
          <cell r="G1509">
            <v>43600</v>
          </cell>
          <cell r="H1509" t="str">
            <v xml:space="preserve"> PERSONAL</v>
          </cell>
          <cell r="I1509" t="str">
            <v xml:space="preserve"> SA</v>
          </cell>
          <cell r="J1509">
            <v>31</v>
          </cell>
          <cell r="K1509" t="str">
            <v xml:space="preserve"> A</v>
          </cell>
          <cell r="L1509" t="str">
            <v xml:space="preserve"> N</v>
          </cell>
          <cell r="M1509">
            <v>0</v>
          </cell>
          <cell r="N1509">
            <v>50045</v>
          </cell>
          <cell r="O1509">
            <v>54267</v>
          </cell>
          <cell r="P1509">
            <v>0</v>
          </cell>
          <cell r="Q1509" t="str">
            <v xml:space="preserve"> MN</v>
          </cell>
          <cell r="R1509">
            <v>43146</v>
          </cell>
          <cell r="S1509">
            <v>298.58</v>
          </cell>
          <cell r="T1509">
            <v>4.96</v>
          </cell>
          <cell r="U1509" t="str">
            <v xml:space="preserve"> N</v>
          </cell>
          <cell r="V1509">
            <v>11</v>
          </cell>
          <cell r="W1509">
            <v>858298439</v>
          </cell>
          <cell r="X1509" t="str">
            <v xml:space="preserve"> S</v>
          </cell>
          <cell r="Y1509">
            <v>50045</v>
          </cell>
          <cell r="Z1509">
            <v>54267</v>
          </cell>
          <cell r="AA1509">
            <v>0</v>
          </cell>
          <cell r="AB1509">
            <v>1</v>
          </cell>
          <cell r="AC1509">
            <v>10</v>
          </cell>
          <cell r="AD1509">
            <v>4</v>
          </cell>
          <cell r="AE1509">
            <v>0</v>
          </cell>
          <cell r="AF1509">
            <v>0</v>
          </cell>
          <cell r="AG1509" t="str">
            <v xml:space="preserve"> ST</v>
          </cell>
          <cell r="AH1509" t="str">
            <v xml:space="preserve"> 2003 FORD MUSTANG (VIN 1FAFP42</v>
          </cell>
          <cell r="AI1509" t="str">
            <v xml:space="preserve"> N</v>
          </cell>
          <cell r="AJ1509">
            <v>8</v>
          </cell>
          <cell r="AK1509">
            <v>0</v>
          </cell>
          <cell r="AL1509">
            <v>50045</v>
          </cell>
          <cell r="AM1509">
            <v>54267</v>
          </cell>
          <cell r="AN1509" t="str">
            <v xml:space="preserve">  0/00/0000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50045</v>
          </cell>
          <cell r="AZ1509">
            <v>54267</v>
          </cell>
          <cell r="BA1509" t="str">
            <v xml:space="preserve"> ST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 t="str">
            <v>Pass</v>
          </cell>
          <cell r="BH1509" t="str">
            <v>Pass</v>
          </cell>
          <cell r="BI1509" t="str">
            <v>***-**-8439</v>
          </cell>
          <cell r="BJ1509">
            <v>4519.04</v>
          </cell>
          <cell r="BK1509">
            <v>4524</v>
          </cell>
          <cell r="BL1509">
            <v>4524</v>
          </cell>
          <cell r="BM1509"/>
          <cell r="BN1509"/>
          <cell r="BO1509"/>
          <cell r="BP1509"/>
          <cell r="BQ1509">
            <v>4.9646593320800467E-6</v>
          </cell>
          <cell r="BR1509">
            <v>4519.04</v>
          </cell>
          <cell r="BS1509">
            <v>4.96</v>
          </cell>
          <cell r="BT1509">
            <v>4524</v>
          </cell>
          <cell r="BU1509">
            <v>0</v>
          </cell>
          <cell r="BV1509">
            <v>4524</v>
          </cell>
          <cell r="BW1509">
            <v>0</v>
          </cell>
          <cell r="BX1509">
            <v>0</v>
          </cell>
          <cell r="BY1509"/>
          <cell r="BZ1509">
            <v>0</v>
          </cell>
          <cell r="CA1509" t="e">
            <v>#REF!</v>
          </cell>
          <cell r="CB1509" t="str">
            <v>Match</v>
          </cell>
          <cell r="CC1509" t="b">
            <v>0</v>
          </cell>
          <cell r="CD1509">
            <v>858298439</v>
          </cell>
          <cell r="CE1509">
            <v>9</v>
          </cell>
          <cell r="CF1509">
            <v>8</v>
          </cell>
          <cell r="CG1509">
            <v>29</v>
          </cell>
          <cell r="CH1509" t="b">
            <v>0</v>
          </cell>
          <cell r="CI1509">
            <v>-22.313159722223645</v>
          </cell>
          <cell r="CJ1509"/>
          <cell r="CK1509" t="e">
            <v>#REF!</v>
          </cell>
          <cell r="CL1509" t="e">
            <v>#REF!</v>
          </cell>
        </row>
        <row r="1510">
          <cell r="B1510">
            <v>310238</v>
          </cell>
          <cell r="C1510" t="str">
            <v xml:space="preserve"> REYNOLD, JOE D.</v>
          </cell>
          <cell r="D1510">
            <v>172000</v>
          </cell>
          <cell r="E1510">
            <v>149695.82999999999</v>
          </cell>
          <cell r="F1510">
            <v>40847</v>
          </cell>
          <cell r="G1510">
            <v>51806</v>
          </cell>
          <cell r="H1510" t="str">
            <v xml:space="preserve"> REFINANCE HOME</v>
          </cell>
          <cell r="I1510" t="str">
            <v xml:space="preserve"> PA</v>
          </cell>
          <cell r="J1510">
            <v>19</v>
          </cell>
          <cell r="K1510" t="str">
            <v xml:space="preserve"> A</v>
          </cell>
          <cell r="L1510" t="str">
            <v xml:space="preserve"> N</v>
          </cell>
          <cell r="M1510">
            <v>0</v>
          </cell>
          <cell r="N1510">
            <v>50046</v>
          </cell>
          <cell r="O1510">
            <v>310238</v>
          </cell>
          <cell r="P1510">
            <v>0</v>
          </cell>
          <cell r="Q1510" t="str">
            <v xml:space="preserve"> KM</v>
          </cell>
          <cell r="R1510">
            <v>43132</v>
          </cell>
          <cell r="S1510">
            <v>833.6</v>
          </cell>
          <cell r="T1510">
            <v>370.59</v>
          </cell>
          <cell r="U1510" t="str">
            <v xml:space="preserve"> N</v>
          </cell>
          <cell r="V1510">
            <v>2</v>
          </cell>
          <cell r="W1510">
            <v>515604862</v>
          </cell>
          <cell r="X1510" t="str">
            <v xml:space="preserve"> S</v>
          </cell>
          <cell r="Y1510">
            <v>50046</v>
          </cell>
          <cell r="Z1510">
            <v>310238</v>
          </cell>
          <cell r="AA1510">
            <v>0</v>
          </cell>
          <cell r="AB1510">
            <v>25</v>
          </cell>
          <cell r="AC1510">
            <v>6</v>
          </cell>
          <cell r="AD1510">
            <v>3</v>
          </cell>
          <cell r="AE1510">
            <v>310238</v>
          </cell>
          <cell r="AF1510">
            <v>1</v>
          </cell>
          <cell r="AG1510" t="str">
            <v xml:space="preserve"> ST</v>
          </cell>
          <cell r="AH1510" t="str">
            <v xml:space="preserve"> 1597 RD 24, TRIBUNE</v>
          </cell>
          <cell r="AI1510" t="str">
            <v xml:space="preserve"> N</v>
          </cell>
          <cell r="AJ1510">
            <v>3.875</v>
          </cell>
          <cell r="AK1510">
            <v>0</v>
          </cell>
          <cell r="AL1510">
            <v>50046</v>
          </cell>
          <cell r="AM1510">
            <v>310238</v>
          </cell>
          <cell r="AN1510" t="str">
            <v xml:space="preserve">  0/00/0000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50046</v>
          </cell>
          <cell r="AZ1510">
            <v>310238</v>
          </cell>
          <cell r="BA1510" t="str">
            <v xml:space="preserve"> ST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 t="str">
            <v>Pass</v>
          </cell>
          <cell r="BH1510" t="str">
            <v>Pass</v>
          </cell>
          <cell r="BI1510" t="str">
            <v>***-**-4862</v>
          </cell>
          <cell r="BJ1510">
            <v>149695.82999999999</v>
          </cell>
          <cell r="BK1510">
            <v>150066.41999999998</v>
          </cell>
          <cell r="BL1510">
            <v>150066.41999999998</v>
          </cell>
          <cell r="BM1510"/>
          <cell r="BN1510"/>
          <cell r="BO1510"/>
          <cell r="BP1510"/>
          <cell r="BQ1510">
            <v>7.9658970644456604E-5</v>
          </cell>
          <cell r="BR1510">
            <v>149695.82999999999</v>
          </cell>
          <cell r="BS1510">
            <v>370.59</v>
          </cell>
          <cell r="BT1510">
            <v>150066.41999999998</v>
          </cell>
          <cell r="BU1510">
            <v>0</v>
          </cell>
          <cell r="BV1510">
            <v>150066.41999999998</v>
          </cell>
          <cell r="BW1510">
            <v>0</v>
          </cell>
          <cell r="BX1510">
            <v>0</v>
          </cell>
          <cell r="BY1510"/>
          <cell r="BZ1510">
            <v>0</v>
          </cell>
          <cell r="CA1510" t="e">
            <v>#REF!</v>
          </cell>
          <cell r="CB1510" t="str">
            <v>Match</v>
          </cell>
          <cell r="CC1510" t="b">
            <v>0</v>
          </cell>
          <cell r="CD1510">
            <v>515604862</v>
          </cell>
          <cell r="CE1510">
            <v>9</v>
          </cell>
          <cell r="CF1510">
            <v>5</v>
          </cell>
          <cell r="CG1510">
            <v>60</v>
          </cell>
          <cell r="CH1510" t="b">
            <v>0</v>
          </cell>
          <cell r="CI1510">
            <v>-8.3131597222236451</v>
          </cell>
          <cell r="CJ1510"/>
          <cell r="CK1510" t="e">
            <v>#REF!</v>
          </cell>
          <cell r="CL1510" t="e">
            <v>#REF!</v>
          </cell>
        </row>
        <row r="1511">
          <cell r="B1511">
            <v>9310238</v>
          </cell>
          <cell r="C1511" t="str">
            <v xml:space="preserve"> REYNOLDS,JOE</v>
          </cell>
          <cell r="D1511">
            <v>0</v>
          </cell>
          <cell r="E1511">
            <v>-149695.82999999999</v>
          </cell>
          <cell r="F1511">
            <v>40847</v>
          </cell>
          <cell r="G1511">
            <v>51806</v>
          </cell>
          <cell r="H1511" t="str">
            <v xml:space="preserve"> FHLB SOLD LOAN</v>
          </cell>
          <cell r="I1511" t="str">
            <v xml:space="preserve"> PT</v>
          </cell>
          <cell r="J1511">
            <v>20</v>
          </cell>
          <cell r="K1511" t="str">
            <v xml:space="preserve"> A</v>
          </cell>
          <cell r="L1511" t="str">
            <v xml:space="preserve"> N</v>
          </cell>
          <cell r="M1511">
            <v>0</v>
          </cell>
          <cell r="N1511">
            <v>50046</v>
          </cell>
          <cell r="O1511">
            <v>9310238</v>
          </cell>
          <cell r="P1511">
            <v>0</v>
          </cell>
          <cell r="Q1511" t="str">
            <v xml:space="preserve"> KM</v>
          </cell>
          <cell r="R1511">
            <v>43132</v>
          </cell>
          <cell r="S1511">
            <v>833.6</v>
          </cell>
          <cell r="T1511">
            <v>-370.59</v>
          </cell>
          <cell r="U1511" t="str">
            <v xml:space="preserve"> N</v>
          </cell>
          <cell r="V1511">
            <v>2</v>
          </cell>
          <cell r="W1511">
            <v>515604862</v>
          </cell>
          <cell r="X1511" t="str">
            <v xml:space="preserve"> S</v>
          </cell>
          <cell r="Y1511">
            <v>50046</v>
          </cell>
          <cell r="Z1511">
            <v>9310238</v>
          </cell>
          <cell r="AA1511">
            <v>0</v>
          </cell>
          <cell r="AB1511">
            <v>25</v>
          </cell>
          <cell r="AC1511">
            <v>6</v>
          </cell>
          <cell r="AD1511">
            <v>3</v>
          </cell>
          <cell r="AE1511">
            <v>310238</v>
          </cell>
          <cell r="AF1511">
            <v>1</v>
          </cell>
          <cell r="AG1511" t="str">
            <v xml:space="preserve"> ST</v>
          </cell>
          <cell r="AH1511" t="str">
            <v xml:space="preserve"> 1597 RD 24, TRIBUNE</v>
          </cell>
          <cell r="AI1511" t="str">
            <v xml:space="preserve"> N</v>
          </cell>
          <cell r="AJ1511">
            <v>3.875</v>
          </cell>
          <cell r="AK1511">
            <v>2</v>
          </cell>
          <cell r="AL1511">
            <v>50046</v>
          </cell>
          <cell r="AM1511">
            <v>9310238</v>
          </cell>
          <cell r="AN1511" t="str">
            <v xml:space="preserve">  0/00/0000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50046</v>
          </cell>
          <cell r="AZ1511">
            <v>9310238</v>
          </cell>
          <cell r="BA1511" t="str">
            <v xml:space="preserve"> ST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 t="str">
            <v>Pass</v>
          </cell>
          <cell r="BH1511" t="str">
            <v>Pass</v>
          </cell>
          <cell r="BI1511" t="str">
            <v>***-**-4862</v>
          </cell>
          <cell r="BJ1511">
            <v>-149695.82999999999</v>
          </cell>
          <cell r="BK1511">
            <v>-150066.41999999998</v>
          </cell>
          <cell r="BL1511">
            <v>-150066.41999999998</v>
          </cell>
          <cell r="BM1511"/>
          <cell r="BN1511"/>
          <cell r="BO1511"/>
          <cell r="BP1511"/>
          <cell r="BQ1511">
            <v>-7.9658970644456604E-5</v>
          </cell>
          <cell r="BR1511">
            <v>-149695.82999999999</v>
          </cell>
          <cell r="BS1511">
            <v>-370.59</v>
          </cell>
          <cell r="BT1511">
            <v>-150066.41999999998</v>
          </cell>
          <cell r="BU1511">
            <v>0</v>
          </cell>
          <cell r="BV1511">
            <v>-150066.41999999998</v>
          </cell>
          <cell r="BW1511">
            <v>0</v>
          </cell>
          <cell r="BX1511">
            <v>0</v>
          </cell>
          <cell r="BY1511"/>
          <cell r="BZ1511">
            <v>0</v>
          </cell>
          <cell r="CA1511" t="e">
            <v>#REF!</v>
          </cell>
          <cell r="CB1511" t="str">
            <v>Match</v>
          </cell>
          <cell r="CC1511" t="b">
            <v>0</v>
          </cell>
          <cell r="CD1511">
            <v>515604862</v>
          </cell>
          <cell r="CE1511">
            <v>9</v>
          </cell>
          <cell r="CF1511">
            <v>5</v>
          </cell>
          <cell r="CG1511">
            <v>60</v>
          </cell>
          <cell r="CH1511" t="b">
            <v>0</v>
          </cell>
          <cell r="CI1511">
            <v>-8.3131597222236451</v>
          </cell>
          <cell r="CJ1511"/>
          <cell r="CK1511" t="e">
            <v>#REF!</v>
          </cell>
          <cell r="CL1511" t="e">
            <v>#REF!</v>
          </cell>
        </row>
        <row r="1512">
          <cell r="B1512">
            <v>54393</v>
          </cell>
          <cell r="C1512" t="str">
            <v xml:space="preserve"> REYNOLDS,TYRELL</v>
          </cell>
          <cell r="D1512">
            <v>46601</v>
          </cell>
          <cell r="E1512">
            <v>46583</v>
          </cell>
          <cell r="F1512">
            <v>43090</v>
          </cell>
          <cell r="G1512">
            <v>45662</v>
          </cell>
          <cell r="H1512" t="str">
            <v xml:space="preserve"> 2ND MORTGAGE ON LAND</v>
          </cell>
          <cell r="I1512" t="str">
            <v xml:space="preserve"> SA</v>
          </cell>
          <cell r="J1512">
            <v>12</v>
          </cell>
          <cell r="K1512" t="str">
            <v xml:space="preserve"> A</v>
          </cell>
          <cell r="L1512" t="str">
            <v xml:space="preserve"> N</v>
          </cell>
          <cell r="M1512">
            <v>0</v>
          </cell>
          <cell r="N1512">
            <v>50047</v>
          </cell>
          <cell r="O1512">
            <v>54393</v>
          </cell>
          <cell r="P1512">
            <v>0</v>
          </cell>
          <cell r="Q1512" t="str">
            <v xml:space="preserve"> LF</v>
          </cell>
          <cell r="R1512">
            <v>43470</v>
          </cell>
          <cell r="S1512">
            <v>8144.24</v>
          </cell>
          <cell r="T1512">
            <v>227.84</v>
          </cell>
          <cell r="U1512" t="str">
            <v xml:space="preserve"> N</v>
          </cell>
          <cell r="V1512">
            <v>2</v>
          </cell>
          <cell r="W1512">
            <v>510987705</v>
          </cell>
          <cell r="X1512" t="str">
            <v xml:space="preserve"> S</v>
          </cell>
          <cell r="Y1512">
            <v>50047</v>
          </cell>
          <cell r="Z1512">
            <v>54393</v>
          </cell>
          <cell r="AA1512">
            <v>0</v>
          </cell>
          <cell r="AB1512">
            <v>25</v>
          </cell>
          <cell r="AC1512">
            <v>6</v>
          </cell>
          <cell r="AD1512">
            <v>2</v>
          </cell>
          <cell r="AE1512">
            <v>0</v>
          </cell>
          <cell r="AF1512">
            <v>0</v>
          </cell>
          <cell r="AG1512" t="str">
            <v xml:space="preserve"> ST</v>
          </cell>
          <cell r="AH1512" t="str">
            <v xml:space="preserve"> REAL PROPERTY LOCATED AT 1499</v>
          </cell>
          <cell r="AI1512" t="str">
            <v xml:space="preserve"> N</v>
          </cell>
          <cell r="AJ1512">
            <v>5.25</v>
          </cell>
          <cell r="AK1512">
            <v>0</v>
          </cell>
          <cell r="AL1512">
            <v>50047</v>
          </cell>
          <cell r="AM1512">
            <v>54393</v>
          </cell>
          <cell r="AN1512" t="str">
            <v xml:space="preserve">  0/00/0000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50047</v>
          </cell>
          <cell r="AZ1512">
            <v>54393</v>
          </cell>
          <cell r="BA1512" t="str">
            <v xml:space="preserve"> ST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 t="str">
            <v>Pass</v>
          </cell>
          <cell r="BH1512" t="str">
            <v>Pass</v>
          </cell>
          <cell r="BI1512" t="str">
            <v>***-**-7705</v>
          </cell>
          <cell r="BJ1512">
            <v>46583</v>
          </cell>
          <cell r="BK1512">
            <v>46810.84</v>
          </cell>
          <cell r="BL1512">
            <v>46810.84</v>
          </cell>
          <cell r="BM1512"/>
          <cell r="BN1512"/>
          <cell r="BO1512"/>
          <cell r="BP1512"/>
          <cell r="BQ1512">
            <v>3.3584589031851766E-5</v>
          </cell>
          <cell r="BR1512">
            <v>46583</v>
          </cell>
          <cell r="BS1512">
            <v>227.84</v>
          </cell>
          <cell r="BT1512">
            <v>46810.84</v>
          </cell>
          <cell r="BU1512">
            <v>0</v>
          </cell>
          <cell r="BV1512">
            <v>46810.84</v>
          </cell>
          <cell r="BW1512">
            <v>0</v>
          </cell>
          <cell r="BX1512">
            <v>0</v>
          </cell>
          <cell r="BY1512"/>
          <cell r="BZ1512">
            <v>0</v>
          </cell>
          <cell r="CA1512" t="e">
            <v>#REF!</v>
          </cell>
          <cell r="CB1512" t="str">
            <v>Match</v>
          </cell>
          <cell r="CC1512" t="b">
            <v>0</v>
          </cell>
          <cell r="CD1512">
            <v>510987705</v>
          </cell>
          <cell r="CE1512">
            <v>9</v>
          </cell>
          <cell r="CF1512">
            <v>5</v>
          </cell>
          <cell r="CG1512">
            <v>98</v>
          </cell>
          <cell r="CH1512" t="b">
            <v>0</v>
          </cell>
          <cell r="CI1512">
            <v>-346.31315972222365</v>
          </cell>
          <cell r="CJ1512"/>
          <cell r="CK1512" t="e">
            <v>#REF!</v>
          </cell>
          <cell r="CL1512" t="e">
            <v>#REF!</v>
          </cell>
        </row>
        <row r="1513">
          <cell r="B1513">
            <v>310355</v>
          </cell>
          <cell r="C1513" t="str">
            <v xml:space="preserve"> REYNOLDS,TYRELL</v>
          </cell>
          <cell r="D1513">
            <v>159600</v>
          </cell>
          <cell r="E1513">
            <v>128125.66</v>
          </cell>
          <cell r="F1513">
            <v>41905</v>
          </cell>
          <cell r="G1513">
            <v>47392</v>
          </cell>
          <cell r="H1513" t="str">
            <v xml:space="preserve"> NO CASH OUT REFINANCE</v>
          </cell>
          <cell r="I1513" t="str">
            <v xml:space="preserve"> PA</v>
          </cell>
          <cell r="J1513">
            <v>19</v>
          </cell>
          <cell r="K1513" t="str">
            <v xml:space="preserve"> A</v>
          </cell>
          <cell r="L1513" t="str">
            <v xml:space="preserve"> N</v>
          </cell>
          <cell r="M1513">
            <v>0</v>
          </cell>
          <cell r="N1513">
            <v>50047</v>
          </cell>
          <cell r="O1513">
            <v>310355</v>
          </cell>
          <cell r="P1513">
            <v>0</v>
          </cell>
          <cell r="Q1513" t="str">
            <v xml:space="preserve"> AT</v>
          </cell>
          <cell r="R1513">
            <v>43160</v>
          </cell>
          <cell r="S1513">
            <v>1131.18</v>
          </cell>
          <cell r="T1513">
            <v>0</v>
          </cell>
          <cell r="U1513" t="str">
            <v xml:space="preserve"> N</v>
          </cell>
          <cell r="V1513">
            <v>2</v>
          </cell>
          <cell r="W1513">
            <v>510987705</v>
          </cell>
          <cell r="X1513" t="str">
            <v xml:space="preserve"> S</v>
          </cell>
          <cell r="Y1513">
            <v>50047</v>
          </cell>
          <cell r="Z1513">
            <v>310355</v>
          </cell>
          <cell r="AA1513">
            <v>0</v>
          </cell>
          <cell r="AB1513">
            <v>25</v>
          </cell>
          <cell r="AC1513">
            <v>6</v>
          </cell>
          <cell r="AD1513">
            <v>3</v>
          </cell>
          <cell r="AE1513">
            <v>310355</v>
          </cell>
          <cell r="AF1513">
            <v>1</v>
          </cell>
          <cell r="AG1513" t="str">
            <v xml:space="preserve"> ST</v>
          </cell>
          <cell r="AH1513" t="str">
            <v xml:space="preserve"> 1499 ROAD 24, TRIBUNE</v>
          </cell>
          <cell r="AI1513" t="str">
            <v xml:space="preserve"> N</v>
          </cell>
          <cell r="AJ1513">
            <v>3.125</v>
          </cell>
          <cell r="AK1513">
            <v>2</v>
          </cell>
          <cell r="AL1513">
            <v>50047</v>
          </cell>
          <cell r="AM1513">
            <v>310355</v>
          </cell>
          <cell r="AN1513" t="str">
            <v xml:space="preserve">  0/00/0000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50047</v>
          </cell>
          <cell r="AZ1513">
            <v>310355</v>
          </cell>
          <cell r="BA1513" t="str">
            <v xml:space="preserve"> ST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 t="str">
            <v>Pass</v>
          </cell>
          <cell r="BH1513" t="str">
            <v>Pass</v>
          </cell>
          <cell r="BI1513" t="str">
            <v>***-**-7705</v>
          </cell>
          <cell r="BJ1513">
            <v>128125.66</v>
          </cell>
          <cell r="BK1513">
            <v>128125.66</v>
          </cell>
          <cell r="BL1513">
            <v>128125.66</v>
          </cell>
          <cell r="BM1513"/>
          <cell r="BN1513"/>
          <cell r="BO1513"/>
          <cell r="BP1513"/>
          <cell r="BQ1513">
            <v>5.4984390835594642E-5</v>
          </cell>
          <cell r="BR1513">
            <v>128125.66</v>
          </cell>
          <cell r="BS1513">
            <v>0</v>
          </cell>
          <cell r="BT1513">
            <v>128125.66</v>
          </cell>
          <cell r="BU1513">
            <v>0</v>
          </cell>
          <cell r="BV1513">
            <v>128125.66</v>
          </cell>
          <cell r="BW1513">
            <v>0</v>
          </cell>
          <cell r="BX1513">
            <v>0</v>
          </cell>
          <cell r="BY1513"/>
          <cell r="BZ1513">
            <v>0</v>
          </cell>
          <cell r="CA1513" t="e">
            <v>#REF!</v>
          </cell>
          <cell r="CB1513" t="str">
            <v>Match</v>
          </cell>
          <cell r="CC1513" t="b">
            <v>0</v>
          </cell>
          <cell r="CD1513">
            <v>510987705</v>
          </cell>
          <cell r="CE1513">
            <v>9</v>
          </cell>
          <cell r="CF1513">
            <v>5</v>
          </cell>
          <cell r="CG1513">
            <v>98</v>
          </cell>
          <cell r="CH1513" t="b">
            <v>0</v>
          </cell>
          <cell r="CI1513">
            <v>-36.313159722223645</v>
          </cell>
          <cell r="CJ1513"/>
          <cell r="CK1513" t="e">
            <v>#REF!</v>
          </cell>
          <cell r="CL1513" t="e">
            <v>#REF!</v>
          </cell>
        </row>
        <row r="1514">
          <cell r="B1514">
            <v>9310355</v>
          </cell>
          <cell r="C1514" t="str">
            <v xml:space="preserve"> REYNOLDS,TYRELL</v>
          </cell>
          <cell r="D1514">
            <v>-159600</v>
          </cell>
          <cell r="E1514">
            <v>-128125.66</v>
          </cell>
          <cell r="F1514">
            <v>41905</v>
          </cell>
          <cell r="G1514">
            <v>47392</v>
          </cell>
          <cell r="H1514" t="str">
            <v xml:space="preserve"> FHLB SOLD LOAN</v>
          </cell>
          <cell r="I1514" t="str">
            <v xml:space="preserve"> PT</v>
          </cell>
          <cell r="J1514">
            <v>20</v>
          </cell>
          <cell r="K1514" t="str">
            <v xml:space="preserve"> A</v>
          </cell>
          <cell r="L1514" t="str">
            <v xml:space="preserve"> N</v>
          </cell>
          <cell r="M1514">
            <v>0</v>
          </cell>
          <cell r="N1514">
            <v>50047</v>
          </cell>
          <cell r="O1514">
            <v>9310355</v>
          </cell>
          <cell r="P1514">
            <v>0</v>
          </cell>
          <cell r="Q1514" t="str">
            <v xml:space="preserve"> AT</v>
          </cell>
          <cell r="R1514">
            <v>43160</v>
          </cell>
          <cell r="S1514">
            <v>1131.18</v>
          </cell>
          <cell r="T1514">
            <v>0</v>
          </cell>
          <cell r="U1514" t="str">
            <v xml:space="preserve"> N</v>
          </cell>
          <cell r="V1514">
            <v>2</v>
          </cell>
          <cell r="W1514">
            <v>510987705</v>
          </cell>
          <cell r="X1514" t="str">
            <v xml:space="preserve"> S</v>
          </cell>
          <cell r="Y1514">
            <v>50047</v>
          </cell>
          <cell r="Z1514">
            <v>9310355</v>
          </cell>
          <cell r="AA1514">
            <v>0</v>
          </cell>
          <cell r="AB1514">
            <v>25</v>
          </cell>
          <cell r="AC1514">
            <v>6</v>
          </cell>
          <cell r="AD1514">
            <v>3</v>
          </cell>
          <cell r="AE1514">
            <v>310355</v>
          </cell>
          <cell r="AF1514">
            <v>1</v>
          </cell>
          <cell r="AG1514" t="str">
            <v xml:space="preserve"> ST</v>
          </cell>
          <cell r="AH1514" t="str">
            <v xml:space="preserve"> 1499 ROAD 24, TRIBUNE</v>
          </cell>
          <cell r="AI1514" t="str">
            <v xml:space="preserve"> N</v>
          </cell>
          <cell r="AJ1514">
            <v>3.125</v>
          </cell>
          <cell r="AK1514">
            <v>3</v>
          </cell>
          <cell r="AL1514">
            <v>50047</v>
          </cell>
          <cell r="AM1514">
            <v>9310355</v>
          </cell>
          <cell r="AN1514" t="str">
            <v xml:space="preserve">  0/00/0000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50047</v>
          </cell>
          <cell r="AZ1514">
            <v>9310355</v>
          </cell>
          <cell r="BA1514" t="str">
            <v xml:space="preserve"> ST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 t="str">
            <v>Pass</v>
          </cell>
          <cell r="BH1514" t="str">
            <v>Pass</v>
          </cell>
          <cell r="BI1514" t="str">
            <v>***-**-7705</v>
          </cell>
          <cell r="BJ1514">
            <v>-128125.66</v>
          </cell>
          <cell r="BK1514">
            <v>-128125.66</v>
          </cell>
          <cell r="BL1514">
            <v>-128125.66</v>
          </cell>
          <cell r="BM1514"/>
          <cell r="BN1514"/>
          <cell r="BO1514"/>
          <cell r="BP1514"/>
          <cell r="BQ1514">
            <v>-5.4984390835594642E-5</v>
          </cell>
          <cell r="BR1514">
            <v>-128125.66</v>
          </cell>
          <cell r="BS1514">
            <v>0</v>
          </cell>
          <cell r="BT1514">
            <v>-128125.66</v>
          </cell>
          <cell r="BU1514">
            <v>0</v>
          </cell>
          <cell r="BV1514">
            <v>-128125.66</v>
          </cell>
          <cell r="BW1514">
            <v>0</v>
          </cell>
          <cell r="BX1514">
            <v>0</v>
          </cell>
          <cell r="BY1514"/>
          <cell r="BZ1514">
            <v>0</v>
          </cell>
          <cell r="CA1514" t="e">
            <v>#REF!</v>
          </cell>
          <cell r="CB1514" t="str">
            <v>Match</v>
          </cell>
          <cell r="CC1514" t="b">
            <v>0</v>
          </cell>
          <cell r="CD1514">
            <v>510987705</v>
          </cell>
          <cell r="CE1514">
            <v>9</v>
          </cell>
          <cell r="CF1514">
            <v>5</v>
          </cell>
          <cell r="CG1514">
            <v>98</v>
          </cell>
          <cell r="CH1514" t="b">
            <v>0</v>
          </cell>
          <cell r="CI1514">
            <v>-36.313159722223645</v>
          </cell>
          <cell r="CJ1514"/>
          <cell r="CK1514" t="e">
            <v>#REF!</v>
          </cell>
          <cell r="CL1514" t="e">
            <v>#REF!</v>
          </cell>
        </row>
        <row r="1515">
          <cell r="B1515">
            <v>310426</v>
          </cell>
          <cell r="C1515" t="str">
            <v xml:space="preserve"> RIGGS,ADAM</v>
          </cell>
          <cell r="D1515">
            <v>69350</v>
          </cell>
          <cell r="E1515">
            <v>68265.62</v>
          </cell>
          <cell r="F1515">
            <v>43007</v>
          </cell>
          <cell r="G1515">
            <v>48488</v>
          </cell>
          <cell r="H1515" t="str">
            <v xml:space="preserve"> PURCHASE HOME</v>
          </cell>
          <cell r="I1515" t="str">
            <v xml:space="preserve"> PA</v>
          </cell>
          <cell r="J1515">
            <v>19</v>
          </cell>
          <cell r="K1515" t="str">
            <v xml:space="preserve"> A</v>
          </cell>
          <cell r="L1515" t="str">
            <v xml:space="preserve"> N</v>
          </cell>
          <cell r="M1515">
            <v>0</v>
          </cell>
          <cell r="N1515">
            <v>50200</v>
          </cell>
          <cell r="O1515">
            <v>310426</v>
          </cell>
          <cell r="P1515">
            <v>0</v>
          </cell>
          <cell r="Q1515" t="str">
            <v xml:space="preserve"> BR</v>
          </cell>
          <cell r="R1515">
            <v>43132</v>
          </cell>
          <cell r="S1515">
            <v>487.3</v>
          </cell>
          <cell r="T1515">
            <v>130.88999999999999</v>
          </cell>
          <cell r="U1515" t="str">
            <v xml:space="preserve"> N</v>
          </cell>
          <cell r="V1515">
            <v>2</v>
          </cell>
          <cell r="W1515">
            <v>513069068</v>
          </cell>
          <cell r="X1515" t="str">
            <v xml:space="preserve"> S</v>
          </cell>
          <cell r="Y1515">
            <v>50200</v>
          </cell>
          <cell r="Z1515">
            <v>310426</v>
          </cell>
          <cell r="AA1515">
            <v>0</v>
          </cell>
          <cell r="AB1515">
            <v>11</v>
          </cell>
          <cell r="AC1515">
            <v>6</v>
          </cell>
          <cell r="AD1515">
            <v>3</v>
          </cell>
          <cell r="AE1515">
            <v>310426</v>
          </cell>
          <cell r="AF1515">
            <v>1</v>
          </cell>
          <cell r="AG1515" t="str">
            <v xml:space="preserve"> ST</v>
          </cell>
          <cell r="AH1515" t="str">
            <v xml:space="preserve"> 511 KINGSLEY ST</v>
          </cell>
          <cell r="AI1515" t="str">
            <v xml:space="preserve"> N</v>
          </cell>
          <cell r="AJ1515">
            <v>3</v>
          </cell>
          <cell r="AK1515">
            <v>0</v>
          </cell>
          <cell r="AL1515">
            <v>50200</v>
          </cell>
          <cell r="AM1515">
            <v>310426</v>
          </cell>
          <cell r="AN1515" t="str">
            <v xml:space="preserve">  0/00/0000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50200</v>
          </cell>
          <cell r="AZ1515">
            <v>310426</v>
          </cell>
          <cell r="BA1515" t="str">
            <v xml:space="preserve"> ST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 t="str">
            <v>Pass</v>
          </cell>
          <cell r="BH1515" t="str">
            <v>Pass</v>
          </cell>
          <cell r="BI1515" t="str">
            <v>***-**-9068</v>
          </cell>
          <cell r="BJ1515">
            <v>68265.62</v>
          </cell>
          <cell r="BK1515">
            <v>68396.509999999995</v>
          </cell>
          <cell r="BL1515">
            <v>68396.509999999995</v>
          </cell>
          <cell r="BM1515"/>
          <cell r="BN1515"/>
          <cell r="BO1515"/>
          <cell r="BP1515"/>
          <cell r="BQ1515">
            <v>2.8123966654966835E-5</v>
          </cell>
          <cell r="BR1515">
            <v>68265.62</v>
          </cell>
          <cell r="BS1515">
            <v>130.88999999999999</v>
          </cell>
          <cell r="BT1515">
            <v>68396.509999999995</v>
          </cell>
          <cell r="BU1515">
            <v>0</v>
          </cell>
          <cell r="BV1515">
            <v>68396.509999999995</v>
          </cell>
          <cell r="BW1515">
            <v>0</v>
          </cell>
          <cell r="BX1515">
            <v>0</v>
          </cell>
          <cell r="BY1515"/>
          <cell r="BZ1515">
            <v>0</v>
          </cell>
          <cell r="CA1515" t="e">
            <v>#REF!</v>
          </cell>
          <cell r="CB1515" t="str">
            <v>Match</v>
          </cell>
          <cell r="CC1515" t="b">
            <v>0</v>
          </cell>
          <cell r="CD1515">
            <v>513069068</v>
          </cell>
          <cell r="CE1515">
            <v>9</v>
          </cell>
          <cell r="CF1515">
            <v>5</v>
          </cell>
          <cell r="CG1515">
            <v>6</v>
          </cell>
          <cell r="CH1515" t="b">
            <v>0</v>
          </cell>
          <cell r="CI1515">
            <v>-8.3131597222236451</v>
          </cell>
          <cell r="CJ1515"/>
          <cell r="CK1515" t="e">
            <v>#REF!</v>
          </cell>
          <cell r="CL1515" t="e">
            <v>#REF!</v>
          </cell>
        </row>
        <row r="1516">
          <cell r="B1516">
            <v>9310426</v>
          </cell>
          <cell r="C1516" t="str">
            <v xml:space="preserve"> RIGGS ADAM</v>
          </cell>
          <cell r="D1516">
            <v>-69350</v>
          </cell>
          <cell r="E1516">
            <v>-68265.62</v>
          </cell>
          <cell r="F1516">
            <v>43007</v>
          </cell>
          <cell r="G1516">
            <v>48488</v>
          </cell>
          <cell r="H1516" t="str">
            <v xml:space="preserve"> MPF LOAN SOLD</v>
          </cell>
          <cell r="I1516" t="str">
            <v xml:space="preserve"> PT</v>
          </cell>
          <cell r="J1516">
            <v>20</v>
          </cell>
          <cell r="K1516" t="str">
            <v xml:space="preserve"> A</v>
          </cell>
          <cell r="L1516" t="str">
            <v xml:space="preserve"> N</v>
          </cell>
          <cell r="M1516">
            <v>0</v>
          </cell>
          <cell r="N1516">
            <v>50200</v>
          </cell>
          <cell r="O1516">
            <v>9310426</v>
          </cell>
          <cell r="P1516">
            <v>0</v>
          </cell>
          <cell r="Q1516" t="str">
            <v xml:space="preserve"> BR</v>
          </cell>
          <cell r="R1516">
            <v>43132</v>
          </cell>
          <cell r="S1516">
            <v>487.3</v>
          </cell>
          <cell r="T1516">
            <v>-130.88999999999999</v>
          </cell>
          <cell r="U1516" t="str">
            <v xml:space="preserve"> N</v>
          </cell>
          <cell r="V1516">
            <v>2</v>
          </cell>
          <cell r="W1516">
            <v>513069068</v>
          </cell>
          <cell r="X1516" t="str">
            <v xml:space="preserve"> S</v>
          </cell>
          <cell r="Y1516">
            <v>50200</v>
          </cell>
          <cell r="Z1516">
            <v>9310426</v>
          </cell>
          <cell r="AA1516">
            <v>0</v>
          </cell>
          <cell r="AB1516">
            <v>11</v>
          </cell>
          <cell r="AC1516">
            <v>6</v>
          </cell>
          <cell r="AD1516">
            <v>3</v>
          </cell>
          <cell r="AE1516">
            <v>310426</v>
          </cell>
          <cell r="AF1516">
            <v>1</v>
          </cell>
          <cell r="AG1516" t="str">
            <v xml:space="preserve"> ST</v>
          </cell>
          <cell r="AH1516" t="str">
            <v xml:space="preserve"> 511 KINGSLEY ST</v>
          </cell>
          <cell r="AI1516" t="str">
            <v xml:space="preserve">  </v>
          </cell>
          <cell r="AJ1516">
            <v>3</v>
          </cell>
          <cell r="AK1516">
            <v>0</v>
          </cell>
          <cell r="AL1516">
            <v>50200</v>
          </cell>
          <cell r="AM1516">
            <v>9310426</v>
          </cell>
          <cell r="AN1516" t="str">
            <v xml:space="preserve">  0/00/0000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50200</v>
          </cell>
          <cell r="AZ1516">
            <v>9310426</v>
          </cell>
          <cell r="BA1516" t="str">
            <v xml:space="preserve"> ST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 t="str">
            <v>Pass</v>
          </cell>
          <cell r="BH1516" t="str">
            <v>Pass</v>
          </cell>
          <cell r="BI1516" t="str">
            <v>***-**-9068</v>
          </cell>
          <cell r="BJ1516">
            <v>-68265.62</v>
          </cell>
          <cell r="BK1516">
            <v>-68396.509999999995</v>
          </cell>
          <cell r="BL1516">
            <v>-68396.509999999995</v>
          </cell>
          <cell r="BM1516"/>
          <cell r="BN1516"/>
          <cell r="BO1516"/>
          <cell r="BP1516"/>
          <cell r="BQ1516">
            <v>-2.8123966654966835E-5</v>
          </cell>
          <cell r="BR1516">
            <v>-68265.62</v>
          </cell>
          <cell r="BS1516">
            <v>-130.88999999999999</v>
          </cell>
          <cell r="BT1516">
            <v>-68396.509999999995</v>
          </cell>
          <cell r="BU1516">
            <v>0</v>
          </cell>
          <cell r="BV1516">
            <v>-68396.509999999995</v>
          </cell>
          <cell r="BW1516">
            <v>0</v>
          </cell>
          <cell r="BX1516">
            <v>0</v>
          </cell>
          <cell r="BY1516"/>
          <cell r="BZ1516">
            <v>0</v>
          </cell>
          <cell r="CA1516" t="e">
            <v>#REF!</v>
          </cell>
          <cell r="CB1516" t="str">
            <v>Match</v>
          </cell>
          <cell r="CC1516" t="b">
            <v>0</v>
          </cell>
          <cell r="CD1516">
            <v>513069068</v>
          </cell>
          <cell r="CE1516">
            <v>9</v>
          </cell>
          <cell r="CF1516">
            <v>5</v>
          </cell>
          <cell r="CG1516">
            <v>6</v>
          </cell>
          <cell r="CH1516" t="b">
            <v>0</v>
          </cell>
          <cell r="CI1516">
            <v>-8.3131597222236451</v>
          </cell>
          <cell r="CJ1516"/>
          <cell r="CK1516" t="e">
            <v>#REF!</v>
          </cell>
          <cell r="CL1516" t="e">
            <v>#REF!</v>
          </cell>
        </row>
        <row r="1517">
          <cell r="B1517">
            <v>310319</v>
          </cell>
          <cell r="C1517" t="str">
            <v xml:space="preserve"> RINER,BILLY J.</v>
          </cell>
          <cell r="D1517">
            <v>132000</v>
          </cell>
          <cell r="E1517">
            <v>66426.64</v>
          </cell>
          <cell r="F1517">
            <v>41491</v>
          </cell>
          <cell r="G1517">
            <v>46997</v>
          </cell>
          <cell r="H1517" t="str">
            <v xml:space="preserve"> CASH OUT REFINANCE</v>
          </cell>
          <cell r="I1517" t="str">
            <v xml:space="preserve"> PA</v>
          </cell>
          <cell r="J1517">
            <v>19</v>
          </cell>
          <cell r="K1517" t="str">
            <v xml:space="preserve"> A</v>
          </cell>
          <cell r="L1517" t="str">
            <v xml:space="preserve"> N</v>
          </cell>
          <cell r="M1517">
            <v>0</v>
          </cell>
          <cell r="N1517">
            <v>50275</v>
          </cell>
          <cell r="O1517">
            <v>310319</v>
          </cell>
          <cell r="P1517">
            <v>0</v>
          </cell>
          <cell r="Q1517" t="str">
            <v xml:space="preserve"> KM</v>
          </cell>
          <cell r="R1517">
            <v>43132</v>
          </cell>
          <cell r="S1517">
            <v>959.93</v>
          </cell>
          <cell r="T1517">
            <v>148.56</v>
          </cell>
          <cell r="U1517" t="str">
            <v xml:space="preserve"> N</v>
          </cell>
          <cell r="V1517">
            <v>2</v>
          </cell>
          <cell r="W1517">
            <v>515603752</v>
          </cell>
          <cell r="X1517" t="str">
            <v xml:space="preserve"> S</v>
          </cell>
          <cell r="Y1517">
            <v>50275</v>
          </cell>
          <cell r="Z1517">
            <v>310319</v>
          </cell>
          <cell r="AA1517">
            <v>0</v>
          </cell>
          <cell r="AB1517">
            <v>2</v>
          </cell>
          <cell r="AC1517">
            <v>6</v>
          </cell>
          <cell r="AD1517">
            <v>3</v>
          </cell>
          <cell r="AE1517">
            <v>310319</v>
          </cell>
          <cell r="AF1517">
            <v>1</v>
          </cell>
          <cell r="AG1517" t="str">
            <v xml:space="preserve"> ST</v>
          </cell>
          <cell r="AH1517" t="str">
            <v xml:space="preserve"> 1411 ELIZABETH, SCOTT CITY</v>
          </cell>
          <cell r="AI1517" t="str">
            <v xml:space="preserve"> N</v>
          </cell>
          <cell r="AJ1517">
            <v>3.5</v>
          </cell>
          <cell r="AK1517">
            <v>1</v>
          </cell>
          <cell r="AL1517">
            <v>50275</v>
          </cell>
          <cell r="AM1517">
            <v>310319</v>
          </cell>
          <cell r="AN1517" t="str">
            <v xml:space="preserve">  0/00/0000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50275</v>
          </cell>
          <cell r="AZ1517">
            <v>310319</v>
          </cell>
          <cell r="BA1517" t="str">
            <v xml:space="preserve"> ST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 t="str">
            <v>Pass</v>
          </cell>
          <cell r="BH1517" t="str">
            <v>Pass</v>
          </cell>
          <cell r="BI1517" t="str">
            <v>***-**-3752</v>
          </cell>
          <cell r="BJ1517">
            <v>66426.64</v>
          </cell>
          <cell r="BK1517">
            <v>66575.199999999997</v>
          </cell>
          <cell r="BL1517">
            <v>66575.199999999997</v>
          </cell>
          <cell r="BM1517"/>
          <cell r="BN1517"/>
          <cell r="BO1517"/>
          <cell r="BP1517"/>
          <cell r="BQ1517">
            <v>3.1927404205636763E-5</v>
          </cell>
          <cell r="BR1517">
            <v>66426.64</v>
          </cell>
          <cell r="BS1517">
            <v>148.56</v>
          </cell>
          <cell r="BT1517">
            <v>66575.199999999997</v>
          </cell>
          <cell r="BU1517">
            <v>0</v>
          </cell>
          <cell r="BV1517">
            <v>66575.199999999997</v>
          </cell>
          <cell r="BW1517">
            <v>0</v>
          </cell>
          <cell r="BX1517">
            <v>0</v>
          </cell>
          <cell r="BY1517"/>
          <cell r="BZ1517">
            <v>0</v>
          </cell>
          <cell r="CA1517" t="e">
            <v>#REF!</v>
          </cell>
          <cell r="CB1517" t="str">
            <v>Match</v>
          </cell>
          <cell r="CC1517" t="b">
            <v>0</v>
          </cell>
          <cell r="CD1517">
            <v>515603752</v>
          </cell>
          <cell r="CE1517">
            <v>9</v>
          </cell>
          <cell r="CF1517">
            <v>5</v>
          </cell>
          <cell r="CG1517">
            <v>60</v>
          </cell>
          <cell r="CH1517" t="b">
            <v>0</v>
          </cell>
          <cell r="CI1517">
            <v>-8.3131597222236451</v>
          </cell>
          <cell r="CJ1517"/>
          <cell r="CK1517" t="e">
            <v>#REF!</v>
          </cell>
          <cell r="CL1517" t="e">
            <v>#REF!</v>
          </cell>
        </row>
        <row r="1518">
          <cell r="B1518">
            <v>9310319</v>
          </cell>
          <cell r="C1518" t="str">
            <v xml:space="preserve"> RINER,BILL</v>
          </cell>
          <cell r="D1518">
            <v>-132000</v>
          </cell>
          <cell r="E1518">
            <v>-66426.64</v>
          </cell>
          <cell r="F1518">
            <v>41491</v>
          </cell>
          <cell r="G1518">
            <v>46997</v>
          </cell>
          <cell r="H1518" t="str">
            <v xml:space="preserve"> FHLB SOLD LOAN</v>
          </cell>
          <cell r="I1518" t="str">
            <v xml:space="preserve"> PT</v>
          </cell>
          <cell r="J1518">
            <v>20</v>
          </cell>
          <cell r="K1518" t="str">
            <v xml:space="preserve"> A</v>
          </cell>
          <cell r="L1518" t="str">
            <v xml:space="preserve"> N</v>
          </cell>
          <cell r="M1518">
            <v>0</v>
          </cell>
          <cell r="N1518">
            <v>50275</v>
          </cell>
          <cell r="O1518">
            <v>9310319</v>
          </cell>
          <cell r="P1518">
            <v>0</v>
          </cell>
          <cell r="Q1518" t="str">
            <v xml:space="preserve"> KM</v>
          </cell>
          <cell r="R1518">
            <v>43132</v>
          </cell>
          <cell r="S1518">
            <v>959.93</v>
          </cell>
          <cell r="T1518">
            <v>-148.56</v>
          </cell>
          <cell r="U1518" t="str">
            <v xml:space="preserve"> N</v>
          </cell>
          <cell r="V1518">
            <v>2</v>
          </cell>
          <cell r="W1518">
            <v>515603752</v>
          </cell>
          <cell r="X1518" t="str">
            <v xml:space="preserve"> S</v>
          </cell>
          <cell r="Y1518">
            <v>50275</v>
          </cell>
          <cell r="Z1518">
            <v>9310319</v>
          </cell>
          <cell r="AA1518">
            <v>0</v>
          </cell>
          <cell r="AB1518">
            <v>2</v>
          </cell>
          <cell r="AC1518">
            <v>6</v>
          </cell>
          <cell r="AD1518">
            <v>3</v>
          </cell>
          <cell r="AE1518">
            <v>310319</v>
          </cell>
          <cell r="AF1518">
            <v>1</v>
          </cell>
          <cell r="AG1518" t="str">
            <v xml:space="preserve"> ST</v>
          </cell>
          <cell r="AH1518" t="str">
            <v xml:space="preserve"> 1411 ELIZABETH, SCOTT CITY</v>
          </cell>
          <cell r="AI1518" t="str">
            <v xml:space="preserve"> N</v>
          </cell>
          <cell r="AJ1518">
            <v>3.5</v>
          </cell>
          <cell r="AK1518">
            <v>1</v>
          </cell>
          <cell r="AL1518">
            <v>50275</v>
          </cell>
          <cell r="AM1518">
            <v>9310319</v>
          </cell>
          <cell r="AN1518" t="str">
            <v xml:space="preserve">  0/00/0000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50275</v>
          </cell>
          <cell r="AZ1518">
            <v>9310319</v>
          </cell>
          <cell r="BA1518" t="str">
            <v xml:space="preserve"> ST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 t="str">
            <v>Pass</v>
          </cell>
          <cell r="BH1518" t="str">
            <v>Pass</v>
          </cell>
          <cell r="BI1518" t="str">
            <v>***-**-3752</v>
          </cell>
          <cell r="BJ1518">
            <v>-66426.64</v>
          </cell>
          <cell r="BK1518">
            <v>-66575.199999999997</v>
          </cell>
          <cell r="BL1518">
            <v>-66575.199999999997</v>
          </cell>
          <cell r="BM1518"/>
          <cell r="BN1518"/>
          <cell r="BO1518"/>
          <cell r="BP1518"/>
          <cell r="BQ1518">
            <v>-3.1927404205636763E-5</v>
          </cell>
          <cell r="BR1518">
            <v>-66426.64</v>
          </cell>
          <cell r="BS1518">
            <v>-148.56</v>
          </cell>
          <cell r="BT1518">
            <v>-66575.199999999997</v>
          </cell>
          <cell r="BU1518">
            <v>0</v>
          </cell>
          <cell r="BV1518">
            <v>-66575.199999999997</v>
          </cell>
          <cell r="BW1518">
            <v>0</v>
          </cell>
          <cell r="BX1518">
            <v>0</v>
          </cell>
          <cell r="BY1518"/>
          <cell r="BZ1518">
            <v>0</v>
          </cell>
          <cell r="CA1518" t="e">
            <v>#REF!</v>
          </cell>
          <cell r="CB1518" t="str">
            <v>Match</v>
          </cell>
          <cell r="CC1518" t="b">
            <v>0</v>
          </cell>
          <cell r="CD1518">
            <v>515603752</v>
          </cell>
          <cell r="CE1518">
            <v>9</v>
          </cell>
          <cell r="CF1518">
            <v>5</v>
          </cell>
          <cell r="CG1518">
            <v>60</v>
          </cell>
          <cell r="CH1518" t="b">
            <v>0</v>
          </cell>
          <cell r="CI1518">
            <v>-8.3131597222236451</v>
          </cell>
          <cell r="CJ1518"/>
          <cell r="CK1518" t="e">
            <v>#REF!</v>
          </cell>
          <cell r="CL1518" t="e">
            <v>#REF!</v>
          </cell>
        </row>
        <row r="1519">
          <cell r="B1519">
            <v>50477</v>
          </cell>
          <cell r="C1519" t="str">
            <v xml:space="preserve"> MELENDEZ,DANIEL</v>
          </cell>
          <cell r="D1519">
            <v>19547.939999999999</v>
          </cell>
          <cell r="E1519">
            <v>5771.85</v>
          </cell>
          <cell r="F1519">
            <v>41817</v>
          </cell>
          <cell r="G1519">
            <v>43584</v>
          </cell>
          <cell r="H1519" t="str">
            <v xml:space="preserve"> VEHICLE REFINANCE</v>
          </cell>
          <cell r="I1519" t="str">
            <v xml:space="preserve"> SA</v>
          </cell>
          <cell r="J1519">
            <v>34</v>
          </cell>
          <cell r="K1519" t="str">
            <v xml:space="preserve"> A</v>
          </cell>
          <cell r="L1519" t="str">
            <v xml:space="preserve"> N</v>
          </cell>
          <cell r="M1519">
            <v>0</v>
          </cell>
          <cell r="N1519">
            <v>50470</v>
          </cell>
          <cell r="O1519">
            <v>50477</v>
          </cell>
          <cell r="P1519">
            <v>0</v>
          </cell>
          <cell r="Q1519" t="str">
            <v xml:space="preserve"> AT</v>
          </cell>
          <cell r="R1519">
            <v>43129</v>
          </cell>
          <cell r="S1519">
            <v>398.45</v>
          </cell>
          <cell r="T1519">
            <v>32.1</v>
          </cell>
          <cell r="U1519" t="str">
            <v xml:space="preserve"> N</v>
          </cell>
          <cell r="V1519">
            <v>11</v>
          </cell>
          <cell r="W1519">
            <v>627288016</v>
          </cell>
          <cell r="X1519" t="str">
            <v xml:space="preserve"> S</v>
          </cell>
          <cell r="Y1519">
            <v>50470</v>
          </cell>
          <cell r="Z1519">
            <v>50477</v>
          </cell>
          <cell r="AA1519">
            <v>0</v>
          </cell>
          <cell r="AB1519">
            <v>26</v>
          </cell>
          <cell r="AC1519">
            <v>5</v>
          </cell>
          <cell r="AD1519">
            <v>12</v>
          </cell>
          <cell r="AE1519">
            <v>0</v>
          </cell>
          <cell r="AF1519">
            <v>0</v>
          </cell>
          <cell r="AG1519" t="str">
            <v xml:space="preserve"> ST</v>
          </cell>
          <cell r="AH1519" t="str">
            <v xml:space="preserve"> 2010 FORD F150  SUPERCREW (VIN</v>
          </cell>
          <cell r="AI1519" t="str">
            <v xml:space="preserve"> N</v>
          </cell>
          <cell r="AJ1519">
            <v>7</v>
          </cell>
          <cell r="AK1519">
            <v>5</v>
          </cell>
          <cell r="AL1519">
            <v>50470</v>
          </cell>
          <cell r="AM1519">
            <v>50477</v>
          </cell>
          <cell r="AN1519" t="str">
            <v xml:space="preserve">  0/00/0000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3</v>
          </cell>
          <cell r="AW1519">
            <v>0</v>
          </cell>
          <cell r="AX1519">
            <v>0</v>
          </cell>
          <cell r="AY1519">
            <v>50470</v>
          </cell>
          <cell r="AZ1519">
            <v>50477</v>
          </cell>
          <cell r="BA1519" t="str">
            <v xml:space="preserve"> ST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 t="str">
            <v>Pass</v>
          </cell>
          <cell r="BH1519" t="str">
            <v>Pass</v>
          </cell>
          <cell r="BI1519" t="str">
            <v>***-**-8016</v>
          </cell>
          <cell r="BJ1519">
            <v>5771.85</v>
          </cell>
          <cell r="BK1519">
            <v>5803.9500000000007</v>
          </cell>
          <cell r="BL1519">
            <v>5803.9500000000007</v>
          </cell>
          <cell r="BM1519"/>
          <cell r="BN1519"/>
          <cell r="BO1519"/>
          <cell r="BP1519"/>
          <cell r="BQ1519">
            <v>5.5483820336029202E-6</v>
          </cell>
          <cell r="BR1519">
            <v>5771.85</v>
          </cell>
          <cell r="BS1519">
            <v>32.1</v>
          </cell>
          <cell r="BT1519">
            <v>5803.9500000000007</v>
          </cell>
          <cell r="BU1519">
            <v>0</v>
          </cell>
          <cell r="BV1519">
            <v>5803.9500000000007</v>
          </cell>
          <cell r="BW1519">
            <v>0</v>
          </cell>
          <cell r="BX1519">
            <v>0</v>
          </cell>
          <cell r="BY1519"/>
          <cell r="BZ1519">
            <v>0</v>
          </cell>
          <cell r="CA1519" t="e">
            <v>#REF!</v>
          </cell>
          <cell r="CB1519" t="str">
            <v>Match</v>
          </cell>
          <cell r="CC1519" t="b">
            <v>0</v>
          </cell>
          <cell r="CD1519">
            <v>627288016</v>
          </cell>
          <cell r="CE1519">
            <v>9</v>
          </cell>
          <cell r="CF1519">
            <v>6</v>
          </cell>
          <cell r="CG1519">
            <v>28</v>
          </cell>
          <cell r="CH1519" t="b">
            <v>0</v>
          </cell>
          <cell r="CI1519">
            <v>-5.3131597222236451</v>
          </cell>
          <cell r="CJ1519"/>
          <cell r="CK1519" t="e">
            <v>#REF!</v>
          </cell>
          <cell r="CL1519" t="e">
            <v>#REF!</v>
          </cell>
        </row>
        <row r="1520">
          <cell r="B1520">
            <v>45916</v>
          </cell>
          <cell r="C1520" t="str">
            <v xml:space="preserve"> RIVERO,BEATRI</v>
          </cell>
          <cell r="D1520">
            <v>7040.61</v>
          </cell>
          <cell r="E1520">
            <v>3209.61</v>
          </cell>
          <cell r="F1520">
            <v>40498</v>
          </cell>
          <cell r="G1520">
            <v>42313</v>
          </cell>
          <cell r="H1520" t="str">
            <v xml:space="preserve"> REFINANCE VEHICLE</v>
          </cell>
          <cell r="I1520" t="str">
            <v xml:space="preserve"> CO</v>
          </cell>
          <cell r="J1520">
            <v>34</v>
          </cell>
          <cell r="K1520" t="str">
            <v xml:space="preserve"> A</v>
          </cell>
          <cell r="L1520" t="str">
            <v xml:space="preserve"> N</v>
          </cell>
          <cell r="M1520">
            <v>0</v>
          </cell>
          <cell r="N1520">
            <v>50485</v>
          </cell>
          <cell r="O1520">
            <v>45916</v>
          </cell>
          <cell r="P1520">
            <v>0</v>
          </cell>
          <cell r="Q1520" t="str">
            <v xml:space="preserve"> JB</v>
          </cell>
          <cell r="R1520">
            <v>41460</v>
          </cell>
          <cell r="S1520">
            <v>142.41999999999999</v>
          </cell>
          <cell r="T1520">
            <v>0</v>
          </cell>
          <cell r="U1520" t="str">
            <v xml:space="preserve"> N</v>
          </cell>
          <cell r="V1520">
            <v>11</v>
          </cell>
          <cell r="W1520">
            <v>512909882</v>
          </cell>
          <cell r="X1520" t="str">
            <v xml:space="preserve"> S</v>
          </cell>
          <cell r="Y1520">
            <v>50485</v>
          </cell>
          <cell r="Z1520">
            <v>45916</v>
          </cell>
          <cell r="AA1520">
            <v>0</v>
          </cell>
          <cell r="AB1520">
            <v>1</v>
          </cell>
          <cell r="AC1520">
            <v>5</v>
          </cell>
          <cell r="AD1520">
            <v>12</v>
          </cell>
          <cell r="AE1520">
            <v>0</v>
          </cell>
          <cell r="AF1520">
            <v>0</v>
          </cell>
          <cell r="AG1520" t="str">
            <v xml:space="preserve"> ST</v>
          </cell>
          <cell r="AH1520" t="str">
            <v xml:space="preserve"> 2005 CHEVROLET TAHOE</v>
          </cell>
          <cell r="AI1520" t="str">
            <v xml:space="preserve"> N</v>
          </cell>
          <cell r="AJ1520">
            <v>8</v>
          </cell>
          <cell r="AK1520">
            <v>35</v>
          </cell>
          <cell r="AL1520">
            <v>50485</v>
          </cell>
          <cell r="AM1520">
            <v>45916</v>
          </cell>
          <cell r="AN1520" t="str">
            <v xml:space="preserve">  0/00/0000</v>
          </cell>
          <cell r="AO1520">
            <v>3209.61</v>
          </cell>
          <cell r="AP1520">
            <v>1520.97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4730.58</v>
          </cell>
          <cell r="AV1520">
            <v>34</v>
          </cell>
          <cell r="AW1520">
            <v>33</v>
          </cell>
          <cell r="AX1520">
            <v>32</v>
          </cell>
          <cell r="AY1520">
            <v>50485</v>
          </cell>
          <cell r="AZ1520">
            <v>45916</v>
          </cell>
          <cell r="BA1520" t="str">
            <v xml:space="preserve"> ST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 t="str">
            <v>Substandard</v>
          </cell>
          <cell r="BH1520" t="str">
            <v>Pass</v>
          </cell>
          <cell r="BI1520" t="str">
            <v>***-**-9882</v>
          </cell>
          <cell r="BJ1520">
            <v>3209.61</v>
          </cell>
          <cell r="BK1520">
            <v>0</v>
          </cell>
          <cell r="BL1520"/>
          <cell r="BM1520"/>
          <cell r="BN1520">
            <v>0</v>
          </cell>
          <cell r="BO1520"/>
          <cell r="BP1520"/>
          <cell r="BQ1520">
            <v>3.5261073676792943E-6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3209.61</v>
          </cell>
          <cell r="BY1520" t="str">
            <v>120 +</v>
          </cell>
          <cell r="BZ1520">
            <v>4730.58</v>
          </cell>
          <cell r="CA1520" t="e">
            <v>#REF!</v>
          </cell>
          <cell r="CB1520" t="str">
            <v>Match</v>
          </cell>
          <cell r="CC1520" t="b">
            <v>0</v>
          </cell>
          <cell r="CD1520">
            <v>512909882</v>
          </cell>
          <cell r="CE1520">
            <v>9</v>
          </cell>
          <cell r="CF1520">
            <v>5</v>
          </cell>
          <cell r="CG1520">
            <v>90</v>
          </cell>
          <cell r="CH1520" t="b">
            <v>0</v>
          </cell>
          <cell r="CI1520">
            <v>1663.6868402777764</v>
          </cell>
          <cell r="CJ1520" t="str">
            <v>31 +</v>
          </cell>
          <cell r="CK1520">
            <v>0</v>
          </cell>
          <cell r="CL1520">
            <v>0</v>
          </cell>
        </row>
        <row r="1521">
          <cell r="B1521">
            <v>91721</v>
          </cell>
          <cell r="C1521" t="str">
            <v xml:space="preserve"> RIVERO,LUIS</v>
          </cell>
          <cell r="D1521">
            <v>7320.7</v>
          </cell>
          <cell r="E1521">
            <v>650.99</v>
          </cell>
          <cell r="F1521">
            <v>36185</v>
          </cell>
          <cell r="G1521">
            <v>36901</v>
          </cell>
          <cell r="H1521" t="str">
            <v xml:space="preserve"> VEHICLE PURCHASE REN/FURNITURE</v>
          </cell>
          <cell r="I1521" t="str">
            <v xml:space="preserve"> CO</v>
          </cell>
          <cell r="J1521">
            <v>34</v>
          </cell>
          <cell r="K1521" t="str">
            <v xml:space="preserve"> A</v>
          </cell>
          <cell r="L1521" t="str">
            <v xml:space="preserve"> N</v>
          </cell>
          <cell r="M1521">
            <v>0</v>
          </cell>
          <cell r="N1521">
            <v>50500</v>
          </cell>
          <cell r="O1521">
            <v>91721</v>
          </cell>
          <cell r="P1521">
            <v>0</v>
          </cell>
          <cell r="Q1521" t="str">
            <v xml:space="preserve"> CP</v>
          </cell>
          <cell r="R1521">
            <v>36840</v>
          </cell>
          <cell r="S1521">
            <v>349.44</v>
          </cell>
          <cell r="T1521">
            <v>0</v>
          </cell>
          <cell r="U1521" t="str">
            <v xml:space="preserve"> N</v>
          </cell>
          <cell r="V1521">
            <v>11</v>
          </cell>
          <cell r="W1521">
            <v>640766842</v>
          </cell>
          <cell r="X1521" t="str">
            <v xml:space="preserve"> S</v>
          </cell>
          <cell r="Y1521">
            <v>50500</v>
          </cell>
          <cell r="Z1521">
            <v>91721</v>
          </cell>
          <cell r="AA1521">
            <v>0</v>
          </cell>
          <cell r="AB1521">
            <v>4</v>
          </cell>
          <cell r="AC1521">
            <v>5</v>
          </cell>
          <cell r="AD1521">
            <v>12</v>
          </cell>
          <cell r="AE1521">
            <v>0</v>
          </cell>
          <cell r="AF1521">
            <v>0</v>
          </cell>
          <cell r="AG1521" t="str">
            <v xml:space="preserve"> ST</v>
          </cell>
          <cell r="AH1521" t="str">
            <v xml:space="preserve"> 1988 FORD VAN,84 FORD TEMPO</v>
          </cell>
          <cell r="AI1521" t="str">
            <v xml:space="preserve"> N</v>
          </cell>
          <cell r="AJ1521">
            <v>14</v>
          </cell>
          <cell r="AK1521">
            <v>20</v>
          </cell>
          <cell r="AL1521">
            <v>50500</v>
          </cell>
          <cell r="AM1521">
            <v>91721</v>
          </cell>
          <cell r="AN1521" t="str">
            <v xml:space="preserve">  0/00/0000</v>
          </cell>
          <cell r="AO1521">
            <v>650.99</v>
          </cell>
          <cell r="AP1521">
            <v>2436.58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3087.57</v>
          </cell>
          <cell r="AV1521">
            <v>19</v>
          </cell>
          <cell r="AW1521">
            <v>19</v>
          </cell>
          <cell r="AX1521">
            <v>62</v>
          </cell>
          <cell r="AY1521">
            <v>50500</v>
          </cell>
          <cell r="AZ1521">
            <v>91721</v>
          </cell>
          <cell r="BA1521" t="str">
            <v xml:space="preserve"> ST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 t="str">
            <v>Substandard</v>
          </cell>
          <cell r="BH1521" t="str">
            <v>Pass</v>
          </cell>
          <cell r="BI1521" t="str">
            <v>***-**-6842</v>
          </cell>
          <cell r="BJ1521">
            <v>650.99</v>
          </cell>
          <cell r="BK1521">
            <v>0</v>
          </cell>
          <cell r="BL1521"/>
          <cell r="BM1521"/>
          <cell r="BN1521">
            <v>0</v>
          </cell>
          <cell r="BO1521"/>
          <cell r="BP1521"/>
          <cell r="BQ1521">
            <v>1.2515714095325296E-6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650.99</v>
          </cell>
          <cell r="BY1521" t="str">
            <v>120 +</v>
          </cell>
          <cell r="BZ1521">
            <v>3087.5699999999997</v>
          </cell>
          <cell r="CA1521" t="e">
            <v>#REF!</v>
          </cell>
          <cell r="CB1521" t="str">
            <v>Match</v>
          </cell>
          <cell r="CC1521" t="b">
            <v>0</v>
          </cell>
          <cell r="CD1521">
            <v>640766842</v>
          </cell>
          <cell r="CE1521">
            <v>9</v>
          </cell>
          <cell r="CF1521">
            <v>6</v>
          </cell>
          <cell r="CG1521">
            <v>76</v>
          </cell>
          <cell r="CH1521" t="b">
            <v>0</v>
          </cell>
          <cell r="CI1521">
            <v>6283.6868402777764</v>
          </cell>
          <cell r="CJ1521" t="str">
            <v>31 +</v>
          </cell>
          <cell r="CK1521">
            <v>0</v>
          </cell>
          <cell r="CL1521">
            <v>0</v>
          </cell>
        </row>
        <row r="1522">
          <cell r="B1522">
            <v>94214</v>
          </cell>
          <cell r="C1522" t="str">
            <v xml:space="preserve"> RIVERO,LUIS</v>
          </cell>
          <cell r="D1522">
            <v>450</v>
          </cell>
          <cell r="E1522">
            <v>250</v>
          </cell>
          <cell r="F1522">
            <v>36871</v>
          </cell>
          <cell r="G1522">
            <v>36937</v>
          </cell>
          <cell r="H1522" t="str">
            <v xml:space="preserve"> PERSONAL</v>
          </cell>
          <cell r="I1522" t="str">
            <v xml:space="preserve"> CO</v>
          </cell>
          <cell r="J1522">
            <v>72</v>
          </cell>
          <cell r="K1522" t="str">
            <v xml:space="preserve"> A</v>
          </cell>
          <cell r="L1522" t="str">
            <v xml:space="preserve"> N</v>
          </cell>
          <cell r="M1522">
            <v>0</v>
          </cell>
          <cell r="N1522">
            <v>50500</v>
          </cell>
          <cell r="O1522">
            <v>94214</v>
          </cell>
          <cell r="P1522">
            <v>0</v>
          </cell>
          <cell r="Q1522" t="str">
            <v xml:space="preserve"> CP</v>
          </cell>
          <cell r="R1522">
            <v>36937</v>
          </cell>
          <cell r="S1522">
            <v>0</v>
          </cell>
          <cell r="T1522">
            <v>0</v>
          </cell>
          <cell r="U1522" t="str">
            <v xml:space="preserve"> N</v>
          </cell>
          <cell r="V1522">
            <v>11</v>
          </cell>
          <cell r="W1522">
            <v>640766842</v>
          </cell>
          <cell r="X1522" t="str">
            <v xml:space="preserve"> S</v>
          </cell>
          <cell r="Y1522">
            <v>50500</v>
          </cell>
          <cell r="Z1522">
            <v>94214</v>
          </cell>
          <cell r="AA1522">
            <v>0</v>
          </cell>
          <cell r="AB1522">
            <v>1</v>
          </cell>
          <cell r="AC1522">
            <v>10</v>
          </cell>
          <cell r="AD1522">
            <v>8</v>
          </cell>
          <cell r="AE1522">
            <v>0</v>
          </cell>
          <cell r="AF1522">
            <v>0</v>
          </cell>
          <cell r="AG1522" t="str">
            <v xml:space="preserve"> ST</v>
          </cell>
          <cell r="AH1522" t="str">
            <v xml:space="preserve"> VEHICLES</v>
          </cell>
          <cell r="AI1522" t="str">
            <v xml:space="preserve"> N</v>
          </cell>
          <cell r="AJ1522">
            <v>15</v>
          </cell>
          <cell r="AK1522">
            <v>1</v>
          </cell>
          <cell r="AL1522">
            <v>50500</v>
          </cell>
          <cell r="AM1522">
            <v>94214</v>
          </cell>
          <cell r="AN1522" t="str">
            <v xml:space="preserve">  0/00/0000</v>
          </cell>
          <cell r="AO1522">
            <v>250</v>
          </cell>
          <cell r="AP1522">
            <v>650.41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900.41</v>
          </cell>
          <cell r="AV1522">
            <v>1</v>
          </cell>
          <cell r="AW1522">
            <v>1</v>
          </cell>
          <cell r="AX1522">
            <v>45</v>
          </cell>
          <cell r="AY1522">
            <v>50500</v>
          </cell>
          <cell r="AZ1522">
            <v>94214</v>
          </cell>
          <cell r="BA1522" t="str">
            <v xml:space="preserve"> ST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 t="str">
            <v>Substandard</v>
          </cell>
          <cell r="BH1522" t="str">
            <v>Pass</v>
          </cell>
          <cell r="BI1522" t="str">
            <v>***-**-6842</v>
          </cell>
          <cell r="BJ1522">
            <v>250</v>
          </cell>
          <cell r="BK1522">
            <v>0</v>
          </cell>
          <cell r="BL1522"/>
          <cell r="BM1522"/>
          <cell r="BN1522">
            <v>0</v>
          </cell>
          <cell r="BO1522"/>
          <cell r="BP1522"/>
          <cell r="BQ1522">
            <v>5.1497310533045106E-7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250</v>
          </cell>
          <cell r="BY1522" t="str">
            <v>120 +</v>
          </cell>
          <cell r="BZ1522">
            <v>900.41</v>
          </cell>
          <cell r="CA1522" t="e">
            <v>#REF!</v>
          </cell>
          <cell r="CB1522" t="str">
            <v>Match</v>
          </cell>
          <cell r="CC1522" t="b">
            <v>0</v>
          </cell>
          <cell r="CD1522">
            <v>640766842</v>
          </cell>
          <cell r="CE1522">
            <v>9</v>
          </cell>
          <cell r="CF1522">
            <v>6</v>
          </cell>
          <cell r="CG1522">
            <v>76</v>
          </cell>
          <cell r="CH1522" t="b">
            <v>0</v>
          </cell>
          <cell r="CI1522">
            <v>6186.6868402777764</v>
          </cell>
          <cell r="CJ1522" t="str">
            <v>31 +</v>
          </cell>
          <cell r="CK1522">
            <v>0</v>
          </cell>
          <cell r="CL1522">
            <v>0</v>
          </cell>
        </row>
        <row r="1523">
          <cell r="B1523">
            <v>95652</v>
          </cell>
          <cell r="C1523" t="str">
            <v xml:space="preserve"> RIVERO,LUIS</v>
          </cell>
          <cell r="D1523">
            <v>500</v>
          </cell>
          <cell r="E1523">
            <v>322.3</v>
          </cell>
          <cell r="F1523">
            <v>37252</v>
          </cell>
          <cell r="G1523">
            <v>37427</v>
          </cell>
          <cell r="H1523" t="str">
            <v xml:space="preserve"> PERSONAL</v>
          </cell>
          <cell r="I1523" t="str">
            <v xml:space="preserve"> CO</v>
          </cell>
          <cell r="J1523">
            <v>31</v>
          </cell>
          <cell r="K1523" t="str">
            <v xml:space="preserve"> A</v>
          </cell>
          <cell r="L1523" t="str">
            <v xml:space="preserve"> N</v>
          </cell>
          <cell r="M1523">
            <v>0</v>
          </cell>
          <cell r="N1523">
            <v>50500</v>
          </cell>
          <cell r="O1523">
            <v>95652</v>
          </cell>
          <cell r="P1523">
            <v>0</v>
          </cell>
          <cell r="Q1523" t="str">
            <v xml:space="preserve"> CP</v>
          </cell>
          <cell r="R1523">
            <v>37335</v>
          </cell>
          <cell r="S1523">
            <v>86.07</v>
          </cell>
          <cell r="T1523">
            <v>0</v>
          </cell>
          <cell r="U1523" t="str">
            <v xml:space="preserve"> N</v>
          </cell>
          <cell r="V1523">
            <v>1</v>
          </cell>
          <cell r="W1523">
            <v>640766842</v>
          </cell>
          <cell r="X1523" t="str">
            <v xml:space="preserve"> S</v>
          </cell>
          <cell r="Y1523">
            <v>50500</v>
          </cell>
          <cell r="Z1523">
            <v>95652</v>
          </cell>
          <cell r="AA1523">
            <v>0</v>
          </cell>
          <cell r="AB1523">
            <v>3</v>
          </cell>
          <cell r="AC1523">
            <v>10</v>
          </cell>
          <cell r="AD1523">
            <v>4</v>
          </cell>
          <cell r="AE1523">
            <v>0</v>
          </cell>
          <cell r="AF1523">
            <v>0</v>
          </cell>
          <cell r="AG1523" t="str">
            <v xml:space="preserve"> ST</v>
          </cell>
          <cell r="AH1523" t="str">
            <v xml:space="preserve"> UNSECURED</v>
          </cell>
          <cell r="AI1523" t="str">
            <v xml:space="preserve"> N</v>
          </cell>
          <cell r="AJ1523">
            <v>11.98</v>
          </cell>
          <cell r="AK1523">
            <v>18</v>
          </cell>
          <cell r="AL1523">
            <v>50500</v>
          </cell>
          <cell r="AM1523">
            <v>95652</v>
          </cell>
          <cell r="AN1523" t="str">
            <v xml:space="preserve">  0/00/0000</v>
          </cell>
          <cell r="AO1523">
            <v>322.3</v>
          </cell>
          <cell r="AP1523">
            <v>615.29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937.59</v>
          </cell>
          <cell r="AV1523">
            <v>24</v>
          </cell>
          <cell r="AW1523">
            <v>26</v>
          </cell>
          <cell r="AX1523">
            <v>53</v>
          </cell>
          <cell r="AY1523">
            <v>50500</v>
          </cell>
          <cell r="AZ1523">
            <v>95652</v>
          </cell>
          <cell r="BA1523" t="str">
            <v xml:space="preserve"> ST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 t="str">
            <v>Substandard</v>
          </cell>
          <cell r="BH1523" t="str">
            <v>Pass</v>
          </cell>
          <cell r="BI1523" t="str">
            <v>***-**-6842</v>
          </cell>
          <cell r="BJ1523">
            <v>322.3</v>
          </cell>
          <cell r="BK1523">
            <v>0</v>
          </cell>
          <cell r="BL1523"/>
          <cell r="BM1523"/>
          <cell r="BN1523">
            <v>0</v>
          </cell>
          <cell r="BO1523"/>
          <cell r="BP1523"/>
          <cell r="BQ1523">
            <v>5.3023745747709147E-7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322.3</v>
          </cell>
          <cell r="BY1523" t="str">
            <v>120 +</v>
          </cell>
          <cell r="BZ1523">
            <v>937.58999999999992</v>
          </cell>
          <cell r="CA1523" t="e">
            <v>#REF!</v>
          </cell>
          <cell r="CB1523" t="str">
            <v>Match</v>
          </cell>
          <cell r="CC1523" t="b">
            <v>0</v>
          </cell>
          <cell r="CD1523">
            <v>640766842</v>
          </cell>
          <cell r="CE1523">
            <v>9</v>
          </cell>
          <cell r="CF1523">
            <v>6</v>
          </cell>
          <cell r="CG1523">
            <v>76</v>
          </cell>
          <cell r="CH1523" t="b">
            <v>0</v>
          </cell>
          <cell r="CI1523">
            <v>5788.6868402777764</v>
          </cell>
          <cell r="CJ1523" t="str">
            <v>31 +</v>
          </cell>
          <cell r="CK1523">
            <v>0</v>
          </cell>
          <cell r="CL1523">
            <v>0</v>
          </cell>
        </row>
        <row r="1524">
          <cell r="B1524">
            <v>310408</v>
          </cell>
          <cell r="C1524" t="str">
            <v xml:space="preserve"> ROBERTS,CALEY</v>
          </cell>
          <cell r="D1524">
            <v>104500</v>
          </cell>
          <cell r="E1524">
            <v>88334.77</v>
          </cell>
          <cell r="F1524">
            <v>42720</v>
          </cell>
          <cell r="G1524">
            <v>48214</v>
          </cell>
          <cell r="H1524" t="str">
            <v xml:space="preserve"> PURCHASE HOME</v>
          </cell>
          <cell r="I1524" t="str">
            <v xml:space="preserve"> PA</v>
          </cell>
          <cell r="J1524">
            <v>19</v>
          </cell>
          <cell r="K1524" t="str">
            <v xml:space="preserve"> A</v>
          </cell>
          <cell r="L1524" t="str">
            <v xml:space="preserve"> N</v>
          </cell>
          <cell r="M1524">
            <v>0</v>
          </cell>
          <cell r="N1524">
            <v>50800</v>
          </cell>
          <cell r="O1524">
            <v>310408</v>
          </cell>
          <cell r="P1524">
            <v>0</v>
          </cell>
          <cell r="Q1524" t="str">
            <v xml:space="preserve"> BR</v>
          </cell>
          <cell r="R1524">
            <v>43132</v>
          </cell>
          <cell r="S1524">
            <v>747.05</v>
          </cell>
          <cell r="T1524">
            <v>183.45</v>
          </cell>
          <cell r="U1524" t="str">
            <v xml:space="preserve"> N</v>
          </cell>
          <cell r="V1524">
            <v>2</v>
          </cell>
          <cell r="W1524">
            <v>514257066</v>
          </cell>
          <cell r="X1524" t="str">
            <v xml:space="preserve"> S</v>
          </cell>
          <cell r="Y1524">
            <v>50800</v>
          </cell>
          <cell r="Z1524">
            <v>310408</v>
          </cell>
          <cell r="AA1524">
            <v>0</v>
          </cell>
          <cell r="AB1524">
            <v>2</v>
          </cell>
          <cell r="AC1524">
            <v>6</v>
          </cell>
          <cell r="AD1524">
            <v>3</v>
          </cell>
          <cell r="AE1524">
            <v>310408</v>
          </cell>
          <cell r="AF1524">
            <v>1</v>
          </cell>
          <cell r="AG1524" t="str">
            <v xml:space="preserve"> ST</v>
          </cell>
          <cell r="AH1524" t="str">
            <v xml:space="preserve"> 1214 SANTA FE</v>
          </cell>
          <cell r="AI1524" t="str">
            <v xml:space="preserve"> N</v>
          </cell>
          <cell r="AJ1524">
            <v>3.25</v>
          </cell>
          <cell r="AK1524">
            <v>0</v>
          </cell>
          <cell r="AL1524">
            <v>50800</v>
          </cell>
          <cell r="AM1524">
            <v>310408</v>
          </cell>
          <cell r="AN1524" t="str">
            <v xml:space="preserve">  0/00/0000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50800</v>
          </cell>
          <cell r="AZ1524">
            <v>310408</v>
          </cell>
          <cell r="BA1524" t="str">
            <v xml:space="preserve"> ST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 t="str">
            <v>Pass</v>
          </cell>
          <cell r="BH1524" t="str">
            <v>Pass</v>
          </cell>
          <cell r="BI1524" t="str">
            <v>***-**-7066</v>
          </cell>
          <cell r="BJ1524">
            <v>88334.77</v>
          </cell>
          <cell r="BK1524">
            <v>88518.22</v>
          </cell>
          <cell r="BL1524">
            <v>88518.22</v>
          </cell>
          <cell r="BM1524"/>
          <cell r="BN1524"/>
          <cell r="BO1524"/>
          <cell r="BP1524"/>
          <cell r="BQ1524">
            <v>3.9424693373477687E-5</v>
          </cell>
          <cell r="BR1524">
            <v>88334.77</v>
          </cell>
          <cell r="BS1524">
            <v>183.45</v>
          </cell>
          <cell r="BT1524">
            <v>88518.22</v>
          </cell>
          <cell r="BU1524">
            <v>0</v>
          </cell>
          <cell r="BV1524">
            <v>88518.22</v>
          </cell>
          <cell r="BW1524">
            <v>0</v>
          </cell>
          <cell r="BX1524">
            <v>0</v>
          </cell>
          <cell r="BY1524"/>
          <cell r="BZ1524">
            <v>0</v>
          </cell>
          <cell r="CA1524" t="e">
            <v>#REF!</v>
          </cell>
          <cell r="CB1524" t="str">
            <v>Match</v>
          </cell>
          <cell r="CC1524" t="b">
            <v>0</v>
          </cell>
          <cell r="CD1524">
            <v>514257066</v>
          </cell>
          <cell r="CE1524">
            <v>9</v>
          </cell>
          <cell r="CF1524">
            <v>5</v>
          </cell>
          <cell r="CG1524">
            <v>25</v>
          </cell>
          <cell r="CH1524" t="b">
            <v>0</v>
          </cell>
          <cell r="CI1524">
            <v>-8.3131597222236451</v>
          </cell>
          <cell r="CJ1524"/>
          <cell r="CK1524" t="e">
            <v>#REF!</v>
          </cell>
          <cell r="CL1524" t="e">
            <v>#REF!</v>
          </cell>
        </row>
        <row r="1525">
          <cell r="B1525">
            <v>9310408</v>
          </cell>
          <cell r="C1525" t="str">
            <v xml:space="preserve"> ROBERTS CALEY</v>
          </cell>
          <cell r="D1525">
            <v>-104500</v>
          </cell>
          <cell r="E1525">
            <v>-88334.77</v>
          </cell>
          <cell r="F1525">
            <v>42720</v>
          </cell>
          <cell r="G1525">
            <v>48214</v>
          </cell>
          <cell r="H1525" t="str">
            <v xml:space="preserve"> MPF LOAN SOLD</v>
          </cell>
          <cell r="I1525" t="str">
            <v xml:space="preserve"> PT</v>
          </cell>
          <cell r="J1525">
            <v>20</v>
          </cell>
          <cell r="K1525" t="str">
            <v xml:space="preserve"> A</v>
          </cell>
          <cell r="L1525" t="str">
            <v xml:space="preserve"> N</v>
          </cell>
          <cell r="M1525">
            <v>0</v>
          </cell>
          <cell r="N1525">
            <v>50800</v>
          </cell>
          <cell r="O1525">
            <v>9310408</v>
          </cell>
          <cell r="P1525">
            <v>0</v>
          </cell>
          <cell r="Q1525" t="str">
            <v xml:space="preserve"> BR</v>
          </cell>
          <cell r="R1525">
            <v>43132</v>
          </cell>
          <cell r="S1525">
            <v>747.05</v>
          </cell>
          <cell r="T1525">
            <v>-183.45</v>
          </cell>
          <cell r="U1525" t="str">
            <v xml:space="preserve"> N</v>
          </cell>
          <cell r="V1525">
            <v>2</v>
          </cell>
          <cell r="W1525">
            <v>514257066</v>
          </cell>
          <cell r="X1525" t="str">
            <v xml:space="preserve"> S</v>
          </cell>
          <cell r="Y1525">
            <v>50800</v>
          </cell>
          <cell r="Z1525">
            <v>9310408</v>
          </cell>
          <cell r="AA1525">
            <v>0</v>
          </cell>
          <cell r="AB1525">
            <v>2</v>
          </cell>
          <cell r="AC1525">
            <v>6</v>
          </cell>
          <cell r="AD1525">
            <v>3</v>
          </cell>
          <cell r="AE1525">
            <v>310408</v>
          </cell>
          <cell r="AF1525">
            <v>1</v>
          </cell>
          <cell r="AG1525" t="str">
            <v xml:space="preserve"> ST</v>
          </cell>
          <cell r="AH1525" t="str">
            <v xml:space="preserve"> 1214 SANTA FE</v>
          </cell>
          <cell r="AI1525" t="str">
            <v xml:space="preserve">  </v>
          </cell>
          <cell r="AJ1525">
            <v>3.25</v>
          </cell>
          <cell r="AK1525">
            <v>0</v>
          </cell>
          <cell r="AL1525">
            <v>50800</v>
          </cell>
          <cell r="AM1525">
            <v>9310408</v>
          </cell>
          <cell r="AN1525" t="str">
            <v xml:space="preserve">  0/00/0000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50800</v>
          </cell>
          <cell r="AZ1525">
            <v>9310408</v>
          </cell>
          <cell r="BA1525" t="str">
            <v xml:space="preserve"> ST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 t="str">
            <v>Pass</v>
          </cell>
          <cell r="BH1525" t="str">
            <v>Pass</v>
          </cell>
          <cell r="BI1525" t="str">
            <v>***-**-7066</v>
          </cell>
          <cell r="BJ1525">
            <v>-88334.77</v>
          </cell>
          <cell r="BK1525">
            <v>-88518.22</v>
          </cell>
          <cell r="BL1525">
            <v>-88518.22</v>
          </cell>
          <cell r="BM1525"/>
          <cell r="BN1525"/>
          <cell r="BO1525"/>
          <cell r="BP1525"/>
          <cell r="BQ1525">
            <v>-3.9424693373477687E-5</v>
          </cell>
          <cell r="BR1525">
            <v>-88334.77</v>
          </cell>
          <cell r="BS1525">
            <v>-183.45</v>
          </cell>
          <cell r="BT1525">
            <v>-88518.22</v>
          </cell>
          <cell r="BU1525">
            <v>0</v>
          </cell>
          <cell r="BV1525">
            <v>-88518.22</v>
          </cell>
          <cell r="BW1525">
            <v>0</v>
          </cell>
          <cell r="BX1525">
            <v>0</v>
          </cell>
          <cell r="BY1525"/>
          <cell r="BZ1525">
            <v>0</v>
          </cell>
          <cell r="CA1525" t="e">
            <v>#REF!</v>
          </cell>
          <cell r="CB1525" t="str">
            <v>Match</v>
          </cell>
          <cell r="CC1525" t="b">
            <v>0</v>
          </cell>
          <cell r="CD1525">
            <v>514257066</v>
          </cell>
          <cell r="CE1525">
            <v>9</v>
          </cell>
          <cell r="CF1525">
            <v>5</v>
          </cell>
          <cell r="CG1525">
            <v>25</v>
          </cell>
          <cell r="CH1525" t="b">
            <v>0</v>
          </cell>
          <cell r="CI1525">
            <v>-8.3131597222236451</v>
          </cell>
          <cell r="CJ1525"/>
          <cell r="CK1525" t="e">
            <v>#REF!</v>
          </cell>
          <cell r="CL1525" t="e">
            <v>#REF!</v>
          </cell>
        </row>
        <row r="1526">
          <cell r="B1526">
            <v>54033</v>
          </cell>
          <cell r="C1526" t="str">
            <v xml:space="preserve"> ROBERTS,JOHNNY RAY</v>
          </cell>
          <cell r="D1526">
            <v>3805.64</v>
          </cell>
          <cell r="E1526">
            <v>3082.02</v>
          </cell>
          <cell r="F1526">
            <v>42941</v>
          </cell>
          <cell r="G1526">
            <v>43680</v>
          </cell>
          <cell r="H1526" t="str">
            <v xml:space="preserve"> HOME REPAIRS</v>
          </cell>
          <cell r="I1526" t="str">
            <v xml:space="preserve"> SA</v>
          </cell>
          <cell r="J1526">
            <v>31</v>
          </cell>
          <cell r="K1526" t="str">
            <v xml:space="preserve"> A</v>
          </cell>
          <cell r="L1526" t="str">
            <v xml:space="preserve"> N</v>
          </cell>
          <cell r="M1526">
            <v>0</v>
          </cell>
          <cell r="N1526">
            <v>50835</v>
          </cell>
          <cell r="O1526">
            <v>54033</v>
          </cell>
          <cell r="P1526">
            <v>0</v>
          </cell>
          <cell r="Q1526" t="str">
            <v xml:space="preserve"> MN</v>
          </cell>
          <cell r="R1526">
            <v>43134</v>
          </cell>
          <cell r="S1526">
            <v>172.95</v>
          </cell>
          <cell r="T1526">
            <v>15.96</v>
          </cell>
          <cell r="U1526" t="str">
            <v xml:space="preserve"> N</v>
          </cell>
          <cell r="V1526">
            <v>1</v>
          </cell>
          <cell r="W1526">
            <v>585426669</v>
          </cell>
          <cell r="X1526" t="str">
            <v xml:space="preserve"> S</v>
          </cell>
          <cell r="Y1526">
            <v>50835</v>
          </cell>
          <cell r="Z1526">
            <v>54033</v>
          </cell>
          <cell r="AA1526">
            <v>1</v>
          </cell>
          <cell r="AB1526">
            <v>3</v>
          </cell>
          <cell r="AC1526">
            <v>10</v>
          </cell>
          <cell r="AD1526">
            <v>4</v>
          </cell>
          <cell r="AE1526">
            <v>0</v>
          </cell>
          <cell r="AF1526">
            <v>0</v>
          </cell>
          <cell r="AG1526" t="str">
            <v xml:space="preserve"> ST</v>
          </cell>
          <cell r="AH1526" t="str">
            <v xml:space="preserve"> UNSECURED</v>
          </cell>
          <cell r="AI1526" t="str">
            <v xml:space="preserve"> N</v>
          </cell>
          <cell r="AJ1526">
            <v>9</v>
          </cell>
          <cell r="AK1526">
            <v>1</v>
          </cell>
          <cell r="AL1526">
            <v>50835</v>
          </cell>
          <cell r="AM1526">
            <v>54033</v>
          </cell>
          <cell r="AN1526" t="str">
            <v xml:space="preserve">  8/29/2017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50835</v>
          </cell>
          <cell r="AZ1526">
            <v>54033</v>
          </cell>
          <cell r="BA1526" t="str">
            <v xml:space="preserve"> ST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 t="str">
            <v>Pass</v>
          </cell>
          <cell r="BH1526" t="str">
            <v>Pass</v>
          </cell>
          <cell r="BI1526" t="str">
            <v>***-**-6669</v>
          </cell>
          <cell r="BJ1526">
            <v>3082.02</v>
          </cell>
          <cell r="BK1526">
            <v>3097.98</v>
          </cell>
          <cell r="BL1526">
            <v>3097.98</v>
          </cell>
          <cell r="BM1526"/>
          <cell r="BN1526"/>
          <cell r="BO1526"/>
          <cell r="BP1526"/>
          <cell r="BQ1526">
            <v>3.8091777842173366E-6</v>
          </cell>
          <cell r="BR1526">
            <v>3082.02</v>
          </cell>
          <cell r="BS1526">
            <v>15.96</v>
          </cell>
          <cell r="BT1526">
            <v>3097.98</v>
          </cell>
          <cell r="BU1526">
            <v>0</v>
          </cell>
          <cell r="BV1526">
            <v>3097.98</v>
          </cell>
          <cell r="BW1526">
            <v>0</v>
          </cell>
          <cell r="BX1526">
            <v>0</v>
          </cell>
          <cell r="BY1526"/>
          <cell r="BZ1526">
            <v>0</v>
          </cell>
          <cell r="CA1526" t="e">
            <v>#REF!</v>
          </cell>
          <cell r="CB1526" t="str">
            <v>Match</v>
          </cell>
          <cell r="CC1526" t="b">
            <v>0</v>
          </cell>
          <cell r="CD1526">
            <v>585426669</v>
          </cell>
          <cell r="CE1526">
            <v>9</v>
          </cell>
          <cell r="CF1526">
            <v>5</v>
          </cell>
          <cell r="CG1526">
            <v>42</v>
          </cell>
          <cell r="CH1526" t="b">
            <v>0</v>
          </cell>
          <cell r="CI1526">
            <v>-10.313159722223645</v>
          </cell>
          <cell r="CJ1526"/>
          <cell r="CK1526" t="e">
            <v>#REF!</v>
          </cell>
          <cell r="CL1526" t="e">
            <v>#REF!</v>
          </cell>
        </row>
        <row r="1527">
          <cell r="B1527">
            <v>53512</v>
          </cell>
          <cell r="C1527" t="str">
            <v xml:space="preserve"> ROBERTS,MAJOR S.</v>
          </cell>
          <cell r="D1527">
            <v>15011.5</v>
          </cell>
          <cell r="E1527">
            <v>15011.5</v>
          </cell>
          <cell r="F1527">
            <v>42726</v>
          </cell>
          <cell r="G1527">
            <v>43132</v>
          </cell>
          <cell r="H1527" t="str">
            <v xml:space="preserve"> OPERATING</v>
          </cell>
          <cell r="I1527" t="str">
            <v xml:space="preserve"> SI</v>
          </cell>
          <cell r="J1527">
            <v>61</v>
          </cell>
          <cell r="K1527" t="str">
            <v xml:space="preserve"> A</v>
          </cell>
          <cell r="L1527" t="str">
            <v xml:space="preserve"> N</v>
          </cell>
          <cell r="M1527">
            <v>0</v>
          </cell>
          <cell r="N1527">
            <v>50840</v>
          </cell>
          <cell r="O1527">
            <v>53512</v>
          </cell>
          <cell r="P1527">
            <v>0</v>
          </cell>
          <cell r="Q1527" t="str">
            <v xml:space="preserve"> LF</v>
          </cell>
          <cell r="R1527">
            <v>43132</v>
          </cell>
          <cell r="S1527">
            <v>0</v>
          </cell>
          <cell r="T1527">
            <v>982.1</v>
          </cell>
          <cell r="U1527" t="str">
            <v xml:space="preserve"> N</v>
          </cell>
          <cell r="V1527">
            <v>11</v>
          </cell>
          <cell r="W1527">
            <v>514902955</v>
          </cell>
          <cell r="X1527" t="str">
            <v xml:space="preserve"> S</v>
          </cell>
          <cell r="Y1527">
            <v>50840</v>
          </cell>
          <cell r="Z1527">
            <v>53512</v>
          </cell>
          <cell r="AA1527">
            <v>0</v>
          </cell>
          <cell r="AB1527">
            <v>2</v>
          </cell>
          <cell r="AC1527">
            <v>4</v>
          </cell>
          <cell r="AD1527">
            <v>5</v>
          </cell>
          <cell r="AE1527">
            <v>0</v>
          </cell>
          <cell r="AF1527">
            <v>0</v>
          </cell>
          <cell r="AG1527" t="str">
            <v xml:space="preserve"> ST</v>
          </cell>
          <cell r="AH1527" t="str">
            <v xml:space="preserve"> 2007 HARLEY DAVIDSON NIGHTTRAI</v>
          </cell>
          <cell r="AI1527" t="str">
            <v xml:space="preserve"> N</v>
          </cell>
          <cell r="AJ1527">
            <v>6</v>
          </cell>
          <cell r="AK1527">
            <v>1</v>
          </cell>
          <cell r="AL1527">
            <v>50840</v>
          </cell>
          <cell r="AM1527">
            <v>53512</v>
          </cell>
          <cell r="AN1527" t="str">
            <v xml:space="preserve">  0/00/0000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50840</v>
          </cell>
          <cell r="AZ1527">
            <v>53512</v>
          </cell>
          <cell r="BA1527" t="str">
            <v xml:space="preserve"> ST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 t="str">
            <v>Pass</v>
          </cell>
          <cell r="BH1527" t="str">
            <v>Pass</v>
          </cell>
          <cell r="BI1527" t="str">
            <v>***-**-2955</v>
          </cell>
          <cell r="BJ1527">
            <v>15011.5</v>
          </cell>
          <cell r="BK1527">
            <v>15993.6</v>
          </cell>
          <cell r="BL1527">
            <v>15993.6</v>
          </cell>
          <cell r="BM1527"/>
          <cell r="BN1527"/>
          <cell r="BO1527"/>
          <cell r="BP1527"/>
          <cell r="BQ1527">
            <v>1.2368830033068906E-5</v>
          </cell>
          <cell r="BR1527">
            <v>15011.5</v>
          </cell>
          <cell r="BS1527">
            <v>982.1</v>
          </cell>
          <cell r="BT1527">
            <v>15993.6</v>
          </cell>
          <cell r="BU1527">
            <v>0</v>
          </cell>
          <cell r="BV1527">
            <v>15993.6</v>
          </cell>
          <cell r="BW1527">
            <v>0</v>
          </cell>
          <cell r="BX1527">
            <v>0</v>
          </cell>
          <cell r="BY1527"/>
          <cell r="BZ1527">
            <v>0</v>
          </cell>
          <cell r="CA1527" t="e">
            <v>#REF!</v>
          </cell>
          <cell r="CB1527" t="str">
            <v>Match</v>
          </cell>
          <cell r="CC1527" t="b">
            <v>0</v>
          </cell>
          <cell r="CD1527">
            <v>514902955</v>
          </cell>
          <cell r="CE1527">
            <v>9</v>
          </cell>
          <cell r="CF1527">
            <v>5</v>
          </cell>
          <cell r="CG1527">
            <v>90</v>
          </cell>
          <cell r="CH1527" t="b">
            <v>0</v>
          </cell>
          <cell r="CI1527">
            <v>-8.3131597222236451</v>
          </cell>
          <cell r="CJ1527"/>
          <cell r="CK1527" t="e">
            <v>#REF!</v>
          </cell>
          <cell r="CL1527" t="e">
            <v>#REF!</v>
          </cell>
        </row>
        <row r="1528">
          <cell r="B1528">
            <v>310375</v>
          </cell>
          <cell r="C1528" t="str">
            <v xml:space="preserve"> ROBERTS,MAJOR SCOTT</v>
          </cell>
          <cell r="D1528">
            <v>110000</v>
          </cell>
          <cell r="E1528">
            <v>102633.28</v>
          </cell>
          <cell r="F1528">
            <v>42269</v>
          </cell>
          <cell r="G1528">
            <v>53236</v>
          </cell>
          <cell r="H1528" t="str">
            <v xml:space="preserve"> PURCHASE HOME</v>
          </cell>
          <cell r="I1528" t="str">
            <v xml:space="preserve"> PA</v>
          </cell>
          <cell r="J1528">
            <v>19</v>
          </cell>
          <cell r="K1528" t="str">
            <v xml:space="preserve"> A</v>
          </cell>
          <cell r="L1528" t="str">
            <v xml:space="preserve"> N</v>
          </cell>
          <cell r="M1528">
            <v>0</v>
          </cell>
          <cell r="N1528">
            <v>50840</v>
          </cell>
          <cell r="O1528">
            <v>310375</v>
          </cell>
          <cell r="P1528">
            <v>0</v>
          </cell>
          <cell r="Q1528" t="str">
            <v xml:space="preserve"> BR</v>
          </cell>
          <cell r="R1528">
            <v>43132</v>
          </cell>
          <cell r="S1528">
            <v>525.16</v>
          </cell>
          <cell r="T1528">
            <v>245.92</v>
          </cell>
          <cell r="U1528" t="str">
            <v xml:space="preserve"> N</v>
          </cell>
          <cell r="V1528">
            <v>2</v>
          </cell>
          <cell r="W1528">
            <v>514902955</v>
          </cell>
          <cell r="X1528" t="str">
            <v xml:space="preserve"> S</v>
          </cell>
          <cell r="Y1528">
            <v>50840</v>
          </cell>
          <cell r="Z1528">
            <v>310375</v>
          </cell>
          <cell r="AA1528">
            <v>0</v>
          </cell>
          <cell r="AB1528">
            <v>26</v>
          </cell>
          <cell r="AC1528">
            <v>6</v>
          </cell>
          <cell r="AD1528">
            <v>3</v>
          </cell>
          <cell r="AE1528">
            <v>310375</v>
          </cell>
          <cell r="AF1528">
            <v>1</v>
          </cell>
          <cell r="AG1528" t="str">
            <v xml:space="preserve"> ST</v>
          </cell>
          <cell r="AH1528" t="str">
            <v xml:space="preserve"> 1001 VIOLA AVE</v>
          </cell>
          <cell r="AI1528" t="str">
            <v xml:space="preserve"> N</v>
          </cell>
          <cell r="AJ1528">
            <v>3.75</v>
          </cell>
          <cell r="AK1528">
            <v>1</v>
          </cell>
          <cell r="AL1528">
            <v>50840</v>
          </cell>
          <cell r="AM1528">
            <v>310375</v>
          </cell>
          <cell r="AN1528" t="str">
            <v xml:space="preserve">  0/00/0000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50840</v>
          </cell>
          <cell r="AZ1528">
            <v>310375</v>
          </cell>
          <cell r="BA1528" t="str">
            <v xml:space="preserve"> ST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 t="str">
            <v>Pass</v>
          </cell>
          <cell r="BH1528" t="str">
            <v>Pass</v>
          </cell>
          <cell r="BI1528" t="str">
            <v>***-**-2955</v>
          </cell>
          <cell r="BJ1528">
            <v>102633.28</v>
          </cell>
          <cell r="BK1528">
            <v>102879.2</v>
          </cell>
          <cell r="BL1528">
            <v>102879.2</v>
          </cell>
          <cell r="BM1528"/>
          <cell r="BN1528"/>
          <cell r="BO1528"/>
          <cell r="BP1528"/>
          <cell r="BQ1528">
            <v>5.2853378911849675E-5</v>
          </cell>
          <cell r="BR1528">
            <v>102633.28</v>
          </cell>
          <cell r="BS1528">
            <v>245.92</v>
          </cell>
          <cell r="BT1528">
            <v>102879.2</v>
          </cell>
          <cell r="BU1528">
            <v>0</v>
          </cell>
          <cell r="BV1528">
            <v>102879.2</v>
          </cell>
          <cell r="BW1528">
            <v>0</v>
          </cell>
          <cell r="BX1528">
            <v>0</v>
          </cell>
          <cell r="BY1528"/>
          <cell r="BZ1528">
            <v>0</v>
          </cell>
          <cell r="CA1528" t="e">
            <v>#REF!</v>
          </cell>
          <cell r="CB1528" t="str">
            <v>Match</v>
          </cell>
          <cell r="CC1528" t="b">
            <v>0</v>
          </cell>
          <cell r="CD1528">
            <v>514902955</v>
          </cell>
          <cell r="CE1528">
            <v>9</v>
          </cell>
          <cell r="CF1528">
            <v>5</v>
          </cell>
          <cell r="CG1528">
            <v>90</v>
          </cell>
          <cell r="CH1528" t="b">
            <v>0</v>
          </cell>
          <cell r="CI1528">
            <v>-8.3131597222236451</v>
          </cell>
          <cell r="CJ1528"/>
          <cell r="CK1528" t="e">
            <v>#REF!</v>
          </cell>
          <cell r="CL1528" t="e">
            <v>#REF!</v>
          </cell>
        </row>
        <row r="1529">
          <cell r="B1529">
            <v>9310375</v>
          </cell>
          <cell r="C1529" t="str">
            <v xml:space="preserve"> ROBERTS,MAJOR</v>
          </cell>
          <cell r="D1529">
            <v>-110000</v>
          </cell>
          <cell r="E1529">
            <v>-102633.28</v>
          </cell>
          <cell r="F1529">
            <v>42269</v>
          </cell>
          <cell r="G1529">
            <v>53236</v>
          </cell>
          <cell r="H1529" t="str">
            <v xml:space="preserve"> MPF LOAN SOLD</v>
          </cell>
          <cell r="I1529" t="str">
            <v xml:space="preserve"> PT</v>
          </cell>
          <cell r="J1529">
            <v>20</v>
          </cell>
          <cell r="K1529" t="str">
            <v xml:space="preserve"> A</v>
          </cell>
          <cell r="L1529" t="str">
            <v xml:space="preserve"> N</v>
          </cell>
          <cell r="M1529">
            <v>0</v>
          </cell>
          <cell r="N1529">
            <v>50840</v>
          </cell>
          <cell r="O1529">
            <v>9310375</v>
          </cell>
          <cell r="P1529">
            <v>0</v>
          </cell>
          <cell r="Q1529" t="str">
            <v xml:space="preserve"> BR</v>
          </cell>
          <cell r="R1529">
            <v>43132</v>
          </cell>
          <cell r="S1529">
            <v>525.16</v>
          </cell>
          <cell r="T1529">
            <v>-245.92</v>
          </cell>
          <cell r="U1529" t="str">
            <v xml:space="preserve"> N</v>
          </cell>
          <cell r="V1529">
            <v>2</v>
          </cell>
          <cell r="W1529">
            <v>514902955</v>
          </cell>
          <cell r="X1529" t="str">
            <v xml:space="preserve"> S</v>
          </cell>
          <cell r="Y1529">
            <v>50840</v>
          </cell>
          <cell r="Z1529">
            <v>9310375</v>
          </cell>
          <cell r="AA1529">
            <v>0</v>
          </cell>
          <cell r="AB1529">
            <v>26</v>
          </cell>
          <cell r="AC1529">
            <v>6</v>
          </cell>
          <cell r="AD1529">
            <v>3</v>
          </cell>
          <cell r="AE1529">
            <v>310375</v>
          </cell>
          <cell r="AF1529">
            <v>1</v>
          </cell>
          <cell r="AG1529" t="str">
            <v xml:space="preserve"> ST</v>
          </cell>
          <cell r="AH1529" t="str">
            <v xml:space="preserve"> 1001 VIOLA AVE</v>
          </cell>
          <cell r="AI1529" t="str">
            <v xml:space="preserve">  </v>
          </cell>
          <cell r="AJ1529">
            <v>3.75</v>
          </cell>
          <cell r="AK1529">
            <v>4</v>
          </cell>
          <cell r="AL1529">
            <v>50840</v>
          </cell>
          <cell r="AM1529">
            <v>9310375</v>
          </cell>
          <cell r="AN1529" t="str">
            <v xml:space="preserve">  0/00/0000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50840</v>
          </cell>
          <cell r="AZ1529">
            <v>9310375</v>
          </cell>
          <cell r="BA1529" t="str">
            <v xml:space="preserve"> ST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 t="str">
            <v>Pass</v>
          </cell>
          <cell r="BH1529" t="str">
            <v>Pass</v>
          </cell>
          <cell r="BI1529" t="str">
            <v>***-**-2955</v>
          </cell>
          <cell r="BJ1529">
            <v>-102633.28</v>
          </cell>
          <cell r="BK1529">
            <v>-102879.2</v>
          </cell>
          <cell r="BL1529">
            <v>-102879.2</v>
          </cell>
          <cell r="BM1529"/>
          <cell r="BN1529"/>
          <cell r="BO1529"/>
          <cell r="BP1529"/>
          <cell r="BQ1529">
            <v>-5.2853378911849675E-5</v>
          </cell>
          <cell r="BR1529">
            <v>-102633.28</v>
          </cell>
          <cell r="BS1529">
            <v>-245.92</v>
          </cell>
          <cell r="BT1529">
            <v>-102879.2</v>
          </cell>
          <cell r="BU1529">
            <v>0</v>
          </cell>
          <cell r="BV1529">
            <v>-102879.2</v>
          </cell>
          <cell r="BW1529">
            <v>0</v>
          </cell>
          <cell r="BX1529">
            <v>0</v>
          </cell>
          <cell r="BY1529"/>
          <cell r="BZ1529">
            <v>0</v>
          </cell>
          <cell r="CA1529" t="e">
            <v>#REF!</v>
          </cell>
          <cell r="CB1529" t="str">
            <v>Match</v>
          </cell>
          <cell r="CC1529" t="b">
            <v>0</v>
          </cell>
          <cell r="CD1529">
            <v>514902955</v>
          </cell>
          <cell r="CE1529">
            <v>9</v>
          </cell>
          <cell r="CF1529">
            <v>5</v>
          </cell>
          <cell r="CG1529">
            <v>90</v>
          </cell>
          <cell r="CH1529" t="b">
            <v>0</v>
          </cell>
          <cell r="CI1529">
            <v>-8.3131597222236451</v>
          </cell>
          <cell r="CJ1529"/>
          <cell r="CK1529" t="e">
            <v>#REF!</v>
          </cell>
          <cell r="CL1529" t="e">
            <v>#REF!</v>
          </cell>
        </row>
        <row r="1530">
          <cell r="B1530">
            <v>52792</v>
          </cell>
          <cell r="C1530" t="str">
            <v xml:space="preserve"> ROBERTS,MICHAEL ALLE</v>
          </cell>
          <cell r="D1530">
            <v>48926.7</v>
          </cell>
          <cell r="E1530">
            <v>23398.18</v>
          </cell>
          <cell r="F1530">
            <v>42479</v>
          </cell>
          <cell r="G1530">
            <v>44301</v>
          </cell>
          <cell r="H1530" t="str">
            <v xml:space="preserve"> CONSOLIDATE DEBT</v>
          </cell>
          <cell r="I1530" t="str">
            <v xml:space="preserve"> SA</v>
          </cell>
          <cell r="J1530">
            <v>31</v>
          </cell>
          <cell r="K1530" t="str">
            <v xml:space="preserve"> A</v>
          </cell>
          <cell r="L1530" t="str">
            <v xml:space="preserve"> N</v>
          </cell>
          <cell r="M1530">
            <v>0</v>
          </cell>
          <cell r="N1530">
            <v>50855</v>
          </cell>
          <cell r="O1530">
            <v>52792</v>
          </cell>
          <cell r="P1530">
            <v>0</v>
          </cell>
          <cell r="Q1530" t="str">
            <v xml:space="preserve"> JD</v>
          </cell>
          <cell r="R1530">
            <v>43388</v>
          </cell>
          <cell r="S1530">
            <v>968.19</v>
          </cell>
          <cell r="T1530">
            <v>93.28</v>
          </cell>
          <cell r="U1530" t="str">
            <v xml:space="preserve"> N</v>
          </cell>
          <cell r="V1530">
            <v>7</v>
          </cell>
          <cell r="W1530">
            <v>511927615</v>
          </cell>
          <cell r="X1530" t="str">
            <v xml:space="preserve"> S</v>
          </cell>
          <cell r="Y1530">
            <v>50855</v>
          </cell>
          <cell r="Z1530">
            <v>52792</v>
          </cell>
          <cell r="AA1530">
            <v>0</v>
          </cell>
          <cell r="AB1530">
            <v>3</v>
          </cell>
          <cell r="AC1530">
            <v>10</v>
          </cell>
          <cell r="AD1530">
            <v>4</v>
          </cell>
          <cell r="AE1530">
            <v>0</v>
          </cell>
          <cell r="AF1530">
            <v>0</v>
          </cell>
          <cell r="AG1530" t="str">
            <v xml:space="preserve"> ST</v>
          </cell>
          <cell r="AH1530" t="str">
            <v xml:space="preserve"> 2005 DODGE RAM</v>
          </cell>
          <cell r="AI1530" t="str">
            <v xml:space="preserve"> N</v>
          </cell>
          <cell r="AJ1530">
            <v>7</v>
          </cell>
          <cell r="AK1530">
            <v>0</v>
          </cell>
          <cell r="AL1530">
            <v>50855</v>
          </cell>
          <cell r="AM1530">
            <v>52792</v>
          </cell>
          <cell r="AN1530" t="str">
            <v xml:space="preserve">  0/00/0000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50855</v>
          </cell>
          <cell r="AZ1530">
            <v>52792</v>
          </cell>
          <cell r="BA1530" t="str">
            <v xml:space="preserve"> ST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 t="str">
            <v>Pass</v>
          </cell>
          <cell r="BH1530" t="str">
            <v>Pass</v>
          </cell>
          <cell r="BI1530" t="str">
            <v>***-**-7615</v>
          </cell>
          <cell r="BJ1530">
            <v>23398.18</v>
          </cell>
          <cell r="BK1530">
            <v>23491.46</v>
          </cell>
          <cell r="BL1530">
            <v>23491.46</v>
          </cell>
          <cell r="BM1530"/>
          <cell r="BN1530"/>
          <cell r="BO1530"/>
          <cell r="BP1530"/>
          <cell r="BQ1530">
            <v>2.2492275705537597E-5</v>
          </cell>
          <cell r="BR1530">
            <v>23398.18</v>
          </cell>
          <cell r="BS1530">
            <v>93.28</v>
          </cell>
          <cell r="BT1530">
            <v>23491.46</v>
          </cell>
          <cell r="BU1530">
            <v>0</v>
          </cell>
          <cell r="BV1530">
            <v>23491.46</v>
          </cell>
          <cell r="BW1530">
            <v>0</v>
          </cell>
          <cell r="BX1530">
            <v>0</v>
          </cell>
          <cell r="BY1530"/>
          <cell r="BZ1530">
            <v>0</v>
          </cell>
          <cell r="CA1530" t="e">
            <v>#REF!</v>
          </cell>
          <cell r="CB1530" t="str">
            <v>Match</v>
          </cell>
          <cell r="CC1530" t="b">
            <v>0</v>
          </cell>
          <cell r="CD1530">
            <v>511927615</v>
          </cell>
          <cell r="CE1530">
            <v>9</v>
          </cell>
          <cell r="CF1530">
            <v>5</v>
          </cell>
          <cell r="CG1530">
            <v>92</v>
          </cell>
          <cell r="CH1530" t="b">
            <v>0</v>
          </cell>
          <cell r="CI1530">
            <v>-264.31315972222365</v>
          </cell>
          <cell r="CJ1530"/>
          <cell r="CK1530" t="e">
            <v>#REF!</v>
          </cell>
          <cell r="CL1530" t="e">
            <v>#REF!</v>
          </cell>
        </row>
        <row r="1531">
          <cell r="B1531">
            <v>54466</v>
          </cell>
          <cell r="C1531" t="str">
            <v xml:space="preserve"> ROBERTS,MICHAEL ALLE</v>
          </cell>
          <cell r="D1531">
            <v>23507.49</v>
          </cell>
          <cell r="E1531">
            <v>23164.99</v>
          </cell>
          <cell r="F1531">
            <v>43122</v>
          </cell>
          <cell r="G1531">
            <v>44301</v>
          </cell>
          <cell r="H1531" t="str">
            <v xml:space="preserve"> REFINANCE VEHICLES</v>
          </cell>
          <cell r="I1531" t="str">
            <v xml:space="preserve"> SA</v>
          </cell>
          <cell r="J1531">
            <v>34</v>
          </cell>
          <cell r="K1531" t="str">
            <v xml:space="preserve"> A</v>
          </cell>
          <cell r="L1531" t="str">
            <v xml:space="preserve"> N</v>
          </cell>
          <cell r="M1531">
            <v>0</v>
          </cell>
          <cell r="N1531">
            <v>50855</v>
          </cell>
          <cell r="O1531">
            <v>54466</v>
          </cell>
          <cell r="P1531">
            <v>0</v>
          </cell>
          <cell r="Q1531" t="str">
            <v xml:space="preserve"> MN</v>
          </cell>
          <cell r="R1531">
            <v>43146</v>
          </cell>
          <cell r="S1531">
            <v>674.7</v>
          </cell>
          <cell r="T1531">
            <v>1.45</v>
          </cell>
          <cell r="U1531" t="str">
            <v xml:space="preserve"> N</v>
          </cell>
          <cell r="V1531">
            <v>11</v>
          </cell>
          <cell r="W1531">
            <v>511927615</v>
          </cell>
          <cell r="X1531" t="str">
            <v xml:space="preserve"> S</v>
          </cell>
          <cell r="Y1531">
            <v>50855</v>
          </cell>
          <cell r="Z1531">
            <v>54466</v>
          </cell>
          <cell r="AA1531">
            <v>0</v>
          </cell>
          <cell r="AB1531">
            <v>3</v>
          </cell>
          <cell r="AC1531">
            <v>5</v>
          </cell>
          <cell r="AD1531">
            <v>12</v>
          </cell>
          <cell r="AE1531">
            <v>0</v>
          </cell>
          <cell r="AF1531">
            <v>0</v>
          </cell>
          <cell r="AG1531" t="str">
            <v xml:space="preserve"> ST</v>
          </cell>
          <cell r="AH1531" t="str">
            <v xml:space="preserve"> 2005 DODGE  RAM 1500 (VIN 1D7H</v>
          </cell>
          <cell r="AI1531" t="str">
            <v xml:space="preserve"> N</v>
          </cell>
          <cell r="AJ1531">
            <v>7</v>
          </cell>
          <cell r="AK1531">
            <v>0</v>
          </cell>
          <cell r="AL1531">
            <v>50855</v>
          </cell>
          <cell r="AM1531">
            <v>54466</v>
          </cell>
          <cell r="AN1531" t="str">
            <v xml:space="preserve">  0/00/0000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50855</v>
          </cell>
          <cell r="AZ1531">
            <v>54466</v>
          </cell>
          <cell r="BA1531" t="str">
            <v xml:space="preserve"> ST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 t="str">
            <v>Pass</v>
          </cell>
          <cell r="BH1531" t="str">
            <v>Pass</v>
          </cell>
          <cell r="BI1531" t="str">
            <v>***-**-7615</v>
          </cell>
          <cell r="BJ1531">
            <v>23164.99</v>
          </cell>
          <cell r="BK1531">
            <v>23166.440000000002</v>
          </cell>
          <cell r="BL1531">
            <v>23166.440000000002</v>
          </cell>
          <cell r="BM1531"/>
          <cell r="BN1531"/>
          <cell r="BO1531"/>
          <cell r="BP1531"/>
          <cell r="BQ1531">
            <v>2.2268114092464518E-5</v>
          </cell>
          <cell r="BR1531">
            <v>23164.99</v>
          </cell>
          <cell r="BS1531">
            <v>1.45</v>
          </cell>
          <cell r="BT1531">
            <v>23166.440000000002</v>
          </cell>
          <cell r="BU1531">
            <v>0</v>
          </cell>
          <cell r="BV1531">
            <v>23166.440000000002</v>
          </cell>
          <cell r="BW1531">
            <v>0</v>
          </cell>
          <cell r="BX1531">
            <v>0</v>
          </cell>
          <cell r="BY1531"/>
          <cell r="BZ1531">
            <v>0</v>
          </cell>
          <cell r="CA1531" t="e">
            <v>#REF!</v>
          </cell>
          <cell r="CB1531" t="str">
            <v>Match</v>
          </cell>
          <cell r="CC1531" t="b">
            <v>0</v>
          </cell>
          <cell r="CD1531">
            <v>511927615</v>
          </cell>
          <cell r="CE1531">
            <v>9</v>
          </cell>
          <cell r="CF1531">
            <v>5</v>
          </cell>
          <cell r="CG1531">
            <v>92</v>
          </cell>
          <cell r="CH1531" t="b">
            <v>0</v>
          </cell>
          <cell r="CI1531">
            <v>-22.313159722223645</v>
          </cell>
          <cell r="CJ1531"/>
          <cell r="CK1531" t="e">
            <v>#REF!</v>
          </cell>
          <cell r="CL1531" t="e">
            <v>#REF!</v>
          </cell>
        </row>
        <row r="1532">
          <cell r="B1532">
            <v>350017</v>
          </cell>
          <cell r="C1532" t="str">
            <v xml:space="preserve"> ROBERTS,ROSS S.</v>
          </cell>
          <cell r="D1532">
            <v>68800</v>
          </cell>
          <cell r="E1532">
            <v>59192.4</v>
          </cell>
          <cell r="F1532">
            <v>40056</v>
          </cell>
          <cell r="G1532">
            <v>51014</v>
          </cell>
          <cell r="H1532" t="str">
            <v xml:space="preserve"> PURCHASE OF HOME</v>
          </cell>
          <cell r="I1532" t="str">
            <v xml:space="preserve"> PA</v>
          </cell>
          <cell r="J1532">
            <v>19</v>
          </cell>
          <cell r="K1532" t="str">
            <v xml:space="preserve"> A</v>
          </cell>
          <cell r="L1532" t="str">
            <v xml:space="preserve"> N</v>
          </cell>
          <cell r="M1532">
            <v>0</v>
          </cell>
          <cell r="N1532">
            <v>50860</v>
          </cell>
          <cell r="O1532">
            <v>350017</v>
          </cell>
          <cell r="P1532">
            <v>0</v>
          </cell>
          <cell r="Q1532" t="str">
            <v xml:space="preserve"> KM</v>
          </cell>
          <cell r="R1532">
            <v>43132</v>
          </cell>
          <cell r="S1532">
            <v>390.64</v>
          </cell>
          <cell r="T1532">
            <v>191.4</v>
          </cell>
          <cell r="U1532" t="str">
            <v xml:space="preserve"> N</v>
          </cell>
          <cell r="V1532">
            <v>2</v>
          </cell>
          <cell r="W1532">
            <v>515803658</v>
          </cell>
          <cell r="X1532" t="str">
            <v xml:space="preserve"> S</v>
          </cell>
          <cell r="Y1532">
            <v>50860</v>
          </cell>
          <cell r="Z1532">
            <v>350017</v>
          </cell>
          <cell r="AA1532">
            <v>0</v>
          </cell>
          <cell r="AB1532">
            <v>3</v>
          </cell>
          <cell r="AC1532">
            <v>6</v>
          </cell>
          <cell r="AD1532">
            <v>3</v>
          </cell>
          <cell r="AE1532">
            <v>350017</v>
          </cell>
          <cell r="AF1532">
            <v>1</v>
          </cell>
          <cell r="AG1532" t="str">
            <v xml:space="preserve"> ST</v>
          </cell>
          <cell r="AH1532" t="str">
            <v xml:space="preserve"> 608 CHURCH ST</v>
          </cell>
          <cell r="AI1532" t="str">
            <v xml:space="preserve"> N</v>
          </cell>
          <cell r="AJ1532">
            <v>5.0599999999999996</v>
          </cell>
          <cell r="AK1532">
            <v>5</v>
          </cell>
          <cell r="AL1532">
            <v>50860</v>
          </cell>
          <cell r="AM1532">
            <v>350017</v>
          </cell>
          <cell r="AN1532" t="str">
            <v xml:space="preserve">  0/00/0000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50860</v>
          </cell>
          <cell r="AZ1532">
            <v>350017</v>
          </cell>
          <cell r="BA1532" t="str">
            <v xml:space="preserve"> ST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 t="str">
            <v>Pass</v>
          </cell>
          <cell r="BH1532" t="str">
            <v>Pass</v>
          </cell>
          <cell r="BI1532" t="str">
            <v>***-**-3658</v>
          </cell>
          <cell r="BJ1532">
            <v>59192.4</v>
          </cell>
          <cell r="BK1532">
            <v>59383.8</v>
          </cell>
          <cell r="BL1532">
            <v>59383.8</v>
          </cell>
          <cell r="BM1532"/>
          <cell r="BN1532"/>
          <cell r="BO1532"/>
          <cell r="BP1532"/>
          <cell r="BQ1532">
            <v>4.1131045291255653E-5</v>
          </cell>
          <cell r="BR1532">
            <v>59192.4</v>
          </cell>
          <cell r="BS1532">
            <v>191.4</v>
          </cell>
          <cell r="BT1532">
            <v>59383.8</v>
          </cell>
          <cell r="BU1532">
            <v>0</v>
          </cell>
          <cell r="BV1532">
            <v>59383.8</v>
          </cell>
          <cell r="BW1532">
            <v>0</v>
          </cell>
          <cell r="BX1532">
            <v>0</v>
          </cell>
          <cell r="BY1532"/>
          <cell r="BZ1532">
            <v>0</v>
          </cell>
          <cell r="CA1532" t="e">
            <v>#REF!</v>
          </cell>
          <cell r="CB1532" t="str">
            <v>Match</v>
          </cell>
          <cell r="CC1532" t="b">
            <v>0</v>
          </cell>
          <cell r="CD1532">
            <v>515803658</v>
          </cell>
          <cell r="CE1532">
            <v>9</v>
          </cell>
          <cell r="CF1532">
            <v>5</v>
          </cell>
          <cell r="CG1532">
            <v>80</v>
          </cell>
          <cell r="CH1532" t="b">
            <v>0</v>
          </cell>
          <cell r="CI1532">
            <v>-8.3131597222236451</v>
          </cell>
          <cell r="CJ1532"/>
          <cell r="CK1532" t="e">
            <v>#REF!</v>
          </cell>
          <cell r="CL1532" t="e">
            <v>#REF!</v>
          </cell>
        </row>
        <row r="1533">
          <cell r="B1533">
            <v>9350017</v>
          </cell>
          <cell r="C1533" t="str">
            <v xml:space="preserve"> ROBERTS ROSS</v>
          </cell>
          <cell r="D1533">
            <v>0</v>
          </cell>
          <cell r="E1533">
            <v>-59192.4</v>
          </cell>
          <cell r="F1533">
            <v>40056</v>
          </cell>
          <cell r="G1533">
            <v>51014</v>
          </cell>
          <cell r="H1533" t="str">
            <v xml:space="preserve"> FHLB PARTICIPATION</v>
          </cell>
          <cell r="I1533" t="str">
            <v xml:space="preserve"> PT</v>
          </cell>
          <cell r="J1533">
            <v>20</v>
          </cell>
          <cell r="K1533" t="str">
            <v xml:space="preserve"> A</v>
          </cell>
          <cell r="L1533" t="str">
            <v xml:space="preserve"> N</v>
          </cell>
          <cell r="M1533">
            <v>0</v>
          </cell>
          <cell r="N1533">
            <v>50860</v>
          </cell>
          <cell r="O1533">
            <v>9350017</v>
          </cell>
          <cell r="P1533">
            <v>0</v>
          </cell>
          <cell r="Q1533" t="str">
            <v xml:space="preserve"> KM</v>
          </cell>
          <cell r="R1533">
            <v>43132</v>
          </cell>
          <cell r="S1533">
            <v>390.64</v>
          </cell>
          <cell r="T1533">
            <v>-191.4</v>
          </cell>
          <cell r="U1533" t="str">
            <v xml:space="preserve"> N</v>
          </cell>
          <cell r="V1533">
            <v>2</v>
          </cell>
          <cell r="W1533">
            <v>515803658</v>
          </cell>
          <cell r="X1533" t="str">
            <v xml:space="preserve"> S</v>
          </cell>
          <cell r="Y1533">
            <v>50860</v>
          </cell>
          <cell r="Z1533">
            <v>9350017</v>
          </cell>
          <cell r="AA1533">
            <v>0</v>
          </cell>
          <cell r="AB1533">
            <v>3</v>
          </cell>
          <cell r="AC1533">
            <v>6</v>
          </cell>
          <cell r="AD1533">
            <v>3</v>
          </cell>
          <cell r="AE1533">
            <v>350017</v>
          </cell>
          <cell r="AF1533">
            <v>1</v>
          </cell>
          <cell r="AG1533" t="str">
            <v xml:space="preserve"> ST</v>
          </cell>
          <cell r="AH1533" t="str">
            <v xml:space="preserve"> 608 CHURCH</v>
          </cell>
          <cell r="AI1533" t="str">
            <v xml:space="preserve"> N</v>
          </cell>
          <cell r="AJ1533">
            <v>5.0599999999999996</v>
          </cell>
          <cell r="AK1533">
            <v>19</v>
          </cell>
          <cell r="AL1533">
            <v>50860</v>
          </cell>
          <cell r="AM1533">
            <v>9350017</v>
          </cell>
          <cell r="AN1533" t="str">
            <v xml:space="preserve">  0/00/0000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50860</v>
          </cell>
          <cell r="AZ1533">
            <v>9350017</v>
          </cell>
          <cell r="BA1533" t="str">
            <v xml:space="preserve"> ST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 t="str">
            <v>Pass</v>
          </cell>
          <cell r="BH1533" t="str">
            <v>Pass</v>
          </cell>
          <cell r="BI1533" t="str">
            <v>***-**-3658</v>
          </cell>
          <cell r="BJ1533">
            <v>-59192.4</v>
          </cell>
          <cell r="BK1533">
            <v>-59383.8</v>
          </cell>
          <cell r="BL1533">
            <v>-59383.8</v>
          </cell>
          <cell r="BM1533"/>
          <cell r="BN1533"/>
          <cell r="BO1533"/>
          <cell r="BP1533"/>
          <cell r="BQ1533">
            <v>-4.1131045291255653E-5</v>
          </cell>
          <cell r="BR1533">
            <v>-59192.4</v>
          </cell>
          <cell r="BS1533">
            <v>-191.4</v>
          </cell>
          <cell r="BT1533">
            <v>-59383.8</v>
          </cell>
          <cell r="BU1533">
            <v>0</v>
          </cell>
          <cell r="BV1533">
            <v>-59383.8</v>
          </cell>
          <cell r="BW1533">
            <v>0</v>
          </cell>
          <cell r="BX1533">
            <v>0</v>
          </cell>
          <cell r="BY1533"/>
          <cell r="BZ1533">
            <v>0</v>
          </cell>
          <cell r="CA1533" t="e">
            <v>#REF!</v>
          </cell>
          <cell r="CB1533" t="str">
            <v>Match</v>
          </cell>
          <cell r="CC1533" t="b">
            <v>0</v>
          </cell>
          <cell r="CD1533">
            <v>515803658</v>
          </cell>
          <cell r="CE1533">
            <v>9</v>
          </cell>
          <cell r="CF1533">
            <v>5</v>
          </cell>
          <cell r="CG1533">
            <v>80</v>
          </cell>
          <cell r="CH1533" t="b">
            <v>0</v>
          </cell>
          <cell r="CI1533">
            <v>-8.3131597222236451</v>
          </cell>
          <cell r="CJ1533"/>
          <cell r="CK1533" t="e">
            <v>#REF!</v>
          </cell>
          <cell r="CL1533" t="e">
            <v>#REF!</v>
          </cell>
        </row>
        <row r="1534">
          <cell r="B1534">
            <v>52744</v>
          </cell>
          <cell r="C1534" t="str">
            <v xml:space="preserve"> ROBERTS,RYAN S.</v>
          </cell>
          <cell r="D1534">
            <v>97139.24</v>
          </cell>
          <cell r="E1534">
            <v>93639.24</v>
          </cell>
          <cell r="F1534">
            <v>42467</v>
          </cell>
          <cell r="G1534">
            <v>43238</v>
          </cell>
          <cell r="H1534" t="str">
            <v xml:space="preserve"> INVESTMENT RENEWAL</v>
          </cell>
          <cell r="I1534" t="str">
            <v xml:space="preserve"> SI</v>
          </cell>
          <cell r="J1534">
            <v>61</v>
          </cell>
          <cell r="K1534" t="str">
            <v xml:space="preserve"> A</v>
          </cell>
          <cell r="L1534" t="str">
            <v xml:space="preserve"> N</v>
          </cell>
          <cell r="M1534">
            <v>0</v>
          </cell>
          <cell r="N1534">
            <v>50865</v>
          </cell>
          <cell r="O1534">
            <v>52744</v>
          </cell>
          <cell r="P1534">
            <v>0</v>
          </cell>
          <cell r="Q1534" t="str">
            <v xml:space="preserve"> CP</v>
          </cell>
          <cell r="R1534">
            <v>43238</v>
          </cell>
          <cell r="S1534">
            <v>0</v>
          </cell>
          <cell r="T1534">
            <v>9884.65</v>
          </cell>
          <cell r="U1534" t="str">
            <v xml:space="preserve"> N</v>
          </cell>
          <cell r="V1534">
            <v>1</v>
          </cell>
          <cell r="W1534">
            <v>514947837</v>
          </cell>
          <cell r="X1534" t="str">
            <v xml:space="preserve"> S</v>
          </cell>
          <cell r="Y1534">
            <v>50865</v>
          </cell>
          <cell r="Z1534">
            <v>52744</v>
          </cell>
          <cell r="AA1534">
            <v>1</v>
          </cell>
          <cell r="AB1534">
            <v>2</v>
          </cell>
          <cell r="AC1534">
            <v>4</v>
          </cell>
          <cell r="AD1534">
            <v>5</v>
          </cell>
          <cell r="AE1534">
            <v>0</v>
          </cell>
          <cell r="AF1534">
            <v>0</v>
          </cell>
          <cell r="AG1534" t="str">
            <v xml:space="preserve"> ST</v>
          </cell>
          <cell r="AH1534" t="str">
            <v xml:space="preserve"> UNSECURED</v>
          </cell>
          <cell r="AI1534" t="str">
            <v xml:space="preserve"> N</v>
          </cell>
          <cell r="AJ1534">
            <v>5.75</v>
          </cell>
          <cell r="AK1534">
            <v>0</v>
          </cell>
          <cell r="AL1534">
            <v>50865</v>
          </cell>
          <cell r="AM1534">
            <v>52744</v>
          </cell>
          <cell r="AN1534" t="str">
            <v xml:space="preserve">  4/14/2017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50865</v>
          </cell>
          <cell r="AZ1534">
            <v>52744</v>
          </cell>
          <cell r="BA1534" t="str">
            <v xml:space="preserve"> ST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 t="str">
            <v>Pass</v>
          </cell>
          <cell r="BH1534" t="str">
            <v>Pass</v>
          </cell>
          <cell r="BI1534" t="str">
            <v>***-**-7837</v>
          </cell>
          <cell r="BJ1534">
            <v>93639.24</v>
          </cell>
          <cell r="BK1534">
            <v>103523.89</v>
          </cell>
          <cell r="BL1534">
            <v>103523.89</v>
          </cell>
          <cell r="BM1534"/>
          <cell r="BN1534"/>
          <cell r="BO1534"/>
          <cell r="BP1534"/>
          <cell r="BQ1534">
            <v>7.3939924978827878E-5</v>
          </cell>
          <cell r="BR1534">
            <v>93639.24</v>
          </cell>
          <cell r="BS1534">
            <v>9884.65</v>
          </cell>
          <cell r="BT1534">
            <v>103523.89</v>
          </cell>
          <cell r="BU1534">
            <v>0</v>
          </cell>
          <cell r="BV1534">
            <v>103523.89</v>
          </cell>
          <cell r="BW1534">
            <v>0</v>
          </cell>
          <cell r="BX1534">
            <v>0</v>
          </cell>
          <cell r="BY1534"/>
          <cell r="BZ1534">
            <v>0</v>
          </cell>
          <cell r="CA1534" t="e">
            <v>#REF!</v>
          </cell>
          <cell r="CB1534" t="str">
            <v>Match</v>
          </cell>
          <cell r="CC1534" t="b">
            <v>0</v>
          </cell>
          <cell r="CD1534">
            <v>514947837</v>
          </cell>
          <cell r="CE1534">
            <v>9</v>
          </cell>
          <cell r="CF1534">
            <v>5</v>
          </cell>
          <cell r="CG1534">
            <v>94</v>
          </cell>
          <cell r="CH1534" t="b">
            <v>0</v>
          </cell>
          <cell r="CI1534">
            <v>-114.31315972222365</v>
          </cell>
          <cell r="CJ1534"/>
          <cell r="CK1534" t="e">
            <v>#REF!</v>
          </cell>
          <cell r="CL1534" t="e">
            <v>#REF!</v>
          </cell>
        </row>
        <row r="1535">
          <cell r="B1535">
            <v>310389</v>
          </cell>
          <cell r="C1535" t="str">
            <v xml:space="preserve"> ROBERTS,RYAN S.</v>
          </cell>
          <cell r="D1535">
            <v>195000</v>
          </cell>
          <cell r="E1535">
            <v>173819.66</v>
          </cell>
          <cell r="F1535">
            <v>42352</v>
          </cell>
          <cell r="G1535">
            <v>47849</v>
          </cell>
          <cell r="H1535" t="str">
            <v xml:space="preserve"> CASH-OUT REFINANCE</v>
          </cell>
          <cell r="I1535" t="str">
            <v xml:space="preserve"> PA</v>
          </cell>
          <cell r="J1535">
            <v>19</v>
          </cell>
          <cell r="K1535" t="str">
            <v xml:space="preserve"> A</v>
          </cell>
          <cell r="L1535" t="str">
            <v xml:space="preserve"> N</v>
          </cell>
          <cell r="M1535">
            <v>0</v>
          </cell>
          <cell r="N1535">
            <v>50865</v>
          </cell>
          <cell r="O1535">
            <v>310389</v>
          </cell>
          <cell r="P1535">
            <v>0</v>
          </cell>
          <cell r="Q1535" t="str">
            <v xml:space="preserve"> BR</v>
          </cell>
          <cell r="R1535">
            <v>43132</v>
          </cell>
          <cell r="S1535">
            <v>1370.2</v>
          </cell>
          <cell r="T1535">
            <v>333.12</v>
          </cell>
          <cell r="U1535" t="str">
            <v xml:space="preserve"> N</v>
          </cell>
          <cell r="V1535">
            <v>2</v>
          </cell>
          <cell r="W1535">
            <v>514947837</v>
          </cell>
          <cell r="X1535" t="str">
            <v xml:space="preserve"> S</v>
          </cell>
          <cell r="Y1535">
            <v>50865</v>
          </cell>
          <cell r="Z1535">
            <v>310389</v>
          </cell>
          <cell r="AA1535">
            <v>0</v>
          </cell>
          <cell r="AB1535">
            <v>2</v>
          </cell>
          <cell r="AC1535">
            <v>6</v>
          </cell>
          <cell r="AD1535">
            <v>3</v>
          </cell>
          <cell r="AE1535">
            <v>310389</v>
          </cell>
          <cell r="AF1535">
            <v>1</v>
          </cell>
          <cell r="AG1535" t="str">
            <v xml:space="preserve"> ST</v>
          </cell>
          <cell r="AH1535" t="str">
            <v xml:space="preserve"> 1214 STEELE AVE</v>
          </cell>
          <cell r="AI1535" t="str">
            <v xml:space="preserve"> N</v>
          </cell>
          <cell r="AJ1535">
            <v>3</v>
          </cell>
          <cell r="AK1535">
            <v>1</v>
          </cell>
          <cell r="AL1535">
            <v>50865</v>
          </cell>
          <cell r="AM1535">
            <v>310389</v>
          </cell>
          <cell r="AN1535" t="str">
            <v xml:space="preserve">  0/00/0000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50865</v>
          </cell>
          <cell r="AZ1535">
            <v>310389</v>
          </cell>
          <cell r="BA1535" t="str">
            <v xml:space="preserve"> ST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 t="str">
            <v>Pass</v>
          </cell>
          <cell r="BH1535" t="str">
            <v>Pass</v>
          </cell>
          <cell r="BI1535" t="str">
            <v>***-**-7837</v>
          </cell>
          <cell r="BJ1535">
            <v>173819.66</v>
          </cell>
          <cell r="BK1535">
            <v>174152.78</v>
          </cell>
          <cell r="BL1535">
            <v>174152.78</v>
          </cell>
          <cell r="BM1535"/>
          <cell r="BN1535"/>
          <cell r="BO1535"/>
          <cell r="BP1535"/>
          <cell r="BQ1535">
            <v>7.1609960062146561E-5</v>
          </cell>
          <cell r="BR1535">
            <v>173819.66</v>
          </cell>
          <cell r="BS1535">
            <v>333.12</v>
          </cell>
          <cell r="BT1535">
            <v>174152.78</v>
          </cell>
          <cell r="BU1535">
            <v>0</v>
          </cell>
          <cell r="BV1535">
            <v>174152.78</v>
          </cell>
          <cell r="BW1535">
            <v>0</v>
          </cell>
          <cell r="BX1535">
            <v>0</v>
          </cell>
          <cell r="BY1535"/>
          <cell r="BZ1535">
            <v>0</v>
          </cell>
          <cell r="CA1535" t="e">
            <v>#REF!</v>
          </cell>
          <cell r="CB1535" t="str">
            <v>Match</v>
          </cell>
          <cell r="CC1535" t="b">
            <v>0</v>
          </cell>
          <cell r="CD1535">
            <v>514947837</v>
          </cell>
          <cell r="CE1535">
            <v>9</v>
          </cell>
          <cell r="CF1535">
            <v>5</v>
          </cell>
          <cell r="CG1535">
            <v>94</v>
          </cell>
          <cell r="CH1535" t="b">
            <v>0</v>
          </cell>
          <cell r="CI1535">
            <v>-8.3131597222236451</v>
          </cell>
          <cell r="CJ1535"/>
          <cell r="CK1535" t="e">
            <v>#REF!</v>
          </cell>
          <cell r="CL1535" t="e">
            <v>#REF!</v>
          </cell>
        </row>
        <row r="1536">
          <cell r="B1536">
            <v>9310389</v>
          </cell>
          <cell r="C1536" t="str">
            <v xml:space="preserve"> ROBERTS,RYAN</v>
          </cell>
          <cell r="D1536">
            <v>-195000</v>
          </cell>
          <cell r="E1536">
            <v>-173819.66</v>
          </cell>
          <cell r="F1536">
            <v>42352</v>
          </cell>
          <cell r="G1536">
            <v>47849</v>
          </cell>
          <cell r="H1536" t="str">
            <v xml:space="preserve"> MPF LOAN SOLD</v>
          </cell>
          <cell r="I1536" t="str">
            <v xml:space="preserve"> PT</v>
          </cell>
          <cell r="J1536">
            <v>20</v>
          </cell>
          <cell r="K1536" t="str">
            <v xml:space="preserve"> A</v>
          </cell>
          <cell r="L1536" t="str">
            <v xml:space="preserve"> N</v>
          </cell>
          <cell r="M1536">
            <v>0</v>
          </cell>
          <cell r="N1536">
            <v>50865</v>
          </cell>
          <cell r="O1536">
            <v>9310389</v>
          </cell>
          <cell r="P1536">
            <v>0</v>
          </cell>
          <cell r="Q1536" t="str">
            <v xml:space="preserve"> BR</v>
          </cell>
          <cell r="R1536">
            <v>43132</v>
          </cell>
          <cell r="S1536">
            <v>1370.2</v>
          </cell>
          <cell r="T1536">
            <v>-333.12</v>
          </cell>
          <cell r="U1536" t="str">
            <v xml:space="preserve"> N</v>
          </cell>
          <cell r="V1536">
            <v>2</v>
          </cell>
          <cell r="W1536">
            <v>514947837</v>
          </cell>
          <cell r="X1536" t="str">
            <v xml:space="preserve"> S</v>
          </cell>
          <cell r="Y1536">
            <v>50865</v>
          </cell>
          <cell r="Z1536">
            <v>9310389</v>
          </cell>
          <cell r="AA1536">
            <v>0</v>
          </cell>
          <cell r="AB1536">
            <v>2</v>
          </cell>
          <cell r="AC1536">
            <v>6</v>
          </cell>
          <cell r="AD1536">
            <v>3</v>
          </cell>
          <cell r="AE1536">
            <v>310389</v>
          </cell>
          <cell r="AF1536">
            <v>1</v>
          </cell>
          <cell r="AG1536" t="str">
            <v xml:space="preserve"> ST</v>
          </cell>
          <cell r="AH1536" t="str">
            <v xml:space="preserve"> 1214 STEELE AVE</v>
          </cell>
          <cell r="AI1536" t="str">
            <v xml:space="preserve">  </v>
          </cell>
          <cell r="AJ1536">
            <v>3</v>
          </cell>
          <cell r="AK1536">
            <v>1</v>
          </cell>
          <cell r="AL1536">
            <v>50865</v>
          </cell>
          <cell r="AM1536">
            <v>9310389</v>
          </cell>
          <cell r="AN1536" t="str">
            <v xml:space="preserve">  0/00/0000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50865</v>
          </cell>
          <cell r="AZ1536">
            <v>9310389</v>
          </cell>
          <cell r="BA1536" t="str">
            <v xml:space="preserve"> ST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 t="str">
            <v>Pass</v>
          </cell>
          <cell r="BH1536" t="str">
            <v>Pass</v>
          </cell>
          <cell r="BI1536" t="str">
            <v>***-**-7837</v>
          </cell>
          <cell r="BJ1536">
            <v>-173819.66</v>
          </cell>
          <cell r="BK1536">
            <v>-174152.78</v>
          </cell>
          <cell r="BL1536">
            <v>-174152.78</v>
          </cell>
          <cell r="BM1536"/>
          <cell r="BN1536"/>
          <cell r="BO1536"/>
          <cell r="BP1536"/>
          <cell r="BQ1536">
            <v>-7.1609960062146561E-5</v>
          </cell>
          <cell r="BR1536">
            <v>-173819.66</v>
          </cell>
          <cell r="BS1536">
            <v>-333.12</v>
          </cell>
          <cell r="BT1536">
            <v>-174152.78</v>
          </cell>
          <cell r="BU1536">
            <v>0</v>
          </cell>
          <cell r="BV1536">
            <v>-174152.78</v>
          </cell>
          <cell r="BW1536">
            <v>0</v>
          </cell>
          <cell r="BX1536">
            <v>0</v>
          </cell>
          <cell r="BY1536"/>
          <cell r="BZ1536">
            <v>0</v>
          </cell>
          <cell r="CA1536" t="e">
            <v>#REF!</v>
          </cell>
          <cell r="CB1536" t="str">
            <v>Match</v>
          </cell>
          <cell r="CC1536" t="b">
            <v>0</v>
          </cell>
          <cell r="CD1536">
            <v>514947837</v>
          </cell>
          <cell r="CE1536">
            <v>9</v>
          </cell>
          <cell r="CF1536">
            <v>5</v>
          </cell>
          <cell r="CG1536">
            <v>94</v>
          </cell>
          <cell r="CH1536" t="b">
            <v>0</v>
          </cell>
          <cell r="CI1536">
            <v>-8.3131597222236451</v>
          </cell>
          <cell r="CJ1536"/>
          <cell r="CK1536" t="e">
            <v>#REF!</v>
          </cell>
          <cell r="CL1536" t="e">
            <v>#REF!</v>
          </cell>
        </row>
        <row r="1537">
          <cell r="B1537">
            <v>53372</v>
          </cell>
          <cell r="C1537" t="str">
            <v xml:space="preserve"> ROBERTS,TREVOR M</v>
          </cell>
          <cell r="D1537">
            <v>2525</v>
          </cell>
          <cell r="E1537">
            <v>1045.3399999999999</v>
          </cell>
          <cell r="F1537">
            <v>42668</v>
          </cell>
          <cell r="G1537">
            <v>43419</v>
          </cell>
          <cell r="H1537" t="str">
            <v xml:space="preserve"> PURCHASE VEHICLE</v>
          </cell>
          <cell r="I1537" t="str">
            <v xml:space="preserve"> SA</v>
          </cell>
          <cell r="J1537">
            <v>31</v>
          </cell>
          <cell r="K1537" t="str">
            <v xml:space="preserve"> A</v>
          </cell>
          <cell r="L1537" t="str">
            <v xml:space="preserve"> N</v>
          </cell>
          <cell r="M1537">
            <v>0</v>
          </cell>
          <cell r="N1537">
            <v>50870</v>
          </cell>
          <cell r="O1537">
            <v>53372</v>
          </cell>
          <cell r="P1537">
            <v>0</v>
          </cell>
          <cell r="Q1537" t="str">
            <v xml:space="preserve"> MN</v>
          </cell>
          <cell r="R1537">
            <v>43146</v>
          </cell>
          <cell r="S1537">
            <v>108.63</v>
          </cell>
          <cell r="T1537">
            <v>5.61</v>
          </cell>
          <cell r="U1537" t="str">
            <v xml:space="preserve"> N</v>
          </cell>
          <cell r="V1537">
            <v>1</v>
          </cell>
          <cell r="W1537">
            <v>515179891</v>
          </cell>
          <cell r="X1537" t="str">
            <v xml:space="preserve"> S</v>
          </cell>
          <cell r="Y1537">
            <v>50870</v>
          </cell>
          <cell r="Z1537">
            <v>53372</v>
          </cell>
          <cell r="AA1537">
            <v>0</v>
          </cell>
          <cell r="AB1537">
            <v>3</v>
          </cell>
          <cell r="AC1537">
            <v>10</v>
          </cell>
          <cell r="AD1537">
            <v>4</v>
          </cell>
          <cell r="AE1537">
            <v>0</v>
          </cell>
          <cell r="AF1537">
            <v>0</v>
          </cell>
          <cell r="AG1537" t="str">
            <v xml:space="preserve"> ST</v>
          </cell>
          <cell r="AH1537" t="str">
            <v xml:space="preserve"> 2008 DODGE AVENGER</v>
          </cell>
          <cell r="AI1537" t="str">
            <v xml:space="preserve"> N</v>
          </cell>
          <cell r="AJ1537">
            <v>7</v>
          </cell>
          <cell r="AK1537">
            <v>0</v>
          </cell>
          <cell r="AL1537">
            <v>50870</v>
          </cell>
          <cell r="AM1537">
            <v>53372</v>
          </cell>
          <cell r="AN1537" t="str">
            <v xml:space="preserve">  0/00/0000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50870</v>
          </cell>
          <cell r="AZ1537">
            <v>53372</v>
          </cell>
          <cell r="BA1537" t="str">
            <v xml:space="preserve"> ST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 t="str">
            <v>Pass</v>
          </cell>
          <cell r="BH1537" t="str">
            <v>Pass</v>
          </cell>
          <cell r="BI1537" t="str">
            <v>***-**-9891</v>
          </cell>
          <cell r="BJ1537">
            <v>1045.3399999999999</v>
          </cell>
          <cell r="BK1537">
            <v>1050.9499999999998</v>
          </cell>
          <cell r="BL1537">
            <v>1050.9499999999998</v>
          </cell>
          <cell r="BM1537"/>
          <cell r="BN1537"/>
          <cell r="BO1537"/>
          <cell r="BP1537"/>
          <cell r="BQ1537">
            <v>1.0048677070621163E-6</v>
          </cell>
          <cell r="BR1537">
            <v>1045.3399999999999</v>
          </cell>
          <cell r="BS1537">
            <v>5.61</v>
          </cell>
          <cell r="BT1537">
            <v>1050.9499999999998</v>
          </cell>
          <cell r="BU1537">
            <v>0</v>
          </cell>
          <cell r="BV1537">
            <v>1050.9499999999998</v>
          </cell>
          <cell r="BW1537">
            <v>0</v>
          </cell>
          <cell r="BX1537">
            <v>0</v>
          </cell>
          <cell r="BY1537"/>
          <cell r="BZ1537">
            <v>0</v>
          </cell>
          <cell r="CA1537" t="e">
            <v>#REF!</v>
          </cell>
          <cell r="CB1537" t="str">
            <v>Match</v>
          </cell>
          <cell r="CC1537" t="b">
            <v>0</v>
          </cell>
          <cell r="CD1537">
            <v>515179891</v>
          </cell>
          <cell r="CE1537">
            <v>9</v>
          </cell>
          <cell r="CF1537">
            <v>5</v>
          </cell>
          <cell r="CG1537">
            <v>17</v>
          </cell>
          <cell r="CH1537" t="b">
            <v>0</v>
          </cell>
          <cell r="CI1537">
            <v>-22.313159722223645</v>
          </cell>
          <cell r="CJ1537"/>
          <cell r="CK1537" t="e">
            <v>#REF!</v>
          </cell>
          <cell r="CL1537" t="e">
            <v>#REF!</v>
          </cell>
        </row>
        <row r="1538">
          <cell r="B1538">
            <v>54373</v>
          </cell>
          <cell r="C1538" t="str">
            <v xml:space="preserve"> ROBERTS,TREVOR M.</v>
          </cell>
          <cell r="D1538">
            <v>525</v>
          </cell>
          <cell r="E1538">
            <v>353.78</v>
          </cell>
          <cell r="F1538">
            <v>43080</v>
          </cell>
          <cell r="G1538">
            <v>43266</v>
          </cell>
          <cell r="H1538" t="str">
            <v xml:space="preserve"> PERSONAL</v>
          </cell>
          <cell r="I1538" t="str">
            <v xml:space="preserve"> SA</v>
          </cell>
          <cell r="J1538">
            <v>31</v>
          </cell>
          <cell r="K1538" t="str">
            <v xml:space="preserve"> A</v>
          </cell>
          <cell r="L1538" t="str">
            <v xml:space="preserve"> N</v>
          </cell>
          <cell r="M1538">
            <v>0</v>
          </cell>
          <cell r="N1538">
            <v>50870</v>
          </cell>
          <cell r="O1538">
            <v>54373</v>
          </cell>
          <cell r="P1538">
            <v>0</v>
          </cell>
          <cell r="Q1538" t="str">
            <v xml:space="preserve"> MN</v>
          </cell>
          <cell r="R1538">
            <v>43174</v>
          </cell>
          <cell r="S1538">
            <v>89.36</v>
          </cell>
          <cell r="T1538">
            <v>0</v>
          </cell>
          <cell r="U1538" t="str">
            <v xml:space="preserve"> N</v>
          </cell>
          <cell r="V1538">
            <v>1</v>
          </cell>
          <cell r="W1538">
            <v>515179891</v>
          </cell>
          <cell r="X1538" t="str">
            <v xml:space="preserve"> S</v>
          </cell>
          <cell r="Y1538">
            <v>50870</v>
          </cell>
          <cell r="Z1538">
            <v>54373</v>
          </cell>
          <cell r="AA1538">
            <v>0</v>
          </cell>
          <cell r="AB1538">
            <v>3</v>
          </cell>
          <cell r="AC1538">
            <v>10</v>
          </cell>
          <cell r="AD1538">
            <v>4</v>
          </cell>
          <cell r="AE1538">
            <v>0</v>
          </cell>
          <cell r="AF1538">
            <v>0</v>
          </cell>
          <cell r="AG1538" t="str">
            <v xml:space="preserve"> ST</v>
          </cell>
          <cell r="AH1538" t="str">
            <v xml:space="preserve"> UNSECURED</v>
          </cell>
          <cell r="AI1538" t="str">
            <v xml:space="preserve"> N</v>
          </cell>
          <cell r="AJ1538">
            <v>7</v>
          </cell>
          <cell r="AK1538">
            <v>0</v>
          </cell>
          <cell r="AL1538">
            <v>50870</v>
          </cell>
          <cell r="AM1538">
            <v>54373</v>
          </cell>
          <cell r="AN1538" t="str">
            <v xml:space="preserve">  0/00/0000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50870</v>
          </cell>
          <cell r="AZ1538">
            <v>54373</v>
          </cell>
          <cell r="BA1538" t="str">
            <v xml:space="preserve"> ST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 t="str">
            <v>Pass</v>
          </cell>
          <cell r="BH1538" t="str">
            <v>Pass</v>
          </cell>
          <cell r="BI1538" t="str">
            <v>***-**-9891</v>
          </cell>
          <cell r="BJ1538">
            <v>353.78</v>
          </cell>
          <cell r="BK1538">
            <v>353.78</v>
          </cell>
          <cell r="BL1538">
            <v>353.78</v>
          </cell>
          <cell r="BM1538"/>
          <cell r="BN1538"/>
          <cell r="BO1538"/>
          <cell r="BP1538"/>
          <cell r="BQ1538">
            <v>3.4008274571377308E-7</v>
          </cell>
          <cell r="BR1538">
            <v>353.78</v>
          </cell>
          <cell r="BS1538">
            <v>0</v>
          </cell>
          <cell r="BT1538">
            <v>353.78</v>
          </cell>
          <cell r="BU1538">
            <v>0</v>
          </cell>
          <cell r="BV1538">
            <v>353.78</v>
          </cell>
          <cell r="BW1538">
            <v>0</v>
          </cell>
          <cell r="BX1538">
            <v>0</v>
          </cell>
          <cell r="BY1538"/>
          <cell r="BZ1538">
            <v>0</v>
          </cell>
          <cell r="CA1538" t="e">
            <v>#REF!</v>
          </cell>
          <cell r="CB1538" t="str">
            <v>Match</v>
          </cell>
          <cell r="CC1538" t="b">
            <v>0</v>
          </cell>
          <cell r="CD1538">
            <v>515179891</v>
          </cell>
          <cell r="CE1538">
            <v>9</v>
          </cell>
          <cell r="CF1538">
            <v>5</v>
          </cell>
          <cell r="CG1538">
            <v>17</v>
          </cell>
          <cell r="CH1538" t="b">
            <v>0</v>
          </cell>
          <cell r="CI1538">
            <v>-50.313159722223645</v>
          </cell>
          <cell r="CJ1538"/>
          <cell r="CK1538" t="e">
            <v>#REF!</v>
          </cell>
          <cell r="CL1538" t="e">
            <v>#REF!</v>
          </cell>
        </row>
        <row r="1539">
          <cell r="B1539">
            <v>52866</v>
          </cell>
          <cell r="C1539" t="str">
            <v xml:space="preserve"> COBERLY,WENDY D.</v>
          </cell>
          <cell r="D1539">
            <v>2015</v>
          </cell>
          <cell r="E1539">
            <v>2015</v>
          </cell>
          <cell r="F1539">
            <v>42509</v>
          </cell>
          <cell r="G1539">
            <v>42826</v>
          </cell>
          <cell r="H1539" t="str">
            <v xml:space="preserve"> PERSONAL</v>
          </cell>
          <cell r="I1539" t="str">
            <v xml:space="preserve"> CO</v>
          </cell>
          <cell r="J1539">
            <v>72</v>
          </cell>
          <cell r="K1539" t="str">
            <v xml:space="preserve"> A</v>
          </cell>
          <cell r="L1539" t="str">
            <v xml:space="preserve"> N</v>
          </cell>
          <cell r="M1539">
            <v>0</v>
          </cell>
          <cell r="N1539">
            <v>50875</v>
          </cell>
          <cell r="O1539">
            <v>52866</v>
          </cell>
          <cell r="P1539">
            <v>2015</v>
          </cell>
          <cell r="Q1539" t="str">
            <v xml:space="preserve"> LF</v>
          </cell>
          <cell r="R1539">
            <v>42826</v>
          </cell>
          <cell r="S1539">
            <v>0</v>
          </cell>
          <cell r="T1539">
            <v>0</v>
          </cell>
          <cell r="U1539" t="str">
            <v xml:space="preserve"> N</v>
          </cell>
          <cell r="V1539">
            <v>1</v>
          </cell>
          <cell r="W1539">
            <v>515760279</v>
          </cell>
          <cell r="X1539" t="str">
            <v xml:space="preserve"> S</v>
          </cell>
          <cell r="Y1539">
            <v>50875</v>
          </cell>
          <cell r="Z1539">
            <v>52866</v>
          </cell>
          <cell r="AA1539">
            <v>0</v>
          </cell>
          <cell r="AB1539">
            <v>1</v>
          </cell>
          <cell r="AC1539">
            <v>10</v>
          </cell>
          <cell r="AD1539">
            <v>8</v>
          </cell>
          <cell r="AE1539">
            <v>0</v>
          </cell>
          <cell r="AF1539">
            <v>0</v>
          </cell>
          <cell r="AG1539" t="str">
            <v xml:space="preserve"> CO</v>
          </cell>
          <cell r="AH1539" t="str">
            <v xml:space="preserve"> UNSECURED</v>
          </cell>
          <cell r="AI1539" t="str">
            <v xml:space="preserve"> N</v>
          </cell>
          <cell r="AJ1539">
            <v>9</v>
          </cell>
          <cell r="AK1539">
            <v>1</v>
          </cell>
          <cell r="AL1539">
            <v>50875</v>
          </cell>
          <cell r="AM1539">
            <v>52866</v>
          </cell>
          <cell r="AN1539" t="str">
            <v xml:space="preserve">  0/00/0000</v>
          </cell>
          <cell r="AO1539">
            <v>2015</v>
          </cell>
          <cell r="AP1539">
            <v>231.99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2246.9899999999998</v>
          </cell>
          <cell r="AV1539">
            <v>1</v>
          </cell>
          <cell r="AW1539">
            <v>1</v>
          </cell>
          <cell r="AX1539">
            <v>1</v>
          </cell>
          <cell r="AY1539">
            <v>50875</v>
          </cell>
          <cell r="AZ1539">
            <v>52866</v>
          </cell>
          <cell r="BA1539" t="str">
            <v xml:space="preserve"> CO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 t="str">
            <v>Substandard</v>
          </cell>
          <cell r="BH1539" t="str">
            <v>Pass</v>
          </cell>
          <cell r="BI1539" t="str">
            <v>***-**-0279</v>
          </cell>
          <cell r="BJ1539">
            <v>2015</v>
          </cell>
          <cell r="BK1539">
            <v>0</v>
          </cell>
          <cell r="BL1539"/>
          <cell r="BM1539"/>
          <cell r="BN1539">
            <v>0</v>
          </cell>
          <cell r="BO1539"/>
          <cell r="BP1539"/>
          <cell r="BQ1539">
            <v>2.4904099373780616E-6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4030</v>
          </cell>
          <cell r="BY1539" t="str">
            <v>120 +</v>
          </cell>
          <cell r="BZ1539">
            <v>2246.9899999999998</v>
          </cell>
          <cell r="CA1539" t="e">
            <v>#REF!</v>
          </cell>
          <cell r="CB1539" t="str">
            <v>Match</v>
          </cell>
          <cell r="CC1539" t="b">
            <v>0</v>
          </cell>
          <cell r="CD1539">
            <v>515760279</v>
          </cell>
          <cell r="CE1539">
            <v>9</v>
          </cell>
          <cell r="CF1539">
            <v>5</v>
          </cell>
          <cell r="CG1539">
            <v>76</v>
          </cell>
          <cell r="CH1539" t="b">
            <v>0</v>
          </cell>
          <cell r="CI1539">
            <v>297.68684027777635</v>
          </cell>
          <cell r="CJ1539" t="str">
            <v>31 +</v>
          </cell>
          <cell r="CK1539">
            <v>0</v>
          </cell>
          <cell r="CL1539">
            <v>0</v>
          </cell>
        </row>
        <row r="1540">
          <cell r="B1540">
            <v>53292</v>
          </cell>
          <cell r="C1540" t="str">
            <v xml:space="preserve"> COBERLY,WENDY D.</v>
          </cell>
          <cell r="D1540">
            <v>8214.14</v>
          </cell>
          <cell r="E1540">
            <v>6675.84</v>
          </cell>
          <cell r="F1540">
            <v>42633</v>
          </cell>
          <cell r="G1540">
            <v>43848</v>
          </cell>
          <cell r="H1540" t="str">
            <v xml:space="preserve"> HOME REPAIRS/REFINANCE VEHICLE</v>
          </cell>
          <cell r="I1540" t="str">
            <v xml:space="preserve"> CO</v>
          </cell>
          <cell r="J1540">
            <v>31</v>
          </cell>
          <cell r="K1540" t="str">
            <v xml:space="preserve"> A</v>
          </cell>
          <cell r="L1540" t="str">
            <v xml:space="preserve"> N</v>
          </cell>
          <cell r="M1540">
            <v>0</v>
          </cell>
          <cell r="N1540">
            <v>50875</v>
          </cell>
          <cell r="O1540">
            <v>53292</v>
          </cell>
          <cell r="P1540">
            <v>7275.84</v>
          </cell>
          <cell r="Q1540" t="str">
            <v xml:space="preserve"> J</v>
          </cell>
          <cell r="R1540">
            <v>42873</v>
          </cell>
          <cell r="S1540">
            <v>232.61</v>
          </cell>
          <cell r="T1540">
            <v>0</v>
          </cell>
          <cell r="U1540" t="str">
            <v xml:space="preserve"> N</v>
          </cell>
          <cell r="V1540">
            <v>11</v>
          </cell>
          <cell r="W1540">
            <v>515760279</v>
          </cell>
          <cell r="X1540" t="str">
            <v xml:space="preserve"> S</v>
          </cell>
          <cell r="Y1540">
            <v>50875</v>
          </cell>
          <cell r="Z1540">
            <v>53292</v>
          </cell>
          <cell r="AA1540">
            <v>0</v>
          </cell>
          <cell r="AB1540">
            <v>1</v>
          </cell>
          <cell r="AC1540">
            <v>10</v>
          </cell>
          <cell r="AD1540">
            <v>4</v>
          </cell>
          <cell r="AE1540">
            <v>0</v>
          </cell>
          <cell r="AF1540">
            <v>0</v>
          </cell>
          <cell r="AG1540" t="str">
            <v xml:space="preserve"> CO</v>
          </cell>
          <cell r="AH1540" t="str">
            <v xml:space="preserve"> 2001 GMC YUKON</v>
          </cell>
          <cell r="AI1540" t="str">
            <v xml:space="preserve"> N</v>
          </cell>
          <cell r="AJ1540">
            <v>7.5</v>
          </cell>
          <cell r="AK1540">
            <v>11</v>
          </cell>
          <cell r="AL1540">
            <v>50875</v>
          </cell>
          <cell r="AM1540">
            <v>53292</v>
          </cell>
          <cell r="AN1540" t="str">
            <v xml:space="preserve">  0/00/0000</v>
          </cell>
          <cell r="AO1540">
            <v>1524.83</v>
          </cell>
          <cell r="AP1540">
            <v>469.1</v>
          </cell>
          <cell r="AQ1540">
            <v>0</v>
          </cell>
          <cell r="AR1540">
            <v>232.61</v>
          </cell>
          <cell r="AS1540">
            <v>232.61</v>
          </cell>
          <cell r="AT1540">
            <v>232.61</v>
          </cell>
          <cell r="AU1540">
            <v>1063.49</v>
          </cell>
          <cell r="AV1540">
            <v>9</v>
          </cell>
          <cell r="AW1540">
            <v>7</v>
          </cell>
          <cell r="AX1540">
            <v>6</v>
          </cell>
          <cell r="AY1540">
            <v>50875</v>
          </cell>
          <cell r="AZ1540">
            <v>53292</v>
          </cell>
          <cell r="BA1540" t="str">
            <v xml:space="preserve"> CO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 t="str">
            <v>Substandard</v>
          </cell>
          <cell r="BH1540" t="str">
            <v>Pass</v>
          </cell>
          <cell r="BI1540" t="str">
            <v>***-**-0279</v>
          </cell>
          <cell r="BJ1540">
            <v>6675.84</v>
          </cell>
          <cell r="BK1540">
            <v>0</v>
          </cell>
          <cell r="BL1540"/>
          <cell r="BM1540"/>
          <cell r="BN1540">
            <v>0</v>
          </cell>
          <cell r="BO1540"/>
          <cell r="BP1540"/>
          <cell r="BQ1540">
            <v>6.8757561109784769E-6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13951.68</v>
          </cell>
          <cell r="BY1540" t="str">
            <v>120 +</v>
          </cell>
          <cell r="BZ1540">
            <v>1993.9299999999998</v>
          </cell>
          <cell r="CA1540" t="e">
            <v>#REF!</v>
          </cell>
          <cell r="CB1540" t="str">
            <v>Match</v>
          </cell>
          <cell r="CC1540" t="b">
            <v>0</v>
          </cell>
          <cell r="CD1540">
            <v>515760279</v>
          </cell>
          <cell r="CE1540">
            <v>9</v>
          </cell>
          <cell r="CF1540">
            <v>5</v>
          </cell>
          <cell r="CG1540">
            <v>76</v>
          </cell>
          <cell r="CH1540" t="b">
            <v>0</v>
          </cell>
          <cell r="CI1540">
            <v>250.68684027777635</v>
          </cell>
          <cell r="CJ1540" t="str">
            <v>31 +</v>
          </cell>
          <cell r="CK1540">
            <v>0</v>
          </cell>
          <cell r="CL1540">
            <v>0</v>
          </cell>
        </row>
        <row r="1541">
          <cell r="B1541">
            <v>53513</v>
          </cell>
          <cell r="C1541" t="str">
            <v xml:space="preserve"> COBERLY,WENDY D.</v>
          </cell>
          <cell r="D1541">
            <v>2025</v>
          </cell>
          <cell r="E1541">
            <v>2025</v>
          </cell>
          <cell r="F1541">
            <v>42726</v>
          </cell>
          <cell r="G1541">
            <v>42826</v>
          </cell>
          <cell r="H1541" t="str">
            <v xml:space="preserve"> PERSONAL</v>
          </cell>
          <cell r="I1541" t="str">
            <v xml:space="preserve"> CO</v>
          </cell>
          <cell r="J1541">
            <v>72</v>
          </cell>
          <cell r="K1541" t="str">
            <v xml:space="preserve"> A</v>
          </cell>
          <cell r="L1541" t="str">
            <v xml:space="preserve"> N</v>
          </cell>
          <cell r="M1541">
            <v>0</v>
          </cell>
          <cell r="N1541">
            <v>50875</v>
          </cell>
          <cell r="O1541">
            <v>53513</v>
          </cell>
          <cell r="P1541">
            <v>2025</v>
          </cell>
          <cell r="Q1541" t="str">
            <v xml:space="preserve"> J</v>
          </cell>
          <cell r="R1541">
            <v>42826</v>
          </cell>
          <cell r="S1541">
            <v>0</v>
          </cell>
          <cell r="T1541">
            <v>0</v>
          </cell>
          <cell r="U1541" t="str">
            <v xml:space="preserve"> N</v>
          </cell>
          <cell r="V1541">
            <v>1</v>
          </cell>
          <cell r="W1541">
            <v>515760279</v>
          </cell>
          <cell r="X1541" t="str">
            <v xml:space="preserve"> S</v>
          </cell>
          <cell r="Y1541">
            <v>50875</v>
          </cell>
          <cell r="Z1541">
            <v>53513</v>
          </cell>
          <cell r="AA1541">
            <v>0</v>
          </cell>
          <cell r="AB1541">
            <v>1</v>
          </cell>
          <cell r="AC1541">
            <v>10</v>
          </cell>
          <cell r="AD1541">
            <v>8</v>
          </cell>
          <cell r="AE1541">
            <v>0</v>
          </cell>
          <cell r="AF1541">
            <v>0</v>
          </cell>
          <cell r="AG1541" t="str">
            <v xml:space="preserve"> CO</v>
          </cell>
          <cell r="AH1541" t="str">
            <v xml:space="preserve"> UNSECURED</v>
          </cell>
          <cell r="AI1541" t="str">
            <v xml:space="preserve"> N</v>
          </cell>
          <cell r="AJ1541">
            <v>15</v>
          </cell>
          <cell r="AK1541">
            <v>1</v>
          </cell>
          <cell r="AL1541">
            <v>50875</v>
          </cell>
          <cell r="AM1541">
            <v>53513</v>
          </cell>
          <cell r="AN1541" t="str">
            <v xml:space="preserve">  0/00/0000</v>
          </cell>
          <cell r="AO1541">
            <v>2025</v>
          </cell>
          <cell r="AP1541">
            <v>331.21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2356.21</v>
          </cell>
          <cell r="AV1541">
            <v>1</v>
          </cell>
          <cell r="AW1541">
            <v>1</v>
          </cell>
          <cell r="AX1541">
            <v>1</v>
          </cell>
          <cell r="AY1541">
            <v>50875</v>
          </cell>
          <cell r="AZ1541">
            <v>53513</v>
          </cell>
          <cell r="BA1541" t="str">
            <v xml:space="preserve"> CO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 t="str">
            <v>Substandard</v>
          </cell>
          <cell r="BH1541" t="str">
            <v>Pass</v>
          </cell>
          <cell r="BI1541" t="str">
            <v>***-**-0279</v>
          </cell>
          <cell r="BJ1541">
            <v>2025</v>
          </cell>
          <cell r="BK1541">
            <v>0</v>
          </cell>
          <cell r="BL1541"/>
          <cell r="BM1541"/>
          <cell r="BN1541">
            <v>0</v>
          </cell>
          <cell r="BO1541"/>
          <cell r="BP1541"/>
          <cell r="BQ1541">
            <v>4.171282153176654E-6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4050</v>
          </cell>
          <cell r="BY1541" t="str">
            <v>120 +</v>
          </cell>
          <cell r="BZ1541">
            <v>2356.21</v>
          </cell>
          <cell r="CA1541" t="e">
            <v>#REF!</v>
          </cell>
          <cell r="CB1541" t="str">
            <v>Match</v>
          </cell>
          <cell r="CC1541" t="b">
            <v>0</v>
          </cell>
          <cell r="CD1541">
            <v>515760279</v>
          </cell>
          <cell r="CE1541">
            <v>9</v>
          </cell>
          <cell r="CF1541">
            <v>5</v>
          </cell>
          <cell r="CG1541">
            <v>76</v>
          </cell>
          <cell r="CH1541" t="b">
            <v>0</v>
          </cell>
          <cell r="CI1541">
            <v>297.68684027777635</v>
          </cell>
          <cell r="CJ1541" t="str">
            <v>31 +</v>
          </cell>
          <cell r="CK1541">
            <v>0</v>
          </cell>
          <cell r="CL1541">
            <v>0</v>
          </cell>
        </row>
        <row r="1542">
          <cell r="B1542">
            <v>51341</v>
          </cell>
          <cell r="C1542" t="str">
            <v xml:space="preserve"> ROBINSON,ASHLYN B.</v>
          </cell>
          <cell r="D1542">
            <v>19615</v>
          </cell>
          <cell r="E1542">
            <v>7405.82</v>
          </cell>
          <cell r="F1542">
            <v>42055</v>
          </cell>
          <cell r="G1542">
            <v>43871</v>
          </cell>
          <cell r="H1542" t="str">
            <v xml:space="preserve"> PURCHASE VEHICLE</v>
          </cell>
          <cell r="I1542" t="str">
            <v xml:space="preserve"> SA</v>
          </cell>
          <cell r="J1542">
            <v>34</v>
          </cell>
          <cell r="K1542" t="str">
            <v xml:space="preserve"> A</v>
          </cell>
          <cell r="L1542" t="str">
            <v xml:space="preserve"> N</v>
          </cell>
          <cell r="M1542">
            <v>0</v>
          </cell>
          <cell r="N1542">
            <v>50895</v>
          </cell>
          <cell r="O1542">
            <v>51341</v>
          </cell>
          <cell r="P1542">
            <v>0</v>
          </cell>
          <cell r="Q1542" t="str">
            <v xml:space="preserve"> BR</v>
          </cell>
          <cell r="R1542">
            <v>43230</v>
          </cell>
          <cell r="S1542">
            <v>387.61</v>
          </cell>
          <cell r="T1542">
            <v>36.93</v>
          </cell>
          <cell r="U1542" t="str">
            <v xml:space="preserve"> N</v>
          </cell>
          <cell r="V1542">
            <v>11</v>
          </cell>
          <cell r="W1542">
            <v>513063608</v>
          </cell>
          <cell r="X1542" t="str">
            <v xml:space="preserve"> S</v>
          </cell>
          <cell r="Y1542">
            <v>50895</v>
          </cell>
          <cell r="Z1542">
            <v>51341</v>
          </cell>
          <cell r="AA1542">
            <v>0</v>
          </cell>
          <cell r="AB1542">
            <v>2</v>
          </cell>
          <cell r="AC1542">
            <v>5</v>
          </cell>
          <cell r="AD1542">
            <v>12</v>
          </cell>
          <cell r="AE1542">
            <v>0</v>
          </cell>
          <cell r="AF1542">
            <v>0</v>
          </cell>
          <cell r="AG1542" t="str">
            <v xml:space="preserve"> ST</v>
          </cell>
          <cell r="AH1542" t="str">
            <v xml:space="preserve"> 2012 FORD EDGE LIMITED (VIN 2F</v>
          </cell>
          <cell r="AI1542" t="str">
            <v xml:space="preserve"> N</v>
          </cell>
          <cell r="AJ1542">
            <v>7</v>
          </cell>
          <cell r="AK1542">
            <v>1</v>
          </cell>
          <cell r="AL1542">
            <v>50895</v>
          </cell>
          <cell r="AM1542">
            <v>51341</v>
          </cell>
          <cell r="AN1542" t="str">
            <v xml:space="preserve">  0/00/0000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50895</v>
          </cell>
          <cell r="AZ1542">
            <v>51341</v>
          </cell>
          <cell r="BA1542" t="str">
            <v xml:space="preserve"> ST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 t="str">
            <v>Pass</v>
          </cell>
          <cell r="BH1542" t="str">
            <v>Pass</v>
          </cell>
          <cell r="BI1542" t="str">
            <v>***-**-3608</v>
          </cell>
          <cell r="BJ1542">
            <v>7405.82</v>
          </cell>
          <cell r="BK1542">
            <v>7442.75</v>
          </cell>
          <cell r="BL1542">
            <v>7442.75</v>
          </cell>
          <cell r="BM1542"/>
          <cell r="BN1542"/>
          <cell r="BO1542"/>
          <cell r="BP1542"/>
          <cell r="BQ1542">
            <v>7.1190898294476082E-6</v>
          </cell>
          <cell r="BR1542">
            <v>7405.82</v>
          </cell>
          <cell r="BS1542">
            <v>36.93</v>
          </cell>
          <cell r="BT1542">
            <v>7442.75</v>
          </cell>
          <cell r="BU1542">
            <v>0</v>
          </cell>
          <cell r="BV1542">
            <v>7442.75</v>
          </cell>
          <cell r="BW1542">
            <v>0</v>
          </cell>
          <cell r="BX1542">
            <v>0</v>
          </cell>
          <cell r="BY1542"/>
          <cell r="BZ1542">
            <v>0</v>
          </cell>
          <cell r="CA1542" t="e">
            <v>#REF!</v>
          </cell>
          <cell r="CB1542" t="str">
            <v>Match</v>
          </cell>
          <cell r="CC1542" t="b">
            <v>0</v>
          </cell>
          <cell r="CD1542">
            <v>513063608</v>
          </cell>
          <cell r="CE1542">
            <v>9</v>
          </cell>
          <cell r="CF1542">
            <v>5</v>
          </cell>
          <cell r="CG1542">
            <v>6</v>
          </cell>
          <cell r="CH1542" t="b">
            <v>0</v>
          </cell>
          <cell r="CI1542">
            <v>-106.31315972222365</v>
          </cell>
          <cell r="CJ1542"/>
          <cell r="CK1542" t="e">
            <v>#REF!</v>
          </cell>
          <cell r="CL1542" t="e">
            <v>#REF!</v>
          </cell>
        </row>
        <row r="1543">
          <cell r="B1543">
            <v>310391</v>
          </cell>
          <cell r="C1543" t="str">
            <v xml:space="preserve"> ROBINSON,ASHLYN B.</v>
          </cell>
          <cell r="D1543">
            <v>79325</v>
          </cell>
          <cell r="E1543">
            <v>76704.789999999994</v>
          </cell>
          <cell r="F1543">
            <v>42506</v>
          </cell>
          <cell r="G1543">
            <v>53479</v>
          </cell>
          <cell r="H1543" t="str">
            <v xml:space="preserve"> PURCHASE HOME</v>
          </cell>
          <cell r="I1543" t="str">
            <v xml:space="preserve"> PA</v>
          </cell>
          <cell r="J1543">
            <v>19</v>
          </cell>
          <cell r="K1543" t="str">
            <v xml:space="preserve"> A</v>
          </cell>
          <cell r="L1543" t="str">
            <v xml:space="preserve"> N</v>
          </cell>
          <cell r="M1543">
            <v>0</v>
          </cell>
          <cell r="N1543">
            <v>50895</v>
          </cell>
          <cell r="O1543">
            <v>310391</v>
          </cell>
          <cell r="P1543">
            <v>0</v>
          </cell>
          <cell r="Q1543" t="str">
            <v xml:space="preserve"> BR</v>
          </cell>
          <cell r="R1543">
            <v>43132</v>
          </cell>
          <cell r="S1543">
            <v>356.2</v>
          </cell>
          <cell r="T1543">
            <v>159.30000000000001</v>
          </cell>
          <cell r="U1543" t="str">
            <v xml:space="preserve"> N</v>
          </cell>
          <cell r="V1543">
            <v>2</v>
          </cell>
          <cell r="W1543">
            <v>513063608</v>
          </cell>
          <cell r="X1543" t="str">
            <v xml:space="preserve"> S</v>
          </cell>
          <cell r="Y1543">
            <v>50895</v>
          </cell>
          <cell r="Z1543">
            <v>310391</v>
          </cell>
          <cell r="AA1543">
            <v>0</v>
          </cell>
          <cell r="AB1543">
            <v>4</v>
          </cell>
          <cell r="AC1543">
            <v>6</v>
          </cell>
          <cell r="AD1543">
            <v>3</v>
          </cell>
          <cell r="AE1543">
            <v>310391</v>
          </cell>
          <cell r="AF1543">
            <v>1</v>
          </cell>
          <cell r="AG1543" t="str">
            <v xml:space="preserve"> ST</v>
          </cell>
          <cell r="AH1543" t="str">
            <v xml:space="preserve"> 703 E 8TH ST</v>
          </cell>
          <cell r="AI1543" t="str">
            <v xml:space="preserve"> N</v>
          </cell>
          <cell r="AJ1543">
            <v>3.25</v>
          </cell>
          <cell r="AK1543">
            <v>1</v>
          </cell>
          <cell r="AL1543">
            <v>50895</v>
          </cell>
          <cell r="AM1543">
            <v>310391</v>
          </cell>
          <cell r="AN1543" t="str">
            <v xml:space="preserve">  0/00/0000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50895</v>
          </cell>
          <cell r="AZ1543">
            <v>310391</v>
          </cell>
          <cell r="BA1543" t="str">
            <v xml:space="preserve"> ST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 t="str">
            <v>Pass</v>
          </cell>
          <cell r="BH1543" t="str">
            <v>Pass</v>
          </cell>
          <cell r="BI1543" t="str">
            <v>***-**-3608</v>
          </cell>
          <cell r="BJ1543">
            <v>76704.789999999994</v>
          </cell>
          <cell r="BK1543">
            <v>76864.09</v>
          </cell>
          <cell r="BL1543">
            <v>76864.09</v>
          </cell>
          <cell r="BM1543"/>
          <cell r="BN1543"/>
          <cell r="BO1543"/>
          <cell r="BP1543"/>
          <cell r="BQ1543">
            <v>3.4234116713350781E-5</v>
          </cell>
          <cell r="BR1543">
            <v>76704.789999999994</v>
          </cell>
          <cell r="BS1543">
            <v>159.30000000000001</v>
          </cell>
          <cell r="BT1543">
            <v>76864.09</v>
          </cell>
          <cell r="BU1543">
            <v>0</v>
          </cell>
          <cell r="BV1543">
            <v>76864.09</v>
          </cell>
          <cell r="BW1543">
            <v>0</v>
          </cell>
          <cell r="BX1543">
            <v>0</v>
          </cell>
          <cell r="BY1543"/>
          <cell r="BZ1543">
            <v>0</v>
          </cell>
          <cell r="CA1543" t="e">
            <v>#REF!</v>
          </cell>
          <cell r="CB1543" t="str">
            <v>Match</v>
          </cell>
          <cell r="CC1543" t="b">
            <v>0</v>
          </cell>
          <cell r="CD1543">
            <v>513063608</v>
          </cell>
          <cell r="CE1543">
            <v>9</v>
          </cell>
          <cell r="CF1543">
            <v>5</v>
          </cell>
          <cell r="CG1543">
            <v>6</v>
          </cell>
          <cell r="CH1543" t="b">
            <v>0</v>
          </cell>
          <cell r="CI1543">
            <v>-8.3131597222236451</v>
          </cell>
          <cell r="CJ1543"/>
          <cell r="CK1543" t="e">
            <v>#REF!</v>
          </cell>
          <cell r="CL1543" t="e">
            <v>#REF!</v>
          </cell>
        </row>
        <row r="1544">
          <cell r="B1544">
            <v>9310391</v>
          </cell>
          <cell r="C1544" t="str">
            <v xml:space="preserve"> ROBINSON,ASHL</v>
          </cell>
          <cell r="D1544">
            <v>-79325</v>
          </cell>
          <cell r="E1544">
            <v>-76704.789999999994</v>
          </cell>
          <cell r="F1544">
            <v>42506</v>
          </cell>
          <cell r="G1544">
            <v>53479</v>
          </cell>
          <cell r="H1544" t="str">
            <v xml:space="preserve"> MPF LOAN SOLD</v>
          </cell>
          <cell r="I1544" t="str">
            <v xml:space="preserve"> PT</v>
          </cell>
          <cell r="J1544">
            <v>20</v>
          </cell>
          <cell r="K1544" t="str">
            <v xml:space="preserve"> A</v>
          </cell>
          <cell r="L1544" t="str">
            <v xml:space="preserve"> N</v>
          </cell>
          <cell r="M1544">
            <v>0</v>
          </cell>
          <cell r="N1544">
            <v>50895</v>
          </cell>
          <cell r="O1544">
            <v>9310391</v>
          </cell>
          <cell r="P1544">
            <v>0</v>
          </cell>
          <cell r="Q1544" t="str">
            <v xml:space="preserve"> BR</v>
          </cell>
          <cell r="R1544">
            <v>43132</v>
          </cell>
          <cell r="S1544">
            <v>356.2</v>
          </cell>
          <cell r="T1544">
            <v>-159.30000000000001</v>
          </cell>
          <cell r="U1544" t="str">
            <v xml:space="preserve"> N</v>
          </cell>
          <cell r="V1544">
            <v>2</v>
          </cell>
          <cell r="W1544">
            <v>513063608</v>
          </cell>
          <cell r="X1544" t="str">
            <v xml:space="preserve"> S</v>
          </cell>
          <cell r="Y1544">
            <v>50895</v>
          </cell>
          <cell r="Z1544">
            <v>9310391</v>
          </cell>
          <cell r="AA1544">
            <v>0</v>
          </cell>
          <cell r="AB1544">
            <v>4</v>
          </cell>
          <cell r="AC1544">
            <v>6</v>
          </cell>
          <cell r="AD1544">
            <v>3</v>
          </cell>
          <cell r="AE1544">
            <v>310391</v>
          </cell>
          <cell r="AF1544">
            <v>1</v>
          </cell>
          <cell r="AG1544" t="str">
            <v xml:space="preserve"> ST</v>
          </cell>
          <cell r="AH1544" t="str">
            <v xml:space="preserve"> 703 E 8TH ST</v>
          </cell>
          <cell r="AI1544" t="str">
            <v xml:space="preserve">  </v>
          </cell>
          <cell r="AJ1544">
            <v>3.25</v>
          </cell>
          <cell r="AK1544">
            <v>1</v>
          </cell>
          <cell r="AL1544">
            <v>50895</v>
          </cell>
          <cell r="AM1544">
            <v>9310391</v>
          </cell>
          <cell r="AN1544" t="str">
            <v xml:space="preserve">  0/00/0000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50895</v>
          </cell>
          <cell r="AZ1544">
            <v>9310391</v>
          </cell>
          <cell r="BA1544" t="str">
            <v xml:space="preserve"> ST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 t="str">
            <v>Pass</v>
          </cell>
          <cell r="BH1544" t="str">
            <v>Pass</v>
          </cell>
          <cell r="BI1544" t="str">
            <v>***-**-3608</v>
          </cell>
          <cell r="BJ1544">
            <v>-76704.789999999994</v>
          </cell>
          <cell r="BK1544">
            <v>-76864.09</v>
          </cell>
          <cell r="BL1544">
            <v>-76864.09</v>
          </cell>
          <cell r="BM1544"/>
          <cell r="BN1544"/>
          <cell r="BO1544"/>
          <cell r="BP1544"/>
          <cell r="BQ1544">
            <v>-3.4234116713350781E-5</v>
          </cell>
          <cell r="BR1544">
            <v>-76704.789999999994</v>
          </cell>
          <cell r="BS1544">
            <v>-159.30000000000001</v>
          </cell>
          <cell r="BT1544">
            <v>-76864.09</v>
          </cell>
          <cell r="BU1544">
            <v>0</v>
          </cell>
          <cell r="BV1544">
            <v>-76864.09</v>
          </cell>
          <cell r="BW1544">
            <v>0</v>
          </cell>
          <cell r="BX1544">
            <v>0</v>
          </cell>
          <cell r="BY1544"/>
          <cell r="BZ1544">
            <v>0</v>
          </cell>
          <cell r="CA1544" t="e">
            <v>#REF!</v>
          </cell>
          <cell r="CB1544" t="str">
            <v>Match</v>
          </cell>
          <cell r="CC1544" t="b">
            <v>0</v>
          </cell>
          <cell r="CD1544">
            <v>513063608</v>
          </cell>
          <cell r="CE1544">
            <v>9</v>
          </cell>
          <cell r="CF1544">
            <v>5</v>
          </cell>
          <cell r="CG1544">
            <v>6</v>
          </cell>
          <cell r="CH1544" t="b">
            <v>0</v>
          </cell>
          <cell r="CI1544">
            <v>-8.3131597222236451</v>
          </cell>
          <cell r="CJ1544"/>
          <cell r="CK1544" t="e">
            <v>#REF!</v>
          </cell>
          <cell r="CL1544" t="e">
            <v>#REF!</v>
          </cell>
        </row>
        <row r="1545">
          <cell r="B1545">
            <v>350069</v>
          </cell>
          <cell r="C1545" t="str">
            <v xml:space="preserve"> ROBINSON,LAUREN M.</v>
          </cell>
          <cell r="D1545">
            <v>75480</v>
          </cell>
          <cell r="E1545">
            <v>67977.64</v>
          </cell>
          <cell r="F1545">
            <v>41365</v>
          </cell>
          <cell r="G1545">
            <v>52322</v>
          </cell>
          <cell r="H1545" t="str">
            <v xml:space="preserve"> HOME PURCHASE</v>
          </cell>
          <cell r="I1545" t="str">
            <v xml:space="preserve"> PA</v>
          </cell>
          <cell r="J1545">
            <v>19</v>
          </cell>
          <cell r="K1545" t="str">
            <v xml:space="preserve"> A</v>
          </cell>
          <cell r="L1545" t="str">
            <v xml:space="preserve"> N</v>
          </cell>
          <cell r="M1545">
            <v>0</v>
          </cell>
          <cell r="N1545">
            <v>50935</v>
          </cell>
          <cell r="O1545">
            <v>350069</v>
          </cell>
          <cell r="P1545">
            <v>0</v>
          </cell>
          <cell r="Q1545" t="str">
            <v xml:space="preserve"> KM</v>
          </cell>
          <cell r="R1545">
            <v>43132</v>
          </cell>
          <cell r="S1545">
            <v>338.94</v>
          </cell>
          <cell r="T1545">
            <v>132.91999999999999</v>
          </cell>
          <cell r="U1545" t="str">
            <v xml:space="preserve"> N</v>
          </cell>
          <cell r="V1545">
            <v>2</v>
          </cell>
          <cell r="W1545">
            <v>515021610</v>
          </cell>
          <cell r="X1545" t="str">
            <v xml:space="preserve"> S</v>
          </cell>
          <cell r="Y1545">
            <v>50935</v>
          </cell>
          <cell r="Z1545">
            <v>350069</v>
          </cell>
          <cell r="AA1545">
            <v>0</v>
          </cell>
          <cell r="AB1545">
            <v>2</v>
          </cell>
          <cell r="AC1545">
            <v>6</v>
          </cell>
          <cell r="AD1545">
            <v>3</v>
          </cell>
          <cell r="AE1545">
            <v>350069</v>
          </cell>
          <cell r="AF1545">
            <v>1</v>
          </cell>
          <cell r="AG1545" t="str">
            <v xml:space="preserve"> ST</v>
          </cell>
          <cell r="AH1545" t="str">
            <v xml:space="preserve"> 1201 GLENN, SCOTT CITY</v>
          </cell>
          <cell r="AI1545" t="str">
            <v xml:space="preserve"> N</v>
          </cell>
          <cell r="AJ1545">
            <v>3.06</v>
          </cell>
          <cell r="AK1545">
            <v>0</v>
          </cell>
          <cell r="AL1545">
            <v>50935</v>
          </cell>
          <cell r="AM1545">
            <v>350069</v>
          </cell>
          <cell r="AN1545" t="str">
            <v xml:space="preserve">  0/00/0000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50935</v>
          </cell>
          <cell r="AZ1545">
            <v>350069</v>
          </cell>
          <cell r="BA1545" t="str">
            <v xml:space="preserve"> ST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 t="str">
            <v>Pass</v>
          </cell>
          <cell r="BH1545" t="str">
            <v>Pass</v>
          </cell>
          <cell r="BI1545" t="str">
            <v>***-**-1610</v>
          </cell>
          <cell r="BJ1545">
            <v>67977.64</v>
          </cell>
          <cell r="BK1545">
            <v>68110.559999999998</v>
          </cell>
          <cell r="BL1545">
            <v>68110.559999999998</v>
          </cell>
          <cell r="BM1545"/>
          <cell r="BN1545"/>
          <cell r="BO1545"/>
          <cell r="BP1545"/>
          <cell r="BQ1545">
            <v>2.8565431592889759E-5</v>
          </cell>
          <cell r="BR1545">
            <v>67977.64</v>
          </cell>
          <cell r="BS1545">
            <v>132.91999999999999</v>
          </cell>
          <cell r="BT1545">
            <v>68110.559999999998</v>
          </cell>
          <cell r="BU1545">
            <v>0</v>
          </cell>
          <cell r="BV1545">
            <v>68110.559999999998</v>
          </cell>
          <cell r="BW1545">
            <v>0</v>
          </cell>
          <cell r="BX1545">
            <v>0</v>
          </cell>
          <cell r="BY1545"/>
          <cell r="BZ1545">
            <v>0</v>
          </cell>
          <cell r="CA1545" t="e">
            <v>#REF!</v>
          </cell>
          <cell r="CB1545" t="str">
            <v>Match</v>
          </cell>
          <cell r="CC1545" t="b">
            <v>0</v>
          </cell>
          <cell r="CD1545">
            <v>515021610</v>
          </cell>
          <cell r="CE1545">
            <v>9</v>
          </cell>
          <cell r="CF1545">
            <v>5</v>
          </cell>
          <cell r="CG1545">
            <v>2</v>
          </cell>
          <cell r="CH1545" t="b">
            <v>0</v>
          </cell>
          <cell r="CI1545">
            <v>-8.3131597222236451</v>
          </cell>
          <cell r="CJ1545"/>
          <cell r="CK1545" t="e">
            <v>#REF!</v>
          </cell>
          <cell r="CL1545" t="e">
            <v>#REF!</v>
          </cell>
        </row>
        <row r="1546">
          <cell r="B1546">
            <v>9350069</v>
          </cell>
          <cell r="C1546" t="str">
            <v xml:space="preserve"> ROBINSON,LAUREN M</v>
          </cell>
          <cell r="D1546">
            <v>0</v>
          </cell>
          <cell r="E1546">
            <v>-67977.64</v>
          </cell>
          <cell r="F1546">
            <v>41365</v>
          </cell>
          <cell r="G1546">
            <v>52322</v>
          </cell>
          <cell r="H1546" t="str">
            <v xml:space="preserve"> FHLB SOLD LOAN</v>
          </cell>
          <cell r="I1546" t="str">
            <v xml:space="preserve"> PT</v>
          </cell>
          <cell r="J1546">
            <v>20</v>
          </cell>
          <cell r="K1546" t="str">
            <v xml:space="preserve"> A</v>
          </cell>
          <cell r="L1546" t="str">
            <v xml:space="preserve"> N</v>
          </cell>
          <cell r="M1546">
            <v>0</v>
          </cell>
          <cell r="N1546">
            <v>50935</v>
          </cell>
          <cell r="O1546">
            <v>9350069</v>
          </cell>
          <cell r="P1546">
            <v>0</v>
          </cell>
          <cell r="Q1546" t="str">
            <v xml:space="preserve"> KM</v>
          </cell>
          <cell r="R1546">
            <v>43132</v>
          </cell>
          <cell r="S1546">
            <v>338.94</v>
          </cell>
          <cell r="T1546">
            <v>-132.91999999999999</v>
          </cell>
          <cell r="U1546" t="str">
            <v xml:space="preserve"> N</v>
          </cell>
          <cell r="V1546">
            <v>2</v>
          </cell>
          <cell r="W1546">
            <v>515021610</v>
          </cell>
          <cell r="X1546" t="str">
            <v xml:space="preserve"> S</v>
          </cell>
          <cell r="Y1546">
            <v>50935</v>
          </cell>
          <cell r="Z1546">
            <v>9350069</v>
          </cell>
          <cell r="AA1546">
            <v>0</v>
          </cell>
          <cell r="AB1546">
            <v>2</v>
          </cell>
          <cell r="AC1546">
            <v>6</v>
          </cell>
          <cell r="AD1546">
            <v>3</v>
          </cell>
          <cell r="AE1546">
            <v>350069</v>
          </cell>
          <cell r="AF1546">
            <v>1</v>
          </cell>
          <cell r="AG1546" t="str">
            <v xml:space="preserve"> ST</v>
          </cell>
          <cell r="AH1546" t="str">
            <v xml:space="preserve"> 1201 GLENN, SCOTT CITY</v>
          </cell>
          <cell r="AI1546" t="str">
            <v xml:space="preserve"> N</v>
          </cell>
          <cell r="AJ1546">
            <v>3.06</v>
          </cell>
          <cell r="AK1546">
            <v>0</v>
          </cell>
          <cell r="AL1546">
            <v>50935</v>
          </cell>
          <cell r="AM1546">
            <v>9350069</v>
          </cell>
          <cell r="AN1546" t="str">
            <v xml:space="preserve">  0/00/0000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50935</v>
          </cell>
          <cell r="AZ1546">
            <v>9350069</v>
          </cell>
          <cell r="BA1546" t="str">
            <v xml:space="preserve"> ST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 t="str">
            <v>Pass</v>
          </cell>
          <cell r="BH1546" t="str">
            <v>Pass</v>
          </cell>
          <cell r="BI1546" t="str">
            <v>***-**-1610</v>
          </cell>
          <cell r="BJ1546">
            <v>-67977.64</v>
          </cell>
          <cell r="BK1546">
            <v>-68110.559999999998</v>
          </cell>
          <cell r="BL1546">
            <v>-68110.559999999998</v>
          </cell>
          <cell r="BM1546"/>
          <cell r="BN1546"/>
          <cell r="BO1546"/>
          <cell r="BP1546"/>
          <cell r="BQ1546">
            <v>-2.8565431592889759E-5</v>
          </cell>
          <cell r="BR1546">
            <v>-67977.64</v>
          </cell>
          <cell r="BS1546">
            <v>-132.91999999999999</v>
          </cell>
          <cell r="BT1546">
            <v>-68110.559999999998</v>
          </cell>
          <cell r="BU1546">
            <v>0</v>
          </cell>
          <cell r="BV1546">
            <v>-68110.559999999998</v>
          </cell>
          <cell r="BW1546">
            <v>0</v>
          </cell>
          <cell r="BX1546">
            <v>0</v>
          </cell>
          <cell r="BY1546"/>
          <cell r="BZ1546">
            <v>0</v>
          </cell>
          <cell r="CA1546" t="e">
            <v>#REF!</v>
          </cell>
          <cell r="CB1546" t="str">
            <v>Match</v>
          </cell>
          <cell r="CC1546" t="b">
            <v>0</v>
          </cell>
          <cell r="CD1546">
            <v>515021610</v>
          </cell>
          <cell r="CE1546">
            <v>9</v>
          </cell>
          <cell r="CF1546">
            <v>5</v>
          </cell>
          <cell r="CG1546">
            <v>2</v>
          </cell>
          <cell r="CH1546" t="b">
            <v>0</v>
          </cell>
          <cell r="CI1546">
            <v>-8.3131597222236451</v>
          </cell>
          <cell r="CJ1546"/>
          <cell r="CK1546" t="e">
            <v>#REF!</v>
          </cell>
          <cell r="CL1546" t="e">
            <v>#REF!</v>
          </cell>
        </row>
        <row r="1547">
          <cell r="B1547">
            <v>53545</v>
          </cell>
          <cell r="C1547" t="str">
            <v xml:space="preserve"> ROBERTSON,LELAND</v>
          </cell>
          <cell r="D1547">
            <v>1000000</v>
          </cell>
          <cell r="E1547">
            <v>103958.33</v>
          </cell>
          <cell r="F1547">
            <v>42741</v>
          </cell>
          <cell r="G1547">
            <v>43146</v>
          </cell>
          <cell r="H1547" t="str">
            <v xml:space="preserve"> OPERATING LOC</v>
          </cell>
          <cell r="I1547" t="str">
            <v xml:space="preserve"> SI</v>
          </cell>
          <cell r="J1547">
            <v>91</v>
          </cell>
          <cell r="K1547" t="str">
            <v xml:space="preserve"> A</v>
          </cell>
          <cell r="L1547" t="str">
            <v xml:space="preserve"> O</v>
          </cell>
          <cell r="M1547">
            <v>1000000</v>
          </cell>
          <cell r="N1547">
            <v>50950</v>
          </cell>
          <cell r="O1547">
            <v>53545</v>
          </cell>
          <cell r="P1547">
            <v>0</v>
          </cell>
          <cell r="Q1547" t="str">
            <v xml:space="preserve"> JB</v>
          </cell>
          <cell r="R1547">
            <v>43136</v>
          </cell>
          <cell r="S1547">
            <v>0</v>
          </cell>
          <cell r="T1547">
            <v>5507.6</v>
          </cell>
          <cell r="U1547" t="str">
            <v xml:space="preserve"> N</v>
          </cell>
          <cell r="V1547">
            <v>7</v>
          </cell>
          <cell r="W1547">
            <v>440366924</v>
          </cell>
          <cell r="X1547" t="str">
            <v xml:space="preserve"> S</v>
          </cell>
          <cell r="Y1547">
            <v>50950</v>
          </cell>
          <cell r="Z1547">
            <v>53545</v>
          </cell>
          <cell r="AA1547">
            <v>1</v>
          </cell>
          <cell r="AB1547">
            <v>26</v>
          </cell>
          <cell r="AC1547">
            <v>4</v>
          </cell>
          <cell r="AD1547">
            <v>11</v>
          </cell>
          <cell r="AE1547">
            <v>0</v>
          </cell>
          <cell r="AF1547">
            <v>0</v>
          </cell>
          <cell r="AG1547" t="str">
            <v xml:space="preserve"> ST</v>
          </cell>
          <cell r="AH1547" t="str">
            <v xml:space="preserve"> ALL IN AC FP AND LIVESTOCK</v>
          </cell>
          <cell r="AI1547" t="str">
            <v xml:space="preserve"> N</v>
          </cell>
          <cell r="AJ1547">
            <v>5</v>
          </cell>
          <cell r="AK1547">
            <v>0</v>
          </cell>
          <cell r="AL1547">
            <v>50950</v>
          </cell>
          <cell r="AM1547">
            <v>53545</v>
          </cell>
          <cell r="AN1547" t="str">
            <v xml:space="preserve">  1/05/2018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50950</v>
          </cell>
          <cell r="AZ1547">
            <v>53545</v>
          </cell>
          <cell r="BA1547" t="str">
            <v xml:space="preserve"> ST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 t="str">
            <v>Pass</v>
          </cell>
          <cell r="BH1547" t="str">
            <v>Pass</v>
          </cell>
          <cell r="BI1547" t="str">
            <v>***-**-6924</v>
          </cell>
          <cell r="BJ1547">
            <v>1000000</v>
          </cell>
          <cell r="BK1547">
            <v>109465.93000000001</v>
          </cell>
          <cell r="BL1547">
            <v>109465.93000000001</v>
          </cell>
          <cell r="BM1547"/>
          <cell r="BN1547"/>
          <cell r="BO1547"/>
          <cell r="BP1547"/>
          <cell r="BQ1547">
            <v>7.1380992033423735E-5</v>
          </cell>
          <cell r="BR1547">
            <v>103958.33</v>
          </cell>
          <cell r="BS1547">
            <v>5507.6</v>
          </cell>
          <cell r="BT1547">
            <v>109465.93000000001</v>
          </cell>
          <cell r="BU1547">
            <v>896041.67</v>
          </cell>
          <cell r="BV1547">
            <v>1005507.6</v>
          </cell>
          <cell r="BW1547">
            <v>0</v>
          </cell>
          <cell r="BX1547">
            <v>0</v>
          </cell>
          <cell r="BY1547"/>
          <cell r="BZ1547">
            <v>0</v>
          </cell>
          <cell r="CA1547" t="e">
            <v>#REF!</v>
          </cell>
          <cell r="CB1547" t="str">
            <v>Match</v>
          </cell>
          <cell r="CC1547" t="b">
            <v>0</v>
          </cell>
          <cell r="CD1547">
            <v>440366924</v>
          </cell>
          <cell r="CE1547">
            <v>9</v>
          </cell>
          <cell r="CF1547">
            <v>4</v>
          </cell>
          <cell r="CG1547">
            <v>36</v>
          </cell>
          <cell r="CH1547" t="b">
            <v>0</v>
          </cell>
          <cell r="CI1547">
            <v>-12.313159722223645</v>
          </cell>
          <cell r="CJ1547"/>
          <cell r="CK1547" t="e">
            <v>#REF!</v>
          </cell>
          <cell r="CL1547" t="e">
            <v>#REF!</v>
          </cell>
        </row>
        <row r="1548">
          <cell r="B1548">
            <v>51998</v>
          </cell>
          <cell r="C1548" t="str">
            <v xml:space="preserve"> RODEN,TIMOTHY</v>
          </cell>
          <cell r="D1548">
            <v>8922.8700000000008</v>
          </cell>
          <cell r="E1548">
            <v>7753.82</v>
          </cell>
          <cell r="F1548">
            <v>42235</v>
          </cell>
          <cell r="G1548">
            <v>43831</v>
          </cell>
          <cell r="H1548" t="str">
            <v xml:space="preserve"> RE-AMORTIZE DEBT</v>
          </cell>
          <cell r="I1548" t="str">
            <v xml:space="preserve"> CO</v>
          </cell>
          <cell r="J1548">
            <v>31</v>
          </cell>
          <cell r="K1548" t="str">
            <v xml:space="preserve"> A</v>
          </cell>
          <cell r="L1548" t="str">
            <v xml:space="preserve"> N</v>
          </cell>
          <cell r="M1548">
            <v>0</v>
          </cell>
          <cell r="N1548">
            <v>50991</v>
          </cell>
          <cell r="O1548">
            <v>51998</v>
          </cell>
          <cell r="P1548">
            <v>8213.82</v>
          </cell>
          <cell r="Q1548" t="str">
            <v xml:space="preserve"> JD</v>
          </cell>
          <cell r="R1548">
            <v>42522</v>
          </cell>
          <cell r="S1548">
            <v>199.94</v>
          </cell>
          <cell r="T1548">
            <v>0</v>
          </cell>
          <cell r="U1548" t="str">
            <v xml:space="preserve"> N</v>
          </cell>
          <cell r="V1548">
            <v>1</v>
          </cell>
          <cell r="W1548">
            <v>527833265</v>
          </cell>
          <cell r="X1548" t="str">
            <v xml:space="preserve"> S</v>
          </cell>
          <cell r="Y1548">
            <v>50991</v>
          </cell>
          <cell r="Z1548">
            <v>51998</v>
          </cell>
          <cell r="AA1548">
            <v>0</v>
          </cell>
          <cell r="AB1548">
            <v>26</v>
          </cell>
          <cell r="AC1548">
            <v>10</v>
          </cell>
          <cell r="AD1548">
            <v>4</v>
          </cell>
          <cell r="AE1548">
            <v>0</v>
          </cell>
          <cell r="AF1548">
            <v>0</v>
          </cell>
          <cell r="AG1548" t="str">
            <v xml:space="preserve"> CO</v>
          </cell>
          <cell r="AH1548" t="str">
            <v xml:space="preserve"> UNSECURED</v>
          </cell>
          <cell r="AI1548" t="str">
            <v xml:space="preserve"> N</v>
          </cell>
          <cell r="AJ1548">
            <v>7</v>
          </cell>
          <cell r="AK1548">
            <v>28</v>
          </cell>
          <cell r="AL1548">
            <v>50991</v>
          </cell>
          <cell r="AM1548">
            <v>51998</v>
          </cell>
          <cell r="AN1548" t="str">
            <v xml:space="preserve">  0/00/0000</v>
          </cell>
          <cell r="AO1548">
            <v>3087.18</v>
          </cell>
          <cell r="AP1548">
            <v>910.8</v>
          </cell>
          <cell r="AQ1548">
            <v>199.94</v>
          </cell>
          <cell r="AR1548">
            <v>199.94</v>
          </cell>
          <cell r="AS1548">
            <v>199.94</v>
          </cell>
          <cell r="AT1548">
            <v>199.94</v>
          </cell>
          <cell r="AU1548">
            <v>3198.22</v>
          </cell>
          <cell r="AV1548">
            <v>27</v>
          </cell>
          <cell r="AW1548">
            <v>25</v>
          </cell>
          <cell r="AX1548">
            <v>21</v>
          </cell>
          <cell r="AY1548">
            <v>50991</v>
          </cell>
          <cell r="AZ1548">
            <v>51998</v>
          </cell>
          <cell r="BA1548" t="str">
            <v xml:space="preserve"> CO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 t="str">
            <v>Substandard</v>
          </cell>
          <cell r="BH1548" t="str">
            <v>Pass</v>
          </cell>
          <cell r="BI1548" t="str">
            <v>***-**-3265</v>
          </cell>
          <cell r="BJ1548">
            <v>7753.82</v>
          </cell>
          <cell r="BK1548">
            <v>0</v>
          </cell>
          <cell r="BL1548"/>
          <cell r="BM1548"/>
          <cell r="BN1548">
            <v>0</v>
          </cell>
          <cell r="BO1548"/>
          <cell r="BP1548"/>
          <cell r="BQ1548">
            <v>7.4536163586702702E-6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15967.64</v>
          </cell>
          <cell r="BY1548" t="str">
            <v>120 +</v>
          </cell>
          <cell r="BZ1548">
            <v>3997.9799999999996</v>
          </cell>
          <cell r="CA1548" t="e">
            <v>#REF!</v>
          </cell>
          <cell r="CB1548" t="str">
            <v>Match</v>
          </cell>
          <cell r="CC1548" t="b">
            <v>0</v>
          </cell>
          <cell r="CD1548">
            <v>527833265</v>
          </cell>
          <cell r="CE1548">
            <v>9</v>
          </cell>
          <cell r="CF1548">
            <v>5</v>
          </cell>
          <cell r="CG1548">
            <v>83</v>
          </cell>
          <cell r="CH1548" t="b">
            <v>0</v>
          </cell>
          <cell r="CI1548">
            <v>601.68684027777635</v>
          </cell>
          <cell r="CJ1548" t="str">
            <v>31 +</v>
          </cell>
          <cell r="CK1548">
            <v>0</v>
          </cell>
          <cell r="CL1548">
            <v>0</v>
          </cell>
        </row>
        <row r="1549">
          <cell r="B1549">
            <v>52190</v>
          </cell>
          <cell r="C1549" t="str">
            <v xml:space="preserve"> RODRIGUEZ,ARMANDO F.</v>
          </cell>
          <cell r="D1549">
            <v>37584.5</v>
          </cell>
          <cell r="E1549">
            <v>20681.86</v>
          </cell>
          <cell r="F1549">
            <v>42286</v>
          </cell>
          <cell r="G1549">
            <v>44119</v>
          </cell>
          <cell r="H1549" t="str">
            <v xml:space="preserve"> PURCHASE VEHICLE</v>
          </cell>
          <cell r="I1549" t="str">
            <v xml:space="preserve"> SA</v>
          </cell>
          <cell r="J1549">
            <v>34</v>
          </cell>
          <cell r="K1549" t="str">
            <v xml:space="preserve"> A</v>
          </cell>
          <cell r="L1549" t="str">
            <v xml:space="preserve"> N</v>
          </cell>
          <cell r="M1549">
            <v>0</v>
          </cell>
          <cell r="N1549">
            <v>51100</v>
          </cell>
          <cell r="O1549">
            <v>52190</v>
          </cell>
          <cell r="P1549">
            <v>0</v>
          </cell>
          <cell r="Q1549" t="str">
            <v xml:space="preserve"> JD</v>
          </cell>
          <cell r="R1549">
            <v>43174</v>
          </cell>
          <cell r="S1549">
            <v>718.66</v>
          </cell>
          <cell r="T1549">
            <v>18.690000000000001</v>
          </cell>
          <cell r="U1549" t="str">
            <v xml:space="preserve"> N</v>
          </cell>
          <cell r="V1549">
            <v>11</v>
          </cell>
          <cell r="W1549">
            <v>920750480</v>
          </cell>
          <cell r="X1549" t="str">
            <v xml:space="preserve"> Z</v>
          </cell>
          <cell r="Y1549">
            <v>51100</v>
          </cell>
          <cell r="Z1549">
            <v>52190</v>
          </cell>
          <cell r="AA1549">
            <v>0</v>
          </cell>
          <cell r="AB1549">
            <v>21</v>
          </cell>
          <cell r="AC1549">
            <v>5</v>
          </cell>
          <cell r="AD1549">
            <v>12</v>
          </cell>
          <cell r="AE1549">
            <v>0</v>
          </cell>
          <cell r="AF1549">
            <v>0</v>
          </cell>
          <cell r="AG1549" t="str">
            <v xml:space="preserve"> ST</v>
          </cell>
          <cell r="AH1549" t="str">
            <v xml:space="preserve"> 2014 GMC SIERRA 1500 (VIN 3GTU</v>
          </cell>
          <cell r="AI1549" t="str">
            <v xml:space="preserve"> N</v>
          </cell>
          <cell r="AJ1549">
            <v>5.5</v>
          </cell>
          <cell r="AK1549">
            <v>0</v>
          </cell>
          <cell r="AL1549">
            <v>51100</v>
          </cell>
          <cell r="AM1549">
            <v>52190</v>
          </cell>
          <cell r="AN1549" t="str">
            <v xml:space="preserve">  0/00/0000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51100</v>
          </cell>
          <cell r="AZ1549">
            <v>52190</v>
          </cell>
          <cell r="BA1549" t="str">
            <v xml:space="preserve"> ST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 t="str">
            <v>Pass</v>
          </cell>
          <cell r="BH1549" t="str">
            <v>Pass</v>
          </cell>
          <cell r="BI1549" t="str">
            <v>xxxxx0480</v>
          </cell>
          <cell r="BJ1549">
            <v>20681.86</v>
          </cell>
          <cell r="BK1549">
            <v>20700.55</v>
          </cell>
          <cell r="BL1549">
            <v>20700.55</v>
          </cell>
          <cell r="BM1549"/>
          <cell r="BN1549"/>
          <cell r="BO1549"/>
          <cell r="BP1549"/>
          <cell r="BQ1549">
            <v>1.5620882446707479E-5</v>
          </cell>
          <cell r="BR1549">
            <v>20681.86</v>
          </cell>
          <cell r="BS1549">
            <v>18.690000000000001</v>
          </cell>
          <cell r="BT1549">
            <v>20700.55</v>
          </cell>
          <cell r="BU1549">
            <v>0</v>
          </cell>
          <cell r="BV1549">
            <v>20700.55</v>
          </cell>
          <cell r="BW1549">
            <v>0</v>
          </cell>
          <cell r="BX1549">
            <v>0</v>
          </cell>
          <cell r="BY1549"/>
          <cell r="BZ1549">
            <v>0</v>
          </cell>
          <cell r="CA1549" t="e">
            <v>#REF!</v>
          </cell>
          <cell r="CB1549" t="str">
            <v>Match</v>
          </cell>
          <cell r="CC1549" t="b">
            <v>0</v>
          </cell>
          <cell r="CD1549">
            <v>920750480</v>
          </cell>
          <cell r="CE1549">
            <v>9</v>
          </cell>
          <cell r="CF1549">
            <v>9</v>
          </cell>
          <cell r="CG1549">
            <v>75</v>
          </cell>
          <cell r="CH1549" t="str">
            <v>Z</v>
          </cell>
          <cell r="CI1549">
            <v>-50.313159722223645</v>
          </cell>
          <cell r="CJ1549"/>
          <cell r="CK1549" t="e">
            <v>#REF!</v>
          </cell>
          <cell r="CL1549" t="e">
            <v>#REF!</v>
          </cell>
        </row>
        <row r="1550">
          <cell r="B1550">
            <v>52877</v>
          </cell>
          <cell r="C1550" t="str">
            <v xml:space="preserve"> RODRIGUEZ,BLAS A.</v>
          </cell>
          <cell r="D1550">
            <v>20253.73</v>
          </cell>
          <cell r="E1550">
            <v>13972.34</v>
          </cell>
          <cell r="F1550">
            <v>42501</v>
          </cell>
          <cell r="G1550">
            <v>44336</v>
          </cell>
          <cell r="H1550" t="str">
            <v xml:space="preserve"> HOME IMPROVEMENT</v>
          </cell>
          <cell r="I1550" t="str">
            <v xml:space="preserve"> SA</v>
          </cell>
          <cell r="J1550">
            <v>31</v>
          </cell>
          <cell r="K1550" t="str">
            <v xml:space="preserve"> A</v>
          </cell>
          <cell r="L1550" t="str">
            <v xml:space="preserve"> N</v>
          </cell>
          <cell r="M1550">
            <v>0</v>
          </cell>
          <cell r="N1550">
            <v>51130</v>
          </cell>
          <cell r="O1550">
            <v>52877</v>
          </cell>
          <cell r="P1550">
            <v>0</v>
          </cell>
          <cell r="Q1550" t="str">
            <v xml:space="preserve"> LF</v>
          </cell>
          <cell r="R1550">
            <v>43151</v>
          </cell>
          <cell r="S1550">
            <v>389.83</v>
          </cell>
          <cell r="T1550">
            <v>63.83</v>
          </cell>
          <cell r="U1550" t="str">
            <v xml:space="preserve"> N</v>
          </cell>
          <cell r="V1550">
            <v>11</v>
          </cell>
          <cell r="W1550">
            <v>514044803</v>
          </cell>
          <cell r="X1550" t="str">
            <v xml:space="preserve"> S</v>
          </cell>
          <cell r="Y1550">
            <v>51130</v>
          </cell>
          <cell r="Z1550">
            <v>52877</v>
          </cell>
          <cell r="AA1550">
            <v>0</v>
          </cell>
          <cell r="AB1550">
            <v>4</v>
          </cell>
          <cell r="AC1550">
            <v>9</v>
          </cell>
          <cell r="AD1550">
            <v>4</v>
          </cell>
          <cell r="AE1550">
            <v>0</v>
          </cell>
          <cell r="AF1550">
            <v>0</v>
          </cell>
          <cell r="AG1550" t="str">
            <v xml:space="preserve"> ST</v>
          </cell>
          <cell r="AH1550" t="str">
            <v xml:space="preserve"> 2004 CHEVROLET TAHOE</v>
          </cell>
          <cell r="AI1550" t="str">
            <v xml:space="preserve"> N</v>
          </cell>
          <cell r="AJ1550">
            <v>5.75</v>
          </cell>
          <cell r="AK1550">
            <v>0</v>
          </cell>
          <cell r="AL1550">
            <v>51130</v>
          </cell>
          <cell r="AM1550">
            <v>52877</v>
          </cell>
          <cell r="AN1550" t="str">
            <v xml:space="preserve">  0/00/0000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51130</v>
          </cell>
          <cell r="AZ1550">
            <v>52877</v>
          </cell>
          <cell r="BA1550" t="str">
            <v xml:space="preserve"> ST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 t="str">
            <v>Pass</v>
          </cell>
          <cell r="BH1550" t="str">
            <v>Pass</v>
          </cell>
          <cell r="BI1550" t="str">
            <v>***-**-4803</v>
          </cell>
          <cell r="BJ1550">
            <v>13972.34</v>
          </cell>
          <cell r="BK1550">
            <v>14036.17</v>
          </cell>
          <cell r="BL1550">
            <v>14036.17</v>
          </cell>
          <cell r="BM1550"/>
          <cell r="BN1550"/>
          <cell r="BO1550"/>
          <cell r="BP1550"/>
          <cell r="BQ1550">
            <v>1.1032914955083744E-5</v>
          </cell>
          <cell r="BR1550">
            <v>13972.34</v>
          </cell>
          <cell r="BS1550">
            <v>63.83</v>
          </cell>
          <cell r="BT1550">
            <v>14036.17</v>
          </cell>
          <cell r="BU1550">
            <v>0</v>
          </cell>
          <cell r="BV1550">
            <v>14036.17</v>
          </cell>
          <cell r="BW1550">
            <v>0</v>
          </cell>
          <cell r="BX1550">
            <v>0</v>
          </cell>
          <cell r="BY1550"/>
          <cell r="BZ1550">
            <v>0</v>
          </cell>
          <cell r="CA1550" t="e">
            <v>#REF!</v>
          </cell>
          <cell r="CB1550" t="str">
            <v>Match</v>
          </cell>
          <cell r="CC1550" t="b">
            <v>0</v>
          </cell>
          <cell r="CD1550">
            <v>514044803</v>
          </cell>
          <cell r="CE1550">
            <v>9</v>
          </cell>
          <cell r="CF1550">
            <v>5</v>
          </cell>
          <cell r="CG1550">
            <v>4</v>
          </cell>
          <cell r="CH1550" t="b">
            <v>0</v>
          </cell>
          <cell r="CI1550">
            <v>-27.313159722223645</v>
          </cell>
          <cell r="CJ1550"/>
          <cell r="CK1550" t="e">
            <v>#REF!</v>
          </cell>
          <cell r="CL1550" t="e">
            <v>#REF!</v>
          </cell>
        </row>
        <row r="1551">
          <cell r="B1551">
            <v>53493</v>
          </cell>
          <cell r="C1551" t="str">
            <v xml:space="preserve"> RODRIGUEZ,DIANA</v>
          </cell>
          <cell r="D1551">
            <v>13027.5</v>
          </cell>
          <cell r="E1551">
            <v>7347.85</v>
          </cell>
          <cell r="F1551">
            <v>42719</v>
          </cell>
          <cell r="G1551">
            <v>44550</v>
          </cell>
          <cell r="H1551" t="str">
            <v xml:space="preserve"> PURCHASE VEHICLE</v>
          </cell>
          <cell r="I1551" t="str">
            <v xml:space="preserve"> SA</v>
          </cell>
          <cell r="J1551">
            <v>34</v>
          </cell>
          <cell r="K1551" t="str">
            <v xml:space="preserve"> A</v>
          </cell>
          <cell r="L1551" t="str">
            <v xml:space="preserve"> N</v>
          </cell>
          <cell r="M1551">
            <v>0</v>
          </cell>
          <cell r="N1551">
            <v>51135</v>
          </cell>
          <cell r="O1551">
            <v>53493</v>
          </cell>
          <cell r="P1551">
            <v>0</v>
          </cell>
          <cell r="Q1551" t="str">
            <v xml:space="preserve"> LF</v>
          </cell>
          <cell r="R1551">
            <v>43271</v>
          </cell>
          <cell r="S1551">
            <v>249.03</v>
          </cell>
          <cell r="T1551">
            <v>2.21</v>
          </cell>
          <cell r="U1551" t="str">
            <v xml:space="preserve"> N</v>
          </cell>
          <cell r="V1551">
            <v>11</v>
          </cell>
          <cell r="W1551">
            <v>513137464</v>
          </cell>
          <cell r="X1551" t="str">
            <v xml:space="preserve"> S</v>
          </cell>
          <cell r="Y1551">
            <v>51135</v>
          </cell>
          <cell r="Z1551">
            <v>53493</v>
          </cell>
          <cell r="AA1551">
            <v>0</v>
          </cell>
          <cell r="AB1551">
            <v>4</v>
          </cell>
          <cell r="AC1551">
            <v>5</v>
          </cell>
          <cell r="AD1551">
            <v>12</v>
          </cell>
          <cell r="AE1551">
            <v>0</v>
          </cell>
          <cell r="AF1551">
            <v>0</v>
          </cell>
          <cell r="AG1551" t="str">
            <v xml:space="preserve"> ST</v>
          </cell>
          <cell r="AH1551" t="str">
            <v xml:space="preserve"> 2013 CHEVROLET MALIBU LTZ</v>
          </cell>
          <cell r="AI1551" t="str">
            <v xml:space="preserve"> N</v>
          </cell>
          <cell r="AJ1551">
            <v>5.5</v>
          </cell>
          <cell r="AK1551">
            <v>0</v>
          </cell>
          <cell r="AL1551">
            <v>51135</v>
          </cell>
          <cell r="AM1551">
            <v>53493</v>
          </cell>
          <cell r="AN1551" t="str">
            <v xml:space="preserve">  0/00/0000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51135</v>
          </cell>
          <cell r="AZ1551">
            <v>53493</v>
          </cell>
          <cell r="BA1551" t="str">
            <v xml:space="preserve"> ST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 t="str">
            <v>Pass</v>
          </cell>
          <cell r="BH1551" t="str">
            <v>Pass</v>
          </cell>
          <cell r="BI1551" t="str">
            <v>***-**-7464</v>
          </cell>
          <cell r="BJ1551">
            <v>7347.85</v>
          </cell>
          <cell r="BK1551">
            <v>7350.06</v>
          </cell>
          <cell r="BL1551">
            <v>7350.06</v>
          </cell>
          <cell r="BM1551"/>
          <cell r="BN1551"/>
          <cell r="BO1551"/>
          <cell r="BP1551"/>
          <cell r="BQ1551">
            <v>5.5497861936034542E-6</v>
          </cell>
          <cell r="BR1551">
            <v>7347.85</v>
          </cell>
          <cell r="BS1551">
            <v>2.21</v>
          </cell>
          <cell r="BT1551">
            <v>7350.06</v>
          </cell>
          <cell r="BU1551">
            <v>0</v>
          </cell>
          <cell r="BV1551">
            <v>7350.06</v>
          </cell>
          <cell r="BW1551">
            <v>0</v>
          </cell>
          <cell r="BX1551">
            <v>0</v>
          </cell>
          <cell r="BY1551"/>
          <cell r="BZ1551">
            <v>0</v>
          </cell>
          <cell r="CA1551" t="e">
            <v>#REF!</v>
          </cell>
          <cell r="CB1551" t="str">
            <v>Match</v>
          </cell>
          <cell r="CC1551" t="b">
            <v>0</v>
          </cell>
          <cell r="CD1551">
            <v>513137464</v>
          </cell>
          <cell r="CE1551">
            <v>9</v>
          </cell>
          <cell r="CF1551">
            <v>5</v>
          </cell>
          <cell r="CG1551">
            <v>13</v>
          </cell>
          <cell r="CH1551" t="b">
            <v>0</v>
          </cell>
          <cell r="CI1551">
            <v>-147.31315972222365</v>
          </cell>
          <cell r="CJ1551"/>
          <cell r="CK1551" t="e">
            <v>#REF!</v>
          </cell>
          <cell r="CL1551" t="e">
            <v>#REF!</v>
          </cell>
        </row>
        <row r="1552">
          <cell r="B1552">
            <v>92456</v>
          </cell>
          <cell r="C1552" t="str">
            <v xml:space="preserve"> RODRIGUEZ,LUZ</v>
          </cell>
          <cell r="D1552">
            <v>2500</v>
          </cell>
          <cell r="E1552">
            <v>1539.3</v>
          </cell>
          <cell r="F1552">
            <v>36399</v>
          </cell>
          <cell r="G1552">
            <v>37154</v>
          </cell>
          <cell r="H1552" t="str">
            <v xml:space="preserve"> PURCHASE HORSE</v>
          </cell>
          <cell r="I1552" t="str">
            <v xml:space="preserve"> CO</v>
          </cell>
          <cell r="J1552">
            <v>31</v>
          </cell>
          <cell r="K1552" t="str">
            <v xml:space="preserve"> A</v>
          </cell>
          <cell r="L1552" t="str">
            <v xml:space="preserve"> N</v>
          </cell>
          <cell r="M1552">
            <v>0</v>
          </cell>
          <cell r="N1552">
            <v>51170</v>
          </cell>
          <cell r="O1552">
            <v>92456</v>
          </cell>
          <cell r="P1552">
            <v>0</v>
          </cell>
          <cell r="Q1552" t="str">
            <v xml:space="preserve"> GT</v>
          </cell>
          <cell r="R1552">
            <v>36789</v>
          </cell>
          <cell r="S1552">
            <v>117.45</v>
          </cell>
          <cell r="T1552">
            <v>0</v>
          </cell>
          <cell r="U1552" t="str">
            <v xml:space="preserve"> N</v>
          </cell>
          <cell r="V1552">
            <v>1</v>
          </cell>
          <cell r="W1552">
            <v>509085169</v>
          </cell>
          <cell r="X1552" t="str">
            <v xml:space="preserve"> S</v>
          </cell>
          <cell r="Y1552">
            <v>51170</v>
          </cell>
          <cell r="Z1552">
            <v>92456</v>
          </cell>
          <cell r="AA1552">
            <v>0</v>
          </cell>
          <cell r="AB1552">
            <v>4</v>
          </cell>
          <cell r="AC1552">
            <v>11</v>
          </cell>
          <cell r="AD1552">
            <v>4</v>
          </cell>
          <cell r="AE1552">
            <v>0</v>
          </cell>
          <cell r="AF1552">
            <v>0</v>
          </cell>
          <cell r="AG1552" t="str">
            <v xml:space="preserve"> ST</v>
          </cell>
          <cell r="AH1552" t="str">
            <v xml:space="preserve"> UNSECURED</v>
          </cell>
          <cell r="AI1552" t="str">
            <v xml:space="preserve"> N</v>
          </cell>
          <cell r="AJ1552">
            <v>12</v>
          </cell>
          <cell r="AK1552">
            <v>21</v>
          </cell>
          <cell r="AL1552">
            <v>51170</v>
          </cell>
          <cell r="AM1552">
            <v>92456</v>
          </cell>
          <cell r="AN1552" t="str">
            <v xml:space="preserve">  0/00/0000</v>
          </cell>
          <cell r="AO1552">
            <v>1539.3</v>
          </cell>
          <cell r="AP1552">
            <v>3182.27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4721.57</v>
          </cell>
          <cell r="AV1552">
            <v>16</v>
          </cell>
          <cell r="AW1552">
            <v>15</v>
          </cell>
          <cell r="AX1552">
            <v>58</v>
          </cell>
          <cell r="AY1552">
            <v>51170</v>
          </cell>
          <cell r="AZ1552">
            <v>92456</v>
          </cell>
          <cell r="BA1552" t="str">
            <v xml:space="preserve"> ST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 t="str">
            <v>Substandard</v>
          </cell>
          <cell r="BH1552" t="str">
            <v>Pass</v>
          </cell>
          <cell r="BI1552" t="str">
            <v>***-**-5169</v>
          </cell>
          <cell r="BJ1552">
            <v>1539.3</v>
          </cell>
          <cell r="BK1552">
            <v>0</v>
          </cell>
          <cell r="BL1552"/>
          <cell r="BM1552"/>
          <cell r="BN1552">
            <v>0</v>
          </cell>
          <cell r="BO1552"/>
          <cell r="BP1552"/>
          <cell r="BQ1552">
            <v>2.5366339233125225E-6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1539.3</v>
          </cell>
          <cell r="BY1552" t="str">
            <v>120 +</v>
          </cell>
          <cell r="BZ1552">
            <v>4721.57</v>
          </cell>
          <cell r="CA1552" t="e">
            <v>#REF!</v>
          </cell>
          <cell r="CB1552" t="str">
            <v>Match</v>
          </cell>
          <cell r="CC1552" t="b">
            <v>0</v>
          </cell>
          <cell r="CD1552">
            <v>509085169</v>
          </cell>
          <cell r="CE1552">
            <v>9</v>
          </cell>
          <cell r="CF1552">
            <v>5</v>
          </cell>
          <cell r="CG1552">
            <v>8</v>
          </cell>
          <cell r="CH1552" t="b">
            <v>0</v>
          </cell>
          <cell r="CI1552">
            <v>6334.6868402777764</v>
          </cell>
          <cell r="CJ1552" t="str">
            <v>31 +</v>
          </cell>
          <cell r="CK1552">
            <v>0</v>
          </cell>
          <cell r="CL1552">
            <v>0</v>
          </cell>
        </row>
        <row r="1553">
          <cell r="B1553">
            <v>92569</v>
          </cell>
          <cell r="C1553" t="str">
            <v xml:space="preserve"> RODRIGUEZ,LUZ</v>
          </cell>
          <cell r="D1553">
            <v>1862.26</v>
          </cell>
          <cell r="E1553">
            <v>1050.3699999999999</v>
          </cell>
          <cell r="F1553">
            <v>36438</v>
          </cell>
          <cell r="G1553">
            <v>37109</v>
          </cell>
          <cell r="H1553" t="str">
            <v xml:space="preserve"> PERSONAL</v>
          </cell>
          <cell r="I1553" t="str">
            <v xml:space="preserve"> CO</v>
          </cell>
          <cell r="J1553">
            <v>31</v>
          </cell>
          <cell r="K1553" t="str">
            <v xml:space="preserve"> A</v>
          </cell>
          <cell r="L1553" t="str">
            <v xml:space="preserve"> N</v>
          </cell>
          <cell r="M1553">
            <v>0</v>
          </cell>
          <cell r="N1553">
            <v>51170</v>
          </cell>
          <cell r="O1553">
            <v>92569</v>
          </cell>
          <cell r="P1553">
            <v>0</v>
          </cell>
          <cell r="Q1553" t="str">
            <v xml:space="preserve"> KM</v>
          </cell>
          <cell r="R1553">
            <v>36836</v>
          </cell>
          <cell r="S1553">
            <v>104.13</v>
          </cell>
          <cell r="T1553">
            <v>0</v>
          </cell>
          <cell r="U1553" t="str">
            <v xml:space="preserve"> Y</v>
          </cell>
          <cell r="V1553">
            <v>1</v>
          </cell>
          <cell r="W1553">
            <v>509085169</v>
          </cell>
          <cell r="X1553" t="str">
            <v xml:space="preserve"> S</v>
          </cell>
          <cell r="Y1553">
            <v>51170</v>
          </cell>
          <cell r="Z1553">
            <v>92569</v>
          </cell>
          <cell r="AA1553">
            <v>0</v>
          </cell>
          <cell r="AB1553">
            <v>3</v>
          </cell>
          <cell r="AC1553">
            <v>10</v>
          </cell>
          <cell r="AD1553">
            <v>4</v>
          </cell>
          <cell r="AE1553">
            <v>0</v>
          </cell>
          <cell r="AF1553">
            <v>0</v>
          </cell>
          <cell r="AG1553" t="str">
            <v xml:space="preserve"> ST</v>
          </cell>
          <cell r="AH1553" t="str">
            <v xml:space="preserve"> UNSECURED</v>
          </cell>
          <cell r="AI1553" t="str">
            <v xml:space="preserve"> N</v>
          </cell>
          <cell r="AJ1553">
            <v>13</v>
          </cell>
          <cell r="AK1553">
            <v>19</v>
          </cell>
          <cell r="AL1553">
            <v>51170</v>
          </cell>
          <cell r="AM1553">
            <v>92569</v>
          </cell>
          <cell r="AN1553" t="str">
            <v xml:space="preserve">  0/00/0000</v>
          </cell>
          <cell r="AO1553">
            <v>1050.3699999999999</v>
          </cell>
          <cell r="AP1553">
            <v>2352.34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3402.71</v>
          </cell>
          <cell r="AV1553">
            <v>15</v>
          </cell>
          <cell r="AW1553">
            <v>13</v>
          </cell>
          <cell r="AX1553">
            <v>56</v>
          </cell>
          <cell r="AY1553">
            <v>51170</v>
          </cell>
          <cell r="AZ1553">
            <v>92569</v>
          </cell>
          <cell r="BA1553" t="str">
            <v xml:space="preserve"> ST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 t="str">
            <v>Substandard</v>
          </cell>
          <cell r="BH1553" t="str">
            <v>Pass</v>
          </cell>
          <cell r="BI1553" t="str">
            <v>***-**-5169</v>
          </cell>
          <cell r="BJ1553">
            <v>1050.3699999999999</v>
          </cell>
          <cell r="BK1553">
            <v>0</v>
          </cell>
          <cell r="BL1553"/>
          <cell r="BM1553"/>
          <cell r="BN1553">
            <v>0</v>
          </cell>
          <cell r="BO1553"/>
          <cell r="BP1553"/>
          <cell r="BQ1553">
            <v>1.8751626422392788E-6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1050.3699999999999</v>
          </cell>
          <cell r="BY1553" t="str">
            <v>120 +</v>
          </cell>
          <cell r="BZ1553">
            <v>3402.71</v>
          </cell>
          <cell r="CA1553" t="e">
            <v>#REF!</v>
          </cell>
          <cell r="CB1553" t="str">
            <v>Match</v>
          </cell>
          <cell r="CC1553" t="b">
            <v>0</v>
          </cell>
          <cell r="CD1553">
            <v>509085169</v>
          </cell>
          <cell r="CE1553">
            <v>9</v>
          </cell>
          <cell r="CF1553">
            <v>5</v>
          </cell>
          <cell r="CG1553">
            <v>8</v>
          </cell>
          <cell r="CH1553" t="b">
            <v>0</v>
          </cell>
          <cell r="CI1553">
            <v>6287.6868402777764</v>
          </cell>
          <cell r="CJ1553" t="str">
            <v>31 +</v>
          </cell>
          <cell r="CK1553">
            <v>0</v>
          </cell>
          <cell r="CL1553">
            <v>0</v>
          </cell>
        </row>
        <row r="1554">
          <cell r="B1554">
            <v>52801</v>
          </cell>
          <cell r="C1554" t="str">
            <v xml:space="preserve"> RODRIGUEZ,REYNA</v>
          </cell>
          <cell r="D1554">
            <v>28902.5</v>
          </cell>
          <cell r="E1554">
            <v>17370</v>
          </cell>
          <cell r="F1554">
            <v>42481</v>
          </cell>
          <cell r="G1554">
            <v>44291</v>
          </cell>
          <cell r="H1554" t="str">
            <v xml:space="preserve"> PURCHASE VEHICLE</v>
          </cell>
          <cell r="I1554" t="str">
            <v xml:space="preserve"> SA</v>
          </cell>
          <cell r="J1554">
            <v>34</v>
          </cell>
          <cell r="K1554" t="str">
            <v xml:space="preserve"> A</v>
          </cell>
          <cell r="L1554" t="str">
            <v xml:space="preserve"> N</v>
          </cell>
          <cell r="M1554">
            <v>0</v>
          </cell>
          <cell r="N1554">
            <v>51171</v>
          </cell>
          <cell r="O1554">
            <v>52801</v>
          </cell>
          <cell r="P1554">
            <v>0</v>
          </cell>
          <cell r="Q1554" t="str">
            <v xml:space="preserve"> MN</v>
          </cell>
          <cell r="R1554">
            <v>43225</v>
          </cell>
          <cell r="S1554">
            <v>543.64</v>
          </cell>
          <cell r="T1554">
            <v>37.69</v>
          </cell>
          <cell r="U1554" t="str">
            <v xml:space="preserve"> N</v>
          </cell>
          <cell r="V1554">
            <v>11</v>
          </cell>
          <cell r="W1554">
            <v>509112127</v>
          </cell>
          <cell r="X1554" t="str">
            <v xml:space="preserve"> S</v>
          </cell>
          <cell r="Y1554">
            <v>51171</v>
          </cell>
          <cell r="Z1554">
            <v>52801</v>
          </cell>
          <cell r="AA1554">
            <v>0</v>
          </cell>
          <cell r="AB1554">
            <v>4</v>
          </cell>
          <cell r="AC1554">
            <v>5</v>
          </cell>
          <cell r="AD1554">
            <v>12</v>
          </cell>
          <cell r="AE1554">
            <v>0</v>
          </cell>
          <cell r="AF1554">
            <v>0</v>
          </cell>
          <cell r="AG1554" t="str">
            <v xml:space="preserve"> ST</v>
          </cell>
          <cell r="AH1554" t="str">
            <v xml:space="preserve"> 2014 GMC SIERRA 1500 4X4</v>
          </cell>
          <cell r="AI1554" t="str">
            <v xml:space="preserve"> N</v>
          </cell>
          <cell r="AJ1554">
            <v>4.95</v>
          </cell>
          <cell r="AK1554">
            <v>0</v>
          </cell>
          <cell r="AL1554">
            <v>51171</v>
          </cell>
          <cell r="AM1554">
            <v>52801</v>
          </cell>
          <cell r="AN1554" t="str">
            <v xml:space="preserve">  0/00/0000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51171</v>
          </cell>
          <cell r="AZ1554">
            <v>52801</v>
          </cell>
          <cell r="BA1554" t="str">
            <v xml:space="preserve"> ST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 t="str">
            <v>Pass</v>
          </cell>
          <cell r="BH1554" t="str">
            <v>Pass</v>
          </cell>
          <cell r="BI1554" t="str">
            <v>***-**-2127</v>
          </cell>
          <cell r="BJ1554">
            <v>17370</v>
          </cell>
          <cell r="BK1554">
            <v>17407.689999999999</v>
          </cell>
          <cell r="BL1554">
            <v>17407.689999999999</v>
          </cell>
          <cell r="BM1554"/>
          <cell r="BN1554"/>
          <cell r="BO1554"/>
          <cell r="BP1554"/>
          <cell r="BQ1554">
            <v>1.1807509348258716E-5</v>
          </cell>
          <cell r="BR1554">
            <v>17370</v>
          </cell>
          <cell r="BS1554">
            <v>37.69</v>
          </cell>
          <cell r="BT1554">
            <v>17407.689999999999</v>
          </cell>
          <cell r="BU1554">
            <v>0</v>
          </cell>
          <cell r="BV1554">
            <v>17407.689999999999</v>
          </cell>
          <cell r="BW1554">
            <v>0</v>
          </cell>
          <cell r="BX1554">
            <v>0</v>
          </cell>
          <cell r="BY1554"/>
          <cell r="BZ1554">
            <v>0</v>
          </cell>
          <cell r="CA1554" t="e">
            <v>#REF!</v>
          </cell>
          <cell r="CB1554" t="str">
            <v>Match</v>
          </cell>
          <cell r="CC1554" t="b">
            <v>0</v>
          </cell>
          <cell r="CD1554">
            <v>509112127</v>
          </cell>
          <cell r="CE1554">
            <v>9</v>
          </cell>
          <cell r="CF1554">
            <v>5</v>
          </cell>
          <cell r="CG1554">
            <v>11</v>
          </cell>
          <cell r="CH1554" t="b">
            <v>0</v>
          </cell>
          <cell r="CI1554">
            <v>-101.31315972222365</v>
          </cell>
          <cell r="CJ1554"/>
          <cell r="CK1554" t="e">
            <v>#REF!</v>
          </cell>
          <cell r="CL1554" t="e">
            <v>#REF!</v>
          </cell>
        </row>
        <row r="1555">
          <cell r="B1555">
            <v>54371</v>
          </cell>
          <cell r="C1555" t="str">
            <v xml:space="preserve"> BERRY REALTY, INC.</v>
          </cell>
          <cell r="D1555">
            <v>40000</v>
          </cell>
          <cell r="E1555">
            <v>39566.050000000003</v>
          </cell>
          <cell r="F1555">
            <v>43080</v>
          </cell>
          <cell r="G1555">
            <v>45629</v>
          </cell>
          <cell r="H1555" t="str">
            <v xml:space="preserve"> REFINANCE DEBT</v>
          </cell>
          <cell r="I1555" t="str">
            <v xml:space="preserve"> SA</v>
          </cell>
          <cell r="J1555">
            <v>32</v>
          </cell>
          <cell r="K1555" t="str">
            <v xml:space="preserve"> A</v>
          </cell>
          <cell r="L1555" t="str">
            <v xml:space="preserve"> N</v>
          </cell>
          <cell r="M1555">
            <v>0</v>
          </cell>
          <cell r="N1555">
            <v>51190</v>
          </cell>
          <cell r="O1555">
            <v>54371</v>
          </cell>
          <cell r="P1555">
            <v>0</v>
          </cell>
          <cell r="Q1555" t="str">
            <v xml:space="preserve"> MN</v>
          </cell>
          <cell r="R1555">
            <v>43134</v>
          </cell>
          <cell r="S1555">
            <v>578.88</v>
          </cell>
          <cell r="T1555">
            <v>130.88999999999999</v>
          </cell>
          <cell r="U1555" t="str">
            <v xml:space="preserve"> N</v>
          </cell>
          <cell r="V1555">
            <v>7</v>
          </cell>
          <cell r="W1555">
            <v>813219101</v>
          </cell>
          <cell r="X1555" t="str">
            <v xml:space="preserve"> F</v>
          </cell>
          <cell r="Y1555">
            <v>51190</v>
          </cell>
          <cell r="Z1555">
            <v>54371</v>
          </cell>
          <cell r="AA1555">
            <v>0</v>
          </cell>
          <cell r="AB1555">
            <v>4</v>
          </cell>
          <cell r="AC1555">
            <v>4</v>
          </cell>
          <cell r="AD1555">
            <v>5</v>
          </cell>
          <cell r="AE1555">
            <v>0</v>
          </cell>
          <cell r="AF1555">
            <v>0</v>
          </cell>
          <cell r="AG1555" t="str">
            <v xml:space="preserve"> ST</v>
          </cell>
          <cell r="AH1555" t="str">
            <v xml:space="preserve"> ALL INVENTORY, CHATTEL PAPER,</v>
          </cell>
          <cell r="AI1555" t="str">
            <v xml:space="preserve"> N</v>
          </cell>
          <cell r="AJ1555">
            <v>5.75</v>
          </cell>
          <cell r="AK1555">
            <v>0</v>
          </cell>
          <cell r="AL1555">
            <v>51190</v>
          </cell>
          <cell r="AM1555">
            <v>54371</v>
          </cell>
          <cell r="AN1555" t="str">
            <v xml:space="preserve">  0/00/0000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51190</v>
          </cell>
          <cell r="AZ1555">
            <v>54371</v>
          </cell>
          <cell r="BA1555" t="str">
            <v xml:space="preserve"> ST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 t="str">
            <v>Pass</v>
          </cell>
          <cell r="BH1555" t="str">
            <v>Pass</v>
          </cell>
          <cell r="BI1555" t="str">
            <v>**-***9101</v>
          </cell>
          <cell r="BJ1555">
            <v>39566.050000000003</v>
          </cell>
          <cell r="BK1555">
            <v>39696.94</v>
          </cell>
          <cell r="BL1555">
            <v>39696.94</v>
          </cell>
          <cell r="BM1555"/>
          <cell r="BN1555"/>
          <cell r="BO1555"/>
          <cell r="BP1555"/>
          <cell r="BQ1555">
            <v>3.1242359172378508E-5</v>
          </cell>
          <cell r="BR1555">
            <v>39566.050000000003</v>
          </cell>
          <cell r="BS1555">
            <v>130.88999999999999</v>
          </cell>
          <cell r="BT1555">
            <v>39696.94</v>
          </cell>
          <cell r="BU1555">
            <v>0</v>
          </cell>
          <cell r="BV1555">
            <v>39696.94</v>
          </cell>
          <cell r="BW1555">
            <v>0</v>
          </cell>
          <cell r="BX1555">
            <v>0</v>
          </cell>
          <cell r="BY1555"/>
          <cell r="BZ1555">
            <v>0</v>
          </cell>
          <cell r="CA1555" t="e">
            <v>#REF!</v>
          </cell>
          <cell r="CB1555" t="str">
            <v>Match</v>
          </cell>
          <cell r="CC1555" t="b">
            <v>0</v>
          </cell>
          <cell r="CD1555">
            <v>813219101</v>
          </cell>
          <cell r="CE1555">
            <v>9</v>
          </cell>
          <cell r="CF1555">
            <v>8</v>
          </cell>
          <cell r="CG1555">
            <v>21</v>
          </cell>
          <cell r="CH1555" t="b">
            <v>0</v>
          </cell>
          <cell r="CI1555">
            <v>-10.313159722223645</v>
          </cell>
          <cell r="CJ1555"/>
          <cell r="CK1555" t="e">
            <v>#REF!</v>
          </cell>
          <cell r="CL1555" t="e">
            <v>#REF!</v>
          </cell>
        </row>
        <row r="1556">
          <cell r="B1556">
            <v>54081</v>
          </cell>
          <cell r="C1556" t="str">
            <v xml:space="preserve"> GRAFF &amp; SONS, INC</v>
          </cell>
          <cell r="D1556">
            <v>850000</v>
          </cell>
          <cell r="E1556">
            <v>413231.76</v>
          </cell>
          <cell r="F1556">
            <v>42970</v>
          </cell>
          <cell r="G1556">
            <v>43335</v>
          </cell>
          <cell r="H1556" t="str">
            <v xml:space="preserve"> OPERATING LOC</v>
          </cell>
          <cell r="I1556" t="str">
            <v xml:space="preserve"> SI</v>
          </cell>
          <cell r="J1556">
            <v>91</v>
          </cell>
          <cell r="K1556" t="str">
            <v xml:space="preserve"> A</v>
          </cell>
          <cell r="L1556" t="str">
            <v xml:space="preserve"> O</v>
          </cell>
          <cell r="M1556">
            <v>850000</v>
          </cell>
          <cell r="N1556">
            <v>51456</v>
          </cell>
          <cell r="O1556">
            <v>54081</v>
          </cell>
          <cell r="P1556">
            <v>0</v>
          </cell>
          <cell r="Q1556" t="str">
            <v xml:space="preserve"> JB</v>
          </cell>
          <cell r="R1556">
            <v>43335</v>
          </cell>
          <cell r="S1556">
            <v>0</v>
          </cell>
          <cell r="T1556">
            <v>13252.44</v>
          </cell>
          <cell r="U1556" t="str">
            <v xml:space="preserve"> N</v>
          </cell>
          <cell r="V1556">
            <v>7</v>
          </cell>
          <cell r="W1556">
            <v>480842896</v>
          </cell>
          <cell r="X1556" t="str">
            <v xml:space="preserve"> F</v>
          </cell>
          <cell r="Y1556">
            <v>51456</v>
          </cell>
          <cell r="Z1556">
            <v>54081</v>
          </cell>
          <cell r="AA1556">
            <v>0</v>
          </cell>
          <cell r="AB1556">
            <v>21</v>
          </cell>
          <cell r="AC1556">
            <v>4</v>
          </cell>
          <cell r="AD1556">
            <v>11</v>
          </cell>
          <cell r="AE1556">
            <v>0</v>
          </cell>
          <cell r="AF1556">
            <v>0</v>
          </cell>
          <cell r="AG1556" t="str">
            <v xml:space="preserve"> ST</v>
          </cell>
          <cell r="AH1556" t="str">
            <v xml:space="preserve"> ALL IN CP AC EQ GI CR FP FE AN</v>
          </cell>
          <cell r="AI1556" t="str">
            <v xml:space="preserve"> N</v>
          </cell>
          <cell r="AJ1556">
            <v>6.75</v>
          </cell>
          <cell r="AK1556">
            <v>0</v>
          </cell>
          <cell r="AL1556">
            <v>51456</v>
          </cell>
          <cell r="AM1556">
            <v>54081</v>
          </cell>
          <cell r="AN1556" t="str">
            <v xml:space="preserve">  0/00/0000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51456</v>
          </cell>
          <cell r="AZ1556">
            <v>54081</v>
          </cell>
          <cell r="BA1556" t="str">
            <v xml:space="preserve"> ST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 t="str">
            <v>Substandard</v>
          </cell>
          <cell r="BH1556" t="str">
            <v>Substandard</v>
          </cell>
          <cell r="BI1556" t="str">
            <v>**-***2896</v>
          </cell>
          <cell r="BJ1556">
            <v>850000</v>
          </cell>
          <cell r="BK1556">
            <v>426484.2</v>
          </cell>
          <cell r="BL1556"/>
          <cell r="BM1556"/>
          <cell r="BN1556">
            <v>426484.2</v>
          </cell>
          <cell r="BO1556"/>
          <cell r="BP1556"/>
          <cell r="BQ1556">
            <v>3.8304583680306184E-4</v>
          </cell>
          <cell r="BR1556">
            <v>413231.76</v>
          </cell>
          <cell r="BS1556">
            <v>13252.44</v>
          </cell>
          <cell r="BT1556">
            <v>426484.2</v>
          </cell>
          <cell r="BU1556">
            <v>436768.24</v>
          </cell>
          <cell r="BV1556">
            <v>863252.44</v>
          </cell>
          <cell r="BW1556">
            <v>0</v>
          </cell>
          <cell r="BX1556">
            <v>0</v>
          </cell>
          <cell r="BY1556"/>
          <cell r="BZ1556">
            <v>0</v>
          </cell>
          <cell r="CA1556" t="e">
            <v>#REF!</v>
          </cell>
          <cell r="CB1556" t="str">
            <v>Match</v>
          </cell>
          <cell r="CC1556" t="b">
            <v>0</v>
          </cell>
          <cell r="CD1556">
            <v>480842896</v>
          </cell>
          <cell r="CE1556">
            <v>9</v>
          </cell>
          <cell r="CF1556">
            <v>4</v>
          </cell>
          <cell r="CG1556">
            <v>84</v>
          </cell>
          <cell r="CH1556" t="b">
            <v>0</v>
          </cell>
          <cell r="CI1556">
            <v>-211.31315972222365</v>
          </cell>
          <cell r="CJ1556"/>
          <cell r="CK1556" t="e">
            <v>#REF!</v>
          </cell>
          <cell r="CL1556" t="e">
            <v>#REF!</v>
          </cell>
        </row>
        <row r="1557">
          <cell r="B1557">
            <v>93822</v>
          </cell>
          <cell r="C1557" t="str">
            <v xml:space="preserve"> ROHRBOUGH,EAR</v>
          </cell>
          <cell r="D1557">
            <v>2500</v>
          </cell>
          <cell r="E1557">
            <v>2356.16</v>
          </cell>
          <cell r="F1557">
            <v>36766</v>
          </cell>
          <cell r="G1557">
            <v>37514</v>
          </cell>
          <cell r="H1557" t="str">
            <v xml:space="preserve"> PERSONAL</v>
          </cell>
          <cell r="I1557" t="str">
            <v xml:space="preserve"> CO</v>
          </cell>
          <cell r="J1557">
            <v>31</v>
          </cell>
          <cell r="K1557" t="str">
            <v xml:space="preserve"> A</v>
          </cell>
          <cell r="L1557" t="str">
            <v xml:space="preserve"> N</v>
          </cell>
          <cell r="M1557">
            <v>0</v>
          </cell>
          <cell r="N1557">
            <v>51600</v>
          </cell>
          <cell r="O1557">
            <v>93822</v>
          </cell>
          <cell r="P1557">
            <v>0</v>
          </cell>
          <cell r="Q1557" t="str">
            <v xml:space="preserve"> DH</v>
          </cell>
          <cell r="R1557">
            <v>36875</v>
          </cell>
          <cell r="S1557">
            <v>120.52</v>
          </cell>
          <cell r="T1557">
            <v>0</v>
          </cell>
          <cell r="U1557" t="str">
            <v xml:space="preserve"> Y</v>
          </cell>
          <cell r="V1557">
            <v>1</v>
          </cell>
          <cell r="W1557">
            <v>522786499</v>
          </cell>
          <cell r="X1557" t="str">
            <v xml:space="preserve"> S</v>
          </cell>
          <cell r="Y1557">
            <v>51600</v>
          </cell>
          <cell r="Z1557">
            <v>93822</v>
          </cell>
          <cell r="AA1557">
            <v>0</v>
          </cell>
          <cell r="AB1557">
            <v>1</v>
          </cell>
          <cell r="AC1557">
            <v>4</v>
          </cell>
          <cell r="AD1557">
            <v>4</v>
          </cell>
          <cell r="AE1557">
            <v>0</v>
          </cell>
          <cell r="AF1557">
            <v>0</v>
          </cell>
          <cell r="AG1557" t="str">
            <v xml:space="preserve"> ST</v>
          </cell>
          <cell r="AH1557" t="str">
            <v xml:space="preserve"> UNSECURED</v>
          </cell>
          <cell r="AI1557" t="str">
            <v xml:space="preserve"> N</v>
          </cell>
          <cell r="AJ1557">
            <v>13.75</v>
          </cell>
          <cell r="AK1557">
            <v>36</v>
          </cell>
          <cell r="AL1557">
            <v>51600</v>
          </cell>
          <cell r="AM1557">
            <v>93822</v>
          </cell>
          <cell r="AN1557" t="str">
            <v xml:space="preserve">  0/00/0000</v>
          </cell>
          <cell r="AO1557">
            <v>2356.16</v>
          </cell>
          <cell r="AP1557">
            <v>5552.39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7908.55</v>
          </cell>
          <cell r="AV1557">
            <v>43</v>
          </cell>
          <cell r="AW1557">
            <v>32</v>
          </cell>
          <cell r="AX1557">
            <v>23</v>
          </cell>
          <cell r="AY1557">
            <v>51600</v>
          </cell>
          <cell r="AZ1557">
            <v>93822</v>
          </cell>
          <cell r="BA1557" t="str">
            <v xml:space="preserve"> ST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 t="str">
            <v>Substandard</v>
          </cell>
          <cell r="BH1557" t="str">
            <v>Pass</v>
          </cell>
          <cell r="BI1557" t="str">
            <v>***-**-6499</v>
          </cell>
          <cell r="BJ1557">
            <v>2356.16</v>
          </cell>
          <cell r="BK1557">
            <v>0</v>
          </cell>
          <cell r="BL1557"/>
          <cell r="BM1557"/>
          <cell r="BN1557">
            <v>0</v>
          </cell>
          <cell r="BO1557"/>
          <cell r="BP1557"/>
          <cell r="BQ1557">
            <v>4.4489831168031171E-6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2356.16</v>
          </cell>
          <cell r="BY1557" t="str">
            <v>120 +</v>
          </cell>
          <cell r="BZ1557">
            <v>7908.55</v>
          </cell>
          <cell r="CA1557" t="e">
            <v>#REF!</v>
          </cell>
          <cell r="CB1557" t="str">
            <v>Match</v>
          </cell>
          <cell r="CC1557" t="b">
            <v>0</v>
          </cell>
          <cell r="CD1557">
            <v>522786499</v>
          </cell>
          <cell r="CE1557">
            <v>9</v>
          </cell>
          <cell r="CF1557">
            <v>5</v>
          </cell>
          <cell r="CG1557">
            <v>78</v>
          </cell>
          <cell r="CH1557" t="b">
            <v>0</v>
          </cell>
          <cell r="CI1557">
            <v>6248.6868402777764</v>
          </cell>
          <cell r="CJ1557" t="str">
            <v>31 +</v>
          </cell>
          <cell r="CK1557">
            <v>0</v>
          </cell>
          <cell r="CL1557">
            <v>0</v>
          </cell>
        </row>
        <row r="1558">
          <cell r="B1558">
            <v>54271</v>
          </cell>
          <cell r="C1558" t="str">
            <v xml:space="preserve"> NIMZ,BRITTANY D.</v>
          </cell>
          <cell r="D1558">
            <v>1203.2</v>
          </cell>
          <cell r="E1558">
            <v>1013.15</v>
          </cell>
          <cell r="F1558">
            <v>43039</v>
          </cell>
          <cell r="G1558">
            <v>43403</v>
          </cell>
          <cell r="H1558" t="str">
            <v xml:space="preserve"> PERSONAL</v>
          </cell>
          <cell r="I1558" t="str">
            <v xml:space="preserve"> SA</v>
          </cell>
          <cell r="J1558">
            <v>31</v>
          </cell>
          <cell r="K1558" t="str">
            <v xml:space="preserve"> A</v>
          </cell>
          <cell r="L1558" t="str">
            <v xml:space="preserve"> N</v>
          </cell>
          <cell r="M1558">
            <v>0</v>
          </cell>
          <cell r="N1558">
            <v>51603</v>
          </cell>
          <cell r="O1558">
            <v>54271</v>
          </cell>
          <cell r="P1558">
            <v>0</v>
          </cell>
          <cell r="Q1558" t="str">
            <v xml:space="preserve"> MN</v>
          </cell>
          <cell r="R1558">
            <v>43130</v>
          </cell>
          <cell r="S1558">
            <v>108.55</v>
          </cell>
          <cell r="T1558">
            <v>11.66</v>
          </cell>
          <cell r="U1558" t="str">
            <v xml:space="preserve"> N</v>
          </cell>
          <cell r="V1558">
            <v>1</v>
          </cell>
          <cell r="W1558">
            <v>515025617</v>
          </cell>
          <cell r="X1558" t="str">
            <v xml:space="preserve"> S</v>
          </cell>
          <cell r="Y1558">
            <v>51603</v>
          </cell>
          <cell r="Z1558">
            <v>54271</v>
          </cell>
          <cell r="AA1558">
            <v>0</v>
          </cell>
          <cell r="AB1558">
            <v>1</v>
          </cell>
          <cell r="AC1558">
            <v>10</v>
          </cell>
          <cell r="AD1558">
            <v>4</v>
          </cell>
          <cell r="AE1558">
            <v>0</v>
          </cell>
          <cell r="AF1558">
            <v>0</v>
          </cell>
          <cell r="AG1558" t="str">
            <v xml:space="preserve"> ST</v>
          </cell>
          <cell r="AH1558" t="str">
            <v xml:space="preserve"> UNSECURED</v>
          </cell>
          <cell r="AI1558" t="str">
            <v xml:space="preserve"> N</v>
          </cell>
          <cell r="AJ1558">
            <v>15</v>
          </cell>
          <cell r="AK1558">
            <v>0</v>
          </cell>
          <cell r="AL1558">
            <v>51603</v>
          </cell>
          <cell r="AM1558">
            <v>54271</v>
          </cell>
          <cell r="AN1558" t="str">
            <v xml:space="preserve">  0/00/0000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51603</v>
          </cell>
          <cell r="AZ1558">
            <v>54271</v>
          </cell>
          <cell r="BA1558" t="str">
            <v xml:space="preserve"> ST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 t="str">
            <v>Pass</v>
          </cell>
          <cell r="BH1558" t="str">
            <v>Pass</v>
          </cell>
          <cell r="BI1558" t="str">
            <v>***-**-5617</v>
          </cell>
          <cell r="BJ1558">
            <v>1013.15</v>
          </cell>
          <cell r="BK1558">
            <v>1024.81</v>
          </cell>
          <cell r="BL1558">
            <v>1024.81</v>
          </cell>
          <cell r="BM1558"/>
          <cell r="BN1558"/>
          <cell r="BO1558"/>
          <cell r="BP1558"/>
          <cell r="BQ1558">
            <v>2.086980006662186E-6</v>
          </cell>
          <cell r="BR1558">
            <v>1013.15</v>
          </cell>
          <cell r="BS1558">
            <v>11.66</v>
          </cell>
          <cell r="BT1558">
            <v>1024.81</v>
          </cell>
          <cell r="BU1558">
            <v>0</v>
          </cell>
          <cell r="BV1558">
            <v>1024.81</v>
          </cell>
          <cell r="BW1558">
            <v>0</v>
          </cell>
          <cell r="BX1558">
            <v>0</v>
          </cell>
          <cell r="BY1558"/>
          <cell r="BZ1558">
            <v>0</v>
          </cell>
          <cell r="CA1558" t="e">
            <v>#REF!</v>
          </cell>
          <cell r="CB1558" t="str">
            <v>Match</v>
          </cell>
          <cell r="CC1558" t="b">
            <v>0</v>
          </cell>
          <cell r="CD1558">
            <v>515025617</v>
          </cell>
          <cell r="CE1558">
            <v>9</v>
          </cell>
          <cell r="CF1558">
            <v>5</v>
          </cell>
          <cell r="CG1558">
            <v>2</v>
          </cell>
          <cell r="CH1558" t="b">
            <v>0</v>
          </cell>
          <cell r="CI1558">
            <v>-6.3131597222236451</v>
          </cell>
          <cell r="CJ1558"/>
          <cell r="CK1558" t="e">
            <v>#REF!</v>
          </cell>
          <cell r="CL1558" t="e">
            <v>#REF!</v>
          </cell>
        </row>
        <row r="1559">
          <cell r="B1559">
            <v>51920</v>
          </cell>
          <cell r="C1559" t="str">
            <v xml:space="preserve"> RODRIGUEZ,ROQUE</v>
          </cell>
          <cell r="D1559">
            <v>30000</v>
          </cell>
          <cell r="E1559">
            <v>30000</v>
          </cell>
          <cell r="F1559">
            <v>42212</v>
          </cell>
          <cell r="G1559">
            <v>43673</v>
          </cell>
          <cell r="H1559" t="str">
            <v xml:space="preserve"> STORAGE BUILDING REPAIRS</v>
          </cell>
          <cell r="I1559" t="str">
            <v xml:space="preserve"> SI</v>
          </cell>
          <cell r="J1559">
            <v>61</v>
          </cell>
          <cell r="K1559" t="str">
            <v xml:space="preserve"> A</v>
          </cell>
          <cell r="L1559" t="str">
            <v xml:space="preserve"> O</v>
          </cell>
          <cell r="M1559">
            <v>30000</v>
          </cell>
          <cell r="N1559">
            <v>51608</v>
          </cell>
          <cell r="O1559">
            <v>51920</v>
          </cell>
          <cell r="P1559">
            <v>0</v>
          </cell>
          <cell r="Q1559" t="str">
            <v xml:space="preserve"> JB</v>
          </cell>
          <cell r="R1559">
            <v>43673</v>
          </cell>
          <cell r="S1559">
            <v>0</v>
          </cell>
          <cell r="T1559">
            <v>951.39</v>
          </cell>
          <cell r="U1559" t="str">
            <v xml:space="preserve"> N</v>
          </cell>
          <cell r="V1559">
            <v>3</v>
          </cell>
          <cell r="W1559">
            <v>521373401</v>
          </cell>
          <cell r="X1559" t="str">
            <v xml:space="preserve"> S</v>
          </cell>
          <cell r="Y1559">
            <v>51608</v>
          </cell>
          <cell r="Z1559">
            <v>51920</v>
          </cell>
          <cell r="AA1559">
            <v>1</v>
          </cell>
          <cell r="AB1559">
            <v>3</v>
          </cell>
          <cell r="AC1559">
            <v>4</v>
          </cell>
          <cell r="AD1559">
            <v>5</v>
          </cell>
          <cell r="AE1559">
            <v>0</v>
          </cell>
          <cell r="AF1559">
            <v>0</v>
          </cell>
          <cell r="AG1559" t="str">
            <v xml:space="preserve"> ST</v>
          </cell>
          <cell r="AH1559" t="str">
            <v xml:space="preserve"> 2002 PONTIAC FIREBIRD</v>
          </cell>
          <cell r="AI1559" t="str">
            <v xml:space="preserve"> N</v>
          </cell>
          <cell r="AJ1559">
            <v>5.5</v>
          </cell>
          <cell r="AK1559">
            <v>0</v>
          </cell>
          <cell r="AL1559">
            <v>51608</v>
          </cell>
          <cell r="AM1559">
            <v>51920</v>
          </cell>
          <cell r="AN1559" t="str">
            <v xml:space="preserve">  7/20/2017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51608</v>
          </cell>
          <cell r="AZ1559">
            <v>51920</v>
          </cell>
          <cell r="BA1559" t="str">
            <v xml:space="preserve"> ST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 t="str">
            <v>Pass</v>
          </cell>
          <cell r="BH1559" t="str">
            <v>Pass</v>
          </cell>
          <cell r="BI1559" t="str">
            <v>***-**-3401</v>
          </cell>
          <cell r="BJ1559">
            <v>30000</v>
          </cell>
          <cell r="BK1559">
            <v>30951.39</v>
          </cell>
          <cell r="BL1559">
            <v>30951.39</v>
          </cell>
          <cell r="BM1559"/>
          <cell r="BN1559"/>
          <cell r="BO1559"/>
          <cell r="BP1559"/>
          <cell r="BQ1559">
            <v>2.2658816634539849E-5</v>
          </cell>
          <cell r="BR1559">
            <v>30000</v>
          </cell>
          <cell r="BS1559">
            <v>951.39</v>
          </cell>
          <cell r="BT1559">
            <v>30951.39</v>
          </cell>
          <cell r="BU1559">
            <v>0</v>
          </cell>
          <cell r="BV1559">
            <v>30951.39</v>
          </cell>
          <cell r="BW1559">
            <v>0</v>
          </cell>
          <cell r="BX1559">
            <v>0</v>
          </cell>
          <cell r="BY1559"/>
          <cell r="BZ1559">
            <v>0</v>
          </cell>
          <cell r="CA1559" t="e">
            <v>#REF!</v>
          </cell>
          <cell r="CB1559" t="str">
            <v>Match</v>
          </cell>
          <cell r="CC1559" t="b">
            <v>0</v>
          </cell>
          <cell r="CD1559">
            <v>521373401</v>
          </cell>
          <cell r="CE1559">
            <v>9</v>
          </cell>
          <cell r="CF1559">
            <v>5</v>
          </cell>
          <cell r="CG1559">
            <v>37</v>
          </cell>
          <cell r="CH1559" t="b">
            <v>0</v>
          </cell>
          <cell r="CI1559">
            <v>-549.31315972222365</v>
          </cell>
          <cell r="CJ1559"/>
          <cell r="CK1559" t="e">
            <v>#REF!</v>
          </cell>
          <cell r="CL1559" t="e">
            <v>#REF!</v>
          </cell>
        </row>
        <row r="1560">
          <cell r="B1560">
            <v>52007</v>
          </cell>
          <cell r="C1560" t="str">
            <v xml:space="preserve"> RODRIGUEZ,JUAN BERNA</v>
          </cell>
          <cell r="D1560">
            <v>22193.18</v>
          </cell>
          <cell r="E1560">
            <v>10414.209999999999</v>
          </cell>
          <cell r="F1560">
            <v>42237</v>
          </cell>
          <cell r="G1560">
            <v>43723</v>
          </cell>
          <cell r="H1560" t="str">
            <v xml:space="preserve"> PURCHASE VEHICLE</v>
          </cell>
          <cell r="I1560" t="str">
            <v xml:space="preserve"> SA</v>
          </cell>
          <cell r="J1560">
            <v>34</v>
          </cell>
          <cell r="K1560" t="str">
            <v xml:space="preserve"> A</v>
          </cell>
          <cell r="L1560" t="str">
            <v xml:space="preserve"> N</v>
          </cell>
          <cell r="M1560">
            <v>0</v>
          </cell>
          <cell r="N1560">
            <v>51612</v>
          </cell>
          <cell r="O1560">
            <v>52007</v>
          </cell>
          <cell r="P1560">
            <v>0</v>
          </cell>
          <cell r="Q1560" t="str">
            <v xml:space="preserve"> JD</v>
          </cell>
          <cell r="R1560">
            <v>43146</v>
          </cell>
          <cell r="S1560">
            <v>540.73</v>
          </cell>
          <cell r="T1560">
            <v>15.97</v>
          </cell>
          <cell r="U1560" t="str">
            <v xml:space="preserve"> N</v>
          </cell>
          <cell r="V1560">
            <v>11</v>
          </cell>
          <cell r="W1560">
            <v>680071011</v>
          </cell>
          <cell r="X1560" t="str">
            <v xml:space="preserve"> S</v>
          </cell>
          <cell r="Y1560">
            <v>51612</v>
          </cell>
          <cell r="Z1560">
            <v>52007</v>
          </cell>
          <cell r="AA1560">
            <v>0</v>
          </cell>
          <cell r="AB1560">
            <v>1</v>
          </cell>
          <cell r="AC1560">
            <v>5</v>
          </cell>
          <cell r="AD1560">
            <v>12</v>
          </cell>
          <cell r="AE1560">
            <v>0</v>
          </cell>
          <cell r="AF1560">
            <v>0</v>
          </cell>
          <cell r="AG1560" t="str">
            <v xml:space="preserve"> ST</v>
          </cell>
          <cell r="AH1560" t="str">
            <v xml:space="preserve"> 00 SILV/05 SILV CREW/05 SILV S</v>
          </cell>
          <cell r="AI1560" t="str">
            <v xml:space="preserve"> N</v>
          </cell>
          <cell r="AJ1560">
            <v>7</v>
          </cell>
          <cell r="AK1560">
            <v>0</v>
          </cell>
          <cell r="AL1560">
            <v>51612</v>
          </cell>
          <cell r="AM1560">
            <v>52007</v>
          </cell>
          <cell r="AN1560" t="str">
            <v xml:space="preserve">  0/00/0000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51612</v>
          </cell>
          <cell r="AZ1560">
            <v>52007</v>
          </cell>
          <cell r="BA1560" t="str">
            <v xml:space="preserve"> ST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 t="str">
            <v>Pass</v>
          </cell>
          <cell r="BH1560" t="str">
            <v>Pass</v>
          </cell>
          <cell r="BI1560" t="str">
            <v>***-**-1011</v>
          </cell>
          <cell r="BJ1560">
            <v>10414.209999999999</v>
          </cell>
          <cell r="BK1560">
            <v>10430.179999999998</v>
          </cell>
          <cell r="BL1560">
            <v>10430.179999999998</v>
          </cell>
          <cell r="BM1560"/>
          <cell r="BN1560"/>
          <cell r="BO1560"/>
          <cell r="BP1560"/>
          <cell r="BQ1560">
            <v>1.0011004384758415E-5</v>
          </cell>
          <cell r="BR1560">
            <v>10414.209999999999</v>
          </cell>
          <cell r="BS1560">
            <v>15.97</v>
          </cell>
          <cell r="BT1560">
            <v>10430.179999999998</v>
          </cell>
          <cell r="BU1560">
            <v>0</v>
          </cell>
          <cell r="BV1560">
            <v>10430.179999999998</v>
          </cell>
          <cell r="BW1560">
            <v>0</v>
          </cell>
          <cell r="BX1560">
            <v>0</v>
          </cell>
          <cell r="BY1560"/>
          <cell r="BZ1560">
            <v>0</v>
          </cell>
          <cell r="CA1560" t="e">
            <v>#REF!</v>
          </cell>
          <cell r="CB1560" t="str">
            <v>Match</v>
          </cell>
          <cell r="CC1560" t="b">
            <v>0</v>
          </cell>
          <cell r="CD1560">
            <v>680071011</v>
          </cell>
          <cell r="CE1560">
            <v>9</v>
          </cell>
          <cell r="CF1560">
            <v>6</v>
          </cell>
          <cell r="CG1560">
            <v>7</v>
          </cell>
          <cell r="CH1560" t="b">
            <v>0</v>
          </cell>
          <cell r="CI1560">
            <v>-22.313159722223645</v>
          </cell>
          <cell r="CJ1560"/>
          <cell r="CK1560" t="e">
            <v>#REF!</v>
          </cell>
          <cell r="CL1560" t="e">
            <v>#REF!</v>
          </cell>
        </row>
        <row r="1561">
          <cell r="B1561">
            <v>53169</v>
          </cell>
          <cell r="C1561" t="str">
            <v xml:space="preserve"> RODRIGUEZ-LEON,JOSE</v>
          </cell>
          <cell r="D1561">
            <v>11915.23</v>
          </cell>
          <cell r="E1561">
            <v>7020.12</v>
          </cell>
          <cell r="F1561">
            <v>42591</v>
          </cell>
          <cell r="G1561">
            <v>43786</v>
          </cell>
          <cell r="H1561" t="str">
            <v xml:space="preserve"> PURCHASE VEHICLE</v>
          </cell>
          <cell r="I1561" t="str">
            <v xml:space="preserve"> SA</v>
          </cell>
          <cell r="J1561">
            <v>34</v>
          </cell>
          <cell r="K1561" t="str">
            <v xml:space="preserve"> A</v>
          </cell>
          <cell r="L1561" t="str">
            <v xml:space="preserve"> N</v>
          </cell>
          <cell r="M1561">
            <v>0</v>
          </cell>
          <cell r="N1561">
            <v>51615</v>
          </cell>
          <cell r="O1561">
            <v>53169</v>
          </cell>
          <cell r="P1561">
            <v>0</v>
          </cell>
          <cell r="Q1561" t="str">
            <v xml:space="preserve"> MN</v>
          </cell>
          <cell r="R1561">
            <v>43148</v>
          </cell>
          <cell r="S1561">
            <v>348.58</v>
          </cell>
          <cell r="T1561">
            <v>9.24</v>
          </cell>
          <cell r="U1561" t="str">
            <v xml:space="preserve"> N</v>
          </cell>
          <cell r="V1561">
            <v>11</v>
          </cell>
          <cell r="W1561">
            <v>701326688</v>
          </cell>
          <cell r="X1561" t="str">
            <v xml:space="preserve"> S</v>
          </cell>
          <cell r="Y1561">
            <v>51615</v>
          </cell>
          <cell r="Z1561">
            <v>53169</v>
          </cell>
          <cell r="AA1561">
            <v>0</v>
          </cell>
          <cell r="AB1561">
            <v>26</v>
          </cell>
          <cell r="AC1561">
            <v>5</v>
          </cell>
          <cell r="AD1561">
            <v>12</v>
          </cell>
          <cell r="AE1561">
            <v>0</v>
          </cell>
          <cell r="AF1561">
            <v>0</v>
          </cell>
          <cell r="AG1561" t="str">
            <v xml:space="preserve"> ST</v>
          </cell>
          <cell r="AH1561" t="str">
            <v xml:space="preserve"> 2006 FORD F-150 XLT 4WD</v>
          </cell>
          <cell r="AI1561" t="str">
            <v xml:space="preserve"> N</v>
          </cell>
          <cell r="AJ1561">
            <v>8</v>
          </cell>
          <cell r="AK1561">
            <v>1</v>
          </cell>
          <cell r="AL1561">
            <v>51615</v>
          </cell>
          <cell r="AM1561">
            <v>53169</v>
          </cell>
          <cell r="AN1561" t="str">
            <v xml:space="preserve">  0/00/0000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51615</v>
          </cell>
          <cell r="AZ1561">
            <v>53169</v>
          </cell>
          <cell r="BA1561" t="str">
            <v xml:space="preserve"> ST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 t="str">
            <v>Pass</v>
          </cell>
          <cell r="BH1561" t="str">
            <v>Pass</v>
          </cell>
          <cell r="BI1561" t="str">
            <v>***-**-6688</v>
          </cell>
          <cell r="BJ1561">
            <v>7020.12</v>
          </cell>
          <cell r="BK1561">
            <v>7029.36</v>
          </cell>
          <cell r="BL1561">
            <v>7029.36</v>
          </cell>
          <cell r="BM1561"/>
          <cell r="BN1561"/>
          <cell r="BO1561"/>
          <cell r="BP1561"/>
          <cell r="BQ1561">
            <v>7.7123690585437996E-6</v>
          </cell>
          <cell r="BR1561">
            <v>7020.12</v>
          </cell>
          <cell r="BS1561">
            <v>9.24</v>
          </cell>
          <cell r="BT1561">
            <v>7029.36</v>
          </cell>
          <cell r="BU1561">
            <v>0</v>
          </cell>
          <cell r="BV1561">
            <v>7029.36</v>
          </cell>
          <cell r="BW1561">
            <v>0</v>
          </cell>
          <cell r="BX1561">
            <v>0</v>
          </cell>
          <cell r="BY1561"/>
          <cell r="BZ1561">
            <v>0</v>
          </cell>
          <cell r="CA1561" t="e">
            <v>#REF!</v>
          </cell>
          <cell r="CB1561" t="str">
            <v>Match</v>
          </cell>
          <cell r="CC1561" t="b">
            <v>0</v>
          </cell>
          <cell r="CD1561">
            <v>701326688</v>
          </cell>
          <cell r="CE1561">
            <v>9</v>
          </cell>
          <cell r="CF1561">
            <v>7</v>
          </cell>
          <cell r="CG1561">
            <v>32</v>
          </cell>
          <cell r="CH1561" t="b">
            <v>0</v>
          </cell>
          <cell r="CI1561">
            <v>-24.313159722223645</v>
          </cell>
          <cell r="CJ1561"/>
          <cell r="CK1561" t="e">
            <v>#REF!</v>
          </cell>
          <cell r="CL1561" t="e">
            <v>#REF!</v>
          </cell>
        </row>
        <row r="1562">
          <cell r="B1562">
            <v>54322</v>
          </cell>
          <cell r="C1562" t="str">
            <v xml:space="preserve"> RODRIGUEZ VILLARREAL</v>
          </cell>
          <cell r="D1562">
            <v>7025</v>
          </cell>
          <cell r="E1562">
            <v>5112.6899999999996</v>
          </cell>
          <cell r="F1562">
            <v>43061</v>
          </cell>
          <cell r="G1562">
            <v>43296</v>
          </cell>
          <cell r="H1562" t="str">
            <v xml:space="preserve"> PURCHASE VEHICLE</v>
          </cell>
          <cell r="I1562" t="str">
            <v xml:space="preserve"> SA</v>
          </cell>
          <cell r="J1562">
            <v>34</v>
          </cell>
          <cell r="K1562" t="str">
            <v xml:space="preserve"> A</v>
          </cell>
          <cell r="L1562" t="str">
            <v xml:space="preserve"> N</v>
          </cell>
          <cell r="M1562">
            <v>0</v>
          </cell>
          <cell r="N1562">
            <v>51619</v>
          </cell>
          <cell r="O1562">
            <v>54322</v>
          </cell>
          <cell r="P1562">
            <v>0</v>
          </cell>
          <cell r="Q1562" t="str">
            <v xml:space="preserve"> J</v>
          </cell>
          <cell r="R1562">
            <v>43146</v>
          </cell>
          <cell r="S1562">
            <v>906.3</v>
          </cell>
          <cell r="T1562">
            <v>10.08</v>
          </cell>
          <cell r="U1562" t="str">
            <v xml:space="preserve"> N</v>
          </cell>
          <cell r="V1562">
            <v>11</v>
          </cell>
          <cell r="W1562">
            <v>958927287</v>
          </cell>
          <cell r="X1562" t="str">
            <v xml:space="preserve"> S</v>
          </cell>
          <cell r="Y1562">
            <v>51619</v>
          </cell>
          <cell r="Z1562">
            <v>54322</v>
          </cell>
          <cell r="AA1562">
            <v>0</v>
          </cell>
          <cell r="AB1562">
            <v>1</v>
          </cell>
          <cell r="AC1562">
            <v>5</v>
          </cell>
          <cell r="AD1562">
            <v>12</v>
          </cell>
          <cell r="AE1562">
            <v>0</v>
          </cell>
          <cell r="AF1562">
            <v>0</v>
          </cell>
          <cell r="AG1562" t="str">
            <v xml:space="preserve"> ST</v>
          </cell>
          <cell r="AH1562" t="str">
            <v xml:space="preserve"> 2008 DODGE  RAM 1500 (VIN 1D7H</v>
          </cell>
          <cell r="AI1562" t="str">
            <v xml:space="preserve"> N</v>
          </cell>
          <cell r="AJ1562">
            <v>9</v>
          </cell>
          <cell r="AK1562">
            <v>0</v>
          </cell>
          <cell r="AL1562">
            <v>51619</v>
          </cell>
          <cell r="AM1562">
            <v>54322</v>
          </cell>
          <cell r="AN1562" t="str">
            <v xml:space="preserve">  0/00/0000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51619</v>
          </cell>
          <cell r="AZ1562">
            <v>54322</v>
          </cell>
          <cell r="BA1562" t="str">
            <v xml:space="preserve"> ST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 t="str">
            <v>Pass</v>
          </cell>
          <cell r="BH1562" t="str">
            <v>Pass</v>
          </cell>
          <cell r="BI1562" t="str">
            <v>***-**-7287</v>
          </cell>
          <cell r="BJ1562">
            <v>5112.6899999999996</v>
          </cell>
          <cell r="BK1562">
            <v>5122.7699999999995</v>
          </cell>
          <cell r="BL1562">
            <v>5122.7699999999995</v>
          </cell>
          <cell r="BM1562"/>
          <cell r="BN1562"/>
          <cell r="BO1562"/>
          <cell r="BP1562"/>
          <cell r="BQ1562">
            <v>6.3189548301406649E-6</v>
          </cell>
          <cell r="BR1562">
            <v>5112.6899999999996</v>
          </cell>
          <cell r="BS1562">
            <v>10.08</v>
          </cell>
          <cell r="BT1562">
            <v>5122.7699999999995</v>
          </cell>
          <cell r="BU1562">
            <v>0</v>
          </cell>
          <cell r="BV1562">
            <v>5122.7699999999995</v>
          </cell>
          <cell r="BW1562">
            <v>0</v>
          </cell>
          <cell r="BX1562">
            <v>0</v>
          </cell>
          <cell r="BY1562"/>
          <cell r="BZ1562">
            <v>0</v>
          </cell>
          <cell r="CA1562" t="e">
            <v>#REF!</v>
          </cell>
          <cell r="CB1562" t="str">
            <v>Match</v>
          </cell>
          <cell r="CC1562" t="b">
            <v>0</v>
          </cell>
          <cell r="CD1562">
            <v>958927287</v>
          </cell>
          <cell r="CE1562">
            <v>9</v>
          </cell>
          <cell r="CF1562">
            <v>9</v>
          </cell>
          <cell r="CG1562">
            <v>92</v>
          </cell>
          <cell r="CH1562" t="b">
            <v>0</v>
          </cell>
          <cell r="CI1562">
            <v>-22.313159722223645</v>
          </cell>
          <cell r="CJ1562"/>
          <cell r="CK1562" t="e">
            <v>#REF!</v>
          </cell>
          <cell r="CL1562" t="e">
            <v>#REF!</v>
          </cell>
        </row>
        <row r="1563">
          <cell r="B1563">
            <v>54171</v>
          </cell>
          <cell r="C1563" t="str">
            <v xml:space="preserve"> ROCHA,LIDIA</v>
          </cell>
          <cell r="D1563">
            <v>5334.63</v>
          </cell>
          <cell r="E1563">
            <v>4321.03</v>
          </cell>
          <cell r="F1563">
            <v>42992</v>
          </cell>
          <cell r="G1563">
            <v>43472</v>
          </cell>
          <cell r="H1563" t="str">
            <v xml:space="preserve"> REFINANCE DEBT</v>
          </cell>
          <cell r="I1563" t="str">
            <v xml:space="preserve"> SA</v>
          </cell>
          <cell r="J1563">
            <v>34</v>
          </cell>
          <cell r="K1563" t="str">
            <v xml:space="preserve"> A</v>
          </cell>
          <cell r="L1563" t="str">
            <v xml:space="preserve"> N</v>
          </cell>
          <cell r="M1563">
            <v>0</v>
          </cell>
          <cell r="N1563">
            <v>51620</v>
          </cell>
          <cell r="O1563">
            <v>54171</v>
          </cell>
          <cell r="P1563">
            <v>0</v>
          </cell>
          <cell r="Q1563" t="str">
            <v xml:space="preserve"> MN</v>
          </cell>
          <cell r="R1563">
            <v>43138</v>
          </cell>
          <cell r="S1563">
            <v>379.05</v>
          </cell>
          <cell r="T1563">
            <v>47.35</v>
          </cell>
          <cell r="U1563" t="str">
            <v xml:space="preserve"> N</v>
          </cell>
          <cell r="V1563">
            <v>11</v>
          </cell>
          <cell r="W1563">
            <v>509628333</v>
          </cell>
          <cell r="X1563" t="str">
            <v xml:space="preserve"> S</v>
          </cell>
          <cell r="Y1563">
            <v>51620</v>
          </cell>
          <cell r="Z1563">
            <v>54171</v>
          </cell>
          <cell r="AA1563">
            <v>1</v>
          </cell>
          <cell r="AB1563">
            <v>21</v>
          </cell>
          <cell r="AC1563">
            <v>5</v>
          </cell>
          <cell r="AD1563">
            <v>4</v>
          </cell>
          <cell r="AE1563">
            <v>0</v>
          </cell>
          <cell r="AF1563">
            <v>0</v>
          </cell>
          <cell r="AG1563" t="str">
            <v xml:space="preserve"> ST</v>
          </cell>
          <cell r="AH1563" t="str">
            <v xml:space="preserve"> 1998 CADILLAC CATERA (VIN W06V</v>
          </cell>
          <cell r="AI1563" t="str">
            <v xml:space="preserve"> N</v>
          </cell>
          <cell r="AJ1563">
            <v>10</v>
          </cell>
          <cell r="AK1563">
            <v>0</v>
          </cell>
          <cell r="AL1563">
            <v>51620</v>
          </cell>
          <cell r="AM1563">
            <v>54171</v>
          </cell>
          <cell r="AN1563" t="str">
            <v xml:space="preserve">  1/10/2018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51620</v>
          </cell>
          <cell r="AZ1563">
            <v>54171</v>
          </cell>
          <cell r="BA1563" t="str">
            <v xml:space="preserve"> ST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 t="str">
            <v>Pass</v>
          </cell>
          <cell r="BH1563" t="str">
            <v>Pass</v>
          </cell>
          <cell r="BI1563" t="str">
            <v>***-**-8333</v>
          </cell>
          <cell r="BJ1563">
            <v>4321.03</v>
          </cell>
          <cell r="BK1563">
            <v>4368.38</v>
          </cell>
          <cell r="BL1563">
            <v>4368.38</v>
          </cell>
          <cell r="BM1563"/>
          <cell r="BN1563"/>
          <cell r="BO1563"/>
          <cell r="BP1563"/>
          <cell r="BQ1563">
            <v>5.9339046328694377E-6</v>
          </cell>
          <cell r="BR1563">
            <v>4321.03</v>
          </cell>
          <cell r="BS1563">
            <v>47.35</v>
          </cell>
          <cell r="BT1563">
            <v>4368.38</v>
          </cell>
          <cell r="BU1563">
            <v>0</v>
          </cell>
          <cell r="BV1563">
            <v>4368.38</v>
          </cell>
          <cell r="BW1563">
            <v>0</v>
          </cell>
          <cell r="BX1563">
            <v>0</v>
          </cell>
          <cell r="BY1563"/>
          <cell r="BZ1563">
            <v>0</v>
          </cell>
          <cell r="CA1563" t="e">
            <v>#REF!</v>
          </cell>
          <cell r="CB1563" t="str">
            <v>Match</v>
          </cell>
          <cell r="CC1563" t="b">
            <v>0</v>
          </cell>
          <cell r="CD1563">
            <v>509628333</v>
          </cell>
          <cell r="CE1563">
            <v>9</v>
          </cell>
          <cell r="CF1563">
            <v>5</v>
          </cell>
          <cell r="CG1563">
            <v>62</v>
          </cell>
          <cell r="CH1563" t="b">
            <v>0</v>
          </cell>
          <cell r="CI1563">
            <v>-14.313159722223645</v>
          </cell>
          <cell r="CJ1563"/>
          <cell r="CK1563" t="e">
            <v>#REF!</v>
          </cell>
          <cell r="CL1563" t="e">
            <v>#REF!</v>
          </cell>
        </row>
        <row r="1564">
          <cell r="B1564">
            <v>54348</v>
          </cell>
          <cell r="C1564" t="str">
            <v xml:space="preserve"> ROCHA,LIDIA</v>
          </cell>
          <cell r="D1564">
            <v>625</v>
          </cell>
          <cell r="E1564">
            <v>625</v>
          </cell>
          <cell r="F1564">
            <v>43073</v>
          </cell>
          <cell r="G1564">
            <v>43189</v>
          </cell>
          <cell r="H1564" t="str">
            <v xml:space="preserve"> PERSONAL</v>
          </cell>
          <cell r="I1564" t="str">
            <v xml:space="preserve"> SI</v>
          </cell>
          <cell r="J1564">
            <v>72</v>
          </cell>
          <cell r="K1564" t="str">
            <v xml:space="preserve"> A</v>
          </cell>
          <cell r="L1564" t="str">
            <v xml:space="preserve"> N</v>
          </cell>
          <cell r="M1564">
            <v>0</v>
          </cell>
          <cell r="N1564">
            <v>51620</v>
          </cell>
          <cell r="O1564">
            <v>54348</v>
          </cell>
          <cell r="P1564">
            <v>0</v>
          </cell>
          <cell r="Q1564" t="str">
            <v xml:space="preserve"> MN</v>
          </cell>
          <cell r="R1564">
            <v>43189</v>
          </cell>
          <cell r="S1564">
            <v>0</v>
          </cell>
          <cell r="T1564">
            <v>8.73</v>
          </cell>
          <cell r="U1564" t="str">
            <v xml:space="preserve"> N</v>
          </cell>
          <cell r="V1564">
            <v>1</v>
          </cell>
          <cell r="W1564">
            <v>509628333</v>
          </cell>
          <cell r="X1564" t="str">
            <v xml:space="preserve"> S</v>
          </cell>
          <cell r="Y1564">
            <v>51620</v>
          </cell>
          <cell r="Z1564">
            <v>54348</v>
          </cell>
          <cell r="AA1564">
            <v>0</v>
          </cell>
          <cell r="AB1564">
            <v>21</v>
          </cell>
          <cell r="AC1564">
            <v>10</v>
          </cell>
          <cell r="AD1564">
            <v>8</v>
          </cell>
          <cell r="AE1564">
            <v>0</v>
          </cell>
          <cell r="AF1564">
            <v>0</v>
          </cell>
          <cell r="AG1564" t="str">
            <v xml:space="preserve"> ST</v>
          </cell>
          <cell r="AH1564" t="str">
            <v xml:space="preserve"> UNSECURED</v>
          </cell>
          <cell r="AI1564" t="str">
            <v xml:space="preserve"> N</v>
          </cell>
          <cell r="AJ1564">
            <v>10</v>
          </cell>
          <cell r="AK1564">
            <v>0</v>
          </cell>
          <cell r="AL1564">
            <v>51620</v>
          </cell>
          <cell r="AM1564">
            <v>54348</v>
          </cell>
          <cell r="AN1564" t="str">
            <v xml:space="preserve">  0/00/0000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51620</v>
          </cell>
          <cell r="AZ1564">
            <v>54348</v>
          </cell>
          <cell r="BA1564" t="str">
            <v xml:space="preserve"> ST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 t="str">
            <v>Pass</v>
          </cell>
          <cell r="BH1564" t="str">
            <v>Pass</v>
          </cell>
          <cell r="BI1564" t="str">
            <v>***-**-8333</v>
          </cell>
          <cell r="BJ1564">
            <v>625</v>
          </cell>
          <cell r="BK1564">
            <v>633.73</v>
          </cell>
          <cell r="BL1564">
            <v>633.73</v>
          </cell>
          <cell r="BM1564"/>
          <cell r="BN1564"/>
          <cell r="BO1564"/>
          <cell r="BP1564"/>
          <cell r="BQ1564">
            <v>8.5828850888408516E-7</v>
          </cell>
          <cell r="BR1564">
            <v>625</v>
          </cell>
          <cell r="BS1564">
            <v>8.73</v>
          </cell>
          <cell r="BT1564">
            <v>633.73</v>
          </cell>
          <cell r="BU1564">
            <v>0</v>
          </cell>
          <cell r="BV1564">
            <v>633.73</v>
          </cell>
          <cell r="BW1564">
            <v>0</v>
          </cell>
          <cell r="BX1564">
            <v>0</v>
          </cell>
          <cell r="BY1564"/>
          <cell r="BZ1564">
            <v>0</v>
          </cell>
          <cell r="CA1564" t="e">
            <v>#REF!</v>
          </cell>
          <cell r="CB1564" t="str">
            <v>Match</v>
          </cell>
          <cell r="CC1564" t="b">
            <v>0</v>
          </cell>
          <cell r="CD1564">
            <v>509628333</v>
          </cell>
          <cell r="CE1564">
            <v>9</v>
          </cell>
          <cell r="CF1564">
            <v>5</v>
          </cell>
          <cell r="CG1564">
            <v>62</v>
          </cell>
          <cell r="CH1564" t="b">
            <v>0</v>
          </cell>
          <cell r="CI1564">
            <v>-65.313159722223645</v>
          </cell>
          <cell r="CJ1564"/>
          <cell r="CK1564" t="e">
            <v>#REF!</v>
          </cell>
          <cell r="CL1564" t="e">
            <v>#REF!</v>
          </cell>
        </row>
        <row r="1565">
          <cell r="B1565">
            <v>49880</v>
          </cell>
          <cell r="C1565" t="str">
            <v xml:space="preserve"> ROGERS,RANDY L.</v>
          </cell>
          <cell r="D1565">
            <v>24517.5</v>
          </cell>
          <cell r="E1565">
            <v>4812.8999999999996</v>
          </cell>
          <cell r="F1565">
            <v>41641</v>
          </cell>
          <cell r="G1565">
            <v>43470</v>
          </cell>
          <cell r="H1565" t="str">
            <v xml:space="preserve"> PURCHASE VEHICLE</v>
          </cell>
          <cell r="I1565" t="str">
            <v xml:space="preserve"> SA</v>
          </cell>
          <cell r="J1565">
            <v>34</v>
          </cell>
          <cell r="K1565" t="str">
            <v xml:space="preserve"> A</v>
          </cell>
          <cell r="L1565" t="str">
            <v xml:space="preserve"> N</v>
          </cell>
          <cell r="M1565">
            <v>0</v>
          </cell>
          <cell r="N1565">
            <v>51625</v>
          </cell>
          <cell r="O1565">
            <v>49880</v>
          </cell>
          <cell r="P1565">
            <v>0</v>
          </cell>
          <cell r="Q1565" t="str">
            <v xml:space="preserve"> JD</v>
          </cell>
          <cell r="R1565">
            <v>43164</v>
          </cell>
          <cell r="S1565">
            <v>451.66</v>
          </cell>
          <cell r="T1565">
            <v>3.16</v>
          </cell>
          <cell r="U1565" t="str">
            <v xml:space="preserve"> N</v>
          </cell>
          <cell r="V1565">
            <v>11</v>
          </cell>
          <cell r="W1565">
            <v>513707394</v>
          </cell>
          <cell r="X1565" t="str">
            <v xml:space="preserve"> S</v>
          </cell>
          <cell r="Y1565">
            <v>51625</v>
          </cell>
          <cell r="Z1565">
            <v>49880</v>
          </cell>
          <cell r="AA1565">
            <v>0</v>
          </cell>
          <cell r="AB1565">
            <v>13</v>
          </cell>
          <cell r="AC1565">
            <v>5</v>
          </cell>
          <cell r="AD1565">
            <v>12</v>
          </cell>
          <cell r="AE1565">
            <v>0</v>
          </cell>
          <cell r="AF1565">
            <v>0</v>
          </cell>
          <cell r="AG1565" t="str">
            <v xml:space="preserve"> ST</v>
          </cell>
          <cell r="AH1565" t="str">
            <v xml:space="preserve"> 2012 GMC ACADIA SLT AWD 4D (VI</v>
          </cell>
          <cell r="AI1565" t="str">
            <v xml:space="preserve"> N</v>
          </cell>
          <cell r="AJ1565">
            <v>4</v>
          </cell>
          <cell r="AK1565">
            <v>1</v>
          </cell>
          <cell r="AL1565">
            <v>51625</v>
          </cell>
          <cell r="AM1565">
            <v>49880</v>
          </cell>
          <cell r="AN1565" t="str">
            <v xml:space="preserve">  0/00/0000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51625</v>
          </cell>
          <cell r="AZ1565">
            <v>49880</v>
          </cell>
          <cell r="BA1565" t="str">
            <v xml:space="preserve"> ST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 t="str">
            <v>Pass</v>
          </cell>
          <cell r="BH1565" t="str">
            <v>Pass</v>
          </cell>
          <cell r="BI1565" t="str">
            <v>***-**-7394</v>
          </cell>
          <cell r="BJ1565">
            <v>4812.8999999999996</v>
          </cell>
          <cell r="BK1565">
            <v>4816.0599999999995</v>
          </cell>
          <cell r="BL1565">
            <v>4816.0599999999995</v>
          </cell>
          <cell r="BM1565"/>
          <cell r="BN1565"/>
          <cell r="BO1565"/>
          <cell r="BP1565"/>
          <cell r="BQ1565">
            <v>2.6437483292212565E-6</v>
          </cell>
          <cell r="BR1565">
            <v>4812.8999999999996</v>
          </cell>
          <cell r="BS1565">
            <v>3.16</v>
          </cell>
          <cell r="BT1565">
            <v>4816.0599999999995</v>
          </cell>
          <cell r="BU1565">
            <v>0</v>
          </cell>
          <cell r="BV1565">
            <v>4816.0599999999995</v>
          </cell>
          <cell r="BW1565">
            <v>0</v>
          </cell>
          <cell r="BX1565">
            <v>0</v>
          </cell>
          <cell r="BY1565"/>
          <cell r="BZ1565">
            <v>0</v>
          </cell>
          <cell r="CA1565" t="e">
            <v>#REF!</v>
          </cell>
          <cell r="CB1565" t="str">
            <v>Match</v>
          </cell>
          <cell r="CC1565" t="b">
            <v>0</v>
          </cell>
          <cell r="CD1565">
            <v>513707394</v>
          </cell>
          <cell r="CE1565">
            <v>9</v>
          </cell>
          <cell r="CF1565">
            <v>5</v>
          </cell>
          <cell r="CG1565">
            <v>70</v>
          </cell>
          <cell r="CH1565" t="b">
            <v>0</v>
          </cell>
          <cell r="CI1565">
            <v>-40.313159722223645</v>
          </cell>
          <cell r="CJ1565"/>
          <cell r="CK1565" t="e">
            <v>#REF!</v>
          </cell>
          <cell r="CL1565" t="e">
            <v>#REF!</v>
          </cell>
        </row>
        <row r="1566">
          <cell r="B1566">
            <v>48747</v>
          </cell>
          <cell r="C1566" t="str">
            <v xml:space="preserve"> ROHRBOUGH,JOSH B</v>
          </cell>
          <cell r="D1566">
            <v>21633.93</v>
          </cell>
          <cell r="E1566">
            <v>4268.0600000000004</v>
          </cell>
          <cell r="F1566">
            <v>41309</v>
          </cell>
          <cell r="G1566">
            <v>43511</v>
          </cell>
          <cell r="H1566" t="str">
            <v xml:space="preserve"> PURCHASE VEHICLE</v>
          </cell>
          <cell r="I1566" t="str">
            <v xml:space="preserve"> SA</v>
          </cell>
          <cell r="J1566">
            <v>34</v>
          </cell>
          <cell r="K1566" t="str">
            <v xml:space="preserve"> A</v>
          </cell>
          <cell r="L1566" t="str">
            <v xml:space="preserve"> N</v>
          </cell>
          <cell r="M1566">
            <v>0</v>
          </cell>
          <cell r="N1566">
            <v>51650</v>
          </cell>
          <cell r="O1566">
            <v>48747</v>
          </cell>
          <cell r="P1566">
            <v>0</v>
          </cell>
          <cell r="Q1566" t="str">
            <v xml:space="preserve"> LF</v>
          </cell>
          <cell r="R1566">
            <v>43146</v>
          </cell>
          <cell r="S1566">
            <v>359.13</v>
          </cell>
          <cell r="T1566">
            <v>19.649999999999999</v>
          </cell>
          <cell r="U1566" t="str">
            <v xml:space="preserve"> N</v>
          </cell>
          <cell r="V1566">
            <v>11</v>
          </cell>
          <cell r="W1566">
            <v>513820642</v>
          </cell>
          <cell r="X1566" t="str">
            <v xml:space="preserve"> S</v>
          </cell>
          <cell r="Y1566">
            <v>51650</v>
          </cell>
          <cell r="Z1566">
            <v>48747</v>
          </cell>
          <cell r="AA1566">
            <v>0</v>
          </cell>
          <cell r="AB1566">
            <v>1</v>
          </cell>
          <cell r="AC1566">
            <v>5</v>
          </cell>
          <cell r="AD1566">
            <v>12</v>
          </cell>
          <cell r="AE1566">
            <v>0</v>
          </cell>
          <cell r="AF1566">
            <v>0</v>
          </cell>
          <cell r="AG1566" t="str">
            <v xml:space="preserve"> ST</v>
          </cell>
          <cell r="AH1566" t="str">
            <v xml:space="preserve"> 2011 GMC SIERRA SLT CREW CAB (</v>
          </cell>
          <cell r="AI1566" t="str">
            <v xml:space="preserve"> N</v>
          </cell>
          <cell r="AJ1566">
            <v>6</v>
          </cell>
          <cell r="AK1566">
            <v>16</v>
          </cell>
          <cell r="AL1566">
            <v>51650</v>
          </cell>
          <cell r="AM1566">
            <v>48747</v>
          </cell>
          <cell r="AN1566" t="str">
            <v xml:space="preserve">  0/00/0000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2</v>
          </cell>
          <cell r="AW1566">
            <v>0</v>
          </cell>
          <cell r="AX1566">
            <v>0</v>
          </cell>
          <cell r="AY1566">
            <v>51650</v>
          </cell>
          <cell r="AZ1566">
            <v>48747</v>
          </cell>
          <cell r="BA1566" t="str">
            <v xml:space="preserve"> ST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 t="str">
            <v>Pass</v>
          </cell>
          <cell r="BH1566" t="str">
            <v>Pass</v>
          </cell>
          <cell r="BI1566" t="str">
            <v>***-**-0642</v>
          </cell>
          <cell r="BJ1566">
            <v>4268.0600000000004</v>
          </cell>
          <cell r="BK1566">
            <v>4287.71</v>
          </cell>
          <cell r="BL1566">
            <v>4287.71</v>
          </cell>
          <cell r="BM1566"/>
          <cell r="BN1566"/>
          <cell r="BO1566"/>
          <cell r="BP1566"/>
          <cell r="BQ1566">
            <v>3.5166977790986961E-6</v>
          </cell>
          <cell r="BR1566">
            <v>4268.0600000000004</v>
          </cell>
          <cell r="BS1566">
            <v>19.649999999999999</v>
          </cell>
          <cell r="BT1566">
            <v>4287.71</v>
          </cell>
          <cell r="BU1566">
            <v>0</v>
          </cell>
          <cell r="BV1566">
            <v>4287.71</v>
          </cell>
          <cell r="BW1566">
            <v>0</v>
          </cell>
          <cell r="BX1566">
            <v>0</v>
          </cell>
          <cell r="BY1566"/>
          <cell r="BZ1566">
            <v>0</v>
          </cell>
          <cell r="CA1566" t="e">
            <v>#REF!</v>
          </cell>
          <cell r="CB1566" t="str">
            <v>Match</v>
          </cell>
          <cell r="CC1566" t="b">
            <v>0</v>
          </cell>
          <cell r="CD1566">
            <v>513820642</v>
          </cell>
          <cell r="CE1566">
            <v>9</v>
          </cell>
          <cell r="CF1566">
            <v>5</v>
          </cell>
          <cell r="CG1566">
            <v>82</v>
          </cell>
          <cell r="CH1566" t="b">
            <v>0</v>
          </cell>
          <cell r="CI1566">
            <v>-22.313159722223645</v>
          </cell>
          <cell r="CJ1566"/>
          <cell r="CK1566" t="e">
            <v>#REF!</v>
          </cell>
          <cell r="CL1566" t="e">
            <v>#REF!</v>
          </cell>
        </row>
        <row r="1567">
          <cell r="B1567">
            <v>50858</v>
          </cell>
          <cell r="C1567" t="str">
            <v xml:space="preserve"> ROJAS-CASTANEDA,JUL</v>
          </cell>
          <cell r="D1567">
            <v>30000</v>
          </cell>
          <cell r="E1567">
            <v>17179.38</v>
          </cell>
          <cell r="F1567">
            <v>41969</v>
          </cell>
          <cell r="G1567">
            <v>44530</v>
          </cell>
          <cell r="H1567" t="str">
            <v xml:space="preserve"> HOME LOAN PURCHASE</v>
          </cell>
          <cell r="I1567" t="str">
            <v xml:space="preserve"> SA</v>
          </cell>
          <cell r="J1567">
            <v>13</v>
          </cell>
          <cell r="K1567" t="str">
            <v xml:space="preserve"> A</v>
          </cell>
          <cell r="L1567" t="str">
            <v xml:space="preserve"> N</v>
          </cell>
          <cell r="M1567">
            <v>0</v>
          </cell>
          <cell r="N1567">
            <v>51895</v>
          </cell>
          <cell r="O1567">
            <v>50858</v>
          </cell>
          <cell r="P1567">
            <v>0</v>
          </cell>
          <cell r="Q1567" t="str">
            <v xml:space="preserve"> AT</v>
          </cell>
          <cell r="R1567">
            <v>43130</v>
          </cell>
          <cell r="S1567">
            <v>413.73</v>
          </cell>
          <cell r="T1567">
            <v>32</v>
          </cell>
          <cell r="U1567" t="str">
            <v xml:space="preserve"> N</v>
          </cell>
          <cell r="V1567">
            <v>2</v>
          </cell>
          <cell r="W1567">
            <v>609185223</v>
          </cell>
          <cell r="X1567" t="str">
            <v xml:space="preserve"> S</v>
          </cell>
          <cell r="Y1567">
            <v>51895</v>
          </cell>
          <cell r="Z1567">
            <v>50858</v>
          </cell>
          <cell r="AA1567">
            <v>0</v>
          </cell>
          <cell r="AB1567">
            <v>1</v>
          </cell>
          <cell r="AC1567">
            <v>6</v>
          </cell>
          <cell r="AD1567">
            <v>1</v>
          </cell>
          <cell r="AE1567">
            <v>0</v>
          </cell>
          <cell r="AF1567">
            <v>0</v>
          </cell>
          <cell r="AG1567" t="str">
            <v xml:space="preserve"> ST</v>
          </cell>
          <cell r="AH1567" t="str">
            <v xml:space="preserve"> 905 CHURCH, SCOTT CITY</v>
          </cell>
          <cell r="AI1567" t="str">
            <v xml:space="preserve"> N</v>
          </cell>
          <cell r="AJ1567">
            <v>4.25</v>
          </cell>
          <cell r="AK1567">
            <v>3</v>
          </cell>
          <cell r="AL1567">
            <v>51895</v>
          </cell>
          <cell r="AM1567">
            <v>50858</v>
          </cell>
          <cell r="AN1567" t="str">
            <v xml:space="preserve">  0/00/0000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51895</v>
          </cell>
          <cell r="AZ1567">
            <v>50858</v>
          </cell>
          <cell r="BA1567" t="str">
            <v xml:space="preserve"> ST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 t="str">
            <v>Pass</v>
          </cell>
          <cell r="BH1567" t="str">
            <v>Pass</v>
          </cell>
          <cell r="BI1567" t="str">
            <v>***-**-5223</v>
          </cell>
          <cell r="BJ1567">
            <v>17179.38</v>
          </cell>
          <cell r="BK1567">
            <v>17211.38</v>
          </cell>
          <cell r="BL1567">
            <v>17211.38</v>
          </cell>
          <cell r="BM1567"/>
          <cell r="BN1567"/>
          <cell r="BO1567"/>
          <cell r="BP1567"/>
          <cell r="BQ1567">
            <v>1.0026507821752092E-5</v>
          </cell>
          <cell r="BR1567">
            <v>17179.38</v>
          </cell>
          <cell r="BS1567">
            <v>32</v>
          </cell>
          <cell r="BT1567">
            <v>17211.38</v>
          </cell>
          <cell r="BU1567">
            <v>0</v>
          </cell>
          <cell r="BV1567">
            <v>17211.38</v>
          </cell>
          <cell r="BW1567">
            <v>0</v>
          </cell>
          <cell r="BX1567">
            <v>0</v>
          </cell>
          <cell r="BY1567"/>
          <cell r="BZ1567">
            <v>0</v>
          </cell>
          <cell r="CA1567" t="e">
            <v>#REF!</v>
          </cell>
          <cell r="CB1567" t="str">
            <v>Match</v>
          </cell>
          <cell r="CC1567" t="b">
            <v>0</v>
          </cell>
          <cell r="CD1567">
            <v>609185223</v>
          </cell>
          <cell r="CE1567">
            <v>9</v>
          </cell>
          <cell r="CF1567">
            <v>6</v>
          </cell>
          <cell r="CG1567">
            <v>18</v>
          </cell>
          <cell r="CH1567" t="b">
            <v>0</v>
          </cell>
          <cell r="CI1567">
            <v>-6.3131597222236451</v>
          </cell>
          <cell r="CJ1567"/>
          <cell r="CK1567" t="e">
            <v>#REF!</v>
          </cell>
          <cell r="CL1567" t="e">
            <v>#REF!</v>
          </cell>
        </row>
        <row r="1568">
          <cell r="B1568">
            <v>53886</v>
          </cell>
          <cell r="C1568" t="str">
            <v xml:space="preserve"> ROJAS-CASTANEDA,JULI</v>
          </cell>
          <cell r="D1568">
            <v>20025</v>
          </cell>
          <cell r="E1568">
            <v>16336.11</v>
          </cell>
          <cell r="F1568">
            <v>42881</v>
          </cell>
          <cell r="G1568">
            <v>44711</v>
          </cell>
          <cell r="H1568" t="str">
            <v xml:space="preserve"> PURCHASE VEHICLE</v>
          </cell>
          <cell r="I1568" t="str">
            <v xml:space="preserve"> SA</v>
          </cell>
          <cell r="J1568">
            <v>31</v>
          </cell>
          <cell r="K1568" t="str">
            <v xml:space="preserve"> A</v>
          </cell>
          <cell r="L1568" t="str">
            <v xml:space="preserve"> N</v>
          </cell>
          <cell r="M1568">
            <v>0</v>
          </cell>
          <cell r="N1568">
            <v>51895</v>
          </cell>
          <cell r="O1568">
            <v>53886</v>
          </cell>
          <cell r="P1568">
            <v>0</v>
          </cell>
          <cell r="Q1568" t="str">
            <v xml:space="preserve"> BR</v>
          </cell>
          <cell r="R1568">
            <v>43250</v>
          </cell>
          <cell r="S1568">
            <v>357.74</v>
          </cell>
          <cell r="T1568">
            <v>19.690000000000001</v>
          </cell>
          <cell r="U1568" t="str">
            <v xml:space="preserve"> N</v>
          </cell>
          <cell r="V1568">
            <v>8</v>
          </cell>
          <cell r="W1568">
            <v>609185223</v>
          </cell>
          <cell r="X1568" t="str">
            <v xml:space="preserve"> S</v>
          </cell>
          <cell r="Y1568">
            <v>51895</v>
          </cell>
          <cell r="Z1568">
            <v>53886</v>
          </cell>
          <cell r="AA1568">
            <v>0</v>
          </cell>
          <cell r="AB1568">
            <v>3</v>
          </cell>
          <cell r="AC1568">
            <v>10</v>
          </cell>
          <cell r="AD1568">
            <v>4</v>
          </cell>
          <cell r="AE1568">
            <v>0</v>
          </cell>
          <cell r="AF1568">
            <v>0</v>
          </cell>
          <cell r="AG1568" t="str">
            <v xml:space="preserve"> ST</v>
          </cell>
          <cell r="AH1568" t="str">
            <v xml:space="preserve"> CD ACCOUNT NUMBER 13259 WITH L</v>
          </cell>
          <cell r="AI1568" t="str">
            <v xml:space="preserve"> N</v>
          </cell>
          <cell r="AJ1568">
            <v>2.75</v>
          </cell>
          <cell r="AK1568">
            <v>0</v>
          </cell>
          <cell r="AL1568">
            <v>51895</v>
          </cell>
          <cell r="AM1568">
            <v>53886</v>
          </cell>
          <cell r="AN1568" t="str">
            <v xml:space="preserve">  0/00/0000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51895</v>
          </cell>
          <cell r="AZ1568">
            <v>53886</v>
          </cell>
          <cell r="BA1568" t="str">
            <v xml:space="preserve"> ST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 t="str">
            <v>Pass</v>
          </cell>
          <cell r="BH1568" t="str">
            <v>Pass</v>
          </cell>
          <cell r="BI1568" t="str">
            <v>***-**-5223</v>
          </cell>
          <cell r="BJ1568">
            <v>16336.11</v>
          </cell>
          <cell r="BK1568">
            <v>16355.800000000001</v>
          </cell>
          <cell r="BL1568">
            <v>16355.800000000001</v>
          </cell>
          <cell r="BM1568"/>
          <cell r="BN1568"/>
          <cell r="BO1568"/>
          <cell r="BP1568"/>
          <cell r="BQ1568">
            <v>6.1692820168612135E-6</v>
          </cell>
          <cell r="BR1568">
            <v>16336.11</v>
          </cell>
          <cell r="BS1568">
            <v>19.690000000000001</v>
          </cell>
          <cell r="BT1568">
            <v>16355.800000000001</v>
          </cell>
          <cell r="BU1568">
            <v>0</v>
          </cell>
          <cell r="BV1568">
            <v>16355.800000000001</v>
          </cell>
          <cell r="BW1568">
            <v>0</v>
          </cell>
          <cell r="BX1568">
            <v>0</v>
          </cell>
          <cell r="BY1568"/>
          <cell r="BZ1568">
            <v>0</v>
          </cell>
          <cell r="CA1568" t="e">
            <v>#REF!</v>
          </cell>
          <cell r="CB1568" t="str">
            <v>Match</v>
          </cell>
          <cell r="CC1568" t="b">
            <v>0</v>
          </cell>
          <cell r="CD1568">
            <v>609185223</v>
          </cell>
          <cell r="CE1568">
            <v>9</v>
          </cell>
          <cell r="CF1568">
            <v>6</v>
          </cell>
          <cell r="CG1568">
            <v>18</v>
          </cell>
          <cell r="CH1568" t="b">
            <v>0</v>
          </cell>
          <cell r="CI1568">
            <v>-126.31315972222365</v>
          </cell>
          <cell r="CJ1568"/>
          <cell r="CK1568" t="e">
            <v>#REF!</v>
          </cell>
          <cell r="CL1568" t="e">
            <v>#REF!</v>
          </cell>
        </row>
        <row r="1569">
          <cell r="B1569">
            <v>53967</v>
          </cell>
          <cell r="C1569" t="str">
            <v xml:space="preserve"> LOPEZ,PAULA ROJAS</v>
          </cell>
          <cell r="D1569">
            <v>1025</v>
          </cell>
          <cell r="E1569">
            <v>491</v>
          </cell>
          <cell r="F1569">
            <v>42908</v>
          </cell>
          <cell r="G1569">
            <v>43282</v>
          </cell>
          <cell r="H1569" t="str">
            <v xml:space="preserve"> PERSONAL</v>
          </cell>
          <cell r="I1569" t="str">
            <v xml:space="preserve"> SA</v>
          </cell>
          <cell r="J1569">
            <v>31</v>
          </cell>
          <cell r="K1569" t="str">
            <v xml:space="preserve"> A</v>
          </cell>
          <cell r="L1569" t="str">
            <v xml:space="preserve"> N</v>
          </cell>
          <cell r="M1569">
            <v>0</v>
          </cell>
          <cell r="N1569">
            <v>51896</v>
          </cell>
          <cell r="O1569">
            <v>53967</v>
          </cell>
          <cell r="P1569">
            <v>0</v>
          </cell>
          <cell r="Q1569" t="str">
            <v xml:space="preserve"> J</v>
          </cell>
          <cell r="R1569">
            <v>43132</v>
          </cell>
          <cell r="S1569">
            <v>92.88</v>
          </cell>
          <cell r="T1569">
            <v>3.84</v>
          </cell>
          <cell r="U1569" t="str">
            <v xml:space="preserve"> N</v>
          </cell>
          <cell r="V1569">
            <v>1</v>
          </cell>
          <cell r="W1569">
            <v>615702850</v>
          </cell>
          <cell r="X1569" t="str">
            <v xml:space="preserve"> S</v>
          </cell>
          <cell r="Y1569">
            <v>51896</v>
          </cell>
          <cell r="Z1569">
            <v>53967</v>
          </cell>
          <cell r="AA1569">
            <v>0</v>
          </cell>
          <cell r="AB1569">
            <v>1</v>
          </cell>
          <cell r="AC1569">
            <v>10</v>
          </cell>
          <cell r="AD1569">
            <v>4</v>
          </cell>
          <cell r="AE1569">
            <v>0</v>
          </cell>
          <cell r="AF1569">
            <v>0</v>
          </cell>
          <cell r="AG1569" t="str">
            <v xml:space="preserve"> ST</v>
          </cell>
          <cell r="AH1569" t="str">
            <v xml:space="preserve"> UNSECURED</v>
          </cell>
          <cell r="AI1569" t="str">
            <v xml:space="preserve"> N</v>
          </cell>
          <cell r="AJ1569">
            <v>15</v>
          </cell>
          <cell r="AK1569">
            <v>0</v>
          </cell>
          <cell r="AL1569">
            <v>51896</v>
          </cell>
          <cell r="AM1569">
            <v>53967</v>
          </cell>
          <cell r="AN1569" t="str">
            <v xml:space="preserve">  0/00/0000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51896</v>
          </cell>
          <cell r="AZ1569">
            <v>53967</v>
          </cell>
          <cell r="BA1569" t="str">
            <v xml:space="preserve"> ST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 t="str">
            <v>Pass</v>
          </cell>
          <cell r="BH1569" t="str">
            <v>Pass</v>
          </cell>
          <cell r="BI1569" t="str">
            <v>***-**-2850</v>
          </cell>
          <cell r="BJ1569">
            <v>491</v>
          </cell>
          <cell r="BK1569">
            <v>494.84</v>
          </cell>
          <cell r="BL1569">
            <v>494.84</v>
          </cell>
          <cell r="BM1569"/>
          <cell r="BN1569"/>
          <cell r="BO1569"/>
          <cell r="BP1569"/>
          <cell r="BQ1569">
            <v>1.0114071788690058E-6</v>
          </cell>
          <cell r="BR1569">
            <v>491</v>
          </cell>
          <cell r="BS1569">
            <v>3.84</v>
          </cell>
          <cell r="BT1569">
            <v>494.84</v>
          </cell>
          <cell r="BU1569">
            <v>0</v>
          </cell>
          <cell r="BV1569">
            <v>494.84</v>
          </cell>
          <cell r="BW1569">
            <v>0</v>
          </cell>
          <cell r="BX1569">
            <v>0</v>
          </cell>
          <cell r="BY1569"/>
          <cell r="BZ1569">
            <v>0</v>
          </cell>
          <cell r="CA1569" t="e">
            <v>#REF!</v>
          </cell>
          <cell r="CB1569" t="str">
            <v>Match</v>
          </cell>
          <cell r="CC1569" t="b">
            <v>0</v>
          </cell>
          <cell r="CD1569">
            <v>615702850</v>
          </cell>
          <cell r="CE1569">
            <v>9</v>
          </cell>
          <cell r="CF1569">
            <v>6</v>
          </cell>
          <cell r="CG1569">
            <v>70</v>
          </cell>
          <cell r="CH1569" t="b">
            <v>0</v>
          </cell>
          <cell r="CI1569">
            <v>-8.3131597222236451</v>
          </cell>
          <cell r="CJ1569"/>
          <cell r="CK1569" t="e">
            <v>#REF!</v>
          </cell>
          <cell r="CL1569" t="e">
            <v>#REF!</v>
          </cell>
        </row>
        <row r="1570">
          <cell r="B1570">
            <v>52002</v>
          </cell>
          <cell r="C1570" t="str">
            <v xml:space="preserve"> ROMERO,GONZAL</v>
          </cell>
          <cell r="D1570">
            <v>40534.07</v>
          </cell>
          <cell r="E1570">
            <v>26516.28</v>
          </cell>
          <cell r="F1570">
            <v>42236</v>
          </cell>
          <cell r="G1570">
            <v>44438</v>
          </cell>
          <cell r="H1570" t="str">
            <v xml:space="preserve"> SHOP CONSTRUCTION</v>
          </cell>
          <cell r="I1570" t="str">
            <v xml:space="preserve"> SA</v>
          </cell>
          <cell r="J1570">
            <v>15</v>
          </cell>
          <cell r="K1570" t="str">
            <v xml:space="preserve"> A</v>
          </cell>
          <cell r="L1570" t="str">
            <v xml:space="preserve"> N</v>
          </cell>
          <cell r="M1570">
            <v>0</v>
          </cell>
          <cell r="N1570">
            <v>51900</v>
          </cell>
          <cell r="O1570">
            <v>52002</v>
          </cell>
          <cell r="P1570">
            <v>0</v>
          </cell>
          <cell r="Q1570" t="str">
            <v xml:space="preserve"> JD</v>
          </cell>
          <cell r="R1570">
            <v>43130</v>
          </cell>
          <cell r="S1570">
            <v>672.99</v>
          </cell>
          <cell r="T1570">
            <v>113.33</v>
          </cell>
          <cell r="U1570" t="str">
            <v xml:space="preserve"> N</v>
          </cell>
          <cell r="V1570">
            <v>2</v>
          </cell>
          <cell r="W1570">
            <v>419580746</v>
          </cell>
          <cell r="X1570" t="str">
            <v xml:space="preserve"> S</v>
          </cell>
          <cell r="Y1570">
            <v>51900</v>
          </cell>
          <cell r="Z1570">
            <v>52002</v>
          </cell>
          <cell r="AA1570">
            <v>0</v>
          </cell>
          <cell r="AB1570">
            <v>21</v>
          </cell>
          <cell r="AC1570">
            <v>6</v>
          </cell>
          <cell r="AD1570">
            <v>2</v>
          </cell>
          <cell r="AE1570">
            <v>0</v>
          </cell>
          <cell r="AF1570">
            <v>0</v>
          </cell>
          <cell r="AG1570" t="str">
            <v xml:space="preserve"> ST</v>
          </cell>
          <cell r="AH1570" t="str">
            <v xml:space="preserve"> REAL PROPERTY LOCATED AT 109 W</v>
          </cell>
          <cell r="AI1570" t="str">
            <v xml:space="preserve"> N</v>
          </cell>
          <cell r="AJ1570">
            <v>6</v>
          </cell>
          <cell r="AK1570">
            <v>0</v>
          </cell>
          <cell r="AL1570">
            <v>51900</v>
          </cell>
          <cell r="AM1570">
            <v>52002</v>
          </cell>
          <cell r="AN1570" t="str">
            <v xml:space="preserve">  0/00/0000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51900</v>
          </cell>
          <cell r="AZ1570">
            <v>52002</v>
          </cell>
          <cell r="BA1570" t="str">
            <v xml:space="preserve"> ST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 t="str">
            <v>Pass</v>
          </cell>
          <cell r="BH1570" t="str">
            <v>Pass</v>
          </cell>
          <cell r="BI1570" t="str">
            <v>***-**-0746</v>
          </cell>
          <cell r="BJ1570">
            <v>26516.28</v>
          </cell>
          <cell r="BK1570">
            <v>26629.61</v>
          </cell>
          <cell r="BL1570">
            <v>26629.61</v>
          </cell>
          <cell r="BM1570"/>
          <cell r="BN1570"/>
          <cell r="BO1570"/>
          <cell r="BP1570"/>
          <cell r="BQ1570">
            <v>2.1848273685458772E-5</v>
          </cell>
          <cell r="BR1570">
            <v>26516.28</v>
          </cell>
          <cell r="BS1570">
            <v>113.33</v>
          </cell>
          <cell r="BT1570">
            <v>26629.61</v>
          </cell>
          <cell r="BU1570">
            <v>0</v>
          </cell>
          <cell r="BV1570">
            <v>26629.61</v>
          </cell>
          <cell r="BW1570">
            <v>0</v>
          </cell>
          <cell r="BX1570">
            <v>0</v>
          </cell>
          <cell r="BY1570"/>
          <cell r="BZ1570">
            <v>0</v>
          </cell>
          <cell r="CA1570" t="e">
            <v>#REF!</v>
          </cell>
          <cell r="CB1570" t="str">
            <v>Match</v>
          </cell>
          <cell r="CC1570" t="b">
            <v>0</v>
          </cell>
          <cell r="CD1570">
            <v>419580746</v>
          </cell>
          <cell r="CE1570">
            <v>9</v>
          </cell>
          <cell r="CF1570">
            <v>4</v>
          </cell>
          <cell r="CG1570">
            <v>58</v>
          </cell>
          <cell r="CH1570" t="b">
            <v>0</v>
          </cell>
          <cell r="CI1570">
            <v>-6.3131597222236451</v>
          </cell>
          <cell r="CJ1570"/>
          <cell r="CK1570" t="e">
            <v>#REF!</v>
          </cell>
          <cell r="CL1570" t="e">
            <v>#REF!</v>
          </cell>
        </row>
        <row r="1571">
          <cell r="B1571">
            <v>53509</v>
          </cell>
          <cell r="C1571" t="str">
            <v xml:space="preserve"> ROMERO,GONZALO</v>
          </cell>
          <cell r="D1571">
            <v>90000</v>
          </cell>
          <cell r="E1571">
            <v>86235.93</v>
          </cell>
          <cell r="F1571">
            <v>42747</v>
          </cell>
          <cell r="G1571">
            <v>48245</v>
          </cell>
          <cell r="H1571" t="str">
            <v xml:space="preserve"> PURCHASE HOME</v>
          </cell>
          <cell r="I1571" t="str">
            <v xml:space="preserve"> SA</v>
          </cell>
          <cell r="J1571">
            <v>13</v>
          </cell>
          <cell r="K1571" t="str">
            <v xml:space="preserve"> A</v>
          </cell>
          <cell r="L1571" t="str">
            <v xml:space="preserve"> N</v>
          </cell>
          <cell r="M1571">
            <v>0</v>
          </cell>
          <cell r="N1571">
            <v>51900</v>
          </cell>
          <cell r="O1571">
            <v>53509</v>
          </cell>
          <cell r="P1571">
            <v>0</v>
          </cell>
          <cell r="Q1571" t="str">
            <v xml:space="preserve"> BR</v>
          </cell>
          <cell r="R1571">
            <v>43132</v>
          </cell>
          <cell r="S1571">
            <v>690.19</v>
          </cell>
          <cell r="T1571">
            <v>276.43</v>
          </cell>
          <cell r="U1571" t="str">
            <v xml:space="preserve"> N</v>
          </cell>
          <cell r="V1571">
            <v>2</v>
          </cell>
          <cell r="W1571">
            <v>925701561</v>
          </cell>
          <cell r="X1571" t="str">
            <v xml:space="preserve"> S</v>
          </cell>
          <cell r="Y1571">
            <v>51900</v>
          </cell>
          <cell r="Z1571">
            <v>53509</v>
          </cell>
          <cell r="AA1571">
            <v>0</v>
          </cell>
          <cell r="AB1571">
            <v>21</v>
          </cell>
          <cell r="AC1571">
            <v>6</v>
          </cell>
          <cell r="AD1571">
            <v>1</v>
          </cell>
          <cell r="AE1571">
            <v>0</v>
          </cell>
          <cell r="AF1571">
            <v>0</v>
          </cell>
          <cell r="AG1571" t="str">
            <v xml:space="preserve"> ST</v>
          </cell>
          <cell r="AH1571" t="str">
            <v xml:space="preserve"> 101 EAST N ST, LEOTI</v>
          </cell>
          <cell r="AI1571" t="str">
            <v xml:space="preserve"> N</v>
          </cell>
          <cell r="AJ1571">
            <v>4.5</v>
          </cell>
          <cell r="AK1571">
            <v>0</v>
          </cell>
          <cell r="AL1571">
            <v>51900</v>
          </cell>
          <cell r="AM1571">
            <v>53509</v>
          </cell>
          <cell r="AN1571" t="str">
            <v xml:space="preserve">  0/00/0000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51900</v>
          </cell>
          <cell r="AZ1571">
            <v>53509</v>
          </cell>
          <cell r="BA1571" t="str">
            <v xml:space="preserve"> ST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 t="str">
            <v>Pass</v>
          </cell>
          <cell r="BH1571" t="str">
            <v>Pass</v>
          </cell>
          <cell r="BI1571" t="str">
            <v>***-**-1561</v>
          </cell>
          <cell r="BJ1571">
            <v>86235.93</v>
          </cell>
          <cell r="BK1571">
            <v>86512.359999999986</v>
          </cell>
          <cell r="BL1571">
            <v>86512.359999999986</v>
          </cell>
          <cell r="BM1571"/>
          <cell r="BN1571"/>
          <cell r="BO1571"/>
          <cell r="BP1571"/>
          <cell r="BQ1571">
            <v>5.3291021595791279E-5</v>
          </cell>
          <cell r="BR1571">
            <v>86235.93</v>
          </cell>
          <cell r="BS1571">
            <v>276.43</v>
          </cell>
          <cell r="BT1571">
            <v>86512.359999999986</v>
          </cell>
          <cell r="BU1571">
            <v>0</v>
          </cell>
          <cell r="BV1571">
            <v>86512.359999999986</v>
          </cell>
          <cell r="BW1571">
            <v>0</v>
          </cell>
          <cell r="BX1571">
            <v>0</v>
          </cell>
          <cell r="BY1571"/>
          <cell r="BZ1571">
            <v>0</v>
          </cell>
          <cell r="CA1571" t="e">
            <v>#REF!</v>
          </cell>
          <cell r="CB1571" t="str">
            <v>Match</v>
          </cell>
          <cell r="CC1571" t="b">
            <v>0</v>
          </cell>
          <cell r="CD1571">
            <v>925701561</v>
          </cell>
          <cell r="CE1571">
            <v>9</v>
          </cell>
          <cell r="CF1571">
            <v>9</v>
          </cell>
          <cell r="CG1571">
            <v>70</v>
          </cell>
          <cell r="CH1571" t="str">
            <v>Z</v>
          </cell>
          <cell r="CI1571">
            <v>-8.3131597222236451</v>
          </cell>
          <cell r="CJ1571"/>
          <cell r="CK1571" t="e">
            <v>#REF!</v>
          </cell>
          <cell r="CL1571" t="e">
            <v>#REF!</v>
          </cell>
        </row>
        <row r="1572">
          <cell r="B1572">
            <v>54311</v>
          </cell>
          <cell r="C1572" t="str">
            <v xml:space="preserve"> ROMERO,GONZALO</v>
          </cell>
          <cell r="D1572">
            <v>56129.04</v>
          </cell>
          <cell r="E1572">
            <v>56129.04</v>
          </cell>
          <cell r="F1572">
            <v>43056</v>
          </cell>
          <cell r="G1572">
            <v>45261</v>
          </cell>
          <cell r="H1572" t="str">
            <v xml:space="preserve"> PURCHASE VEHICLE</v>
          </cell>
          <cell r="I1572" t="str">
            <v xml:space="preserve"> SA</v>
          </cell>
          <cell r="J1572">
            <v>32</v>
          </cell>
          <cell r="K1572" t="str">
            <v xml:space="preserve"> A</v>
          </cell>
          <cell r="L1572" t="str">
            <v xml:space="preserve"> N</v>
          </cell>
          <cell r="M1572">
            <v>0</v>
          </cell>
          <cell r="N1572">
            <v>51900</v>
          </cell>
          <cell r="O1572">
            <v>54311</v>
          </cell>
          <cell r="P1572">
            <v>0</v>
          </cell>
          <cell r="Q1572" t="str">
            <v xml:space="preserve"> LF</v>
          </cell>
          <cell r="R1572">
            <v>43101</v>
          </cell>
          <cell r="S1572">
            <v>892.57</v>
          </cell>
          <cell r="T1572">
            <v>470.56</v>
          </cell>
          <cell r="U1572" t="str">
            <v xml:space="preserve"> N</v>
          </cell>
          <cell r="V1572">
            <v>3</v>
          </cell>
          <cell r="W1572">
            <v>925701561</v>
          </cell>
          <cell r="X1572" t="str">
            <v xml:space="preserve"> S</v>
          </cell>
          <cell r="Y1572">
            <v>51900</v>
          </cell>
          <cell r="Z1572">
            <v>54311</v>
          </cell>
          <cell r="AA1572">
            <v>0</v>
          </cell>
          <cell r="AB1572">
            <v>21</v>
          </cell>
          <cell r="AC1572">
            <v>5</v>
          </cell>
          <cell r="AD1572">
            <v>5</v>
          </cell>
          <cell r="AE1572">
            <v>0</v>
          </cell>
          <cell r="AF1572">
            <v>0</v>
          </cell>
          <cell r="AG1572" t="str">
            <v xml:space="preserve"> ST</v>
          </cell>
          <cell r="AH1572" t="str">
            <v xml:space="preserve"> 2018 DODGE RAM 3500 (VIN 3C63R</v>
          </cell>
          <cell r="AI1572" t="str">
            <v xml:space="preserve"> N</v>
          </cell>
          <cell r="AJ1572">
            <v>4.5</v>
          </cell>
          <cell r="AK1572">
            <v>1</v>
          </cell>
          <cell r="AL1572">
            <v>51900</v>
          </cell>
          <cell r="AM1572">
            <v>54311</v>
          </cell>
          <cell r="AN1572" t="str">
            <v xml:space="preserve">  0/00/0000</v>
          </cell>
          <cell r="AO1572">
            <v>581.16999999999996</v>
          </cell>
          <cell r="AP1572">
            <v>311.39999999999998</v>
          </cell>
          <cell r="AQ1572">
            <v>892.57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51900</v>
          </cell>
          <cell r="AZ1572">
            <v>54311</v>
          </cell>
          <cell r="BA1572" t="str">
            <v xml:space="preserve"> ST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 t="str">
            <v>Pass</v>
          </cell>
          <cell r="BH1572" t="str">
            <v>Pass</v>
          </cell>
          <cell r="BI1572" t="str">
            <v>***-**-1561</v>
          </cell>
          <cell r="BJ1572">
            <v>56129.04</v>
          </cell>
          <cell r="BK1572">
            <v>56599.6</v>
          </cell>
          <cell r="BL1572">
            <v>56599.6</v>
          </cell>
          <cell r="BM1572"/>
          <cell r="BN1572"/>
          <cell r="BO1572"/>
          <cell r="BP1572"/>
          <cell r="BQ1572">
            <v>3.4685935233620518E-5</v>
          </cell>
          <cell r="BR1572">
            <v>56129.04</v>
          </cell>
          <cell r="BS1572">
            <v>470.56</v>
          </cell>
          <cell r="BT1572">
            <v>56599.6</v>
          </cell>
          <cell r="BU1572">
            <v>0</v>
          </cell>
          <cell r="BV1572">
            <v>56599.6</v>
          </cell>
          <cell r="BW1572">
            <v>0</v>
          </cell>
          <cell r="BX1572">
            <v>0</v>
          </cell>
          <cell r="BY1572" t="str">
            <v>1-29</v>
          </cell>
          <cell r="BZ1572">
            <v>892.56999999999994</v>
          </cell>
          <cell r="CA1572" t="e">
            <v>#REF!</v>
          </cell>
          <cell r="CB1572" t="str">
            <v>Match</v>
          </cell>
          <cell r="CC1572" t="b">
            <v>0</v>
          </cell>
          <cell r="CD1572">
            <v>925701561</v>
          </cell>
          <cell r="CE1572">
            <v>9</v>
          </cell>
          <cell r="CF1572">
            <v>9</v>
          </cell>
          <cell r="CG1572">
            <v>70</v>
          </cell>
          <cell r="CH1572" t="str">
            <v>Z</v>
          </cell>
          <cell r="CI1572">
            <v>22.686840277776355</v>
          </cell>
          <cell r="CJ1572"/>
          <cell r="CK1572" t="e">
            <v>#REF!</v>
          </cell>
          <cell r="CL1572" t="e">
            <v>#REF!</v>
          </cell>
        </row>
        <row r="1573">
          <cell r="B1573">
            <v>52490</v>
          </cell>
          <cell r="C1573" t="str">
            <v xml:space="preserve"> ROSE,JULIE</v>
          </cell>
          <cell r="D1573">
            <v>7322.51</v>
          </cell>
          <cell r="E1573">
            <v>2889.11</v>
          </cell>
          <cell r="F1573">
            <v>42377</v>
          </cell>
          <cell r="G1573">
            <v>43485</v>
          </cell>
          <cell r="H1573" t="str">
            <v xml:space="preserve"> PERSONAL</v>
          </cell>
          <cell r="I1573" t="str">
            <v xml:space="preserve"> SA</v>
          </cell>
          <cell r="J1573">
            <v>31</v>
          </cell>
          <cell r="K1573" t="str">
            <v xml:space="preserve"> A</v>
          </cell>
          <cell r="L1573" t="str">
            <v xml:space="preserve"> N</v>
          </cell>
          <cell r="M1573">
            <v>0</v>
          </cell>
          <cell r="N1573">
            <v>51960</v>
          </cell>
          <cell r="O1573">
            <v>52490</v>
          </cell>
          <cell r="P1573">
            <v>0</v>
          </cell>
          <cell r="Q1573" t="str">
            <v xml:space="preserve"> LF</v>
          </cell>
          <cell r="R1573">
            <v>43120</v>
          </cell>
          <cell r="S1573">
            <v>233.55</v>
          </cell>
          <cell r="T1573">
            <v>23.51</v>
          </cell>
          <cell r="U1573" t="str">
            <v xml:space="preserve"> N</v>
          </cell>
          <cell r="V1573">
            <v>11</v>
          </cell>
          <cell r="W1573">
            <v>515762142</v>
          </cell>
          <cell r="X1573" t="str">
            <v xml:space="preserve"> S</v>
          </cell>
          <cell r="Y1573">
            <v>51960</v>
          </cell>
          <cell r="Z1573">
            <v>52490</v>
          </cell>
          <cell r="AA1573">
            <v>0</v>
          </cell>
          <cell r="AB1573">
            <v>3</v>
          </cell>
          <cell r="AC1573">
            <v>10</v>
          </cell>
          <cell r="AD1573">
            <v>4</v>
          </cell>
          <cell r="AE1573">
            <v>0</v>
          </cell>
          <cell r="AF1573">
            <v>0</v>
          </cell>
          <cell r="AG1573" t="str">
            <v xml:space="preserve"> ST</v>
          </cell>
          <cell r="AH1573" t="str">
            <v xml:space="preserve"> 05 CHEV PKP/06 PONT G6/08 CHEV</v>
          </cell>
          <cell r="AI1573" t="str">
            <v xml:space="preserve"> N</v>
          </cell>
          <cell r="AJ1573">
            <v>9</v>
          </cell>
          <cell r="AK1573">
            <v>1</v>
          </cell>
          <cell r="AL1573">
            <v>51960</v>
          </cell>
          <cell r="AM1573">
            <v>52490</v>
          </cell>
          <cell r="AN1573" t="str">
            <v xml:space="preserve">  0/00/0000</v>
          </cell>
          <cell r="AO1573">
            <v>212.88</v>
          </cell>
          <cell r="AP1573">
            <v>20.67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51960</v>
          </cell>
          <cell r="AZ1573">
            <v>52490</v>
          </cell>
          <cell r="BA1573" t="str">
            <v xml:space="preserve"> ST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 t="str">
            <v>Pass</v>
          </cell>
          <cell r="BH1573" t="str">
            <v>Pass</v>
          </cell>
          <cell r="BI1573" t="str">
            <v>***-**-2142</v>
          </cell>
          <cell r="BJ1573">
            <v>2889.11</v>
          </cell>
          <cell r="BK1573">
            <v>2912.6200000000003</v>
          </cell>
          <cell r="BL1573">
            <v>2912.6200000000003</v>
          </cell>
          <cell r="BM1573"/>
          <cell r="BN1573"/>
          <cell r="BO1573"/>
          <cell r="BP1573"/>
          <cell r="BQ1573">
            <v>3.5707534760190231E-6</v>
          </cell>
          <cell r="BR1573">
            <v>2889.11</v>
          </cell>
          <cell r="BS1573">
            <v>23.51</v>
          </cell>
          <cell r="BT1573">
            <v>2912.6200000000003</v>
          </cell>
          <cell r="BU1573">
            <v>0</v>
          </cell>
          <cell r="BV1573">
            <v>2912.6200000000003</v>
          </cell>
          <cell r="BW1573">
            <v>0</v>
          </cell>
          <cell r="BX1573">
            <v>0</v>
          </cell>
          <cell r="BY1573"/>
          <cell r="BZ1573">
            <v>233.55</v>
          </cell>
          <cell r="CA1573" t="e">
            <v>#REF!</v>
          </cell>
          <cell r="CB1573" t="str">
            <v>Match</v>
          </cell>
          <cell r="CC1573" t="b">
            <v>0</v>
          </cell>
          <cell r="CD1573">
            <v>515762142</v>
          </cell>
          <cell r="CE1573">
            <v>9</v>
          </cell>
          <cell r="CF1573">
            <v>5</v>
          </cell>
          <cell r="CG1573">
            <v>76</v>
          </cell>
          <cell r="CH1573" t="b">
            <v>0</v>
          </cell>
          <cell r="CI1573">
            <v>3.6868402777763549</v>
          </cell>
          <cell r="CJ1573"/>
          <cell r="CK1573" t="e">
            <v>#REF!</v>
          </cell>
          <cell r="CL1573" t="e">
            <v>#REF!</v>
          </cell>
        </row>
        <row r="1574">
          <cell r="B1574">
            <v>52948</v>
          </cell>
          <cell r="C1574" t="str">
            <v xml:space="preserve"> ROSE,JULIE</v>
          </cell>
          <cell r="D1574">
            <v>7293.47</v>
          </cell>
          <cell r="E1574">
            <v>4153.3100000000004</v>
          </cell>
          <cell r="F1574">
            <v>42521</v>
          </cell>
          <cell r="G1574">
            <v>43774</v>
          </cell>
          <cell r="H1574" t="str">
            <v xml:space="preserve"> PURCHASE VEHICLE</v>
          </cell>
          <cell r="I1574" t="str">
            <v xml:space="preserve"> SA</v>
          </cell>
          <cell r="J1574">
            <v>34</v>
          </cell>
          <cell r="K1574" t="str">
            <v xml:space="preserve"> A</v>
          </cell>
          <cell r="L1574" t="str">
            <v xml:space="preserve"> N</v>
          </cell>
          <cell r="M1574">
            <v>0</v>
          </cell>
          <cell r="N1574">
            <v>51960</v>
          </cell>
          <cell r="O1574">
            <v>52948</v>
          </cell>
          <cell r="P1574">
            <v>0</v>
          </cell>
          <cell r="Q1574" t="str">
            <v xml:space="preserve"> LF</v>
          </cell>
          <cell r="R1574">
            <v>43136</v>
          </cell>
          <cell r="S1574">
            <v>202.42</v>
          </cell>
          <cell r="T1574">
            <v>13.66</v>
          </cell>
          <cell r="U1574" t="str">
            <v xml:space="preserve"> N</v>
          </cell>
          <cell r="V1574">
            <v>11</v>
          </cell>
          <cell r="W1574">
            <v>515762142</v>
          </cell>
          <cell r="X1574" t="str">
            <v xml:space="preserve"> S</v>
          </cell>
          <cell r="Y1574">
            <v>51960</v>
          </cell>
          <cell r="Z1574">
            <v>52948</v>
          </cell>
          <cell r="AA1574">
            <v>0</v>
          </cell>
          <cell r="AB1574">
            <v>3</v>
          </cell>
          <cell r="AC1574">
            <v>5</v>
          </cell>
          <cell r="AD1574">
            <v>12</v>
          </cell>
          <cell r="AE1574">
            <v>0</v>
          </cell>
          <cell r="AF1574">
            <v>0</v>
          </cell>
          <cell r="AG1574" t="str">
            <v xml:space="preserve"> ST</v>
          </cell>
          <cell r="AH1574" t="str">
            <v xml:space="preserve"> 2010 NISSAN ALTIMA</v>
          </cell>
          <cell r="AI1574" t="str">
            <v xml:space="preserve"> N</v>
          </cell>
          <cell r="AJ1574">
            <v>7.5</v>
          </cell>
          <cell r="AK1574">
            <v>0</v>
          </cell>
          <cell r="AL1574">
            <v>51960</v>
          </cell>
          <cell r="AM1574">
            <v>52948</v>
          </cell>
          <cell r="AN1574" t="str">
            <v xml:space="preserve">  0/00/0000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51960</v>
          </cell>
          <cell r="AZ1574">
            <v>52948</v>
          </cell>
          <cell r="BA1574" t="str">
            <v xml:space="preserve"> ST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 t="str">
            <v>Pass</v>
          </cell>
          <cell r="BH1574" t="str">
            <v>Pass</v>
          </cell>
          <cell r="BI1574" t="str">
            <v>***-**-2142</v>
          </cell>
          <cell r="BJ1574">
            <v>4153.3100000000004</v>
          </cell>
          <cell r="BK1574">
            <v>4166.97</v>
          </cell>
          <cell r="BL1574">
            <v>4166.97</v>
          </cell>
          <cell r="BM1574"/>
          <cell r="BN1574"/>
          <cell r="BO1574"/>
          <cell r="BP1574"/>
          <cell r="BQ1574">
            <v>4.2776858962000321E-6</v>
          </cell>
          <cell r="BR1574">
            <v>4153.3100000000004</v>
          </cell>
          <cell r="BS1574">
            <v>13.66</v>
          </cell>
          <cell r="BT1574">
            <v>4166.97</v>
          </cell>
          <cell r="BU1574">
            <v>0</v>
          </cell>
          <cell r="BV1574">
            <v>4166.97</v>
          </cell>
          <cell r="BW1574">
            <v>0</v>
          </cell>
          <cell r="BX1574">
            <v>0</v>
          </cell>
          <cell r="BY1574"/>
          <cell r="BZ1574">
            <v>0</v>
          </cell>
          <cell r="CA1574" t="e">
            <v>#REF!</v>
          </cell>
          <cell r="CB1574" t="str">
            <v>Match</v>
          </cell>
          <cell r="CC1574" t="b">
            <v>0</v>
          </cell>
          <cell r="CD1574">
            <v>515762142</v>
          </cell>
          <cell r="CE1574">
            <v>9</v>
          </cell>
          <cell r="CF1574">
            <v>5</v>
          </cell>
          <cell r="CG1574">
            <v>76</v>
          </cell>
          <cell r="CH1574" t="b">
            <v>0</v>
          </cell>
          <cell r="CI1574">
            <v>-12.313159722223645</v>
          </cell>
          <cell r="CJ1574"/>
          <cell r="CK1574" t="e">
            <v>#REF!</v>
          </cell>
          <cell r="CL1574" t="e">
            <v>#REF!</v>
          </cell>
        </row>
        <row r="1575">
          <cell r="B1575">
            <v>51651</v>
          </cell>
          <cell r="C1575" t="str">
            <v xml:space="preserve"> ROSALES,ANGELICA MA</v>
          </cell>
          <cell r="D1575">
            <v>4015</v>
          </cell>
          <cell r="E1575">
            <v>1476.75</v>
          </cell>
          <cell r="F1575">
            <v>42136</v>
          </cell>
          <cell r="G1575">
            <v>42809</v>
          </cell>
          <cell r="H1575" t="str">
            <v xml:space="preserve"> MEDICAL</v>
          </cell>
          <cell r="I1575" t="str">
            <v xml:space="preserve"> CO</v>
          </cell>
          <cell r="J1575">
            <v>31</v>
          </cell>
          <cell r="K1575" t="str">
            <v xml:space="preserve"> A</v>
          </cell>
          <cell r="L1575" t="str">
            <v xml:space="preserve"> N</v>
          </cell>
          <cell r="M1575">
            <v>0</v>
          </cell>
          <cell r="N1575">
            <v>51973</v>
          </cell>
          <cell r="O1575">
            <v>51651</v>
          </cell>
          <cell r="P1575">
            <v>1476.75</v>
          </cell>
          <cell r="Q1575" t="str">
            <v xml:space="preserve"> JD</v>
          </cell>
          <cell r="R1575">
            <v>42597</v>
          </cell>
          <cell r="S1575">
            <v>200.8</v>
          </cell>
          <cell r="T1575">
            <v>0</v>
          </cell>
          <cell r="U1575" t="str">
            <v xml:space="preserve"> N</v>
          </cell>
          <cell r="V1575">
            <v>1</v>
          </cell>
          <cell r="W1575">
            <v>514920179</v>
          </cell>
          <cell r="X1575" t="str">
            <v xml:space="preserve"> S</v>
          </cell>
          <cell r="Y1575">
            <v>51973</v>
          </cell>
          <cell r="Z1575">
            <v>51651</v>
          </cell>
          <cell r="AA1575">
            <v>0</v>
          </cell>
          <cell r="AB1575">
            <v>21</v>
          </cell>
          <cell r="AC1575">
            <v>10</v>
          </cell>
          <cell r="AD1575">
            <v>4</v>
          </cell>
          <cell r="AE1575">
            <v>0</v>
          </cell>
          <cell r="AF1575">
            <v>0</v>
          </cell>
          <cell r="AG1575" t="str">
            <v xml:space="preserve"> CO</v>
          </cell>
          <cell r="AH1575" t="str">
            <v xml:space="preserve"> UNSECURED</v>
          </cell>
          <cell r="AI1575" t="str">
            <v xml:space="preserve"> N</v>
          </cell>
          <cell r="AJ1575">
            <v>10</v>
          </cell>
          <cell r="AK1575">
            <v>8</v>
          </cell>
          <cell r="AL1575">
            <v>51973</v>
          </cell>
          <cell r="AM1575">
            <v>51651</v>
          </cell>
          <cell r="AN1575" t="str">
            <v xml:space="preserve">  0/00/0000</v>
          </cell>
          <cell r="AO1575">
            <v>1476.75</v>
          </cell>
          <cell r="AP1575">
            <v>231.65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1708.4</v>
          </cell>
          <cell r="AV1575">
            <v>8</v>
          </cell>
          <cell r="AW1575">
            <v>8</v>
          </cell>
          <cell r="AX1575">
            <v>8</v>
          </cell>
          <cell r="AY1575">
            <v>51973</v>
          </cell>
          <cell r="AZ1575">
            <v>51651</v>
          </cell>
          <cell r="BA1575" t="str">
            <v xml:space="preserve"> CO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 t="str">
            <v>Substandard</v>
          </cell>
          <cell r="BH1575" t="str">
            <v>Pass</v>
          </cell>
          <cell r="BI1575" t="str">
            <v>***-**-0179</v>
          </cell>
          <cell r="BJ1575">
            <v>1476.75</v>
          </cell>
          <cell r="BK1575">
            <v>0</v>
          </cell>
          <cell r="BL1575"/>
          <cell r="BM1575"/>
          <cell r="BN1575">
            <v>0</v>
          </cell>
          <cell r="BO1575"/>
          <cell r="BP1575"/>
          <cell r="BQ1575">
            <v>2.0279640887913165E-6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2953.5</v>
          </cell>
          <cell r="BY1575" t="str">
            <v>120 +</v>
          </cell>
          <cell r="BZ1575">
            <v>1708.4</v>
          </cell>
          <cell r="CA1575" t="e">
            <v>#REF!</v>
          </cell>
          <cell r="CB1575" t="str">
            <v>Match</v>
          </cell>
          <cell r="CC1575" t="b">
            <v>0</v>
          </cell>
          <cell r="CD1575">
            <v>514920179</v>
          </cell>
          <cell r="CE1575">
            <v>9</v>
          </cell>
          <cell r="CF1575">
            <v>5</v>
          </cell>
          <cell r="CG1575">
            <v>92</v>
          </cell>
          <cell r="CH1575" t="b">
            <v>0</v>
          </cell>
          <cell r="CI1575">
            <v>526.68684027777635</v>
          </cell>
          <cell r="CJ1575" t="str">
            <v>31 +</v>
          </cell>
          <cell r="CK1575">
            <v>0</v>
          </cell>
          <cell r="CL1575">
            <v>0</v>
          </cell>
        </row>
        <row r="1576">
          <cell r="B1576">
            <v>53338</v>
          </cell>
          <cell r="C1576" t="str">
            <v xml:space="preserve"> ROSAS,ASHLEY ALLIE</v>
          </cell>
          <cell r="D1576">
            <v>9832.0499999999993</v>
          </cell>
          <cell r="E1576">
            <v>7642.8</v>
          </cell>
          <cell r="F1576">
            <v>42655</v>
          </cell>
          <cell r="G1576">
            <v>44469</v>
          </cell>
          <cell r="H1576" t="str">
            <v xml:space="preserve"> REFINANCE VEHICLE</v>
          </cell>
          <cell r="I1576" t="str">
            <v xml:space="preserve"> SA</v>
          </cell>
          <cell r="J1576">
            <v>34</v>
          </cell>
          <cell r="K1576" t="str">
            <v xml:space="preserve"> A</v>
          </cell>
          <cell r="L1576" t="str">
            <v xml:space="preserve"> N</v>
          </cell>
          <cell r="M1576">
            <v>0</v>
          </cell>
          <cell r="N1576">
            <v>51976</v>
          </cell>
          <cell r="O1576">
            <v>53338</v>
          </cell>
          <cell r="P1576">
            <v>0</v>
          </cell>
          <cell r="Q1576" t="str">
            <v xml:space="preserve"> MN</v>
          </cell>
          <cell r="R1576">
            <v>43130</v>
          </cell>
          <cell r="S1576">
            <v>191.96</v>
          </cell>
          <cell r="T1576">
            <v>25.86</v>
          </cell>
          <cell r="U1576" t="str">
            <v xml:space="preserve"> N</v>
          </cell>
          <cell r="V1576">
            <v>11</v>
          </cell>
          <cell r="W1576">
            <v>512174868</v>
          </cell>
          <cell r="X1576" t="str">
            <v xml:space="preserve"> S</v>
          </cell>
          <cell r="Y1576">
            <v>51976</v>
          </cell>
          <cell r="Z1576">
            <v>53338</v>
          </cell>
          <cell r="AA1576">
            <v>0</v>
          </cell>
          <cell r="AB1576">
            <v>1</v>
          </cell>
          <cell r="AC1576">
            <v>5</v>
          </cell>
          <cell r="AD1576">
            <v>12</v>
          </cell>
          <cell r="AE1576">
            <v>0</v>
          </cell>
          <cell r="AF1576">
            <v>0</v>
          </cell>
          <cell r="AG1576" t="str">
            <v xml:space="preserve"> ST</v>
          </cell>
          <cell r="AH1576" t="str">
            <v xml:space="preserve"> 2010 TOYOTA CAMRY</v>
          </cell>
          <cell r="AI1576" t="str">
            <v xml:space="preserve"> N</v>
          </cell>
          <cell r="AJ1576">
            <v>6.5</v>
          </cell>
          <cell r="AK1576">
            <v>9</v>
          </cell>
          <cell r="AL1576">
            <v>51976</v>
          </cell>
          <cell r="AM1576">
            <v>53338</v>
          </cell>
          <cell r="AN1576" t="str">
            <v xml:space="preserve">  0/00/0000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51976</v>
          </cell>
          <cell r="AZ1576">
            <v>53338</v>
          </cell>
          <cell r="BA1576" t="str">
            <v xml:space="preserve"> ST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 t="str">
            <v>Pass</v>
          </cell>
          <cell r="BH1576" t="str">
            <v>Pass</v>
          </cell>
          <cell r="BI1576" t="str">
            <v>***-**-4868</v>
          </cell>
          <cell r="BJ1576">
            <v>7642.8</v>
          </cell>
          <cell r="BK1576">
            <v>7668.66</v>
          </cell>
          <cell r="BL1576">
            <v>7668.66</v>
          </cell>
          <cell r="BM1576"/>
          <cell r="BN1576"/>
          <cell r="BO1576"/>
          <cell r="BP1576"/>
          <cell r="BQ1576">
            <v>6.822116512327258E-6</v>
          </cell>
          <cell r="BR1576">
            <v>7642.8</v>
          </cell>
          <cell r="BS1576">
            <v>25.86</v>
          </cell>
          <cell r="BT1576">
            <v>7668.66</v>
          </cell>
          <cell r="BU1576">
            <v>0</v>
          </cell>
          <cell r="BV1576">
            <v>7668.66</v>
          </cell>
          <cell r="BW1576">
            <v>0</v>
          </cell>
          <cell r="BX1576">
            <v>0</v>
          </cell>
          <cell r="BY1576"/>
          <cell r="BZ1576">
            <v>0</v>
          </cell>
          <cell r="CA1576" t="e">
            <v>#REF!</v>
          </cell>
          <cell r="CB1576" t="str">
            <v>Match</v>
          </cell>
          <cell r="CC1576" t="b">
            <v>0</v>
          </cell>
          <cell r="CD1576">
            <v>512174868</v>
          </cell>
          <cell r="CE1576">
            <v>9</v>
          </cell>
          <cell r="CF1576">
            <v>5</v>
          </cell>
          <cell r="CG1576">
            <v>17</v>
          </cell>
          <cell r="CH1576" t="b">
            <v>0</v>
          </cell>
          <cell r="CI1576">
            <v>-6.3131597222236451</v>
          </cell>
          <cell r="CJ1576"/>
          <cell r="CK1576" t="e">
            <v>#REF!</v>
          </cell>
          <cell r="CL1576" t="e">
            <v>#REF!</v>
          </cell>
        </row>
        <row r="1577">
          <cell r="B1577">
            <v>51484</v>
          </cell>
          <cell r="C1577" t="str">
            <v xml:space="preserve"> ROSAS,JOSE ANGEL</v>
          </cell>
          <cell r="D1577">
            <v>20079.009999999998</v>
          </cell>
          <cell r="E1577">
            <v>8986.11</v>
          </cell>
          <cell r="F1577">
            <v>42102</v>
          </cell>
          <cell r="G1577">
            <v>43920</v>
          </cell>
          <cell r="H1577" t="str">
            <v xml:space="preserve"> REFINANCE TRAILER</v>
          </cell>
          <cell r="I1577" t="str">
            <v xml:space="preserve"> SA</v>
          </cell>
          <cell r="J1577">
            <v>34</v>
          </cell>
          <cell r="K1577" t="str">
            <v xml:space="preserve"> A</v>
          </cell>
          <cell r="L1577" t="str">
            <v xml:space="preserve"> N</v>
          </cell>
          <cell r="M1577">
            <v>0</v>
          </cell>
          <cell r="N1577">
            <v>51980</v>
          </cell>
          <cell r="O1577">
            <v>51484</v>
          </cell>
          <cell r="P1577">
            <v>0</v>
          </cell>
          <cell r="Q1577" t="str">
            <v xml:space="preserve"> BR</v>
          </cell>
          <cell r="R1577">
            <v>43159</v>
          </cell>
          <cell r="S1577">
            <v>392.36</v>
          </cell>
          <cell r="T1577">
            <v>169.63</v>
          </cell>
          <cell r="U1577" t="str">
            <v xml:space="preserve"> N</v>
          </cell>
          <cell r="V1577">
            <v>11</v>
          </cell>
          <cell r="W1577">
            <v>608644390</v>
          </cell>
          <cell r="X1577" t="str">
            <v xml:space="preserve"> S</v>
          </cell>
          <cell r="Y1577">
            <v>51980</v>
          </cell>
          <cell r="Z1577">
            <v>51484</v>
          </cell>
          <cell r="AA1577">
            <v>0</v>
          </cell>
          <cell r="AB1577">
            <v>1</v>
          </cell>
          <cell r="AC1577">
            <v>5</v>
          </cell>
          <cell r="AD1577">
            <v>12</v>
          </cell>
          <cell r="AE1577">
            <v>0</v>
          </cell>
          <cell r="AF1577">
            <v>0</v>
          </cell>
          <cell r="AG1577" t="str">
            <v xml:space="preserve"> ST</v>
          </cell>
          <cell r="AH1577" t="str">
            <v xml:space="preserve"> 2009 TIMPTE TRAILER</v>
          </cell>
          <cell r="AI1577" t="str">
            <v xml:space="preserve"> N</v>
          </cell>
          <cell r="AJ1577">
            <v>6.5</v>
          </cell>
          <cell r="AK1577">
            <v>1</v>
          </cell>
          <cell r="AL1577">
            <v>51980</v>
          </cell>
          <cell r="AM1577">
            <v>51484</v>
          </cell>
          <cell r="AN1577" t="str">
            <v xml:space="preserve">  0/00/0000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51980</v>
          </cell>
          <cell r="AZ1577">
            <v>51484</v>
          </cell>
          <cell r="BA1577" t="str">
            <v xml:space="preserve"> ST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 t="str">
            <v>Pass</v>
          </cell>
          <cell r="BH1577" t="str">
            <v>Pass</v>
          </cell>
          <cell r="BI1577" t="str">
            <v>***-**-4390</v>
          </cell>
          <cell r="BJ1577">
            <v>8986.11</v>
          </cell>
          <cell r="BK1577">
            <v>9155.74</v>
          </cell>
          <cell r="BL1577">
            <v>9155.74</v>
          </cell>
          <cell r="BM1577"/>
          <cell r="BN1577"/>
          <cell r="BO1577"/>
          <cell r="BP1577"/>
          <cell r="BQ1577">
            <v>8.0211819506711012E-6</v>
          </cell>
          <cell r="BR1577">
            <v>8986.11</v>
          </cell>
          <cell r="BS1577">
            <v>169.63</v>
          </cell>
          <cell r="BT1577">
            <v>9155.74</v>
          </cell>
          <cell r="BU1577">
            <v>0</v>
          </cell>
          <cell r="BV1577">
            <v>9155.74</v>
          </cell>
          <cell r="BW1577">
            <v>0</v>
          </cell>
          <cell r="BX1577">
            <v>0</v>
          </cell>
          <cell r="BY1577"/>
          <cell r="BZ1577">
            <v>0</v>
          </cell>
          <cell r="CA1577" t="e">
            <v>#REF!</v>
          </cell>
          <cell r="CB1577" t="str">
            <v>Match</v>
          </cell>
          <cell r="CC1577" t="b">
            <v>0</v>
          </cell>
          <cell r="CD1577">
            <v>608644390</v>
          </cell>
          <cell r="CE1577">
            <v>9</v>
          </cell>
          <cell r="CF1577">
            <v>6</v>
          </cell>
          <cell r="CG1577">
            <v>64</v>
          </cell>
          <cell r="CH1577" t="b">
            <v>0</v>
          </cell>
          <cell r="CI1577">
            <v>-35.313159722223645</v>
          </cell>
          <cell r="CJ1577"/>
          <cell r="CK1577" t="e">
            <v>#REF!</v>
          </cell>
          <cell r="CL1577" t="e">
            <v>#REF!</v>
          </cell>
        </row>
        <row r="1578">
          <cell r="B1578">
            <v>53718</v>
          </cell>
          <cell r="C1578" t="str">
            <v xml:space="preserve"> ROSAS,JOSE ANGEL</v>
          </cell>
          <cell r="D1578">
            <v>21522.5</v>
          </cell>
          <cell r="E1578">
            <v>20248.39</v>
          </cell>
          <cell r="F1578">
            <v>42822</v>
          </cell>
          <cell r="G1578">
            <v>44727</v>
          </cell>
          <cell r="H1578" t="str">
            <v xml:space="preserve"> PURCHASE TRUCK</v>
          </cell>
          <cell r="I1578" t="str">
            <v xml:space="preserve"> SA</v>
          </cell>
          <cell r="J1578">
            <v>32</v>
          </cell>
          <cell r="K1578" t="str">
            <v xml:space="preserve"> A</v>
          </cell>
          <cell r="L1578" t="str">
            <v xml:space="preserve"> N</v>
          </cell>
          <cell r="M1578">
            <v>0</v>
          </cell>
          <cell r="N1578">
            <v>51980</v>
          </cell>
          <cell r="O1578">
            <v>53718</v>
          </cell>
          <cell r="P1578">
            <v>0</v>
          </cell>
          <cell r="Q1578" t="str">
            <v xml:space="preserve"> MN</v>
          </cell>
          <cell r="R1578">
            <v>43084</v>
          </cell>
          <cell r="S1578">
            <v>422.52</v>
          </cell>
          <cell r="T1578">
            <v>259.62</v>
          </cell>
          <cell r="U1578" t="str">
            <v xml:space="preserve"> N</v>
          </cell>
          <cell r="V1578">
            <v>3</v>
          </cell>
          <cell r="W1578">
            <v>608644390</v>
          </cell>
          <cell r="X1578" t="str">
            <v xml:space="preserve"> S</v>
          </cell>
          <cell r="Y1578">
            <v>51980</v>
          </cell>
          <cell r="Z1578">
            <v>53718</v>
          </cell>
          <cell r="AA1578">
            <v>1</v>
          </cell>
          <cell r="AB1578">
            <v>1</v>
          </cell>
          <cell r="AC1578">
            <v>5</v>
          </cell>
          <cell r="AD1578">
            <v>5</v>
          </cell>
          <cell r="AE1578">
            <v>0</v>
          </cell>
          <cell r="AF1578">
            <v>0</v>
          </cell>
          <cell r="AG1578" t="str">
            <v xml:space="preserve"> ST</v>
          </cell>
          <cell r="AH1578" t="str">
            <v xml:space="preserve"> 2000 PETERBILT CONVENTIONAL 37</v>
          </cell>
          <cell r="AI1578" t="str">
            <v xml:space="preserve"> N</v>
          </cell>
          <cell r="AJ1578">
            <v>6.5</v>
          </cell>
          <cell r="AK1578">
            <v>2</v>
          </cell>
          <cell r="AL1578">
            <v>51980</v>
          </cell>
          <cell r="AM1578">
            <v>53718</v>
          </cell>
          <cell r="AN1578" t="str">
            <v xml:space="preserve"> 10/20/2017</v>
          </cell>
          <cell r="AO1578">
            <v>617.87</v>
          </cell>
          <cell r="AP1578">
            <v>227.17</v>
          </cell>
          <cell r="AQ1578">
            <v>0</v>
          </cell>
          <cell r="AR1578">
            <v>422.52</v>
          </cell>
          <cell r="AS1578">
            <v>0</v>
          </cell>
          <cell r="AT1578">
            <v>0</v>
          </cell>
          <cell r="AU1578">
            <v>0</v>
          </cell>
          <cell r="AV1578">
            <v>2</v>
          </cell>
          <cell r="AW1578">
            <v>0</v>
          </cell>
          <cell r="AX1578">
            <v>0</v>
          </cell>
          <cell r="AY1578">
            <v>51980</v>
          </cell>
          <cell r="AZ1578">
            <v>53718</v>
          </cell>
          <cell r="BA1578" t="str">
            <v xml:space="preserve"> ST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 t="str">
            <v>Pass</v>
          </cell>
          <cell r="BH1578" t="str">
            <v>Pass</v>
          </cell>
          <cell r="BI1578" t="str">
            <v>***-**-4390</v>
          </cell>
          <cell r="BJ1578">
            <v>20248.39</v>
          </cell>
          <cell r="BK1578">
            <v>20508.009999999998</v>
          </cell>
          <cell r="BL1578">
            <v>20508.009999999998</v>
          </cell>
          <cell r="BM1578"/>
          <cell r="BN1578"/>
          <cell r="BO1578"/>
          <cell r="BP1578"/>
          <cell r="BQ1578">
            <v>1.8074118878819559E-5</v>
          </cell>
          <cell r="BR1578">
            <v>20248.39</v>
          </cell>
          <cell r="BS1578">
            <v>259.62</v>
          </cell>
          <cell r="BT1578">
            <v>20508.009999999998</v>
          </cell>
          <cell r="BU1578">
            <v>0</v>
          </cell>
          <cell r="BV1578">
            <v>20508.009999999998</v>
          </cell>
          <cell r="BW1578">
            <v>0</v>
          </cell>
          <cell r="BX1578">
            <v>0</v>
          </cell>
          <cell r="BY1578" t="str">
            <v>30-59</v>
          </cell>
          <cell r="BZ1578">
            <v>845.04</v>
          </cell>
          <cell r="CA1578" t="e">
            <v>#REF!</v>
          </cell>
          <cell r="CB1578" t="str">
            <v>Match</v>
          </cell>
          <cell r="CC1578" t="b">
            <v>0</v>
          </cell>
          <cell r="CD1578">
            <v>608644390</v>
          </cell>
          <cell r="CE1578">
            <v>9</v>
          </cell>
          <cell r="CF1578">
            <v>6</v>
          </cell>
          <cell r="CG1578">
            <v>64</v>
          </cell>
          <cell r="CH1578" t="b">
            <v>0</v>
          </cell>
          <cell r="CI1578">
            <v>39.686840277776355</v>
          </cell>
          <cell r="CJ1578" t="str">
            <v>31 +</v>
          </cell>
          <cell r="CK1578" t="e">
            <v>#REF!</v>
          </cell>
          <cell r="CL1578" t="e">
            <v>#REF!</v>
          </cell>
        </row>
        <row r="1579">
          <cell r="B1579">
            <v>50647</v>
          </cell>
          <cell r="C1579" t="str">
            <v xml:space="preserve"> ROSE,COREY L.</v>
          </cell>
          <cell r="D1579">
            <v>27429</v>
          </cell>
          <cell r="E1579">
            <v>10366.959999999999</v>
          </cell>
          <cell r="F1579">
            <v>41872</v>
          </cell>
          <cell r="G1579">
            <v>43718</v>
          </cell>
          <cell r="H1579" t="str">
            <v xml:space="preserve"> PURCHASE VEHICLE</v>
          </cell>
          <cell r="I1579" t="str">
            <v xml:space="preserve"> SA</v>
          </cell>
          <cell r="J1579">
            <v>34</v>
          </cell>
          <cell r="K1579" t="str">
            <v xml:space="preserve"> A</v>
          </cell>
          <cell r="L1579" t="str">
            <v xml:space="preserve"> N</v>
          </cell>
          <cell r="M1579">
            <v>0</v>
          </cell>
          <cell r="N1579">
            <v>51998</v>
          </cell>
          <cell r="O1579">
            <v>50647</v>
          </cell>
          <cell r="P1579">
            <v>0</v>
          </cell>
          <cell r="Q1579" t="str">
            <v xml:space="preserve"> LF</v>
          </cell>
          <cell r="R1579">
            <v>43141</v>
          </cell>
          <cell r="S1579">
            <v>552.12</v>
          </cell>
          <cell r="T1579">
            <v>12.78</v>
          </cell>
          <cell r="U1579" t="str">
            <v xml:space="preserve"> N</v>
          </cell>
          <cell r="V1579">
            <v>11</v>
          </cell>
          <cell r="W1579">
            <v>511880859</v>
          </cell>
          <cell r="X1579" t="str">
            <v xml:space="preserve"> S</v>
          </cell>
          <cell r="Y1579">
            <v>51998</v>
          </cell>
          <cell r="Z1579">
            <v>50647</v>
          </cell>
          <cell r="AA1579">
            <v>0</v>
          </cell>
          <cell r="AB1579">
            <v>3</v>
          </cell>
          <cell r="AC1579">
            <v>5</v>
          </cell>
          <cell r="AD1579">
            <v>12</v>
          </cell>
          <cell r="AE1579">
            <v>0</v>
          </cell>
          <cell r="AF1579">
            <v>0</v>
          </cell>
          <cell r="AG1579" t="str">
            <v xml:space="preserve"> ST</v>
          </cell>
          <cell r="AH1579" t="str">
            <v xml:space="preserve"> 08 SILVERADO, 05 P/U, 06 G6</v>
          </cell>
          <cell r="AI1579" t="str">
            <v xml:space="preserve"> N</v>
          </cell>
          <cell r="AJ1579">
            <v>7.5</v>
          </cell>
          <cell r="AK1579">
            <v>2</v>
          </cell>
          <cell r="AL1579">
            <v>51998</v>
          </cell>
          <cell r="AM1579">
            <v>50647</v>
          </cell>
          <cell r="AN1579" t="str">
            <v xml:space="preserve">  0/00/0000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51998</v>
          </cell>
          <cell r="AZ1579">
            <v>50647</v>
          </cell>
          <cell r="BA1579" t="str">
            <v xml:space="preserve"> ST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 t="str">
            <v>Pass</v>
          </cell>
          <cell r="BH1579" t="str">
            <v>Pass</v>
          </cell>
          <cell r="BI1579" t="str">
            <v>***-**-0859</v>
          </cell>
          <cell r="BJ1579">
            <v>10366.959999999999</v>
          </cell>
          <cell r="BK1579">
            <v>10379.74</v>
          </cell>
          <cell r="BL1579">
            <v>10379.74</v>
          </cell>
          <cell r="BM1579"/>
          <cell r="BN1579"/>
          <cell r="BO1579"/>
          <cell r="BP1579"/>
          <cell r="BQ1579">
            <v>1.0677411168073145E-5</v>
          </cell>
          <cell r="BR1579">
            <v>10366.959999999999</v>
          </cell>
          <cell r="BS1579">
            <v>12.78</v>
          </cell>
          <cell r="BT1579">
            <v>10379.74</v>
          </cell>
          <cell r="BU1579">
            <v>0</v>
          </cell>
          <cell r="BV1579">
            <v>10379.74</v>
          </cell>
          <cell r="BW1579">
            <v>0</v>
          </cell>
          <cell r="BX1579">
            <v>0</v>
          </cell>
          <cell r="BY1579"/>
          <cell r="BZ1579">
            <v>0</v>
          </cell>
          <cell r="CA1579" t="e">
            <v>#REF!</v>
          </cell>
          <cell r="CB1579" t="str">
            <v>Match</v>
          </cell>
          <cell r="CC1579" t="b">
            <v>0</v>
          </cell>
          <cell r="CD1579">
            <v>511880859</v>
          </cell>
          <cell r="CE1579">
            <v>9</v>
          </cell>
          <cell r="CF1579">
            <v>5</v>
          </cell>
          <cell r="CG1579">
            <v>88</v>
          </cell>
          <cell r="CH1579" t="b">
            <v>0</v>
          </cell>
          <cell r="CI1579">
            <v>-17.313159722223645</v>
          </cell>
          <cell r="CJ1579"/>
          <cell r="CK1579" t="e">
            <v>#REF!</v>
          </cell>
          <cell r="CL1579" t="e">
            <v>#REF!</v>
          </cell>
        </row>
        <row r="1580">
          <cell r="B1580">
            <v>54400</v>
          </cell>
          <cell r="C1580" t="str">
            <v xml:space="preserve"> ROSE DEWAYNE</v>
          </cell>
          <cell r="D1580">
            <v>59500</v>
          </cell>
          <cell r="E1580">
            <v>59500</v>
          </cell>
          <cell r="F1580">
            <v>43076</v>
          </cell>
          <cell r="G1580">
            <v>43338</v>
          </cell>
          <cell r="H1580" t="str">
            <v xml:space="preserve"> TMC PURCHASE PAPERS</v>
          </cell>
          <cell r="I1580" t="str">
            <v xml:space="preserve"> SI</v>
          </cell>
          <cell r="J1580">
            <v>90</v>
          </cell>
          <cell r="K1580" t="str">
            <v xml:space="preserve"> A</v>
          </cell>
          <cell r="L1580" t="str">
            <v xml:space="preserve"> N</v>
          </cell>
          <cell r="M1580">
            <v>0</v>
          </cell>
          <cell r="N1580">
            <v>52000</v>
          </cell>
          <cell r="O1580">
            <v>54400</v>
          </cell>
          <cell r="P1580">
            <v>0</v>
          </cell>
          <cell r="Q1580" t="str">
            <v xml:space="preserve"> LF</v>
          </cell>
          <cell r="R1580">
            <v>43338</v>
          </cell>
          <cell r="S1580">
            <v>0</v>
          </cell>
          <cell r="T1580">
            <v>410.79</v>
          </cell>
          <cell r="U1580" t="str">
            <v xml:space="preserve"> N</v>
          </cell>
          <cell r="V1580">
            <v>4</v>
          </cell>
          <cell r="W1580">
            <v>514625667</v>
          </cell>
          <cell r="X1580" t="str">
            <v xml:space="preserve"> S</v>
          </cell>
          <cell r="Y1580">
            <v>52000</v>
          </cell>
          <cell r="Z1580">
            <v>54400</v>
          </cell>
          <cell r="AA1580">
            <v>0</v>
          </cell>
          <cell r="AB1580">
            <v>13</v>
          </cell>
          <cell r="AC1580">
            <v>3</v>
          </cell>
          <cell r="AD1580">
            <v>11</v>
          </cell>
          <cell r="AE1580">
            <v>0</v>
          </cell>
          <cell r="AF1580">
            <v>0</v>
          </cell>
          <cell r="AG1580" t="str">
            <v xml:space="preserve"> ST</v>
          </cell>
          <cell r="AH1580" t="str">
            <v xml:space="preserve"> DEWAYNE ROSE LIVESTOCK LOT C14</v>
          </cell>
          <cell r="AI1580" t="str">
            <v xml:space="preserve">  </v>
          </cell>
          <cell r="AJ1580">
            <v>5.25</v>
          </cell>
          <cell r="AK1580">
            <v>0</v>
          </cell>
          <cell r="AL1580">
            <v>52000</v>
          </cell>
          <cell r="AM1580">
            <v>54400</v>
          </cell>
          <cell r="AN1580" t="str">
            <v xml:space="preserve">  0/00/0000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52000</v>
          </cell>
          <cell r="AZ1580">
            <v>54400</v>
          </cell>
          <cell r="BA1580" t="str">
            <v xml:space="preserve"> ST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 t="str">
            <v>Pass</v>
          </cell>
          <cell r="BH1580" t="str">
            <v>Pass</v>
          </cell>
          <cell r="BI1580" t="str">
            <v>***-**-5667</v>
          </cell>
          <cell r="BJ1580">
            <v>59500</v>
          </cell>
          <cell r="BK1580">
            <v>59910.79</v>
          </cell>
          <cell r="BL1580">
            <v>59910.79</v>
          </cell>
          <cell r="BM1580"/>
          <cell r="BN1580"/>
          <cell r="BO1580"/>
          <cell r="BP1580"/>
          <cell r="BQ1580">
            <v>4.2897259674026577E-5</v>
          </cell>
          <cell r="BR1580">
            <v>59500</v>
          </cell>
          <cell r="BS1580">
            <v>410.79</v>
          </cell>
          <cell r="BT1580">
            <v>59910.79</v>
          </cell>
          <cell r="BU1580">
            <v>0</v>
          </cell>
          <cell r="BV1580">
            <v>59910.79</v>
          </cell>
          <cell r="BW1580">
            <v>0</v>
          </cell>
          <cell r="BX1580">
            <v>0</v>
          </cell>
          <cell r="BY1580"/>
          <cell r="BZ1580">
            <v>0</v>
          </cell>
          <cell r="CA1580" t="e">
            <v>#REF!</v>
          </cell>
          <cell r="CB1580" t="str">
            <v>Match</v>
          </cell>
          <cell r="CC1580" t="b">
            <v>0</v>
          </cell>
          <cell r="CD1580">
            <v>514625667</v>
          </cell>
          <cell r="CE1580">
            <v>9</v>
          </cell>
          <cell r="CF1580">
            <v>5</v>
          </cell>
          <cell r="CG1580">
            <v>62</v>
          </cell>
          <cell r="CH1580" t="b">
            <v>0</v>
          </cell>
          <cell r="CI1580">
            <v>-214.31315972222365</v>
          </cell>
          <cell r="CJ1580"/>
          <cell r="CK1580" t="e">
            <v>#REF!</v>
          </cell>
          <cell r="CL1580" t="e">
            <v>#REF!</v>
          </cell>
        </row>
        <row r="1581">
          <cell r="B1581">
            <v>54203</v>
          </cell>
          <cell r="C1581" t="str">
            <v xml:space="preserve"> ROSIN,AARON J.</v>
          </cell>
          <cell r="D1581">
            <v>50000</v>
          </cell>
          <cell r="E1581">
            <v>41400</v>
          </cell>
          <cell r="F1581">
            <v>43005</v>
          </cell>
          <cell r="G1581">
            <v>43363</v>
          </cell>
          <cell r="H1581" t="str">
            <v xml:space="preserve"> OPERATING LOC</v>
          </cell>
          <cell r="I1581" t="str">
            <v xml:space="preserve"> SI</v>
          </cell>
          <cell r="J1581">
            <v>91</v>
          </cell>
          <cell r="K1581" t="str">
            <v xml:space="preserve"> A</v>
          </cell>
          <cell r="L1581" t="str">
            <v xml:space="preserve"> O</v>
          </cell>
          <cell r="M1581">
            <v>50000</v>
          </cell>
          <cell r="N1581">
            <v>52017</v>
          </cell>
          <cell r="O1581">
            <v>54203</v>
          </cell>
          <cell r="P1581">
            <v>0</v>
          </cell>
          <cell r="Q1581" t="str">
            <v xml:space="preserve"> LF</v>
          </cell>
          <cell r="R1581">
            <v>43363</v>
          </cell>
          <cell r="S1581">
            <v>0</v>
          </cell>
          <cell r="T1581">
            <v>590.91</v>
          </cell>
          <cell r="U1581" t="str">
            <v xml:space="preserve"> N</v>
          </cell>
          <cell r="V1581">
            <v>7</v>
          </cell>
          <cell r="W1581">
            <v>510945288</v>
          </cell>
          <cell r="X1581" t="str">
            <v xml:space="preserve"> S</v>
          </cell>
          <cell r="Y1581">
            <v>52017</v>
          </cell>
          <cell r="Z1581">
            <v>54203</v>
          </cell>
          <cell r="AA1581">
            <v>0</v>
          </cell>
          <cell r="AB1581">
            <v>14</v>
          </cell>
          <cell r="AC1581">
            <v>4</v>
          </cell>
          <cell r="AD1581">
            <v>11</v>
          </cell>
          <cell r="AE1581">
            <v>0</v>
          </cell>
          <cell r="AF1581">
            <v>0</v>
          </cell>
          <cell r="AG1581" t="str">
            <v xml:space="preserve"> ST</v>
          </cell>
          <cell r="AH1581" t="str">
            <v xml:space="preserve"> ALL AC EQ GI CR FP AND FE</v>
          </cell>
          <cell r="AI1581" t="str">
            <v xml:space="preserve"> N</v>
          </cell>
          <cell r="AJ1581">
            <v>6</v>
          </cell>
          <cell r="AK1581">
            <v>0</v>
          </cell>
          <cell r="AL1581">
            <v>52017</v>
          </cell>
          <cell r="AM1581">
            <v>54203</v>
          </cell>
          <cell r="AN1581" t="str">
            <v xml:space="preserve">  0/00/0000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52017</v>
          </cell>
          <cell r="AZ1581">
            <v>54203</v>
          </cell>
          <cell r="BA1581" t="str">
            <v xml:space="preserve"> ST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 t="str">
            <v>Pass</v>
          </cell>
          <cell r="BH1581" t="str">
            <v>Pass</v>
          </cell>
          <cell r="BI1581" t="str">
            <v>***-**-5288</v>
          </cell>
          <cell r="BJ1581">
            <v>50000</v>
          </cell>
          <cell r="BK1581">
            <v>41990.91</v>
          </cell>
          <cell r="BL1581">
            <v>41990.91</v>
          </cell>
          <cell r="BM1581"/>
          <cell r="BN1581"/>
          <cell r="BO1581"/>
          <cell r="BP1581"/>
          <cell r="BQ1581">
            <v>3.4111818497089081E-5</v>
          </cell>
          <cell r="BR1581">
            <v>41400</v>
          </cell>
          <cell r="BS1581">
            <v>590.91</v>
          </cell>
          <cell r="BT1581">
            <v>41990.91</v>
          </cell>
          <cell r="BU1581">
            <v>8600</v>
          </cell>
          <cell r="BV1581">
            <v>50590.91</v>
          </cell>
          <cell r="BW1581">
            <v>0</v>
          </cell>
          <cell r="BX1581">
            <v>0</v>
          </cell>
          <cell r="BY1581"/>
          <cell r="BZ1581">
            <v>0</v>
          </cell>
          <cell r="CA1581" t="e">
            <v>#REF!</v>
          </cell>
          <cell r="CB1581" t="str">
            <v>Match</v>
          </cell>
          <cell r="CC1581" t="b">
            <v>0</v>
          </cell>
          <cell r="CD1581">
            <v>510945288</v>
          </cell>
          <cell r="CE1581">
            <v>9</v>
          </cell>
          <cell r="CF1581">
            <v>5</v>
          </cell>
          <cell r="CG1581">
            <v>94</v>
          </cell>
          <cell r="CH1581" t="b">
            <v>0</v>
          </cell>
          <cell r="CI1581">
            <v>-239.31315972222365</v>
          </cell>
          <cell r="CJ1581"/>
          <cell r="CK1581" t="e">
            <v>#REF!</v>
          </cell>
          <cell r="CL1581" t="e">
            <v>#REF!</v>
          </cell>
        </row>
        <row r="1582">
          <cell r="B1582">
            <v>54211</v>
          </cell>
          <cell r="C1582" t="str">
            <v xml:space="preserve"> ROSIN,AARON J.</v>
          </cell>
          <cell r="D1582">
            <v>84332.91</v>
          </cell>
          <cell r="E1582">
            <v>82232.91</v>
          </cell>
          <cell r="F1582">
            <v>43005</v>
          </cell>
          <cell r="G1582">
            <v>45627</v>
          </cell>
          <cell r="H1582" t="str">
            <v xml:space="preserve"> AMORTIZE DEBT</v>
          </cell>
          <cell r="I1582" t="str">
            <v xml:space="preserve"> SA</v>
          </cell>
          <cell r="J1582">
            <v>92</v>
          </cell>
          <cell r="K1582" t="str">
            <v xml:space="preserve"> A</v>
          </cell>
          <cell r="L1582" t="str">
            <v xml:space="preserve"> N</v>
          </cell>
          <cell r="M1582">
            <v>0</v>
          </cell>
          <cell r="N1582">
            <v>52017</v>
          </cell>
          <cell r="O1582">
            <v>54211</v>
          </cell>
          <cell r="P1582">
            <v>0</v>
          </cell>
          <cell r="Q1582" t="str">
            <v xml:space="preserve"> LF</v>
          </cell>
          <cell r="R1582">
            <v>43435</v>
          </cell>
          <cell r="S1582">
            <v>15119.78</v>
          </cell>
          <cell r="T1582">
            <v>1563.19</v>
          </cell>
          <cell r="U1582" t="str">
            <v xml:space="preserve"> N</v>
          </cell>
          <cell r="V1582">
            <v>7</v>
          </cell>
          <cell r="W1582">
            <v>510945288</v>
          </cell>
          <cell r="X1582" t="str">
            <v xml:space="preserve"> S</v>
          </cell>
          <cell r="Y1582">
            <v>52017</v>
          </cell>
          <cell r="Z1582">
            <v>54211</v>
          </cell>
          <cell r="AA1582">
            <v>0</v>
          </cell>
          <cell r="AB1582">
            <v>14</v>
          </cell>
          <cell r="AC1582">
            <v>4</v>
          </cell>
          <cell r="AD1582">
            <v>11</v>
          </cell>
          <cell r="AE1582">
            <v>0</v>
          </cell>
          <cell r="AF1582">
            <v>0</v>
          </cell>
          <cell r="AG1582" t="str">
            <v xml:space="preserve"> ST</v>
          </cell>
          <cell r="AH1582" t="str">
            <v xml:space="preserve"> ALL AC EQ GI CR FP AND FE</v>
          </cell>
          <cell r="AI1582" t="str">
            <v xml:space="preserve"> N</v>
          </cell>
          <cell r="AJ1582">
            <v>5.75</v>
          </cell>
          <cell r="AK1582">
            <v>0</v>
          </cell>
          <cell r="AL1582">
            <v>52017</v>
          </cell>
          <cell r="AM1582">
            <v>54211</v>
          </cell>
          <cell r="AN1582" t="str">
            <v xml:space="preserve">  0/00/0000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52017</v>
          </cell>
          <cell r="AZ1582">
            <v>54211</v>
          </cell>
          <cell r="BA1582" t="str">
            <v xml:space="preserve"> ST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 t="str">
            <v>Pass</v>
          </cell>
          <cell r="BH1582" t="str">
            <v>Pass</v>
          </cell>
          <cell r="BI1582" t="str">
            <v>***-**-5288</v>
          </cell>
          <cell r="BJ1582">
            <v>82232.91</v>
          </cell>
          <cell r="BK1582">
            <v>83796.100000000006</v>
          </cell>
          <cell r="BL1582">
            <v>83796.100000000006</v>
          </cell>
          <cell r="BM1582"/>
          <cell r="BN1582"/>
          <cell r="BO1582"/>
          <cell r="BP1582"/>
          <cell r="BQ1582">
            <v>6.4933196768691249E-5</v>
          </cell>
          <cell r="BR1582">
            <v>82232.91</v>
          </cell>
          <cell r="BS1582">
            <v>1563.19</v>
          </cell>
          <cell r="BT1582">
            <v>83796.100000000006</v>
          </cell>
          <cell r="BU1582">
            <v>0</v>
          </cell>
          <cell r="BV1582">
            <v>83796.100000000006</v>
          </cell>
          <cell r="BW1582">
            <v>0</v>
          </cell>
          <cell r="BX1582">
            <v>0</v>
          </cell>
          <cell r="BY1582"/>
          <cell r="BZ1582">
            <v>0</v>
          </cell>
          <cell r="CA1582" t="e">
            <v>#REF!</v>
          </cell>
          <cell r="CB1582" t="str">
            <v>Match</v>
          </cell>
          <cell r="CC1582" t="b">
            <v>0</v>
          </cell>
          <cell r="CD1582">
            <v>510945288</v>
          </cell>
          <cell r="CE1582">
            <v>9</v>
          </cell>
          <cell r="CF1582">
            <v>5</v>
          </cell>
          <cell r="CG1582">
            <v>94</v>
          </cell>
          <cell r="CH1582" t="b">
            <v>0</v>
          </cell>
          <cell r="CI1582">
            <v>-311.31315972222365</v>
          </cell>
          <cell r="CJ1582"/>
          <cell r="CK1582" t="e">
            <v>#REF!</v>
          </cell>
          <cell r="CL1582" t="e">
            <v>#REF!</v>
          </cell>
        </row>
        <row r="1583">
          <cell r="B1583">
            <v>52598</v>
          </cell>
          <cell r="C1583" t="str">
            <v xml:space="preserve"> ROSIN,DYLAN</v>
          </cell>
          <cell r="D1583">
            <v>7048</v>
          </cell>
          <cell r="E1583">
            <v>3230.48</v>
          </cell>
          <cell r="F1583">
            <v>42417</v>
          </cell>
          <cell r="G1583">
            <v>43610</v>
          </cell>
          <cell r="H1583" t="str">
            <v xml:space="preserve"> PURCHASE VEHICLE</v>
          </cell>
          <cell r="I1583" t="str">
            <v xml:space="preserve"> SA</v>
          </cell>
          <cell r="J1583">
            <v>34</v>
          </cell>
          <cell r="K1583" t="str">
            <v xml:space="preserve"> A</v>
          </cell>
          <cell r="L1583" t="str">
            <v xml:space="preserve"> N</v>
          </cell>
          <cell r="M1583">
            <v>0</v>
          </cell>
          <cell r="N1583">
            <v>52018</v>
          </cell>
          <cell r="O1583">
            <v>52598</v>
          </cell>
          <cell r="P1583">
            <v>0</v>
          </cell>
          <cell r="Q1583" t="str">
            <v xml:space="preserve"> JD</v>
          </cell>
          <cell r="R1583">
            <v>43125</v>
          </cell>
          <cell r="S1583">
            <v>199.44</v>
          </cell>
          <cell r="T1583">
            <v>17.37</v>
          </cell>
          <cell r="U1583" t="str">
            <v xml:space="preserve"> N</v>
          </cell>
          <cell r="V1583">
            <v>11</v>
          </cell>
          <cell r="W1583">
            <v>509177389</v>
          </cell>
          <cell r="X1583" t="str">
            <v xml:space="preserve"> S</v>
          </cell>
          <cell r="Y1583">
            <v>52018</v>
          </cell>
          <cell r="Z1583">
            <v>52598</v>
          </cell>
          <cell r="AA1583">
            <v>0</v>
          </cell>
          <cell r="AB1583">
            <v>2</v>
          </cell>
          <cell r="AC1583">
            <v>5</v>
          </cell>
          <cell r="AD1583">
            <v>12</v>
          </cell>
          <cell r="AE1583">
            <v>0</v>
          </cell>
          <cell r="AF1583">
            <v>0</v>
          </cell>
          <cell r="AG1583" t="str">
            <v xml:space="preserve"> ST</v>
          </cell>
          <cell r="AH1583" t="str">
            <v xml:space="preserve"> 1999 PONTIAC FIREBIRD</v>
          </cell>
          <cell r="AI1583" t="str">
            <v xml:space="preserve"> N</v>
          </cell>
          <cell r="AJ1583">
            <v>5.95</v>
          </cell>
          <cell r="AK1583">
            <v>2</v>
          </cell>
          <cell r="AL1583">
            <v>52018</v>
          </cell>
          <cell r="AM1583">
            <v>52598</v>
          </cell>
          <cell r="AN1583" t="str">
            <v xml:space="preserve">  0/00/0000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52018</v>
          </cell>
          <cell r="AZ1583">
            <v>52598</v>
          </cell>
          <cell r="BA1583" t="str">
            <v xml:space="preserve"> ST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 t="str">
            <v>Pass</v>
          </cell>
          <cell r="BH1583" t="str">
            <v>Pass</v>
          </cell>
          <cell r="BI1583" t="str">
            <v>***-**-7389</v>
          </cell>
          <cell r="BJ1583">
            <v>3230.48</v>
          </cell>
          <cell r="BK1583">
            <v>3247.85</v>
          </cell>
          <cell r="BL1583">
            <v>3247.85</v>
          </cell>
          <cell r="BM1583"/>
          <cell r="BN1583"/>
          <cell r="BO1583"/>
          <cell r="BP1583"/>
          <cell r="BQ1583">
            <v>2.6395950367952262E-6</v>
          </cell>
          <cell r="BR1583">
            <v>3230.48</v>
          </cell>
          <cell r="BS1583">
            <v>17.37</v>
          </cell>
          <cell r="BT1583">
            <v>3247.85</v>
          </cell>
          <cell r="BU1583">
            <v>0</v>
          </cell>
          <cell r="BV1583">
            <v>3247.85</v>
          </cell>
          <cell r="BW1583">
            <v>0</v>
          </cell>
          <cell r="BX1583">
            <v>0</v>
          </cell>
          <cell r="BY1583"/>
          <cell r="BZ1583">
            <v>0</v>
          </cell>
          <cell r="CA1583" t="e">
            <v>#REF!</v>
          </cell>
          <cell r="CB1583" t="str">
            <v>Match</v>
          </cell>
          <cell r="CC1583" t="b">
            <v>0</v>
          </cell>
          <cell r="CD1583">
            <v>509177389</v>
          </cell>
          <cell r="CE1583">
            <v>9</v>
          </cell>
          <cell r="CF1583">
            <v>5</v>
          </cell>
          <cell r="CG1583">
            <v>17</v>
          </cell>
          <cell r="CH1583" t="b">
            <v>0</v>
          </cell>
          <cell r="CI1583">
            <v>-1.3131597222236451</v>
          </cell>
          <cell r="CJ1583"/>
          <cell r="CK1583" t="e">
            <v>#REF!</v>
          </cell>
          <cell r="CL1583" t="e">
            <v>#REF!</v>
          </cell>
        </row>
        <row r="1584">
          <cell r="B1584">
            <v>47215</v>
          </cell>
          <cell r="C1584" t="str">
            <v xml:space="preserve"> ROSIN,ROBERT L.</v>
          </cell>
          <cell r="D1584">
            <v>540321.31000000006</v>
          </cell>
          <cell r="E1584">
            <v>484535.33</v>
          </cell>
          <cell r="F1584">
            <v>40878</v>
          </cell>
          <cell r="G1584">
            <v>46382</v>
          </cell>
          <cell r="H1584" t="str">
            <v xml:space="preserve"> REFINANCE HOME</v>
          </cell>
          <cell r="I1584" t="str">
            <v xml:space="preserve"> SA</v>
          </cell>
          <cell r="J1584">
            <v>13</v>
          </cell>
          <cell r="K1584" t="str">
            <v xml:space="preserve"> A</v>
          </cell>
          <cell r="L1584" t="str">
            <v xml:space="preserve"> N</v>
          </cell>
          <cell r="M1584">
            <v>0</v>
          </cell>
          <cell r="N1584">
            <v>52020</v>
          </cell>
          <cell r="O1584">
            <v>47215</v>
          </cell>
          <cell r="P1584">
            <v>0</v>
          </cell>
          <cell r="Q1584" t="str">
            <v xml:space="preserve"> CP</v>
          </cell>
          <cell r="R1584">
            <v>43157</v>
          </cell>
          <cell r="S1584">
            <v>2860.62</v>
          </cell>
          <cell r="T1584">
            <v>1229.5899999999999</v>
          </cell>
          <cell r="U1584" t="str">
            <v xml:space="preserve"> N</v>
          </cell>
          <cell r="V1584">
            <v>2</v>
          </cell>
          <cell r="W1584">
            <v>510663472</v>
          </cell>
          <cell r="X1584" t="str">
            <v xml:space="preserve"> S</v>
          </cell>
          <cell r="Y1584">
            <v>52020</v>
          </cell>
          <cell r="Z1584">
            <v>47215</v>
          </cell>
          <cell r="AA1584">
            <v>0</v>
          </cell>
          <cell r="AB1584">
            <v>2</v>
          </cell>
          <cell r="AC1584">
            <v>6</v>
          </cell>
          <cell r="AD1584">
            <v>1</v>
          </cell>
          <cell r="AE1584">
            <v>0</v>
          </cell>
          <cell r="AF1584">
            <v>0</v>
          </cell>
          <cell r="AG1584" t="str">
            <v xml:space="preserve"> ST</v>
          </cell>
          <cell r="AH1584" t="str">
            <v xml:space="preserve"> 115 WESTVIEW DRIVE</v>
          </cell>
          <cell r="AI1584" t="str">
            <v xml:space="preserve"> N</v>
          </cell>
          <cell r="AJ1584">
            <v>4.875</v>
          </cell>
          <cell r="AK1584">
            <v>29</v>
          </cell>
          <cell r="AL1584">
            <v>52020</v>
          </cell>
          <cell r="AM1584">
            <v>47215</v>
          </cell>
          <cell r="AN1584" t="str">
            <v xml:space="preserve">  0/00/0000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4</v>
          </cell>
          <cell r="AW1584">
            <v>0</v>
          </cell>
          <cell r="AX1584">
            <v>0</v>
          </cell>
          <cell r="AY1584">
            <v>52020</v>
          </cell>
          <cell r="AZ1584">
            <v>47215</v>
          </cell>
          <cell r="BA1584" t="str">
            <v xml:space="preserve"> ST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 t="str">
            <v>Pass</v>
          </cell>
          <cell r="BH1584" t="str">
            <v>Pass</v>
          </cell>
          <cell r="BI1584" t="str">
            <v>***-**-3472</v>
          </cell>
          <cell r="BJ1584">
            <v>484535.33</v>
          </cell>
          <cell r="BK1584">
            <v>485764.92000000004</v>
          </cell>
          <cell r="BL1584">
            <v>485764.92000000004</v>
          </cell>
          <cell r="BM1584"/>
          <cell r="BN1584"/>
          <cell r="BO1584"/>
          <cell r="BP1584"/>
          <cell r="BQ1584">
            <v>3.2437946259213936E-4</v>
          </cell>
          <cell r="BR1584">
            <v>484535.33</v>
          </cell>
          <cell r="BS1584">
            <v>1229.5899999999999</v>
          </cell>
          <cell r="BT1584">
            <v>485764.92000000004</v>
          </cell>
          <cell r="BU1584">
            <v>0</v>
          </cell>
          <cell r="BV1584">
            <v>485764.92000000004</v>
          </cell>
          <cell r="BW1584">
            <v>0</v>
          </cell>
          <cell r="BX1584">
            <v>0</v>
          </cell>
          <cell r="BY1584"/>
          <cell r="BZ1584">
            <v>0</v>
          </cell>
          <cell r="CA1584" t="e">
            <v>#REF!</v>
          </cell>
          <cell r="CB1584" t="str">
            <v>Match</v>
          </cell>
          <cell r="CC1584" t="b">
            <v>0</v>
          </cell>
          <cell r="CD1584">
            <v>510663472</v>
          </cell>
          <cell r="CE1584">
            <v>9</v>
          </cell>
          <cell r="CF1584">
            <v>5</v>
          </cell>
          <cell r="CG1584">
            <v>66</v>
          </cell>
          <cell r="CH1584" t="b">
            <v>0</v>
          </cell>
          <cell r="CI1584">
            <v>-33.313159722223645</v>
          </cell>
          <cell r="CJ1584"/>
          <cell r="CK1584" t="e">
            <v>#REF!</v>
          </cell>
          <cell r="CL1584" t="e">
            <v>#REF!</v>
          </cell>
        </row>
        <row r="1585">
          <cell r="B1585">
            <v>54153</v>
          </cell>
          <cell r="C1585" t="str">
            <v xml:space="preserve"> ROSIN,KAMI SUE</v>
          </cell>
          <cell r="D1585">
            <v>14178.5</v>
          </cell>
          <cell r="E1585">
            <v>13312.86</v>
          </cell>
          <cell r="F1585">
            <v>42986</v>
          </cell>
          <cell r="G1585">
            <v>44798</v>
          </cell>
          <cell r="H1585" t="str">
            <v xml:space="preserve"> PURCHASE VEHICLE</v>
          </cell>
          <cell r="I1585" t="str">
            <v xml:space="preserve"> SA</v>
          </cell>
          <cell r="J1585">
            <v>34</v>
          </cell>
          <cell r="K1585" t="str">
            <v xml:space="preserve"> A</v>
          </cell>
          <cell r="L1585" t="str">
            <v xml:space="preserve"> N</v>
          </cell>
          <cell r="M1585">
            <v>0</v>
          </cell>
          <cell r="N1585">
            <v>52020</v>
          </cell>
          <cell r="O1585">
            <v>54153</v>
          </cell>
          <cell r="P1585">
            <v>0</v>
          </cell>
          <cell r="Q1585" t="str">
            <v xml:space="preserve"> LF</v>
          </cell>
          <cell r="R1585">
            <v>43125</v>
          </cell>
          <cell r="S1585">
            <v>268.68</v>
          </cell>
          <cell r="T1585">
            <v>63.19</v>
          </cell>
          <cell r="U1585" t="str">
            <v xml:space="preserve"> N</v>
          </cell>
          <cell r="V1585">
            <v>11</v>
          </cell>
          <cell r="W1585">
            <v>522311807</v>
          </cell>
          <cell r="X1585" t="str">
            <v xml:space="preserve"> S</v>
          </cell>
          <cell r="Y1585">
            <v>52020</v>
          </cell>
          <cell r="Z1585">
            <v>54153</v>
          </cell>
          <cell r="AA1585">
            <v>0</v>
          </cell>
          <cell r="AB1585">
            <v>2</v>
          </cell>
          <cell r="AC1585">
            <v>5</v>
          </cell>
          <cell r="AD1585">
            <v>12</v>
          </cell>
          <cell r="AE1585">
            <v>0</v>
          </cell>
          <cell r="AF1585">
            <v>0</v>
          </cell>
          <cell r="AG1585" t="str">
            <v xml:space="preserve"> ST</v>
          </cell>
          <cell r="AH1585" t="str">
            <v xml:space="preserve"> 2015 NISSAN ALTIMA  (VIN 1N4AL</v>
          </cell>
          <cell r="AI1585" t="str">
            <v xml:space="preserve"> N</v>
          </cell>
          <cell r="AJ1585">
            <v>5.25</v>
          </cell>
          <cell r="AK1585">
            <v>1</v>
          </cell>
          <cell r="AL1585">
            <v>52020</v>
          </cell>
          <cell r="AM1585">
            <v>54153</v>
          </cell>
          <cell r="AN1585" t="str">
            <v xml:space="preserve">  0/00/0000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52020</v>
          </cell>
          <cell r="AZ1585">
            <v>54153</v>
          </cell>
          <cell r="BA1585" t="str">
            <v xml:space="preserve"> ST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 t="str">
            <v>Pass</v>
          </cell>
          <cell r="BH1585" t="str">
            <v>Pass</v>
          </cell>
          <cell r="BI1585" t="str">
            <v>***-**-1807</v>
          </cell>
          <cell r="BJ1585">
            <v>13312.86</v>
          </cell>
          <cell r="BK1585">
            <v>13376.050000000001</v>
          </cell>
          <cell r="BL1585">
            <v>13376.050000000001</v>
          </cell>
          <cell r="BM1585"/>
          <cell r="BN1585"/>
          <cell r="BO1585"/>
          <cell r="BP1585"/>
          <cell r="BQ1585">
            <v>9.5980707970413694E-6</v>
          </cell>
          <cell r="BR1585">
            <v>13312.86</v>
          </cell>
          <cell r="BS1585">
            <v>63.19</v>
          </cell>
          <cell r="BT1585">
            <v>13376.050000000001</v>
          </cell>
          <cell r="BU1585">
            <v>0</v>
          </cell>
          <cell r="BV1585">
            <v>13376.050000000001</v>
          </cell>
          <cell r="BW1585">
            <v>0</v>
          </cell>
          <cell r="BX1585">
            <v>0</v>
          </cell>
          <cell r="BY1585"/>
          <cell r="BZ1585">
            <v>0</v>
          </cell>
          <cell r="CA1585" t="e">
            <v>#REF!</v>
          </cell>
          <cell r="CB1585" t="str">
            <v>Match</v>
          </cell>
          <cell r="CC1585" t="b">
            <v>0</v>
          </cell>
          <cell r="CD1585">
            <v>522311807</v>
          </cell>
          <cell r="CE1585">
            <v>9</v>
          </cell>
          <cell r="CF1585">
            <v>5</v>
          </cell>
          <cell r="CG1585">
            <v>31</v>
          </cell>
          <cell r="CH1585" t="b">
            <v>0</v>
          </cell>
          <cell r="CI1585">
            <v>-1.3131597222236451</v>
          </cell>
          <cell r="CJ1585"/>
          <cell r="CK1585" t="e">
            <v>#REF!</v>
          </cell>
          <cell r="CL1585" t="e">
            <v>#REF!</v>
          </cell>
        </row>
        <row r="1586">
          <cell r="B1586">
            <v>51874</v>
          </cell>
          <cell r="C1586" t="str">
            <v xml:space="preserve"> ROWTON,BRIAN S.</v>
          </cell>
          <cell r="D1586">
            <v>9247.5</v>
          </cell>
          <cell r="E1586">
            <v>4482.8500000000004</v>
          </cell>
          <cell r="F1586">
            <v>42199</v>
          </cell>
          <cell r="G1586">
            <v>43845</v>
          </cell>
          <cell r="H1586" t="str">
            <v xml:space="preserve"> PURCHASE VEHICLE</v>
          </cell>
          <cell r="I1586" t="str">
            <v xml:space="preserve"> SA</v>
          </cell>
          <cell r="J1586">
            <v>31</v>
          </cell>
          <cell r="K1586" t="str">
            <v xml:space="preserve"> A</v>
          </cell>
          <cell r="L1586" t="str">
            <v xml:space="preserve"> N</v>
          </cell>
          <cell r="M1586">
            <v>0</v>
          </cell>
          <cell r="N1586">
            <v>52198</v>
          </cell>
          <cell r="O1586">
            <v>51874</v>
          </cell>
          <cell r="P1586">
            <v>0</v>
          </cell>
          <cell r="Q1586" t="str">
            <v xml:space="preserve"> LF</v>
          </cell>
          <cell r="R1586">
            <v>43146</v>
          </cell>
          <cell r="S1586">
            <v>200.23</v>
          </cell>
          <cell r="T1586">
            <v>5.15</v>
          </cell>
          <cell r="U1586" t="str">
            <v xml:space="preserve"> N</v>
          </cell>
          <cell r="V1586">
            <v>11</v>
          </cell>
          <cell r="W1586">
            <v>514946906</v>
          </cell>
          <cell r="X1586" t="str">
            <v xml:space="preserve"> S</v>
          </cell>
          <cell r="Y1586">
            <v>52198</v>
          </cell>
          <cell r="Z1586">
            <v>51874</v>
          </cell>
          <cell r="AA1586">
            <v>0</v>
          </cell>
          <cell r="AB1586">
            <v>1</v>
          </cell>
          <cell r="AC1586">
            <v>10</v>
          </cell>
          <cell r="AD1586">
            <v>4</v>
          </cell>
          <cell r="AE1586">
            <v>0</v>
          </cell>
          <cell r="AF1586">
            <v>0</v>
          </cell>
          <cell r="AG1586" t="str">
            <v xml:space="preserve"> ST</v>
          </cell>
          <cell r="AH1586" t="str">
            <v xml:space="preserve"> 2002 GMC YUKON (VIN 1GKEK63U82</v>
          </cell>
          <cell r="AI1586" t="str">
            <v xml:space="preserve"> N</v>
          </cell>
          <cell r="AJ1586">
            <v>7</v>
          </cell>
          <cell r="AK1586">
            <v>6</v>
          </cell>
          <cell r="AL1586">
            <v>52198</v>
          </cell>
          <cell r="AM1586">
            <v>51874</v>
          </cell>
          <cell r="AN1586" t="str">
            <v xml:space="preserve">  0/00/0000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2</v>
          </cell>
          <cell r="AW1586">
            <v>0</v>
          </cell>
          <cell r="AX1586">
            <v>0</v>
          </cell>
          <cell r="AY1586">
            <v>52198</v>
          </cell>
          <cell r="AZ1586">
            <v>51874</v>
          </cell>
          <cell r="BA1586" t="str">
            <v xml:space="preserve"> ST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 t="str">
            <v>Pass</v>
          </cell>
          <cell r="BH1586" t="str">
            <v>Pass</v>
          </cell>
          <cell r="BI1586" t="str">
            <v>***-**-6906</v>
          </cell>
          <cell r="BJ1586">
            <v>4482.8500000000004</v>
          </cell>
          <cell r="BK1586">
            <v>4488</v>
          </cell>
          <cell r="BL1586">
            <v>4488</v>
          </cell>
          <cell r="BM1586"/>
          <cell r="BN1586"/>
          <cell r="BO1586"/>
          <cell r="BP1586"/>
          <cell r="BQ1586">
            <v>4.3092880790971446E-6</v>
          </cell>
          <cell r="BR1586">
            <v>4482.8500000000004</v>
          </cell>
          <cell r="BS1586">
            <v>5.15</v>
          </cell>
          <cell r="BT1586">
            <v>4488</v>
          </cell>
          <cell r="BU1586">
            <v>0</v>
          </cell>
          <cell r="BV1586">
            <v>4488</v>
          </cell>
          <cell r="BW1586">
            <v>0</v>
          </cell>
          <cell r="BX1586">
            <v>0</v>
          </cell>
          <cell r="BY1586"/>
          <cell r="BZ1586">
            <v>0</v>
          </cell>
          <cell r="CA1586" t="e">
            <v>#REF!</v>
          </cell>
          <cell r="CB1586" t="str">
            <v>Match</v>
          </cell>
          <cell r="CC1586" t="b">
            <v>0</v>
          </cell>
          <cell r="CD1586">
            <v>514946906</v>
          </cell>
          <cell r="CE1586">
            <v>9</v>
          </cell>
          <cell r="CF1586">
            <v>5</v>
          </cell>
          <cell r="CG1586">
            <v>94</v>
          </cell>
          <cell r="CH1586" t="b">
            <v>0</v>
          </cell>
          <cell r="CI1586">
            <v>-22.313159722223645</v>
          </cell>
          <cell r="CJ1586"/>
          <cell r="CK1586" t="e">
            <v>#REF!</v>
          </cell>
          <cell r="CL1586" t="e">
            <v>#REF!</v>
          </cell>
        </row>
        <row r="1587">
          <cell r="B1587">
            <v>310194</v>
          </cell>
          <cell r="C1587" t="str">
            <v xml:space="preserve"> ROWTON,BRIAN S.</v>
          </cell>
          <cell r="D1587">
            <v>40000</v>
          </cell>
          <cell r="E1587">
            <v>24698.75</v>
          </cell>
          <cell r="F1587">
            <v>40563</v>
          </cell>
          <cell r="G1587">
            <v>46054</v>
          </cell>
          <cell r="H1587" t="str">
            <v xml:space="preserve"> CASH OUT REFINANCE</v>
          </cell>
          <cell r="I1587" t="str">
            <v xml:space="preserve"> PA</v>
          </cell>
          <cell r="J1587">
            <v>19</v>
          </cell>
          <cell r="K1587" t="str">
            <v xml:space="preserve"> A</v>
          </cell>
          <cell r="L1587" t="str">
            <v xml:space="preserve"> N</v>
          </cell>
          <cell r="M1587">
            <v>0</v>
          </cell>
          <cell r="N1587">
            <v>52198</v>
          </cell>
          <cell r="O1587">
            <v>310194</v>
          </cell>
          <cell r="P1587">
            <v>0</v>
          </cell>
          <cell r="Q1587" t="str">
            <v xml:space="preserve"> KM</v>
          </cell>
          <cell r="R1587">
            <v>43070</v>
          </cell>
          <cell r="S1587">
            <v>298.39</v>
          </cell>
          <cell r="T1587">
            <v>220.68</v>
          </cell>
          <cell r="U1587" t="str">
            <v xml:space="preserve"> N</v>
          </cell>
          <cell r="V1587">
            <v>2</v>
          </cell>
          <cell r="W1587">
            <v>514946906</v>
          </cell>
          <cell r="X1587" t="str">
            <v xml:space="preserve"> S</v>
          </cell>
          <cell r="Y1587">
            <v>52198</v>
          </cell>
          <cell r="Z1587">
            <v>310194</v>
          </cell>
          <cell r="AA1587">
            <v>0</v>
          </cell>
          <cell r="AB1587">
            <v>1</v>
          </cell>
          <cell r="AC1587">
            <v>6</v>
          </cell>
          <cell r="AD1587">
            <v>3</v>
          </cell>
          <cell r="AE1587">
            <v>310194</v>
          </cell>
          <cell r="AF1587">
            <v>1</v>
          </cell>
          <cell r="AG1587" t="str">
            <v xml:space="preserve"> ST</v>
          </cell>
          <cell r="AH1587" t="str">
            <v xml:space="preserve"> 410 W BELLEVUE</v>
          </cell>
          <cell r="AI1587" t="str">
            <v xml:space="preserve"> N</v>
          </cell>
          <cell r="AJ1587">
            <v>3.875</v>
          </cell>
          <cell r="AK1587">
            <v>41</v>
          </cell>
          <cell r="AL1587">
            <v>52198</v>
          </cell>
          <cell r="AM1587">
            <v>310194</v>
          </cell>
          <cell r="AN1587" t="str">
            <v xml:space="preserve">  0/00/0000</v>
          </cell>
          <cell r="AO1587">
            <v>426.97</v>
          </cell>
          <cell r="AP1587">
            <v>159.53</v>
          </cell>
          <cell r="AQ1587">
            <v>541.94000000000005</v>
          </cell>
          <cell r="AR1587">
            <v>536.97</v>
          </cell>
          <cell r="AS1587">
            <v>0</v>
          </cell>
          <cell r="AT1587">
            <v>0</v>
          </cell>
          <cell r="AU1587">
            <v>0</v>
          </cell>
          <cell r="AV1587">
            <v>23</v>
          </cell>
          <cell r="AW1587">
            <v>11</v>
          </cell>
          <cell r="AX1587">
            <v>0</v>
          </cell>
          <cell r="AY1587">
            <v>52198</v>
          </cell>
          <cell r="AZ1587">
            <v>310194</v>
          </cell>
          <cell r="BA1587" t="str">
            <v xml:space="preserve"> ST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 t="str">
            <v>Pass</v>
          </cell>
          <cell r="BH1587" t="str">
            <v>Pass</v>
          </cell>
          <cell r="BI1587" t="str">
            <v>***-**-6906</v>
          </cell>
          <cell r="BJ1587">
            <v>24698.75</v>
          </cell>
          <cell r="BK1587">
            <v>24919.43</v>
          </cell>
          <cell r="BL1587">
            <v>24919.43</v>
          </cell>
          <cell r="BM1587"/>
          <cell r="BN1587"/>
          <cell r="BO1587"/>
          <cell r="BP1587"/>
          <cell r="BQ1587">
            <v>1.3143165051456495E-5</v>
          </cell>
          <cell r="BR1587">
            <v>24698.75</v>
          </cell>
          <cell r="BS1587">
            <v>220.68</v>
          </cell>
          <cell r="BT1587">
            <v>24919.43</v>
          </cell>
          <cell r="BU1587">
            <v>0</v>
          </cell>
          <cell r="BV1587">
            <v>24919.43</v>
          </cell>
          <cell r="BW1587">
            <v>0</v>
          </cell>
          <cell r="BX1587">
            <v>0</v>
          </cell>
          <cell r="BY1587" t="str">
            <v>30-59</v>
          </cell>
          <cell r="BZ1587">
            <v>586.5</v>
          </cell>
          <cell r="CA1587" t="e">
            <v>#REF!</v>
          </cell>
          <cell r="CB1587" t="str">
            <v>Match</v>
          </cell>
          <cell r="CC1587" t="b">
            <v>0</v>
          </cell>
          <cell r="CD1587">
            <v>514946906</v>
          </cell>
          <cell r="CE1587">
            <v>9</v>
          </cell>
          <cell r="CF1587">
            <v>5</v>
          </cell>
          <cell r="CG1587">
            <v>94</v>
          </cell>
          <cell r="CH1587" t="b">
            <v>0</v>
          </cell>
          <cell r="CI1587">
            <v>53.686840277776355</v>
          </cell>
          <cell r="CJ1587" t="str">
            <v>31 +</v>
          </cell>
          <cell r="CK1587" t="e">
            <v>#REF!</v>
          </cell>
          <cell r="CL1587" t="e">
            <v>#REF!</v>
          </cell>
        </row>
        <row r="1588">
          <cell r="B1588">
            <v>9310194</v>
          </cell>
          <cell r="C1588" t="str">
            <v xml:space="preserve"> ROWTON,BRIAN</v>
          </cell>
          <cell r="D1588">
            <v>0</v>
          </cell>
          <cell r="E1588">
            <v>-24698.75</v>
          </cell>
          <cell r="F1588">
            <v>40568</v>
          </cell>
          <cell r="G1588">
            <v>46054</v>
          </cell>
          <cell r="H1588" t="str">
            <v xml:space="preserve"> FHLB SOLD LOAN</v>
          </cell>
          <cell r="I1588" t="str">
            <v xml:space="preserve"> PT</v>
          </cell>
          <cell r="J1588">
            <v>20</v>
          </cell>
          <cell r="K1588" t="str">
            <v xml:space="preserve"> A</v>
          </cell>
          <cell r="L1588" t="str">
            <v xml:space="preserve"> N</v>
          </cell>
          <cell r="M1588">
            <v>0</v>
          </cell>
          <cell r="N1588">
            <v>52198</v>
          </cell>
          <cell r="O1588">
            <v>9310194</v>
          </cell>
          <cell r="P1588">
            <v>0</v>
          </cell>
          <cell r="Q1588" t="str">
            <v xml:space="preserve"> KM</v>
          </cell>
          <cell r="R1588">
            <v>43070</v>
          </cell>
          <cell r="S1588">
            <v>298.39</v>
          </cell>
          <cell r="T1588">
            <v>-220.68</v>
          </cell>
          <cell r="U1588" t="str">
            <v xml:space="preserve"> N</v>
          </cell>
          <cell r="V1588">
            <v>2</v>
          </cell>
          <cell r="W1588">
            <v>514946906</v>
          </cell>
          <cell r="X1588" t="str">
            <v xml:space="preserve"> S</v>
          </cell>
          <cell r="Y1588">
            <v>52198</v>
          </cell>
          <cell r="Z1588">
            <v>9310194</v>
          </cell>
          <cell r="AA1588">
            <v>0</v>
          </cell>
          <cell r="AB1588">
            <v>1</v>
          </cell>
          <cell r="AC1588">
            <v>6</v>
          </cell>
          <cell r="AD1588">
            <v>3</v>
          </cell>
          <cell r="AE1588">
            <v>310194</v>
          </cell>
          <cell r="AF1588">
            <v>1</v>
          </cell>
          <cell r="AG1588" t="str">
            <v xml:space="preserve"> ST</v>
          </cell>
          <cell r="AH1588" t="str">
            <v xml:space="preserve"> 410 W BELLEVUE</v>
          </cell>
          <cell r="AI1588" t="str">
            <v xml:space="preserve"> N</v>
          </cell>
          <cell r="AJ1588">
            <v>3.875</v>
          </cell>
          <cell r="AK1588">
            <v>50</v>
          </cell>
          <cell r="AL1588">
            <v>52198</v>
          </cell>
          <cell r="AM1588">
            <v>9310194</v>
          </cell>
          <cell r="AN1588" t="str">
            <v xml:space="preserve">  0/00/0000</v>
          </cell>
          <cell r="AO1588">
            <v>-426.97</v>
          </cell>
          <cell r="AP1588">
            <v>-159.53</v>
          </cell>
          <cell r="AQ1588">
            <v>-541.94000000000005</v>
          </cell>
          <cell r="AR1588">
            <v>-536.97</v>
          </cell>
          <cell r="AS1588">
            <v>0</v>
          </cell>
          <cell r="AT1588">
            <v>0</v>
          </cell>
          <cell r="AU1588">
            <v>0</v>
          </cell>
          <cell r="AV1588">
            <v>27</v>
          </cell>
          <cell r="AW1588">
            <v>11</v>
          </cell>
          <cell r="AX1588">
            <v>0</v>
          </cell>
          <cell r="AY1588">
            <v>52198</v>
          </cell>
          <cell r="AZ1588">
            <v>9310194</v>
          </cell>
          <cell r="BA1588" t="str">
            <v xml:space="preserve"> ST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 t="str">
            <v>Pass</v>
          </cell>
          <cell r="BH1588" t="str">
            <v>Pass</v>
          </cell>
          <cell r="BI1588" t="str">
            <v>***-**-6906</v>
          </cell>
          <cell r="BJ1588">
            <v>-24698.75</v>
          </cell>
          <cell r="BK1588">
            <v>-24919.43</v>
          </cell>
          <cell r="BL1588">
            <v>-24919.43</v>
          </cell>
          <cell r="BM1588"/>
          <cell r="BN1588"/>
          <cell r="BO1588"/>
          <cell r="BP1588"/>
          <cell r="BQ1588">
            <v>-1.3143165051456495E-5</v>
          </cell>
          <cell r="BR1588">
            <v>-24698.75</v>
          </cell>
          <cell r="BS1588">
            <v>-220.68</v>
          </cell>
          <cell r="BT1588">
            <v>-24919.43</v>
          </cell>
          <cell r="BU1588">
            <v>0</v>
          </cell>
          <cell r="BV1588">
            <v>-24919.43</v>
          </cell>
          <cell r="BW1588">
            <v>0</v>
          </cell>
          <cell r="BX1588">
            <v>0</v>
          </cell>
          <cell r="BY1588" t="str">
            <v>30-59</v>
          </cell>
          <cell r="BZ1588">
            <v>-586.5</v>
          </cell>
          <cell r="CA1588" t="e">
            <v>#REF!</v>
          </cell>
          <cell r="CB1588" t="str">
            <v>Match</v>
          </cell>
          <cell r="CC1588" t="b">
            <v>0</v>
          </cell>
          <cell r="CD1588">
            <v>514946906</v>
          </cell>
          <cell r="CE1588">
            <v>9</v>
          </cell>
          <cell r="CF1588">
            <v>5</v>
          </cell>
          <cell r="CG1588">
            <v>94</v>
          </cell>
          <cell r="CH1588" t="b">
            <v>0</v>
          </cell>
          <cell r="CI1588">
            <v>53.686840277776355</v>
          </cell>
          <cell r="CJ1588" t="str">
            <v>31 +</v>
          </cell>
          <cell r="CK1588" t="e">
            <v>#REF!</v>
          </cell>
          <cell r="CL1588" t="e">
            <v>#REF!</v>
          </cell>
        </row>
        <row r="1589">
          <cell r="B1589">
            <v>53178</v>
          </cell>
          <cell r="C1589" t="str">
            <v xml:space="preserve"> RUELAS-FLORES,ADRIAN</v>
          </cell>
          <cell r="D1589">
            <v>55725.120000000003</v>
          </cell>
          <cell r="E1589">
            <v>44454.400000000001</v>
          </cell>
          <cell r="F1589">
            <v>42597</v>
          </cell>
          <cell r="G1589">
            <v>44767</v>
          </cell>
          <cell r="H1589" t="str">
            <v xml:space="preserve"> PURCHASE VEHICLE</v>
          </cell>
          <cell r="I1589" t="str">
            <v xml:space="preserve"> SA</v>
          </cell>
          <cell r="J1589">
            <v>34</v>
          </cell>
          <cell r="K1589" t="str">
            <v xml:space="preserve"> A</v>
          </cell>
          <cell r="L1589" t="str">
            <v xml:space="preserve"> N</v>
          </cell>
          <cell r="M1589">
            <v>0</v>
          </cell>
          <cell r="N1589">
            <v>52690</v>
          </cell>
          <cell r="O1589">
            <v>53178</v>
          </cell>
          <cell r="P1589">
            <v>0</v>
          </cell>
          <cell r="Q1589" t="str">
            <v xml:space="preserve"> MN</v>
          </cell>
          <cell r="R1589">
            <v>43125</v>
          </cell>
          <cell r="S1589">
            <v>946.45</v>
          </cell>
          <cell r="T1589">
            <v>221.67</v>
          </cell>
          <cell r="U1589" t="str">
            <v xml:space="preserve"> N</v>
          </cell>
          <cell r="V1589">
            <v>11</v>
          </cell>
          <cell r="W1589">
            <v>944845667</v>
          </cell>
          <cell r="X1589" t="str">
            <v xml:space="preserve"> S</v>
          </cell>
          <cell r="Y1589">
            <v>52690</v>
          </cell>
          <cell r="Z1589">
            <v>53178</v>
          </cell>
          <cell r="AA1589">
            <v>0</v>
          </cell>
          <cell r="AB1589">
            <v>22</v>
          </cell>
          <cell r="AC1589">
            <v>5</v>
          </cell>
          <cell r="AD1589">
            <v>12</v>
          </cell>
          <cell r="AE1589">
            <v>0</v>
          </cell>
          <cell r="AF1589">
            <v>0</v>
          </cell>
          <cell r="AG1589" t="str">
            <v xml:space="preserve"> ST</v>
          </cell>
          <cell r="AH1589" t="str">
            <v xml:space="preserve"> 2010 CHEVROLET  SILVERADO</v>
          </cell>
          <cell r="AI1589" t="str">
            <v xml:space="preserve"> N</v>
          </cell>
          <cell r="AJ1589">
            <v>7</v>
          </cell>
          <cell r="AK1589">
            <v>0</v>
          </cell>
          <cell r="AL1589">
            <v>52690</v>
          </cell>
          <cell r="AM1589">
            <v>53178</v>
          </cell>
          <cell r="AN1589" t="str">
            <v xml:space="preserve">  0/00/0000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52690</v>
          </cell>
          <cell r="AZ1589">
            <v>53178</v>
          </cell>
          <cell r="BA1589" t="str">
            <v xml:space="preserve"> ST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 t="str">
            <v>Pass</v>
          </cell>
          <cell r="BH1589" t="str">
            <v>Pass</v>
          </cell>
          <cell r="BI1589" t="str">
            <v>***-**-5667</v>
          </cell>
          <cell r="BJ1589">
            <v>44454.400000000001</v>
          </cell>
          <cell r="BK1589">
            <v>44676.07</v>
          </cell>
          <cell r="BL1589">
            <v>44676.07</v>
          </cell>
          <cell r="BM1589"/>
          <cell r="BN1589"/>
          <cell r="BO1589"/>
          <cell r="BP1589"/>
          <cell r="BQ1589">
            <v>4.2733264772057082E-5</v>
          </cell>
          <cell r="BR1589">
            <v>44454.400000000001</v>
          </cell>
          <cell r="BS1589">
            <v>221.67</v>
          </cell>
          <cell r="BT1589">
            <v>44676.07</v>
          </cell>
          <cell r="BU1589">
            <v>0</v>
          </cell>
          <cell r="BV1589">
            <v>44676.07</v>
          </cell>
          <cell r="BW1589">
            <v>0</v>
          </cell>
          <cell r="BX1589">
            <v>0</v>
          </cell>
          <cell r="BY1589"/>
          <cell r="BZ1589">
            <v>0</v>
          </cell>
          <cell r="CA1589" t="e">
            <v>#REF!</v>
          </cell>
          <cell r="CB1589" t="str">
            <v>Match</v>
          </cell>
          <cell r="CC1589" t="b">
            <v>0</v>
          </cell>
          <cell r="CD1589">
            <v>944845667</v>
          </cell>
          <cell r="CE1589">
            <v>9</v>
          </cell>
          <cell r="CF1589">
            <v>9</v>
          </cell>
          <cell r="CG1589">
            <v>84</v>
          </cell>
          <cell r="CH1589" t="str">
            <v>Z</v>
          </cell>
          <cell r="CI1589">
            <v>-1.3131597222236451</v>
          </cell>
          <cell r="CJ1589"/>
          <cell r="CK1589" t="e">
            <v>#REF!</v>
          </cell>
          <cell r="CL1589" t="e">
            <v>#REF!</v>
          </cell>
        </row>
        <row r="1590">
          <cell r="B1590">
            <v>53908</v>
          </cell>
          <cell r="C1590" t="str">
            <v xml:space="preserve"> RUELAS-FLORES,ADRIAN</v>
          </cell>
          <cell r="D1590">
            <v>2025</v>
          </cell>
          <cell r="E1590">
            <v>567.70000000000005</v>
          </cell>
          <cell r="F1590">
            <v>42891</v>
          </cell>
          <cell r="G1590">
            <v>43206</v>
          </cell>
          <cell r="H1590" t="str">
            <v xml:space="preserve"> PERSONAL</v>
          </cell>
          <cell r="I1590" t="str">
            <v xml:space="preserve"> SA</v>
          </cell>
          <cell r="J1590">
            <v>31</v>
          </cell>
          <cell r="K1590" t="str">
            <v xml:space="preserve"> A</v>
          </cell>
          <cell r="L1590" t="str">
            <v xml:space="preserve"> N</v>
          </cell>
          <cell r="M1590">
            <v>0</v>
          </cell>
          <cell r="N1590">
            <v>52690</v>
          </cell>
          <cell r="O1590">
            <v>53908</v>
          </cell>
          <cell r="P1590">
            <v>0</v>
          </cell>
          <cell r="Q1590" t="str">
            <v xml:space="preserve"> J</v>
          </cell>
          <cell r="R1590">
            <v>43147</v>
          </cell>
          <cell r="S1590">
            <v>192.42</v>
          </cell>
          <cell r="T1590">
            <v>1.25</v>
          </cell>
          <cell r="U1590" t="str">
            <v xml:space="preserve"> N</v>
          </cell>
          <cell r="V1590">
            <v>1</v>
          </cell>
          <cell r="W1590">
            <v>944845667</v>
          </cell>
          <cell r="X1590" t="str">
            <v xml:space="preserve"> S</v>
          </cell>
          <cell r="Y1590">
            <v>52690</v>
          </cell>
          <cell r="Z1590">
            <v>53908</v>
          </cell>
          <cell r="AA1590">
            <v>0</v>
          </cell>
          <cell r="AB1590">
            <v>22</v>
          </cell>
          <cell r="AC1590">
            <v>10</v>
          </cell>
          <cell r="AD1590">
            <v>4</v>
          </cell>
          <cell r="AE1590">
            <v>0</v>
          </cell>
          <cell r="AF1590">
            <v>0</v>
          </cell>
          <cell r="AG1590" t="str">
            <v xml:space="preserve"> ST</v>
          </cell>
          <cell r="AH1590" t="str">
            <v xml:space="preserve"> UNSECURED</v>
          </cell>
          <cell r="AI1590" t="str">
            <v xml:space="preserve"> N</v>
          </cell>
          <cell r="AJ1590">
            <v>10</v>
          </cell>
          <cell r="AK1590">
            <v>0</v>
          </cell>
          <cell r="AL1590">
            <v>52690</v>
          </cell>
          <cell r="AM1590">
            <v>53908</v>
          </cell>
          <cell r="AN1590" t="str">
            <v xml:space="preserve">  0/00/0000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52690</v>
          </cell>
          <cell r="AZ1590">
            <v>53908</v>
          </cell>
          <cell r="BA1590" t="str">
            <v xml:space="preserve"> ST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 t="str">
            <v>Pass</v>
          </cell>
          <cell r="BH1590" t="str">
            <v>Pass</v>
          </cell>
          <cell r="BI1590" t="str">
            <v>***-**-5667</v>
          </cell>
          <cell r="BJ1590">
            <v>567.70000000000005</v>
          </cell>
          <cell r="BK1590">
            <v>568.95000000000005</v>
          </cell>
          <cell r="BL1590">
            <v>568.95000000000005</v>
          </cell>
          <cell r="BM1590"/>
          <cell r="BN1590"/>
          <cell r="BO1590"/>
          <cell r="BP1590"/>
          <cell r="BQ1590">
            <v>7.7960061838959242E-7</v>
          </cell>
          <cell r="BR1590">
            <v>567.70000000000005</v>
          </cell>
          <cell r="BS1590">
            <v>1.25</v>
          </cell>
          <cell r="BT1590">
            <v>568.95000000000005</v>
          </cell>
          <cell r="BU1590">
            <v>0</v>
          </cell>
          <cell r="BV1590">
            <v>568.95000000000005</v>
          </cell>
          <cell r="BW1590">
            <v>0</v>
          </cell>
          <cell r="BX1590">
            <v>0</v>
          </cell>
          <cell r="BY1590"/>
          <cell r="BZ1590">
            <v>0</v>
          </cell>
          <cell r="CA1590" t="e">
            <v>#REF!</v>
          </cell>
          <cell r="CB1590" t="str">
            <v>Match</v>
          </cell>
          <cell r="CC1590" t="b">
            <v>0</v>
          </cell>
          <cell r="CD1590">
            <v>944845667</v>
          </cell>
          <cell r="CE1590">
            <v>9</v>
          </cell>
          <cell r="CF1590">
            <v>9</v>
          </cell>
          <cell r="CG1590">
            <v>84</v>
          </cell>
          <cell r="CH1590" t="str">
            <v>Z</v>
          </cell>
          <cell r="CI1590">
            <v>-23.313159722223645</v>
          </cell>
          <cell r="CJ1590"/>
          <cell r="CK1590" t="e">
            <v>#REF!</v>
          </cell>
          <cell r="CL1590" t="e">
            <v>#REF!</v>
          </cell>
        </row>
        <row r="1591">
          <cell r="B1591">
            <v>54252</v>
          </cell>
          <cell r="C1591" t="str">
            <v xml:space="preserve"> RUELAS,ADRIAN</v>
          </cell>
          <cell r="D1591">
            <v>6567.5</v>
          </cell>
          <cell r="E1591">
            <v>6174.84</v>
          </cell>
          <cell r="F1591">
            <v>43028</v>
          </cell>
          <cell r="G1591">
            <v>44489</v>
          </cell>
          <cell r="H1591" t="str">
            <v xml:space="preserve"> PURCHASE VEHICLE</v>
          </cell>
          <cell r="I1591" t="str">
            <v xml:space="preserve"> SA</v>
          </cell>
          <cell r="J1591">
            <v>34</v>
          </cell>
          <cell r="K1591" t="str">
            <v xml:space="preserve"> A</v>
          </cell>
          <cell r="L1591" t="str">
            <v xml:space="preserve"> N</v>
          </cell>
          <cell r="M1591">
            <v>0</v>
          </cell>
          <cell r="N1591">
            <v>52695</v>
          </cell>
          <cell r="O1591">
            <v>54252</v>
          </cell>
          <cell r="P1591">
            <v>0</v>
          </cell>
          <cell r="Q1591" t="str">
            <v xml:space="preserve"> MN</v>
          </cell>
          <cell r="R1591">
            <v>43151</v>
          </cell>
          <cell r="S1591">
            <v>152.74</v>
          </cell>
          <cell r="T1591">
            <v>5.58</v>
          </cell>
          <cell r="U1591" t="str">
            <v xml:space="preserve"> N</v>
          </cell>
          <cell r="V1591">
            <v>11</v>
          </cell>
          <cell r="W1591">
            <v>514174084</v>
          </cell>
          <cell r="X1591" t="str">
            <v xml:space="preserve"> S</v>
          </cell>
          <cell r="Y1591">
            <v>52695</v>
          </cell>
          <cell r="Z1591">
            <v>54252</v>
          </cell>
          <cell r="AA1591">
            <v>0</v>
          </cell>
          <cell r="AB1591">
            <v>4</v>
          </cell>
          <cell r="AC1591">
            <v>5</v>
          </cell>
          <cell r="AD1591">
            <v>12</v>
          </cell>
          <cell r="AE1591">
            <v>0</v>
          </cell>
          <cell r="AF1591">
            <v>0</v>
          </cell>
          <cell r="AG1591" t="str">
            <v xml:space="preserve"> ST</v>
          </cell>
          <cell r="AH1591" t="str">
            <v xml:space="preserve"> 2010 PONTIAC G6 GT (VIN 1G2ZA5</v>
          </cell>
          <cell r="AI1591" t="str">
            <v xml:space="preserve"> N</v>
          </cell>
          <cell r="AJ1591">
            <v>5.5</v>
          </cell>
          <cell r="AK1591">
            <v>0</v>
          </cell>
          <cell r="AL1591">
            <v>52695</v>
          </cell>
          <cell r="AM1591">
            <v>54252</v>
          </cell>
          <cell r="AN1591" t="str">
            <v xml:space="preserve">  0/00/0000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52695</v>
          </cell>
          <cell r="AZ1591">
            <v>54252</v>
          </cell>
          <cell r="BA1591" t="str">
            <v xml:space="preserve"> ST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 t="str">
            <v>Pass</v>
          </cell>
          <cell r="BH1591" t="str">
            <v>Pass</v>
          </cell>
          <cell r="BI1591" t="str">
            <v>***-**-4084</v>
          </cell>
          <cell r="BJ1591">
            <v>6174.84</v>
          </cell>
          <cell r="BK1591">
            <v>6180.42</v>
          </cell>
          <cell r="BL1591">
            <v>6180.42</v>
          </cell>
          <cell r="BM1591"/>
          <cell r="BN1591"/>
          <cell r="BO1591"/>
          <cell r="BP1591"/>
          <cell r="BQ1591">
            <v>4.6638189102540679E-6</v>
          </cell>
          <cell r="BR1591">
            <v>6174.84</v>
          </cell>
          <cell r="BS1591">
            <v>5.58</v>
          </cell>
          <cell r="BT1591">
            <v>6180.42</v>
          </cell>
          <cell r="BU1591">
            <v>0</v>
          </cell>
          <cell r="BV1591">
            <v>6180.42</v>
          </cell>
          <cell r="BW1591">
            <v>0</v>
          </cell>
          <cell r="BX1591">
            <v>0</v>
          </cell>
          <cell r="BY1591"/>
          <cell r="BZ1591">
            <v>0</v>
          </cell>
          <cell r="CA1591" t="e">
            <v>#REF!</v>
          </cell>
          <cell r="CB1591" t="str">
            <v>Match</v>
          </cell>
          <cell r="CC1591" t="b">
            <v>0</v>
          </cell>
          <cell r="CD1591">
            <v>514174084</v>
          </cell>
          <cell r="CE1591">
            <v>9</v>
          </cell>
          <cell r="CF1591">
            <v>5</v>
          </cell>
          <cell r="CG1591">
            <v>17</v>
          </cell>
          <cell r="CH1591" t="b">
            <v>0</v>
          </cell>
          <cell r="CI1591">
            <v>-27.313159722223645</v>
          </cell>
          <cell r="CJ1591"/>
          <cell r="CK1591" t="e">
            <v>#REF!</v>
          </cell>
          <cell r="CL1591" t="e">
            <v>#REF!</v>
          </cell>
        </row>
        <row r="1592">
          <cell r="B1592">
            <v>53771</v>
          </cell>
          <cell r="C1592" t="str">
            <v xml:space="preserve"> RUELAS,ELOY</v>
          </cell>
          <cell r="D1592">
            <v>11744.47</v>
          </cell>
          <cell r="E1592">
            <v>9918.19</v>
          </cell>
          <cell r="F1592">
            <v>42843</v>
          </cell>
          <cell r="G1592">
            <v>44656</v>
          </cell>
          <cell r="H1592" t="str">
            <v xml:space="preserve"> PURCHASE VEHICLE</v>
          </cell>
          <cell r="I1592" t="str">
            <v xml:space="preserve"> SA</v>
          </cell>
          <cell r="J1592">
            <v>34</v>
          </cell>
          <cell r="K1592" t="str">
            <v xml:space="preserve"> A</v>
          </cell>
          <cell r="L1592" t="str">
            <v xml:space="preserve"> N</v>
          </cell>
          <cell r="M1592">
            <v>0</v>
          </cell>
          <cell r="N1592">
            <v>52699</v>
          </cell>
          <cell r="O1592">
            <v>53771</v>
          </cell>
          <cell r="P1592">
            <v>0</v>
          </cell>
          <cell r="Q1592" t="str">
            <v xml:space="preserve"> MN</v>
          </cell>
          <cell r="R1592">
            <v>43164</v>
          </cell>
          <cell r="S1592">
            <v>223.96</v>
          </cell>
          <cell r="T1592">
            <v>32.880000000000003</v>
          </cell>
          <cell r="U1592" t="str">
            <v xml:space="preserve"> N</v>
          </cell>
          <cell r="V1592">
            <v>11</v>
          </cell>
          <cell r="W1592">
            <v>960735141</v>
          </cell>
          <cell r="X1592" t="str">
            <v xml:space="preserve"> S</v>
          </cell>
          <cell r="Y1592">
            <v>52699</v>
          </cell>
          <cell r="Z1592">
            <v>53771</v>
          </cell>
          <cell r="AA1592">
            <v>0</v>
          </cell>
          <cell r="AB1592">
            <v>4</v>
          </cell>
          <cell r="AC1592">
            <v>5</v>
          </cell>
          <cell r="AD1592">
            <v>12</v>
          </cell>
          <cell r="AE1592">
            <v>0</v>
          </cell>
          <cell r="AF1592">
            <v>0</v>
          </cell>
          <cell r="AG1592" t="str">
            <v xml:space="preserve"> ST</v>
          </cell>
          <cell r="AH1592" t="str">
            <v xml:space="preserve"> 2014 CHEVROLET  MALIBU 1LT</v>
          </cell>
          <cell r="AI1592" t="str">
            <v xml:space="preserve"> N</v>
          </cell>
          <cell r="AJ1592">
            <v>5.5</v>
          </cell>
          <cell r="AK1592">
            <v>0</v>
          </cell>
          <cell r="AL1592">
            <v>52699</v>
          </cell>
          <cell r="AM1592">
            <v>53771</v>
          </cell>
          <cell r="AN1592" t="str">
            <v xml:space="preserve">  0/00/0000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52699</v>
          </cell>
          <cell r="AZ1592">
            <v>53771</v>
          </cell>
          <cell r="BA1592" t="str">
            <v xml:space="preserve"> ST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 t="str">
            <v>Pass</v>
          </cell>
          <cell r="BH1592" t="str">
            <v>Pass</v>
          </cell>
          <cell r="BI1592" t="str">
            <v>***-**-5141</v>
          </cell>
          <cell r="BJ1592">
            <v>9918.19</v>
          </cell>
          <cell r="BK1592">
            <v>9951.07</v>
          </cell>
          <cell r="BL1592">
            <v>9951.07</v>
          </cell>
          <cell r="BM1592"/>
          <cell r="BN1592"/>
          <cell r="BO1592"/>
          <cell r="BP1592"/>
          <cell r="BQ1592">
            <v>7.4911482852175594E-6</v>
          </cell>
          <cell r="BR1592">
            <v>9918.19</v>
          </cell>
          <cell r="BS1592">
            <v>32.880000000000003</v>
          </cell>
          <cell r="BT1592">
            <v>9951.07</v>
          </cell>
          <cell r="BU1592">
            <v>0</v>
          </cell>
          <cell r="BV1592">
            <v>9951.07</v>
          </cell>
          <cell r="BW1592">
            <v>0</v>
          </cell>
          <cell r="BX1592">
            <v>0</v>
          </cell>
          <cell r="BY1592"/>
          <cell r="BZ1592">
            <v>0</v>
          </cell>
          <cell r="CA1592" t="e">
            <v>#REF!</v>
          </cell>
          <cell r="CB1592" t="str">
            <v>Match</v>
          </cell>
          <cell r="CC1592" t="b">
            <v>0</v>
          </cell>
          <cell r="CD1592">
            <v>960735141</v>
          </cell>
          <cell r="CE1592">
            <v>9</v>
          </cell>
          <cell r="CF1592">
            <v>9</v>
          </cell>
          <cell r="CG1592">
            <v>73</v>
          </cell>
          <cell r="CH1592" t="str">
            <v>Z</v>
          </cell>
          <cell r="CI1592">
            <v>-40.313159722223645</v>
          </cell>
          <cell r="CJ1592"/>
          <cell r="CK1592" t="e">
            <v>#REF!</v>
          </cell>
          <cell r="CL1592" t="e">
            <v>#REF!</v>
          </cell>
        </row>
        <row r="1593">
          <cell r="B1593">
            <v>53989</v>
          </cell>
          <cell r="C1593" t="str">
            <v xml:space="preserve"> RUELAS-FLORES,ELOY</v>
          </cell>
          <cell r="D1593">
            <v>3036.5</v>
          </cell>
          <cell r="E1593">
            <v>1929.56</v>
          </cell>
          <cell r="F1593">
            <v>42916</v>
          </cell>
          <cell r="G1593">
            <v>43409</v>
          </cell>
          <cell r="H1593" t="str">
            <v xml:space="preserve"> PERSONAL</v>
          </cell>
          <cell r="I1593" t="str">
            <v xml:space="preserve"> SA</v>
          </cell>
          <cell r="J1593">
            <v>31</v>
          </cell>
          <cell r="K1593" t="str">
            <v xml:space="preserve"> A</v>
          </cell>
          <cell r="L1593" t="str">
            <v xml:space="preserve"> N</v>
          </cell>
          <cell r="M1593">
            <v>0</v>
          </cell>
          <cell r="N1593">
            <v>52699</v>
          </cell>
          <cell r="O1593">
            <v>53989</v>
          </cell>
          <cell r="P1593">
            <v>0</v>
          </cell>
          <cell r="Q1593" t="str">
            <v xml:space="preserve"> MN</v>
          </cell>
          <cell r="R1593">
            <v>43136</v>
          </cell>
          <cell r="S1593">
            <v>199.55</v>
          </cell>
          <cell r="T1593">
            <v>7.03</v>
          </cell>
          <cell r="U1593" t="str">
            <v xml:space="preserve"> N</v>
          </cell>
          <cell r="V1593">
            <v>11</v>
          </cell>
          <cell r="W1593">
            <v>960735141</v>
          </cell>
          <cell r="X1593" t="str">
            <v xml:space="preserve"> S</v>
          </cell>
          <cell r="Y1593">
            <v>52699</v>
          </cell>
          <cell r="Z1593">
            <v>53989</v>
          </cell>
          <cell r="AA1593">
            <v>0</v>
          </cell>
          <cell r="AB1593">
            <v>4</v>
          </cell>
          <cell r="AC1593">
            <v>10</v>
          </cell>
          <cell r="AD1593">
            <v>4</v>
          </cell>
          <cell r="AE1593">
            <v>0</v>
          </cell>
          <cell r="AF1593">
            <v>0</v>
          </cell>
          <cell r="AG1593" t="str">
            <v xml:space="preserve"> ST</v>
          </cell>
          <cell r="AH1593" t="str">
            <v xml:space="preserve"> 2000 CADILLAC  DEVILLE  (VIN 1</v>
          </cell>
          <cell r="AI1593" t="str">
            <v xml:space="preserve"> N</v>
          </cell>
          <cell r="AJ1593">
            <v>7</v>
          </cell>
          <cell r="AK1593">
            <v>0</v>
          </cell>
          <cell r="AL1593">
            <v>52699</v>
          </cell>
          <cell r="AM1593">
            <v>53989</v>
          </cell>
          <cell r="AN1593" t="str">
            <v xml:space="preserve">  0/00/0000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52699</v>
          </cell>
          <cell r="AZ1593">
            <v>53989</v>
          </cell>
          <cell r="BA1593" t="str">
            <v xml:space="preserve"> ST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 t="str">
            <v>Pass</v>
          </cell>
          <cell r="BH1593" t="str">
            <v>Pass</v>
          </cell>
          <cell r="BI1593" t="str">
            <v>***-**-5141</v>
          </cell>
          <cell r="BJ1593">
            <v>1929.56</v>
          </cell>
          <cell r="BK1593">
            <v>1936.59</v>
          </cell>
          <cell r="BL1593">
            <v>1936.59</v>
          </cell>
          <cell r="BM1593"/>
          <cell r="BN1593"/>
          <cell r="BO1593"/>
          <cell r="BP1593"/>
          <cell r="BQ1593">
            <v>1.8548534762266603E-6</v>
          </cell>
          <cell r="BR1593">
            <v>1929.56</v>
          </cell>
          <cell r="BS1593">
            <v>7.03</v>
          </cell>
          <cell r="BT1593">
            <v>1936.59</v>
          </cell>
          <cell r="BU1593">
            <v>0</v>
          </cell>
          <cell r="BV1593">
            <v>1936.59</v>
          </cell>
          <cell r="BW1593">
            <v>0</v>
          </cell>
          <cell r="BX1593">
            <v>0</v>
          </cell>
          <cell r="BY1593"/>
          <cell r="BZ1593">
            <v>0</v>
          </cell>
          <cell r="CA1593" t="e">
            <v>#REF!</v>
          </cell>
          <cell r="CB1593" t="str">
            <v>Match</v>
          </cell>
          <cell r="CC1593" t="b">
            <v>0</v>
          </cell>
          <cell r="CD1593">
            <v>960735141</v>
          </cell>
          <cell r="CE1593">
            <v>9</v>
          </cell>
          <cell r="CF1593">
            <v>9</v>
          </cell>
          <cell r="CG1593">
            <v>73</v>
          </cell>
          <cell r="CH1593" t="str">
            <v>Z</v>
          </cell>
          <cell r="CI1593">
            <v>-12.313159722223645</v>
          </cell>
          <cell r="CJ1593"/>
          <cell r="CK1593" t="e">
            <v>#REF!</v>
          </cell>
          <cell r="CL1593" t="e">
            <v>#REF!</v>
          </cell>
        </row>
        <row r="1594">
          <cell r="B1594">
            <v>50696</v>
          </cell>
          <cell r="C1594" t="str">
            <v xml:space="preserve"> RUFENACHT,ROSS F.</v>
          </cell>
          <cell r="D1594">
            <v>26184.09</v>
          </cell>
          <cell r="E1594">
            <v>10742.78</v>
          </cell>
          <cell r="F1594">
            <v>41885</v>
          </cell>
          <cell r="G1594">
            <v>43766</v>
          </cell>
          <cell r="H1594" t="str">
            <v xml:space="preserve"> PURCHASE VEHICLE</v>
          </cell>
          <cell r="I1594" t="str">
            <v xml:space="preserve"> SA</v>
          </cell>
          <cell r="J1594">
            <v>34</v>
          </cell>
          <cell r="K1594" t="str">
            <v xml:space="preserve"> A</v>
          </cell>
          <cell r="L1594" t="str">
            <v xml:space="preserve"> N</v>
          </cell>
          <cell r="M1594">
            <v>0</v>
          </cell>
          <cell r="N1594">
            <v>52710</v>
          </cell>
          <cell r="O1594">
            <v>50696</v>
          </cell>
          <cell r="P1594">
            <v>0</v>
          </cell>
          <cell r="Q1594" t="str">
            <v xml:space="preserve"> JD</v>
          </cell>
          <cell r="R1594">
            <v>43128</v>
          </cell>
          <cell r="S1594">
            <v>511.85</v>
          </cell>
          <cell r="T1594">
            <v>70.790000000000006</v>
          </cell>
          <cell r="U1594" t="str">
            <v xml:space="preserve"> N</v>
          </cell>
          <cell r="V1594">
            <v>11</v>
          </cell>
          <cell r="W1594">
            <v>515885720</v>
          </cell>
          <cell r="X1594" t="str">
            <v xml:space="preserve"> S</v>
          </cell>
          <cell r="Y1594">
            <v>52710</v>
          </cell>
          <cell r="Z1594">
            <v>50696</v>
          </cell>
          <cell r="AA1594">
            <v>1</v>
          </cell>
          <cell r="AB1594">
            <v>4</v>
          </cell>
          <cell r="AC1594">
            <v>5</v>
          </cell>
          <cell r="AD1594">
            <v>12</v>
          </cell>
          <cell r="AE1594">
            <v>0</v>
          </cell>
          <cell r="AF1594">
            <v>0</v>
          </cell>
          <cell r="AG1594" t="str">
            <v xml:space="preserve"> ST</v>
          </cell>
          <cell r="AH1594" t="str">
            <v xml:space="preserve"> 08 EXPEDITION, 11 MALIBU</v>
          </cell>
          <cell r="AI1594" t="str">
            <v xml:space="preserve"> N</v>
          </cell>
          <cell r="AJ1594">
            <v>6.5</v>
          </cell>
          <cell r="AK1594">
            <v>20</v>
          </cell>
          <cell r="AL1594">
            <v>52710</v>
          </cell>
          <cell r="AM1594">
            <v>50696</v>
          </cell>
          <cell r="AN1594" t="str">
            <v xml:space="preserve">  5/22/2017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11</v>
          </cell>
          <cell r="AW1594">
            <v>0</v>
          </cell>
          <cell r="AX1594">
            <v>0</v>
          </cell>
          <cell r="AY1594">
            <v>52710</v>
          </cell>
          <cell r="AZ1594">
            <v>50696</v>
          </cell>
          <cell r="BA1594" t="str">
            <v xml:space="preserve"> ST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 t="str">
            <v>Pass</v>
          </cell>
          <cell r="BH1594" t="str">
            <v>Pass</v>
          </cell>
          <cell r="BI1594" t="str">
            <v>***-**-5720</v>
          </cell>
          <cell r="BJ1594">
            <v>10742.78</v>
          </cell>
          <cell r="BK1594">
            <v>10813.570000000002</v>
          </cell>
          <cell r="BL1594">
            <v>10813.570000000002</v>
          </cell>
          <cell r="BM1594"/>
          <cell r="BN1594"/>
          <cell r="BO1594"/>
          <cell r="BP1594"/>
          <cell r="BQ1594">
            <v>9.5892208125685634E-6</v>
          </cell>
          <cell r="BR1594">
            <v>10742.78</v>
          </cell>
          <cell r="BS1594">
            <v>70.790000000000006</v>
          </cell>
          <cell r="BT1594">
            <v>10813.570000000002</v>
          </cell>
          <cell r="BU1594">
            <v>0</v>
          </cell>
          <cell r="BV1594">
            <v>10813.570000000002</v>
          </cell>
          <cell r="BW1594">
            <v>0</v>
          </cell>
          <cell r="BX1594">
            <v>0</v>
          </cell>
          <cell r="BY1594"/>
          <cell r="BZ1594">
            <v>0</v>
          </cell>
          <cell r="CA1594" t="e">
            <v>#REF!</v>
          </cell>
          <cell r="CB1594" t="str">
            <v>Match</v>
          </cell>
          <cell r="CC1594" t="b">
            <v>0</v>
          </cell>
          <cell r="CD1594">
            <v>515885720</v>
          </cell>
          <cell r="CE1594">
            <v>9</v>
          </cell>
          <cell r="CF1594">
            <v>5</v>
          </cell>
          <cell r="CG1594">
            <v>88</v>
          </cell>
          <cell r="CH1594" t="b">
            <v>0</v>
          </cell>
          <cell r="CI1594">
            <v>-4.3131597222236451</v>
          </cell>
          <cell r="CJ1594"/>
          <cell r="CK1594" t="e">
            <v>#REF!</v>
          </cell>
          <cell r="CL1594" t="e">
            <v>#REF!</v>
          </cell>
        </row>
        <row r="1595">
          <cell r="B1595">
            <v>53180</v>
          </cell>
          <cell r="C1595" t="str">
            <v xml:space="preserve"> RUFENACHT,TYREL J.</v>
          </cell>
          <cell r="D1595">
            <v>17607.490000000002</v>
          </cell>
          <cell r="E1595">
            <v>12429.77</v>
          </cell>
          <cell r="F1595">
            <v>42597</v>
          </cell>
          <cell r="G1595">
            <v>44095</v>
          </cell>
          <cell r="H1595" t="str">
            <v xml:space="preserve"> PURCHASE VEHICLE</v>
          </cell>
          <cell r="I1595" t="str">
            <v xml:space="preserve"> SA</v>
          </cell>
          <cell r="J1595">
            <v>34</v>
          </cell>
          <cell r="K1595" t="str">
            <v xml:space="preserve"> A</v>
          </cell>
          <cell r="L1595" t="str">
            <v xml:space="preserve"> N</v>
          </cell>
          <cell r="M1595">
            <v>0</v>
          </cell>
          <cell r="N1595">
            <v>52730</v>
          </cell>
          <cell r="O1595">
            <v>53180</v>
          </cell>
          <cell r="P1595">
            <v>0</v>
          </cell>
          <cell r="Q1595" t="str">
            <v xml:space="preserve"> JD</v>
          </cell>
          <cell r="R1595">
            <v>43115</v>
          </cell>
          <cell r="S1595">
            <v>100.39</v>
          </cell>
          <cell r="T1595">
            <v>23.83</v>
          </cell>
          <cell r="U1595" t="str">
            <v xml:space="preserve"> N</v>
          </cell>
          <cell r="V1595">
            <v>11</v>
          </cell>
          <cell r="W1595">
            <v>629481710</v>
          </cell>
          <cell r="X1595" t="str">
            <v xml:space="preserve"> S</v>
          </cell>
          <cell r="Y1595">
            <v>52730</v>
          </cell>
          <cell r="Z1595">
            <v>53180</v>
          </cell>
          <cell r="AA1595">
            <v>0</v>
          </cell>
          <cell r="AB1595">
            <v>2</v>
          </cell>
          <cell r="AC1595">
            <v>5</v>
          </cell>
          <cell r="AD1595">
            <v>12</v>
          </cell>
          <cell r="AE1595">
            <v>0</v>
          </cell>
          <cell r="AF1595">
            <v>0</v>
          </cell>
          <cell r="AG1595" t="str">
            <v xml:space="preserve"> ST</v>
          </cell>
          <cell r="AH1595" t="str">
            <v xml:space="preserve"> 2008 CHEVROLET COLORADO</v>
          </cell>
          <cell r="AI1595" t="str">
            <v xml:space="preserve"> N</v>
          </cell>
          <cell r="AJ1595">
            <v>10</v>
          </cell>
          <cell r="AK1595">
            <v>4</v>
          </cell>
          <cell r="AL1595">
            <v>52730</v>
          </cell>
          <cell r="AM1595">
            <v>53180</v>
          </cell>
          <cell r="AN1595" t="str">
            <v xml:space="preserve">  0/00/0000</v>
          </cell>
          <cell r="AO1595">
            <v>183.76</v>
          </cell>
          <cell r="AP1595">
            <v>17.02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52730</v>
          </cell>
          <cell r="AZ1595">
            <v>53180</v>
          </cell>
          <cell r="BA1595" t="str">
            <v xml:space="preserve"> ST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 t="str">
            <v>Pass</v>
          </cell>
          <cell r="BH1595" t="str">
            <v>Pass</v>
          </cell>
          <cell r="BI1595" t="str">
            <v>***-**-1710</v>
          </cell>
          <cell r="BJ1595">
            <v>12429.77</v>
          </cell>
          <cell r="BK1595">
            <v>12453.6</v>
          </cell>
          <cell r="BL1595">
            <v>12453.6</v>
          </cell>
          <cell r="BM1595"/>
          <cell r="BN1595"/>
          <cell r="BO1595"/>
          <cell r="BP1595"/>
          <cell r="BQ1595">
            <v>1.7069326014515418E-5</v>
          </cell>
          <cell r="BR1595">
            <v>12429.77</v>
          </cell>
          <cell r="BS1595">
            <v>23.83</v>
          </cell>
          <cell r="BT1595">
            <v>12453.6</v>
          </cell>
          <cell r="BU1595">
            <v>0</v>
          </cell>
          <cell r="BV1595">
            <v>12453.6</v>
          </cell>
          <cell r="BW1595">
            <v>0</v>
          </cell>
          <cell r="BX1595">
            <v>0</v>
          </cell>
          <cell r="BY1595"/>
          <cell r="BZ1595">
            <v>200.78</v>
          </cell>
          <cell r="CA1595" t="e">
            <v>#REF!</v>
          </cell>
          <cell r="CB1595" t="str">
            <v>Match</v>
          </cell>
          <cell r="CC1595" t="b">
            <v>0</v>
          </cell>
          <cell r="CD1595">
            <v>629481710</v>
          </cell>
          <cell r="CE1595">
            <v>9</v>
          </cell>
          <cell r="CF1595">
            <v>6</v>
          </cell>
          <cell r="CG1595">
            <v>48</v>
          </cell>
          <cell r="CH1595" t="b">
            <v>0</v>
          </cell>
          <cell r="CI1595">
            <v>8.6868402777763549</v>
          </cell>
          <cell r="CJ1595"/>
          <cell r="CK1595" t="e">
            <v>#REF!</v>
          </cell>
          <cell r="CL1595" t="e">
            <v>#REF!</v>
          </cell>
        </row>
        <row r="1596">
          <cell r="B1596">
            <v>50522</v>
          </cell>
          <cell r="C1596" t="str">
            <v xml:space="preserve"> RUIZ,EDGAR</v>
          </cell>
          <cell r="D1596">
            <v>22038</v>
          </cell>
          <cell r="E1596">
            <v>4698.6899999999996</v>
          </cell>
          <cell r="F1596">
            <v>41836</v>
          </cell>
          <cell r="G1596">
            <v>43661</v>
          </cell>
          <cell r="H1596" t="str">
            <v xml:space="preserve"> VEHICLE REFINANCE</v>
          </cell>
          <cell r="I1596" t="str">
            <v xml:space="preserve"> SA</v>
          </cell>
          <cell r="J1596">
            <v>34</v>
          </cell>
          <cell r="K1596" t="str">
            <v xml:space="preserve"> A</v>
          </cell>
          <cell r="L1596" t="str">
            <v xml:space="preserve"> N</v>
          </cell>
          <cell r="M1596">
            <v>0</v>
          </cell>
          <cell r="N1596">
            <v>52790</v>
          </cell>
          <cell r="O1596">
            <v>50522</v>
          </cell>
          <cell r="P1596">
            <v>0</v>
          </cell>
          <cell r="Q1596" t="str">
            <v xml:space="preserve"> AT</v>
          </cell>
          <cell r="R1596">
            <v>43296</v>
          </cell>
          <cell r="S1596">
            <v>431.23</v>
          </cell>
          <cell r="T1596">
            <v>5.86</v>
          </cell>
          <cell r="U1596" t="str">
            <v xml:space="preserve"> N</v>
          </cell>
          <cell r="V1596">
            <v>11</v>
          </cell>
          <cell r="W1596">
            <v>624234658</v>
          </cell>
          <cell r="X1596" t="str">
            <v xml:space="preserve"> S</v>
          </cell>
          <cell r="Y1596">
            <v>52790</v>
          </cell>
          <cell r="Z1596">
            <v>50522</v>
          </cell>
          <cell r="AA1596">
            <v>0</v>
          </cell>
          <cell r="AB1596">
            <v>1</v>
          </cell>
          <cell r="AC1596">
            <v>5</v>
          </cell>
          <cell r="AD1596">
            <v>12</v>
          </cell>
          <cell r="AE1596">
            <v>0</v>
          </cell>
          <cell r="AF1596">
            <v>0</v>
          </cell>
          <cell r="AG1596" t="str">
            <v xml:space="preserve"> ST</v>
          </cell>
          <cell r="AH1596" t="str">
            <v xml:space="preserve"> 2008 CHEVROLET SILVERADO (VIN</v>
          </cell>
          <cell r="AI1596" t="str">
            <v xml:space="preserve"> N</v>
          </cell>
          <cell r="AJ1596">
            <v>6.5</v>
          </cell>
          <cell r="AK1596">
            <v>0</v>
          </cell>
          <cell r="AL1596">
            <v>52790</v>
          </cell>
          <cell r="AM1596">
            <v>50522</v>
          </cell>
          <cell r="AN1596" t="str">
            <v xml:space="preserve">  0/00/0000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52790</v>
          </cell>
          <cell r="AZ1596">
            <v>50522</v>
          </cell>
          <cell r="BA1596" t="str">
            <v xml:space="preserve"> ST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 t="str">
            <v>Pass</v>
          </cell>
          <cell r="BH1596" t="str">
            <v>Pass</v>
          </cell>
          <cell r="BI1596" t="str">
            <v>***-**-4658</v>
          </cell>
          <cell r="BJ1596">
            <v>4698.6899999999996</v>
          </cell>
          <cell r="BK1596">
            <v>4704.5499999999993</v>
          </cell>
          <cell r="BL1596">
            <v>4704.5499999999993</v>
          </cell>
          <cell r="BM1596"/>
          <cell r="BN1596"/>
          <cell r="BO1596"/>
          <cell r="BP1596"/>
          <cell r="BQ1596">
            <v>4.1941448991609046E-6</v>
          </cell>
          <cell r="BR1596">
            <v>4698.6899999999996</v>
          </cell>
          <cell r="BS1596">
            <v>5.86</v>
          </cell>
          <cell r="BT1596">
            <v>4704.5499999999993</v>
          </cell>
          <cell r="BU1596">
            <v>0</v>
          </cell>
          <cell r="BV1596">
            <v>4704.5499999999993</v>
          </cell>
          <cell r="BW1596">
            <v>0</v>
          </cell>
          <cell r="BX1596">
            <v>0</v>
          </cell>
          <cell r="BY1596"/>
          <cell r="BZ1596">
            <v>0</v>
          </cell>
          <cell r="CA1596" t="e">
            <v>#REF!</v>
          </cell>
          <cell r="CB1596" t="str">
            <v>Match</v>
          </cell>
          <cell r="CC1596" t="b">
            <v>0</v>
          </cell>
          <cell r="CD1596">
            <v>624234658</v>
          </cell>
          <cell r="CE1596">
            <v>9</v>
          </cell>
          <cell r="CF1596">
            <v>6</v>
          </cell>
          <cell r="CG1596">
            <v>23</v>
          </cell>
          <cell r="CH1596" t="b">
            <v>0</v>
          </cell>
          <cell r="CI1596">
            <v>-172.31315972222365</v>
          </cell>
          <cell r="CJ1596"/>
          <cell r="CK1596" t="e">
            <v>#REF!</v>
          </cell>
          <cell r="CL1596" t="e">
            <v>#REF!</v>
          </cell>
        </row>
        <row r="1597">
          <cell r="B1597">
            <v>54238</v>
          </cell>
          <cell r="C1597" t="str">
            <v xml:space="preserve"> RUIZ,EDGAR</v>
          </cell>
          <cell r="D1597">
            <v>16628.5</v>
          </cell>
          <cell r="E1597">
            <v>15704.61</v>
          </cell>
          <cell r="F1597">
            <v>43019</v>
          </cell>
          <cell r="G1597">
            <v>44849</v>
          </cell>
          <cell r="H1597" t="str">
            <v xml:space="preserve"> PURCHASE VEHICLE</v>
          </cell>
          <cell r="I1597" t="str">
            <v xml:space="preserve"> SI</v>
          </cell>
          <cell r="J1597">
            <v>34</v>
          </cell>
          <cell r="K1597" t="str">
            <v xml:space="preserve"> A</v>
          </cell>
          <cell r="L1597" t="str">
            <v xml:space="preserve"> N</v>
          </cell>
          <cell r="M1597">
            <v>0</v>
          </cell>
          <cell r="N1597">
            <v>52790</v>
          </cell>
          <cell r="O1597">
            <v>54238</v>
          </cell>
          <cell r="P1597">
            <v>0</v>
          </cell>
          <cell r="Q1597" t="str">
            <v xml:space="preserve"> J</v>
          </cell>
          <cell r="R1597">
            <v>43146</v>
          </cell>
          <cell r="S1597">
            <v>0</v>
          </cell>
          <cell r="T1597">
            <v>21.09</v>
          </cell>
          <cell r="U1597" t="str">
            <v xml:space="preserve"> N</v>
          </cell>
          <cell r="V1597">
            <v>11</v>
          </cell>
          <cell r="W1597">
            <v>624234658</v>
          </cell>
          <cell r="X1597" t="str">
            <v xml:space="preserve"> S</v>
          </cell>
          <cell r="Y1597">
            <v>52790</v>
          </cell>
          <cell r="Z1597">
            <v>54238</v>
          </cell>
          <cell r="AA1597">
            <v>0</v>
          </cell>
          <cell r="AB1597">
            <v>1</v>
          </cell>
          <cell r="AC1597">
            <v>5</v>
          </cell>
          <cell r="AD1597">
            <v>12</v>
          </cell>
          <cell r="AE1597">
            <v>0</v>
          </cell>
          <cell r="AF1597">
            <v>0</v>
          </cell>
          <cell r="AG1597" t="str">
            <v xml:space="preserve"> ST</v>
          </cell>
          <cell r="AH1597" t="str">
            <v xml:space="preserve"> 2011 FORD EXPLORER (VIN 1FMHK</v>
          </cell>
          <cell r="AI1597" t="str">
            <v xml:space="preserve">  </v>
          </cell>
          <cell r="AJ1597">
            <v>7</v>
          </cell>
          <cell r="AK1597">
            <v>0</v>
          </cell>
          <cell r="AL1597">
            <v>52790</v>
          </cell>
          <cell r="AM1597">
            <v>54238</v>
          </cell>
          <cell r="AN1597" t="str">
            <v xml:space="preserve">  0/00/0000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52790</v>
          </cell>
          <cell r="AZ1597">
            <v>54238</v>
          </cell>
          <cell r="BA1597" t="str">
            <v xml:space="preserve"> ST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 t="str">
            <v>Pass</v>
          </cell>
          <cell r="BH1597" t="str">
            <v>Pass</v>
          </cell>
          <cell r="BI1597" t="str">
            <v>***-**-4658</v>
          </cell>
          <cell r="BJ1597">
            <v>15704.61</v>
          </cell>
          <cell r="BK1597">
            <v>15725.7</v>
          </cell>
          <cell r="BL1597">
            <v>15725.7</v>
          </cell>
          <cell r="BM1597"/>
          <cell r="BN1597"/>
          <cell r="BO1597"/>
          <cell r="BP1597"/>
          <cell r="BQ1597">
            <v>1.5096576655446827E-5</v>
          </cell>
          <cell r="BR1597">
            <v>15704.61</v>
          </cell>
          <cell r="BS1597">
            <v>21.09</v>
          </cell>
          <cell r="BT1597">
            <v>15725.7</v>
          </cell>
          <cell r="BU1597">
            <v>0</v>
          </cell>
          <cell r="BV1597">
            <v>15725.7</v>
          </cell>
          <cell r="BW1597">
            <v>0</v>
          </cell>
          <cell r="BX1597">
            <v>0</v>
          </cell>
          <cell r="BY1597"/>
          <cell r="BZ1597">
            <v>0</v>
          </cell>
          <cell r="CA1597" t="e">
            <v>#REF!</v>
          </cell>
          <cell r="CB1597" t="str">
            <v>Match</v>
          </cell>
          <cell r="CC1597" t="b">
            <v>0</v>
          </cell>
          <cell r="CD1597">
            <v>624234658</v>
          </cell>
          <cell r="CE1597">
            <v>9</v>
          </cell>
          <cell r="CF1597">
            <v>6</v>
          </cell>
          <cell r="CG1597">
            <v>23</v>
          </cell>
          <cell r="CH1597" t="b">
            <v>0</v>
          </cell>
          <cell r="CI1597">
            <v>-22.313159722223645</v>
          </cell>
          <cell r="CJ1597"/>
          <cell r="CK1597" t="e">
            <v>#REF!</v>
          </cell>
          <cell r="CL1597" t="e">
            <v>#REF!</v>
          </cell>
        </row>
        <row r="1598">
          <cell r="B1598">
            <v>52803</v>
          </cell>
          <cell r="C1598" t="str">
            <v xml:space="preserve"> RUIZ-ORTIZ,SONIA</v>
          </cell>
          <cell r="D1598">
            <v>28957.64</v>
          </cell>
          <cell r="E1598">
            <v>5295.06</v>
          </cell>
          <cell r="F1598">
            <v>42482</v>
          </cell>
          <cell r="G1598">
            <v>44313</v>
          </cell>
          <cell r="H1598" t="str">
            <v xml:space="preserve"> CONSOLIDATE</v>
          </cell>
          <cell r="I1598" t="str">
            <v xml:space="preserve"> SA</v>
          </cell>
          <cell r="J1598">
            <v>31</v>
          </cell>
          <cell r="K1598" t="str">
            <v xml:space="preserve"> A</v>
          </cell>
          <cell r="L1598" t="str">
            <v xml:space="preserve"> N</v>
          </cell>
          <cell r="M1598">
            <v>0</v>
          </cell>
          <cell r="N1598">
            <v>52801</v>
          </cell>
          <cell r="O1598">
            <v>52803</v>
          </cell>
          <cell r="P1598">
            <v>5295.06</v>
          </cell>
          <cell r="Q1598" t="str">
            <v xml:space="preserve"> JD</v>
          </cell>
          <cell r="R1598">
            <v>43857</v>
          </cell>
          <cell r="S1598">
            <v>601.94000000000005</v>
          </cell>
          <cell r="T1598">
            <v>0</v>
          </cell>
          <cell r="U1598" t="str">
            <v xml:space="preserve"> N</v>
          </cell>
          <cell r="V1598">
            <v>11</v>
          </cell>
          <cell r="W1598">
            <v>999655799</v>
          </cell>
          <cell r="X1598" t="str">
            <v xml:space="preserve"> S</v>
          </cell>
          <cell r="Y1598">
            <v>52801</v>
          </cell>
          <cell r="Z1598">
            <v>52803</v>
          </cell>
          <cell r="AA1598">
            <v>0</v>
          </cell>
          <cell r="AB1598">
            <v>21</v>
          </cell>
          <cell r="AC1598">
            <v>10</v>
          </cell>
          <cell r="AD1598">
            <v>4</v>
          </cell>
          <cell r="AE1598">
            <v>0</v>
          </cell>
          <cell r="AF1598">
            <v>0</v>
          </cell>
          <cell r="AG1598" t="str">
            <v xml:space="preserve"> CO</v>
          </cell>
          <cell r="AH1598" t="str">
            <v xml:space="preserve"> 2006 FORD FOCUS</v>
          </cell>
          <cell r="AI1598" t="str">
            <v xml:space="preserve"> N</v>
          </cell>
          <cell r="AJ1598">
            <v>9</v>
          </cell>
          <cell r="AK1598">
            <v>15</v>
          </cell>
          <cell r="AL1598">
            <v>52801</v>
          </cell>
          <cell r="AM1598">
            <v>52803</v>
          </cell>
          <cell r="AN1598" t="str">
            <v xml:space="preserve">  0/00/0000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12</v>
          </cell>
          <cell r="AW1598">
            <v>8</v>
          </cell>
          <cell r="AX1598">
            <v>4</v>
          </cell>
          <cell r="AY1598">
            <v>52801</v>
          </cell>
          <cell r="AZ1598">
            <v>52803</v>
          </cell>
          <cell r="BA1598" t="str">
            <v xml:space="preserve"> CO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 t="str">
            <v>Doubtful</v>
          </cell>
          <cell r="BH1598" t="str">
            <v>Doubtful</v>
          </cell>
          <cell r="BI1598" t="str">
            <v>***-**-5799</v>
          </cell>
          <cell r="BJ1598">
            <v>5295.06</v>
          </cell>
          <cell r="BK1598">
            <v>0</v>
          </cell>
          <cell r="BL1598"/>
          <cell r="BM1598"/>
          <cell r="BN1598"/>
          <cell r="BO1598">
            <v>0</v>
          </cell>
          <cell r="BP1598"/>
          <cell r="BQ1598">
            <v>6.5443523786665406E-6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/>
          <cell r="BZ1598">
            <v>0</v>
          </cell>
          <cell r="CA1598" t="e">
            <v>#REF!</v>
          </cell>
          <cell r="CB1598" t="str">
            <v>Match</v>
          </cell>
          <cell r="CC1598" t="b">
            <v>0</v>
          </cell>
          <cell r="CD1598">
            <v>999655799</v>
          </cell>
          <cell r="CE1598">
            <v>9</v>
          </cell>
          <cell r="CF1598">
            <v>9</v>
          </cell>
          <cell r="CG1598">
            <v>65</v>
          </cell>
          <cell r="CH1598" t="b">
            <v>0</v>
          </cell>
          <cell r="CI1598">
            <v>-733.31315972222365</v>
          </cell>
          <cell r="CJ1598"/>
          <cell r="CK1598" t="e">
            <v>#REF!</v>
          </cell>
          <cell r="CL1598" t="e">
            <v>#REF!</v>
          </cell>
        </row>
        <row r="1599">
          <cell r="B1599">
            <v>54258</v>
          </cell>
          <cell r="C1599" t="str">
            <v xml:space="preserve"> RUIZ-ORTIZ,SONIA</v>
          </cell>
          <cell r="D1599">
            <v>3525</v>
          </cell>
          <cell r="E1599">
            <v>3365</v>
          </cell>
          <cell r="F1599">
            <v>43031</v>
          </cell>
          <cell r="G1599">
            <v>43753</v>
          </cell>
          <cell r="H1599" t="str">
            <v xml:space="preserve"> REFINANCE DEBT</v>
          </cell>
          <cell r="I1599" t="str">
            <v xml:space="preserve"> SA</v>
          </cell>
          <cell r="J1599">
            <v>34</v>
          </cell>
          <cell r="K1599" t="str">
            <v xml:space="preserve"> A</v>
          </cell>
          <cell r="L1599" t="str">
            <v xml:space="preserve"> N</v>
          </cell>
          <cell r="M1599">
            <v>0</v>
          </cell>
          <cell r="N1599">
            <v>52801</v>
          </cell>
          <cell r="O1599">
            <v>54258</v>
          </cell>
          <cell r="P1599">
            <v>0</v>
          </cell>
          <cell r="Q1599" t="str">
            <v xml:space="preserve"> MN</v>
          </cell>
          <cell r="R1599">
            <v>43084</v>
          </cell>
          <cell r="S1599">
            <v>159.15</v>
          </cell>
          <cell r="T1599">
            <v>0.22</v>
          </cell>
          <cell r="U1599" t="str">
            <v xml:space="preserve"> N</v>
          </cell>
          <cell r="V1599">
            <v>11</v>
          </cell>
          <cell r="W1599">
            <v>999655799</v>
          </cell>
          <cell r="X1599" t="str">
            <v xml:space="preserve"> S</v>
          </cell>
          <cell r="Y1599">
            <v>52801</v>
          </cell>
          <cell r="Z1599">
            <v>54258</v>
          </cell>
          <cell r="AA1599">
            <v>0</v>
          </cell>
          <cell r="AB1599">
            <v>23</v>
          </cell>
          <cell r="AC1599">
            <v>5</v>
          </cell>
          <cell r="AD1599">
            <v>12</v>
          </cell>
          <cell r="AE1599">
            <v>0</v>
          </cell>
          <cell r="AF1599">
            <v>0</v>
          </cell>
          <cell r="AG1599" t="str">
            <v xml:space="preserve"> NA</v>
          </cell>
          <cell r="AH1599" t="str">
            <v xml:space="preserve"> 2006 FORD  FOCUS (VIN 1FAFP34N</v>
          </cell>
          <cell r="AI1599" t="str">
            <v xml:space="preserve"> N</v>
          </cell>
          <cell r="AJ1599">
            <v>8</v>
          </cell>
          <cell r="AK1599">
            <v>1</v>
          </cell>
          <cell r="AL1599">
            <v>52801</v>
          </cell>
          <cell r="AM1599">
            <v>54258</v>
          </cell>
          <cell r="AN1599" t="str">
            <v xml:space="preserve">  0/00/0000</v>
          </cell>
          <cell r="AO1599">
            <v>254.51</v>
          </cell>
          <cell r="AP1599">
            <v>62.94</v>
          </cell>
          <cell r="AQ1599">
            <v>0</v>
          </cell>
          <cell r="AR1599">
            <v>158.30000000000001</v>
          </cell>
          <cell r="AS1599">
            <v>0</v>
          </cell>
          <cell r="AT1599">
            <v>0</v>
          </cell>
          <cell r="AU1599">
            <v>0</v>
          </cell>
          <cell r="AV1599">
            <v>1</v>
          </cell>
          <cell r="AW1599">
            <v>0</v>
          </cell>
          <cell r="AX1599">
            <v>0</v>
          </cell>
          <cell r="AY1599">
            <v>52801</v>
          </cell>
          <cell r="AZ1599">
            <v>54258</v>
          </cell>
          <cell r="BA1599" t="str">
            <v xml:space="preserve"> NA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 t="str">
            <v>Substandard</v>
          </cell>
          <cell r="BH1599" t="str">
            <v>Substandard</v>
          </cell>
          <cell r="BI1599" t="str">
            <v>***-**-5799</v>
          </cell>
          <cell r="BJ1599">
            <v>3365</v>
          </cell>
          <cell r="BK1599">
            <v>3365.22</v>
          </cell>
          <cell r="BL1599"/>
          <cell r="BM1599"/>
          <cell r="BN1599">
            <v>3365.22</v>
          </cell>
          <cell r="BO1599"/>
          <cell r="BP1599"/>
          <cell r="BQ1599">
            <v>3.6968202654655315E-6</v>
          </cell>
          <cell r="BR1599">
            <v>3365</v>
          </cell>
          <cell r="BS1599">
            <v>0.22</v>
          </cell>
          <cell r="BT1599">
            <v>3365.22</v>
          </cell>
          <cell r="BU1599">
            <v>0</v>
          </cell>
          <cell r="BV1599">
            <v>3365.22</v>
          </cell>
          <cell r="BW1599">
            <v>0</v>
          </cell>
          <cell r="BX1599">
            <v>0</v>
          </cell>
          <cell r="BY1599" t="str">
            <v>30-59</v>
          </cell>
          <cell r="BZ1599">
            <v>317.45</v>
          </cell>
          <cell r="CA1599" t="e">
            <v>#REF!</v>
          </cell>
          <cell r="CB1599" t="str">
            <v>Match</v>
          </cell>
          <cell r="CC1599" t="b">
            <v>0</v>
          </cell>
          <cell r="CD1599">
            <v>999655799</v>
          </cell>
          <cell r="CE1599">
            <v>9</v>
          </cell>
          <cell r="CF1599">
            <v>9</v>
          </cell>
          <cell r="CG1599">
            <v>65</v>
          </cell>
          <cell r="CH1599" t="b">
            <v>0</v>
          </cell>
          <cell r="CI1599">
            <v>39.686840277776355</v>
          </cell>
          <cell r="CJ1599" t="str">
            <v>31 +</v>
          </cell>
          <cell r="CK1599" t="e">
            <v>#REF!</v>
          </cell>
          <cell r="CL1599" t="e">
            <v>#REF!</v>
          </cell>
        </row>
        <row r="1600">
          <cell r="B1600">
            <v>54259</v>
          </cell>
          <cell r="C1600" t="str">
            <v xml:space="preserve"> RUIZ,CLETA</v>
          </cell>
          <cell r="D1600">
            <v>15525</v>
          </cell>
          <cell r="E1600">
            <v>14947.95</v>
          </cell>
          <cell r="F1600">
            <v>43031</v>
          </cell>
          <cell r="G1600">
            <v>44404</v>
          </cell>
          <cell r="H1600" t="str">
            <v xml:space="preserve"> REFINANCE DEBT</v>
          </cell>
          <cell r="I1600" t="str">
            <v xml:space="preserve"> SA</v>
          </cell>
          <cell r="J1600">
            <v>34</v>
          </cell>
          <cell r="K1600" t="str">
            <v xml:space="preserve"> A</v>
          </cell>
          <cell r="L1600" t="str">
            <v xml:space="preserve"> N</v>
          </cell>
          <cell r="M1600">
            <v>0</v>
          </cell>
          <cell r="N1600">
            <v>52801</v>
          </cell>
          <cell r="O1600">
            <v>54259</v>
          </cell>
          <cell r="P1600">
            <v>0</v>
          </cell>
          <cell r="Q1600" t="str">
            <v xml:space="preserve"> MN</v>
          </cell>
          <cell r="R1600">
            <v>43127</v>
          </cell>
          <cell r="S1600">
            <v>400.85</v>
          </cell>
          <cell r="T1600">
            <v>-0.01</v>
          </cell>
          <cell r="U1600" t="str">
            <v xml:space="preserve"> N</v>
          </cell>
          <cell r="V1600">
            <v>11</v>
          </cell>
          <cell r="W1600">
            <v>934718946</v>
          </cell>
          <cell r="X1600" t="str">
            <v xml:space="preserve"> S</v>
          </cell>
          <cell r="Y1600">
            <v>52801</v>
          </cell>
          <cell r="Z1600">
            <v>54259</v>
          </cell>
          <cell r="AA1600">
            <v>0</v>
          </cell>
          <cell r="AB1600">
            <v>23</v>
          </cell>
          <cell r="AC1600">
            <v>5</v>
          </cell>
          <cell r="AD1600">
            <v>12</v>
          </cell>
          <cell r="AE1600">
            <v>0</v>
          </cell>
          <cell r="AF1600">
            <v>0</v>
          </cell>
          <cell r="AG1600" t="str">
            <v xml:space="preserve"> NA</v>
          </cell>
          <cell r="AH1600" t="str">
            <v xml:space="preserve"> 2006 NISSAN  PATHFINDER (VIN 5</v>
          </cell>
          <cell r="AI1600" t="str">
            <v xml:space="preserve"> N</v>
          </cell>
          <cell r="AJ1600">
            <v>8</v>
          </cell>
          <cell r="AK1600">
            <v>0</v>
          </cell>
          <cell r="AL1600">
            <v>52801</v>
          </cell>
          <cell r="AM1600">
            <v>54259</v>
          </cell>
          <cell r="AN1600" t="str">
            <v xml:space="preserve">  0/00/0000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52801</v>
          </cell>
          <cell r="AZ1600">
            <v>54259</v>
          </cell>
          <cell r="BA1600" t="str">
            <v xml:space="preserve"> NA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 t="str">
            <v>Substandard</v>
          </cell>
          <cell r="BH1600" t="str">
            <v>Substandard</v>
          </cell>
          <cell r="BI1600" t="str">
            <v>***-**-8946</v>
          </cell>
          <cell r="BJ1600">
            <v>14947.95</v>
          </cell>
          <cell r="BK1600">
            <v>14947.94</v>
          </cell>
          <cell r="BL1600"/>
          <cell r="BM1600"/>
          <cell r="BN1600">
            <v>14947.94</v>
          </cell>
          <cell r="BO1600"/>
          <cell r="BP1600"/>
          <cell r="BQ1600">
            <v>1.6421956756958541E-5</v>
          </cell>
          <cell r="BR1600">
            <v>14947.95</v>
          </cell>
          <cell r="BS1600">
            <v>-0.01</v>
          </cell>
          <cell r="BT1600">
            <v>14947.94</v>
          </cell>
          <cell r="BU1600">
            <v>0</v>
          </cell>
          <cell r="BV1600">
            <v>14947.94</v>
          </cell>
          <cell r="BW1600">
            <v>0</v>
          </cell>
          <cell r="BX1600">
            <v>0</v>
          </cell>
          <cell r="BY1600"/>
          <cell r="BZ1600">
            <v>0</v>
          </cell>
          <cell r="CA1600" t="e">
            <v>#REF!</v>
          </cell>
          <cell r="CB1600" t="str">
            <v>Match</v>
          </cell>
          <cell r="CC1600" t="b">
            <v>0</v>
          </cell>
          <cell r="CD1600">
            <v>934718946</v>
          </cell>
          <cell r="CE1600">
            <v>9</v>
          </cell>
          <cell r="CF1600">
            <v>9</v>
          </cell>
          <cell r="CG1600">
            <v>71</v>
          </cell>
          <cell r="CH1600" t="str">
            <v>Z</v>
          </cell>
          <cell r="CI1600">
            <v>-3.3131597222236451</v>
          </cell>
          <cell r="CJ1600"/>
          <cell r="CK1600" t="e">
            <v>#REF!</v>
          </cell>
          <cell r="CL1600" t="e">
            <v>#REF!</v>
          </cell>
        </row>
        <row r="1601">
          <cell r="B1601">
            <v>53784</v>
          </cell>
          <cell r="C1601" t="str">
            <v xml:space="preserve"> RUIZ-ALVARADO,VICTOR</v>
          </cell>
          <cell r="D1601">
            <v>16340.53</v>
          </cell>
          <cell r="E1601">
            <v>14509.3</v>
          </cell>
          <cell r="F1601">
            <v>42845</v>
          </cell>
          <cell r="G1601">
            <v>44666</v>
          </cell>
          <cell r="H1601" t="str">
            <v xml:space="preserve"> TRADE VEHICLE</v>
          </cell>
          <cell r="I1601" t="str">
            <v xml:space="preserve"> SA</v>
          </cell>
          <cell r="J1601">
            <v>34</v>
          </cell>
          <cell r="K1601" t="str">
            <v xml:space="preserve"> A</v>
          </cell>
          <cell r="L1601" t="str">
            <v xml:space="preserve"> N</v>
          </cell>
          <cell r="M1601">
            <v>0</v>
          </cell>
          <cell r="N1601">
            <v>52803</v>
          </cell>
          <cell r="O1601">
            <v>53784</v>
          </cell>
          <cell r="P1601">
            <v>0</v>
          </cell>
          <cell r="Q1601" t="str">
            <v xml:space="preserve"> MN</v>
          </cell>
          <cell r="R1601">
            <v>43115</v>
          </cell>
          <cell r="S1601">
            <v>323.31</v>
          </cell>
          <cell r="T1601">
            <v>61.21</v>
          </cell>
          <cell r="U1601" t="str">
            <v xml:space="preserve"> N</v>
          </cell>
          <cell r="V1601">
            <v>11</v>
          </cell>
          <cell r="W1601">
            <v>932954924</v>
          </cell>
          <cell r="X1601" t="str">
            <v xml:space="preserve"> S</v>
          </cell>
          <cell r="Y1601">
            <v>52803</v>
          </cell>
          <cell r="Z1601">
            <v>53784</v>
          </cell>
          <cell r="AA1601">
            <v>0</v>
          </cell>
          <cell r="AB1601">
            <v>21</v>
          </cell>
          <cell r="AC1601">
            <v>5</v>
          </cell>
          <cell r="AD1601">
            <v>12</v>
          </cell>
          <cell r="AE1601">
            <v>0</v>
          </cell>
          <cell r="AF1601">
            <v>0</v>
          </cell>
          <cell r="AG1601" t="str">
            <v xml:space="preserve"> ST</v>
          </cell>
          <cell r="AH1601" t="str">
            <v xml:space="preserve"> 2015 CHEVROLET MALIBU LT</v>
          </cell>
          <cell r="AI1601" t="str">
            <v xml:space="preserve"> N</v>
          </cell>
          <cell r="AJ1601">
            <v>7</v>
          </cell>
          <cell r="AK1601">
            <v>4</v>
          </cell>
          <cell r="AL1601">
            <v>52803</v>
          </cell>
          <cell r="AM1601">
            <v>53784</v>
          </cell>
          <cell r="AN1601" t="str">
            <v xml:space="preserve">  0/00/0000</v>
          </cell>
          <cell r="AO1601">
            <v>277.14</v>
          </cell>
          <cell r="AP1601">
            <v>36.17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52803</v>
          </cell>
          <cell r="AZ1601">
            <v>53784</v>
          </cell>
          <cell r="BA1601" t="str">
            <v xml:space="preserve"> ST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 t="str">
            <v>Pass</v>
          </cell>
          <cell r="BH1601" t="str">
            <v>Pass</v>
          </cell>
          <cell r="BI1601" t="str">
            <v>***-**-4924</v>
          </cell>
          <cell r="BJ1601">
            <v>14509.3</v>
          </cell>
          <cell r="BK1601">
            <v>14570.509999999998</v>
          </cell>
          <cell r="BL1601">
            <v>14570.509999999998</v>
          </cell>
          <cell r="BM1601"/>
          <cell r="BN1601"/>
          <cell r="BO1601"/>
          <cell r="BP1601"/>
          <cell r="BQ1601">
            <v>1.3947545317386081E-5</v>
          </cell>
          <cell r="BR1601">
            <v>14509.3</v>
          </cell>
          <cell r="BS1601">
            <v>61.21</v>
          </cell>
          <cell r="BT1601">
            <v>14570.509999999998</v>
          </cell>
          <cell r="BU1601">
            <v>0</v>
          </cell>
          <cell r="BV1601">
            <v>14570.509999999998</v>
          </cell>
          <cell r="BW1601">
            <v>0</v>
          </cell>
          <cell r="BX1601">
            <v>0</v>
          </cell>
          <cell r="BY1601"/>
          <cell r="BZ1601">
            <v>313.31</v>
          </cell>
          <cell r="CA1601" t="e">
            <v>#REF!</v>
          </cell>
          <cell r="CB1601" t="str">
            <v>Match</v>
          </cell>
          <cell r="CC1601" t="b">
            <v>0</v>
          </cell>
          <cell r="CD1601">
            <v>932954924</v>
          </cell>
          <cell r="CE1601">
            <v>9</v>
          </cell>
          <cell r="CF1601">
            <v>9</v>
          </cell>
          <cell r="CG1601">
            <v>95</v>
          </cell>
          <cell r="CH1601" t="b">
            <v>0</v>
          </cell>
          <cell r="CI1601">
            <v>8.6868402777763549</v>
          </cell>
          <cell r="CJ1601"/>
          <cell r="CK1601" t="e">
            <v>#REF!</v>
          </cell>
          <cell r="CL1601" t="e">
            <v>#REF!</v>
          </cell>
        </row>
        <row r="1602">
          <cell r="B1602">
            <v>53972</v>
          </cell>
          <cell r="C1602" t="str">
            <v xml:space="preserve"> RUIZ-ALVARADO,VICTOR</v>
          </cell>
          <cell r="D1602">
            <v>2675.96</v>
          </cell>
          <cell r="E1602">
            <v>1918.53</v>
          </cell>
          <cell r="F1602">
            <v>42908</v>
          </cell>
          <cell r="G1602">
            <v>43511</v>
          </cell>
          <cell r="H1602" t="str">
            <v xml:space="preserve"> PAY PROPERTY TAX</v>
          </cell>
          <cell r="I1602" t="str">
            <v xml:space="preserve"> SA</v>
          </cell>
          <cell r="J1602">
            <v>31</v>
          </cell>
          <cell r="K1602" t="str">
            <v xml:space="preserve"> A</v>
          </cell>
          <cell r="L1602" t="str">
            <v xml:space="preserve"> N</v>
          </cell>
          <cell r="M1602">
            <v>0</v>
          </cell>
          <cell r="N1602">
            <v>52803</v>
          </cell>
          <cell r="O1602">
            <v>53972</v>
          </cell>
          <cell r="P1602">
            <v>0</v>
          </cell>
          <cell r="Q1602" t="str">
            <v xml:space="preserve"> MN</v>
          </cell>
          <cell r="R1602">
            <v>43115</v>
          </cell>
          <cell r="S1602">
            <v>145.51</v>
          </cell>
          <cell r="T1602">
            <v>11.57</v>
          </cell>
          <cell r="U1602" t="str">
            <v xml:space="preserve"> N</v>
          </cell>
          <cell r="V1602">
            <v>1</v>
          </cell>
          <cell r="W1602">
            <v>932954924</v>
          </cell>
          <cell r="X1602" t="str">
            <v xml:space="preserve"> S</v>
          </cell>
          <cell r="Y1602">
            <v>52803</v>
          </cell>
          <cell r="Z1602">
            <v>53972</v>
          </cell>
          <cell r="AA1602">
            <v>0</v>
          </cell>
          <cell r="AB1602">
            <v>1</v>
          </cell>
          <cell r="AC1602">
            <v>10</v>
          </cell>
          <cell r="AD1602">
            <v>4</v>
          </cell>
          <cell r="AE1602">
            <v>0</v>
          </cell>
          <cell r="AF1602">
            <v>0</v>
          </cell>
          <cell r="AG1602" t="str">
            <v xml:space="preserve"> ST</v>
          </cell>
          <cell r="AH1602" t="str">
            <v xml:space="preserve"> UNSECURED</v>
          </cell>
          <cell r="AI1602" t="str">
            <v xml:space="preserve"> N</v>
          </cell>
          <cell r="AJ1602">
            <v>10</v>
          </cell>
          <cell r="AK1602">
            <v>4</v>
          </cell>
          <cell r="AL1602">
            <v>52803</v>
          </cell>
          <cell r="AM1602">
            <v>53972</v>
          </cell>
          <cell r="AN1602" t="str">
            <v xml:space="preserve">  0/00/0000</v>
          </cell>
          <cell r="AO1602">
            <v>128.66999999999999</v>
          </cell>
          <cell r="AP1602">
            <v>6.84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52803</v>
          </cell>
          <cell r="AZ1602">
            <v>53972</v>
          </cell>
          <cell r="BA1602" t="str">
            <v xml:space="preserve"> ST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 t="str">
            <v>Pass</v>
          </cell>
          <cell r="BH1602" t="str">
            <v>Pass</v>
          </cell>
          <cell r="BI1602" t="str">
            <v>***-**-4924</v>
          </cell>
          <cell r="BJ1602">
            <v>1918.53</v>
          </cell>
          <cell r="BK1602">
            <v>1930.1</v>
          </cell>
          <cell r="BL1602">
            <v>1930.1</v>
          </cell>
          <cell r="BM1602"/>
          <cell r="BN1602"/>
          <cell r="BO1602"/>
          <cell r="BP1602"/>
          <cell r="BQ1602">
            <v>2.6346436047190144E-6</v>
          </cell>
          <cell r="BR1602">
            <v>1918.53</v>
          </cell>
          <cell r="BS1602">
            <v>11.57</v>
          </cell>
          <cell r="BT1602">
            <v>1930.1</v>
          </cell>
          <cell r="BU1602">
            <v>0</v>
          </cell>
          <cell r="BV1602">
            <v>1930.1</v>
          </cell>
          <cell r="BW1602">
            <v>0</v>
          </cell>
          <cell r="BX1602">
            <v>0</v>
          </cell>
          <cell r="BY1602"/>
          <cell r="BZ1602">
            <v>135.51</v>
          </cell>
          <cell r="CA1602" t="e">
            <v>#REF!</v>
          </cell>
          <cell r="CB1602" t="str">
            <v>Match</v>
          </cell>
          <cell r="CC1602" t="b">
            <v>0</v>
          </cell>
          <cell r="CD1602">
            <v>932954924</v>
          </cell>
          <cell r="CE1602">
            <v>9</v>
          </cell>
          <cell r="CF1602">
            <v>9</v>
          </cell>
          <cell r="CG1602">
            <v>95</v>
          </cell>
          <cell r="CH1602" t="b">
            <v>0</v>
          </cell>
          <cell r="CI1602">
            <v>8.6868402777763549</v>
          </cell>
          <cell r="CJ1602"/>
          <cell r="CK1602" t="e">
            <v>#REF!</v>
          </cell>
          <cell r="CL1602" t="e">
            <v>#REF!</v>
          </cell>
        </row>
        <row r="1603">
          <cell r="B1603">
            <v>53924</v>
          </cell>
          <cell r="C1603" t="str">
            <v xml:space="preserve"> RUMFORD,CHASE RYAN</v>
          </cell>
          <cell r="D1603">
            <v>50000</v>
          </cell>
          <cell r="E1603">
            <v>1507.26</v>
          </cell>
          <cell r="F1603">
            <v>42895</v>
          </cell>
          <cell r="G1603">
            <v>43261</v>
          </cell>
          <cell r="H1603" t="str">
            <v xml:space="preserve"> LIVESTOCK LOC</v>
          </cell>
          <cell r="I1603" t="str">
            <v xml:space="preserve"> SI</v>
          </cell>
          <cell r="J1603">
            <v>91</v>
          </cell>
          <cell r="K1603" t="str">
            <v xml:space="preserve"> A</v>
          </cell>
          <cell r="L1603" t="str">
            <v xml:space="preserve"> O</v>
          </cell>
          <cell r="M1603">
            <v>50000</v>
          </cell>
          <cell r="N1603">
            <v>52805</v>
          </cell>
          <cell r="O1603">
            <v>53924</v>
          </cell>
          <cell r="P1603">
            <v>0</v>
          </cell>
          <cell r="Q1603" t="str">
            <v xml:space="preserve"> LF</v>
          </cell>
          <cell r="R1603">
            <v>43261</v>
          </cell>
          <cell r="S1603">
            <v>0</v>
          </cell>
          <cell r="T1603">
            <v>4.55</v>
          </cell>
          <cell r="U1603" t="str">
            <v xml:space="preserve"> N</v>
          </cell>
          <cell r="V1603">
            <v>7</v>
          </cell>
          <cell r="W1603">
            <v>509178241</v>
          </cell>
          <cell r="X1603" t="str">
            <v xml:space="preserve"> S</v>
          </cell>
          <cell r="Y1603">
            <v>52805</v>
          </cell>
          <cell r="Z1603">
            <v>53924</v>
          </cell>
          <cell r="AA1603">
            <v>0</v>
          </cell>
          <cell r="AB1603">
            <v>14</v>
          </cell>
          <cell r="AC1603">
            <v>4</v>
          </cell>
          <cell r="AD1603">
            <v>11</v>
          </cell>
          <cell r="AE1603">
            <v>0</v>
          </cell>
          <cell r="AF1603">
            <v>0</v>
          </cell>
          <cell r="AG1603" t="str">
            <v xml:space="preserve"> ST</v>
          </cell>
          <cell r="AH1603" t="str">
            <v xml:space="preserve"> ALL ACCOUNTS AND LIVESTOCK</v>
          </cell>
          <cell r="AI1603" t="str">
            <v xml:space="preserve"> N</v>
          </cell>
          <cell r="AJ1603">
            <v>5</v>
          </cell>
          <cell r="AK1603">
            <v>0</v>
          </cell>
          <cell r="AL1603">
            <v>52805</v>
          </cell>
          <cell r="AM1603">
            <v>53924</v>
          </cell>
          <cell r="AN1603" t="str">
            <v xml:space="preserve">  0/00/0000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52805</v>
          </cell>
          <cell r="AZ1603">
            <v>53924</v>
          </cell>
          <cell r="BA1603" t="str">
            <v xml:space="preserve"> ST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 t="str">
            <v>Pass</v>
          </cell>
          <cell r="BH1603" t="str">
            <v>Pass</v>
          </cell>
          <cell r="BI1603" t="str">
            <v>***-**-8241</v>
          </cell>
          <cell r="BJ1603">
            <v>50000</v>
          </cell>
          <cell r="BK1603">
            <v>1511.81</v>
          </cell>
          <cell r="BL1603">
            <v>1511.81</v>
          </cell>
          <cell r="BM1603"/>
          <cell r="BN1603"/>
          <cell r="BO1603"/>
          <cell r="BP1603"/>
          <cell r="BQ1603">
            <v>1.0349311503205009E-6</v>
          </cell>
          <cell r="BR1603">
            <v>1507.26</v>
          </cell>
          <cell r="BS1603">
            <v>4.55</v>
          </cell>
          <cell r="BT1603">
            <v>1511.81</v>
          </cell>
          <cell r="BU1603">
            <v>48492.74</v>
          </cell>
          <cell r="BV1603">
            <v>50004.55</v>
          </cell>
          <cell r="BW1603">
            <v>0</v>
          </cell>
          <cell r="BX1603">
            <v>0</v>
          </cell>
          <cell r="BY1603"/>
          <cell r="BZ1603">
            <v>0</v>
          </cell>
          <cell r="CA1603" t="e">
            <v>#REF!</v>
          </cell>
          <cell r="CB1603" t="str">
            <v>Match</v>
          </cell>
          <cell r="CC1603" t="b">
            <v>0</v>
          </cell>
          <cell r="CD1603">
            <v>509178241</v>
          </cell>
          <cell r="CE1603">
            <v>9</v>
          </cell>
          <cell r="CF1603">
            <v>5</v>
          </cell>
          <cell r="CG1603">
            <v>17</v>
          </cell>
          <cell r="CH1603" t="b">
            <v>0</v>
          </cell>
          <cell r="CI1603">
            <v>-137.31315972222365</v>
          </cell>
          <cell r="CJ1603"/>
          <cell r="CK1603" t="e">
            <v>#REF!</v>
          </cell>
          <cell r="CL1603" t="e">
            <v>#REF!</v>
          </cell>
        </row>
        <row r="1604">
          <cell r="B1604">
            <v>46386</v>
          </cell>
          <cell r="C1604" t="str">
            <v xml:space="preserve"> RUSSOM,CHRIS J.</v>
          </cell>
          <cell r="D1604">
            <v>6887.84</v>
          </cell>
          <cell r="E1604">
            <v>1820.01</v>
          </cell>
          <cell r="F1604">
            <v>40644</v>
          </cell>
          <cell r="G1604">
            <v>41723</v>
          </cell>
          <cell r="H1604" t="str">
            <v xml:space="preserve"> PERSONAL REPAIR/SEWER</v>
          </cell>
          <cell r="I1604" t="str">
            <v xml:space="preserve"> CO</v>
          </cell>
          <cell r="J1604">
            <v>31</v>
          </cell>
          <cell r="K1604" t="str">
            <v xml:space="preserve"> A</v>
          </cell>
          <cell r="L1604" t="str">
            <v xml:space="preserve"> N</v>
          </cell>
          <cell r="M1604">
            <v>0</v>
          </cell>
          <cell r="N1604">
            <v>52806</v>
          </cell>
          <cell r="O1604">
            <v>46386</v>
          </cell>
          <cell r="P1604">
            <v>1820.01</v>
          </cell>
          <cell r="Q1604" t="str">
            <v xml:space="preserve"> CP</v>
          </cell>
          <cell r="R1604">
            <v>41542</v>
          </cell>
          <cell r="S1604">
            <v>218.16</v>
          </cell>
          <cell r="T1604">
            <v>0</v>
          </cell>
          <cell r="U1604" t="str">
            <v xml:space="preserve"> N</v>
          </cell>
          <cell r="V1604">
            <v>11</v>
          </cell>
          <cell r="W1604">
            <v>509925415</v>
          </cell>
          <cell r="X1604" t="str">
            <v xml:space="preserve"> S</v>
          </cell>
          <cell r="Y1604">
            <v>52806</v>
          </cell>
          <cell r="Z1604">
            <v>46386</v>
          </cell>
          <cell r="AA1604">
            <v>0</v>
          </cell>
          <cell r="AB1604">
            <v>25</v>
          </cell>
          <cell r="AC1604">
            <v>10</v>
          </cell>
          <cell r="AD1604">
            <v>4</v>
          </cell>
          <cell r="AE1604">
            <v>0</v>
          </cell>
          <cell r="AF1604">
            <v>0</v>
          </cell>
          <cell r="AG1604" t="str">
            <v xml:space="preserve"> CO</v>
          </cell>
          <cell r="AH1604" t="str">
            <v xml:space="preserve"> 98 BRAVADA 95 PONTIAC 89 S10</v>
          </cell>
          <cell r="AI1604" t="str">
            <v xml:space="preserve"> N</v>
          </cell>
          <cell r="AJ1604">
            <v>9</v>
          </cell>
          <cell r="AK1604">
            <v>31</v>
          </cell>
          <cell r="AL1604">
            <v>52806</v>
          </cell>
          <cell r="AM1604">
            <v>46386</v>
          </cell>
          <cell r="AN1604" t="str">
            <v xml:space="preserve">  0/00/0000</v>
          </cell>
          <cell r="AO1604">
            <v>1820.01</v>
          </cell>
          <cell r="AP1604">
            <v>839.39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2659.4</v>
          </cell>
          <cell r="AV1604">
            <v>29</v>
          </cell>
          <cell r="AW1604">
            <v>18</v>
          </cell>
          <cell r="AX1604">
            <v>13</v>
          </cell>
          <cell r="AY1604">
            <v>52806</v>
          </cell>
          <cell r="AZ1604">
            <v>46386</v>
          </cell>
          <cell r="BA1604" t="str">
            <v xml:space="preserve"> CO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 t="str">
            <v>Substandard</v>
          </cell>
          <cell r="BH1604" t="str">
            <v>Pass</v>
          </cell>
          <cell r="BI1604" t="str">
            <v>***-**-5415</v>
          </cell>
          <cell r="BJ1604">
            <v>1820.01</v>
          </cell>
          <cell r="BK1604">
            <v>0</v>
          </cell>
          <cell r="BL1604"/>
          <cell r="BM1604"/>
          <cell r="BN1604">
            <v>0</v>
          </cell>
          <cell r="BO1604"/>
          <cell r="BP1604"/>
          <cell r="BQ1604">
            <v>2.249414883437938E-6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3640.02</v>
          </cell>
          <cell r="BY1604" t="str">
            <v>120 +</v>
          </cell>
          <cell r="BZ1604">
            <v>2659.4</v>
          </cell>
          <cell r="CA1604" t="e">
            <v>#REF!</v>
          </cell>
          <cell r="CB1604" t="str">
            <v>Match</v>
          </cell>
          <cell r="CC1604" t="b">
            <v>0</v>
          </cell>
          <cell r="CD1604">
            <v>509925415</v>
          </cell>
          <cell r="CE1604">
            <v>9</v>
          </cell>
          <cell r="CF1604">
            <v>5</v>
          </cell>
          <cell r="CG1604">
            <v>92</v>
          </cell>
          <cell r="CH1604" t="b">
            <v>0</v>
          </cell>
          <cell r="CI1604">
            <v>1581.6868402777764</v>
          </cell>
          <cell r="CJ1604" t="str">
            <v>31 +</v>
          </cell>
          <cell r="CK1604">
            <v>0</v>
          </cell>
          <cell r="CL1604">
            <v>0</v>
          </cell>
        </row>
        <row r="1605">
          <cell r="B1605">
            <v>94278</v>
          </cell>
          <cell r="C1605" t="str">
            <v xml:space="preserve"> RW PROFESSIONAL</v>
          </cell>
          <cell r="D1605">
            <v>501961.74</v>
          </cell>
          <cell r="E1605">
            <v>305872.40999999997</v>
          </cell>
          <cell r="F1605">
            <v>36882</v>
          </cell>
          <cell r="G1605">
            <v>39426</v>
          </cell>
          <cell r="H1605" t="str">
            <v xml:space="preserve"> MEDICAL LEASE PURCHASE</v>
          </cell>
          <cell r="I1605" t="str">
            <v xml:space="preserve"> CO</v>
          </cell>
          <cell r="J1605">
            <v>32</v>
          </cell>
          <cell r="K1605" t="str">
            <v xml:space="preserve"> A</v>
          </cell>
          <cell r="L1605" t="str">
            <v xml:space="preserve"> N</v>
          </cell>
          <cell r="M1605">
            <v>0</v>
          </cell>
          <cell r="N1605">
            <v>52815</v>
          </cell>
          <cell r="O1605">
            <v>94278</v>
          </cell>
          <cell r="P1605">
            <v>0</v>
          </cell>
          <cell r="Q1605" t="str">
            <v xml:space="preserve"> SN</v>
          </cell>
          <cell r="R1605">
            <v>38087</v>
          </cell>
          <cell r="S1605">
            <v>10612.78</v>
          </cell>
          <cell r="T1605">
            <v>0</v>
          </cell>
          <cell r="U1605" t="str">
            <v xml:space="preserve"> N</v>
          </cell>
          <cell r="V1605">
            <v>12</v>
          </cell>
          <cell r="W1605">
            <v>112553679</v>
          </cell>
          <cell r="X1605" t="str">
            <v xml:space="preserve"> F</v>
          </cell>
          <cell r="Y1605">
            <v>52815</v>
          </cell>
          <cell r="Z1605">
            <v>94278</v>
          </cell>
          <cell r="AA1605">
            <v>0</v>
          </cell>
          <cell r="AB1605">
            <v>26</v>
          </cell>
          <cell r="AC1605">
            <v>11</v>
          </cell>
          <cell r="AD1605">
            <v>5</v>
          </cell>
          <cell r="AE1605">
            <v>0</v>
          </cell>
          <cell r="AF1605">
            <v>0</v>
          </cell>
          <cell r="AG1605" t="str">
            <v xml:space="preserve"> ST</v>
          </cell>
          <cell r="AH1605" t="str">
            <v xml:space="preserve"> ASSIGNMENT OF LEASES</v>
          </cell>
          <cell r="AI1605" t="str">
            <v xml:space="preserve"> N</v>
          </cell>
          <cell r="AJ1605">
            <v>10</v>
          </cell>
          <cell r="AK1605">
            <v>71</v>
          </cell>
          <cell r="AL1605">
            <v>52815</v>
          </cell>
          <cell r="AM1605">
            <v>94278</v>
          </cell>
          <cell r="AN1605" t="str">
            <v xml:space="preserve">  0/00/0000</v>
          </cell>
          <cell r="AO1605">
            <v>305872.40999999997</v>
          </cell>
          <cell r="AP1605">
            <v>522986.87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828859.28</v>
          </cell>
          <cell r="AV1605">
            <v>71</v>
          </cell>
          <cell r="AW1605">
            <v>69</v>
          </cell>
          <cell r="AX1605">
            <v>67</v>
          </cell>
          <cell r="AY1605">
            <v>52815</v>
          </cell>
          <cell r="AZ1605">
            <v>94278</v>
          </cell>
          <cell r="BA1605" t="str">
            <v xml:space="preserve"> ST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 t="str">
            <v>Substandard</v>
          </cell>
          <cell r="BH1605" t="str">
            <v>Pass</v>
          </cell>
          <cell r="BI1605" t="str">
            <v>**-***3679</v>
          </cell>
          <cell r="BJ1605">
            <v>305872.40999999997</v>
          </cell>
          <cell r="BK1605">
            <v>0</v>
          </cell>
          <cell r="BL1605"/>
          <cell r="BM1605"/>
          <cell r="BN1605">
            <v>0</v>
          </cell>
          <cell r="BO1605"/>
          <cell r="BP1605"/>
          <cell r="BQ1605">
            <v>4.2004283950029044E-4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305872.40999999997</v>
          </cell>
          <cell r="BY1605" t="str">
            <v>120 +</v>
          </cell>
          <cell r="BZ1605">
            <v>828859.28</v>
          </cell>
          <cell r="CA1605" t="e">
            <v>#REF!</v>
          </cell>
          <cell r="CB1605" t="str">
            <v>Match</v>
          </cell>
          <cell r="CC1605" t="b">
            <v>0</v>
          </cell>
          <cell r="CD1605">
            <v>112553679</v>
          </cell>
          <cell r="CE1605">
            <v>9</v>
          </cell>
          <cell r="CF1605">
            <v>1</v>
          </cell>
          <cell r="CG1605">
            <v>55</v>
          </cell>
          <cell r="CH1605" t="b">
            <v>0</v>
          </cell>
          <cell r="CI1605">
            <v>5036.6868402777764</v>
          </cell>
          <cell r="CJ1605" t="str">
            <v>31 +</v>
          </cell>
          <cell r="CK1605">
            <v>0</v>
          </cell>
          <cell r="CL1605">
            <v>0</v>
          </cell>
        </row>
        <row r="1606">
          <cell r="B1606">
            <v>51125</v>
          </cell>
          <cell r="C1606" t="str">
            <v xml:space="preserve"> RYAN,CHAD E.</v>
          </cell>
          <cell r="D1606">
            <v>27776</v>
          </cell>
          <cell r="E1606">
            <v>11691.93</v>
          </cell>
          <cell r="F1606">
            <v>41995</v>
          </cell>
          <cell r="G1606">
            <v>43816</v>
          </cell>
          <cell r="H1606" t="str">
            <v xml:space="preserve"> PURCHASE VEHICLE</v>
          </cell>
          <cell r="I1606" t="str">
            <v xml:space="preserve"> SA</v>
          </cell>
          <cell r="J1606">
            <v>34</v>
          </cell>
          <cell r="K1606" t="str">
            <v xml:space="preserve"> A</v>
          </cell>
          <cell r="L1606" t="str">
            <v xml:space="preserve"> N</v>
          </cell>
          <cell r="M1606">
            <v>0</v>
          </cell>
          <cell r="N1606">
            <v>52851</v>
          </cell>
          <cell r="O1606">
            <v>51125</v>
          </cell>
          <cell r="P1606">
            <v>0</v>
          </cell>
          <cell r="Q1606" t="str">
            <v xml:space="preserve"> LF</v>
          </cell>
          <cell r="R1606">
            <v>43148</v>
          </cell>
          <cell r="S1606">
            <v>539.80999999999995</v>
          </cell>
          <cell r="T1606">
            <v>2</v>
          </cell>
          <cell r="U1606" t="str">
            <v xml:space="preserve"> N</v>
          </cell>
          <cell r="V1606">
            <v>11</v>
          </cell>
          <cell r="W1606">
            <v>513668168</v>
          </cell>
          <cell r="X1606" t="str">
            <v xml:space="preserve"> S</v>
          </cell>
          <cell r="Y1606">
            <v>52851</v>
          </cell>
          <cell r="Z1606">
            <v>51125</v>
          </cell>
          <cell r="AA1606">
            <v>0</v>
          </cell>
          <cell r="AB1606">
            <v>14</v>
          </cell>
          <cell r="AC1606">
            <v>5</v>
          </cell>
          <cell r="AD1606">
            <v>12</v>
          </cell>
          <cell r="AE1606">
            <v>0</v>
          </cell>
          <cell r="AF1606">
            <v>0</v>
          </cell>
          <cell r="AG1606" t="str">
            <v xml:space="preserve"> ST</v>
          </cell>
          <cell r="AH1606" t="str">
            <v xml:space="preserve"> 2009 CHEVROLET SUBURBAN (VIN 1</v>
          </cell>
          <cell r="AI1606" t="str">
            <v xml:space="preserve"> N</v>
          </cell>
          <cell r="AJ1606">
            <v>6.25</v>
          </cell>
          <cell r="AK1606">
            <v>0</v>
          </cell>
          <cell r="AL1606">
            <v>52851</v>
          </cell>
          <cell r="AM1606">
            <v>51125</v>
          </cell>
          <cell r="AN1606" t="str">
            <v xml:space="preserve">  0/00/0000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52851</v>
          </cell>
          <cell r="AZ1606">
            <v>51125</v>
          </cell>
          <cell r="BA1606" t="str">
            <v xml:space="preserve"> ST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 t="str">
            <v>Pass</v>
          </cell>
          <cell r="BH1606" t="str">
            <v>Pass</v>
          </cell>
          <cell r="BI1606" t="str">
            <v>***-**-8168</v>
          </cell>
          <cell r="BJ1606">
            <v>11691.93</v>
          </cell>
          <cell r="BK1606">
            <v>11693.93</v>
          </cell>
          <cell r="BL1606">
            <v>11693.93</v>
          </cell>
          <cell r="BM1606"/>
          <cell r="BN1606"/>
          <cell r="BO1606"/>
          <cell r="BP1606"/>
          <cell r="BQ1606">
            <v>1.0035049165677102E-5</v>
          </cell>
          <cell r="BR1606">
            <v>11691.93</v>
          </cell>
          <cell r="BS1606">
            <v>2</v>
          </cell>
          <cell r="BT1606">
            <v>11693.93</v>
          </cell>
          <cell r="BU1606">
            <v>0</v>
          </cell>
          <cell r="BV1606">
            <v>11693.93</v>
          </cell>
          <cell r="BW1606">
            <v>0</v>
          </cell>
          <cell r="BX1606">
            <v>0</v>
          </cell>
          <cell r="BY1606"/>
          <cell r="BZ1606">
            <v>0</v>
          </cell>
          <cell r="CA1606" t="e">
            <v>#REF!</v>
          </cell>
          <cell r="CB1606" t="str">
            <v>Match</v>
          </cell>
          <cell r="CC1606" t="b">
            <v>0</v>
          </cell>
          <cell r="CD1606">
            <v>513668168</v>
          </cell>
          <cell r="CE1606">
            <v>9</v>
          </cell>
          <cell r="CF1606">
            <v>5</v>
          </cell>
          <cell r="CG1606">
            <v>66</v>
          </cell>
          <cell r="CH1606" t="b">
            <v>0</v>
          </cell>
          <cell r="CI1606">
            <v>-24.313159722223645</v>
          </cell>
          <cell r="CJ1606"/>
          <cell r="CK1606" t="e">
            <v>#REF!</v>
          </cell>
          <cell r="CL1606" t="e">
            <v>#REF!</v>
          </cell>
        </row>
        <row r="1607">
          <cell r="B1607">
            <v>53934</v>
          </cell>
          <cell r="C1607" t="str">
            <v xml:space="preserve"> RYAN,PATRICK J.</v>
          </cell>
          <cell r="D1607">
            <v>70000</v>
          </cell>
          <cell r="E1607">
            <v>70000</v>
          </cell>
          <cell r="F1607">
            <v>42900</v>
          </cell>
          <cell r="G1607">
            <v>43134</v>
          </cell>
          <cell r="H1607" t="str">
            <v xml:space="preserve"> PURCHASE EQUIPMENT</v>
          </cell>
          <cell r="I1607" t="str">
            <v xml:space="preserve"> SI</v>
          </cell>
          <cell r="J1607">
            <v>91</v>
          </cell>
          <cell r="K1607" t="str">
            <v xml:space="preserve"> A</v>
          </cell>
          <cell r="L1607" t="str">
            <v xml:space="preserve"> N</v>
          </cell>
          <cell r="M1607">
            <v>0</v>
          </cell>
          <cell r="N1607">
            <v>53100</v>
          </cell>
          <cell r="O1607">
            <v>53934</v>
          </cell>
          <cell r="P1607">
            <v>0</v>
          </cell>
          <cell r="Q1607" t="str">
            <v xml:space="preserve"> LF</v>
          </cell>
          <cell r="R1607">
            <v>43134</v>
          </cell>
          <cell r="S1607">
            <v>0</v>
          </cell>
          <cell r="T1607">
            <v>1288.76</v>
          </cell>
          <cell r="U1607" t="str">
            <v xml:space="preserve"> N</v>
          </cell>
          <cell r="V1607">
            <v>8</v>
          </cell>
          <cell r="W1607">
            <v>513566685</v>
          </cell>
          <cell r="X1607" t="str">
            <v xml:space="preserve"> S</v>
          </cell>
          <cell r="Y1607">
            <v>53100</v>
          </cell>
          <cell r="Z1607">
            <v>53934</v>
          </cell>
          <cell r="AA1607">
            <v>0</v>
          </cell>
          <cell r="AB1607">
            <v>4</v>
          </cell>
          <cell r="AC1607">
            <v>2</v>
          </cell>
          <cell r="AD1607">
            <v>11</v>
          </cell>
          <cell r="AE1607">
            <v>0</v>
          </cell>
          <cell r="AF1607">
            <v>0</v>
          </cell>
          <cell r="AG1607" t="str">
            <v xml:space="preserve"> ST</v>
          </cell>
          <cell r="AH1607" t="str">
            <v xml:space="preserve"> CD ACCOUNT NUMBER 12929 WITH L</v>
          </cell>
          <cell r="AI1607" t="str">
            <v xml:space="preserve"> N</v>
          </cell>
          <cell r="AJ1607">
            <v>3</v>
          </cell>
          <cell r="AK1607">
            <v>0</v>
          </cell>
          <cell r="AL1607">
            <v>53100</v>
          </cell>
          <cell r="AM1607">
            <v>53934</v>
          </cell>
          <cell r="AN1607" t="str">
            <v xml:space="preserve">  0/00/0000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53100</v>
          </cell>
          <cell r="AZ1607">
            <v>53934</v>
          </cell>
          <cell r="BA1607" t="str">
            <v xml:space="preserve"> ST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 t="str">
            <v>Pass</v>
          </cell>
          <cell r="BH1607" t="str">
            <v>Pass</v>
          </cell>
          <cell r="BI1607" t="str">
            <v>***-**-6685</v>
          </cell>
          <cell r="BJ1607">
            <v>70000</v>
          </cell>
          <cell r="BK1607">
            <v>71288.759999999995</v>
          </cell>
          <cell r="BL1607">
            <v>71288.759999999995</v>
          </cell>
          <cell r="BM1607"/>
          <cell r="BN1607"/>
          <cell r="BO1607"/>
          <cell r="BP1607"/>
          <cell r="BQ1607">
            <v>2.8838493898505262E-5</v>
          </cell>
          <cell r="BR1607">
            <v>70000</v>
          </cell>
          <cell r="BS1607">
            <v>1288.76</v>
          </cell>
          <cell r="BT1607">
            <v>71288.759999999995</v>
          </cell>
          <cell r="BU1607">
            <v>0</v>
          </cell>
          <cell r="BV1607">
            <v>71288.759999999995</v>
          </cell>
          <cell r="BW1607">
            <v>0</v>
          </cell>
          <cell r="BX1607">
            <v>0</v>
          </cell>
          <cell r="BY1607"/>
          <cell r="BZ1607">
            <v>0</v>
          </cell>
          <cell r="CA1607" t="e">
            <v>#REF!</v>
          </cell>
          <cell r="CB1607" t="str">
            <v>Match</v>
          </cell>
          <cell r="CC1607" t="b">
            <v>0</v>
          </cell>
          <cell r="CD1607">
            <v>513566685</v>
          </cell>
          <cell r="CE1607">
            <v>9</v>
          </cell>
          <cell r="CF1607">
            <v>5</v>
          </cell>
          <cell r="CG1607">
            <v>56</v>
          </cell>
          <cell r="CH1607" t="b">
            <v>0</v>
          </cell>
          <cell r="CI1607">
            <v>-10.313159722223645</v>
          </cell>
          <cell r="CJ1607"/>
          <cell r="CK1607" t="e">
            <v>#REF!</v>
          </cell>
          <cell r="CL1607" t="e">
            <v>#REF!</v>
          </cell>
        </row>
        <row r="1608">
          <cell r="B1608">
            <v>10033</v>
          </cell>
          <cell r="C1608" t="str">
            <v xml:space="preserve"> RYAN,RANDY</v>
          </cell>
          <cell r="D1608">
            <v>48800</v>
          </cell>
          <cell r="E1608">
            <v>1046.17</v>
          </cell>
          <cell r="F1608">
            <v>38489</v>
          </cell>
          <cell r="G1608">
            <v>43983</v>
          </cell>
          <cell r="H1608" t="str">
            <v xml:space="preserve"> PURCHASE RESIDENCE AND RENTAL</v>
          </cell>
          <cell r="I1608" t="str">
            <v xml:space="preserve"> SA</v>
          </cell>
          <cell r="J1608">
            <v>13</v>
          </cell>
          <cell r="K1608" t="str">
            <v xml:space="preserve"> A</v>
          </cell>
          <cell r="L1608" t="str">
            <v xml:space="preserve"> N</v>
          </cell>
          <cell r="M1608">
            <v>0</v>
          </cell>
          <cell r="N1608">
            <v>53150</v>
          </cell>
          <cell r="O1608">
            <v>10033</v>
          </cell>
          <cell r="P1608">
            <v>0</v>
          </cell>
          <cell r="Q1608" t="str">
            <v xml:space="preserve"> KM</v>
          </cell>
          <cell r="R1608">
            <v>43221</v>
          </cell>
          <cell r="S1608">
            <v>438.64</v>
          </cell>
          <cell r="T1608">
            <v>4561.1000000000004</v>
          </cell>
          <cell r="U1608" t="str">
            <v xml:space="preserve"> N</v>
          </cell>
          <cell r="V1608">
            <v>2</v>
          </cell>
          <cell r="W1608">
            <v>524846792</v>
          </cell>
          <cell r="X1608" t="str">
            <v xml:space="preserve"> S</v>
          </cell>
          <cell r="Y1608">
            <v>53150</v>
          </cell>
          <cell r="Z1608">
            <v>10033</v>
          </cell>
          <cell r="AA1608">
            <v>0</v>
          </cell>
          <cell r="AB1608">
            <v>3</v>
          </cell>
          <cell r="AC1608">
            <v>6</v>
          </cell>
          <cell r="AD1608">
            <v>1</v>
          </cell>
          <cell r="AE1608">
            <v>0</v>
          </cell>
          <cell r="AF1608">
            <v>0</v>
          </cell>
          <cell r="AG1608" t="str">
            <v xml:space="preserve"> ST</v>
          </cell>
          <cell r="AH1608" t="str">
            <v xml:space="preserve"> REAL ESTATE MORTGAGE</v>
          </cell>
          <cell r="AI1608" t="str">
            <v xml:space="preserve">  </v>
          </cell>
          <cell r="AJ1608">
            <v>6.95</v>
          </cell>
          <cell r="AK1608">
            <v>6</v>
          </cell>
          <cell r="AL1608">
            <v>53150</v>
          </cell>
          <cell r="AM1608">
            <v>10033</v>
          </cell>
          <cell r="AN1608" t="str">
            <v xml:space="preserve">  0/00/0000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53150</v>
          </cell>
          <cell r="AZ1608">
            <v>10033</v>
          </cell>
          <cell r="BA1608" t="str">
            <v xml:space="preserve"> ST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 t="str">
            <v>Pass</v>
          </cell>
          <cell r="BH1608" t="str">
            <v>Pass</v>
          </cell>
          <cell r="BI1608" t="str">
            <v>***-**-6792</v>
          </cell>
          <cell r="BJ1608">
            <v>1046.17</v>
          </cell>
          <cell r="BK1608">
            <v>5607.27</v>
          </cell>
          <cell r="BL1608">
            <v>5607.27</v>
          </cell>
          <cell r="BM1608"/>
          <cell r="BN1608"/>
          <cell r="BO1608"/>
          <cell r="BP1608"/>
          <cell r="BQ1608">
            <v>9.9848224654526118E-7</v>
          </cell>
          <cell r="BR1608">
            <v>1046.17</v>
          </cell>
          <cell r="BS1608">
            <v>4561.1000000000004</v>
          </cell>
          <cell r="BT1608">
            <v>5607.27</v>
          </cell>
          <cell r="BU1608">
            <v>0</v>
          </cell>
          <cell r="BV1608">
            <v>5607.27</v>
          </cell>
          <cell r="BW1608">
            <v>0</v>
          </cell>
          <cell r="BX1608">
            <v>0</v>
          </cell>
          <cell r="BY1608"/>
          <cell r="BZ1608">
            <v>0</v>
          </cell>
          <cell r="CA1608" t="e">
            <v>#REF!</v>
          </cell>
          <cell r="CB1608" t="str">
            <v>Match</v>
          </cell>
          <cell r="CC1608" t="b">
            <v>0</v>
          </cell>
          <cell r="CD1608">
            <v>524846792</v>
          </cell>
          <cell r="CE1608">
            <v>9</v>
          </cell>
          <cell r="CF1608">
            <v>5</v>
          </cell>
          <cell r="CG1608">
            <v>84</v>
          </cell>
          <cell r="CH1608" t="b">
            <v>0</v>
          </cell>
          <cell r="CI1608">
            <v>-97.313159722223645</v>
          </cell>
          <cell r="CJ1608"/>
          <cell r="CK1608" t="e">
            <v>#REF!</v>
          </cell>
          <cell r="CL1608" t="e">
            <v>#REF!</v>
          </cell>
        </row>
        <row r="1609">
          <cell r="B1609">
            <v>41576</v>
          </cell>
          <cell r="C1609" t="str">
            <v xml:space="preserve"> RYAN,RANDY</v>
          </cell>
          <cell r="D1609">
            <v>28000</v>
          </cell>
          <cell r="E1609">
            <v>0</v>
          </cell>
          <cell r="F1609">
            <v>39204</v>
          </cell>
          <cell r="G1609">
            <v>39783</v>
          </cell>
          <cell r="H1609" t="str">
            <v xml:space="preserve"> AMORTIZATION OF OPERATING DEBT</v>
          </cell>
          <cell r="I1609" t="str">
            <v xml:space="preserve"> CO</v>
          </cell>
          <cell r="J1609">
            <v>32</v>
          </cell>
          <cell r="K1609" t="str">
            <v xml:space="preserve"> A</v>
          </cell>
          <cell r="L1609" t="str">
            <v xml:space="preserve"> N</v>
          </cell>
          <cell r="M1609">
            <v>0</v>
          </cell>
          <cell r="N1609">
            <v>53150</v>
          </cell>
          <cell r="O1609">
            <v>41576</v>
          </cell>
          <cell r="P1609">
            <v>0</v>
          </cell>
          <cell r="Q1609" t="str">
            <v xml:space="preserve"> CP</v>
          </cell>
          <cell r="R1609">
            <v>39783</v>
          </cell>
          <cell r="S1609">
            <v>0</v>
          </cell>
          <cell r="T1609">
            <v>0</v>
          </cell>
          <cell r="U1609" t="str">
            <v xml:space="preserve"> N</v>
          </cell>
          <cell r="V1609">
            <v>7</v>
          </cell>
          <cell r="W1609">
            <v>524846792</v>
          </cell>
          <cell r="X1609" t="str">
            <v xml:space="preserve"> S</v>
          </cell>
          <cell r="Y1609">
            <v>53150</v>
          </cell>
          <cell r="Z1609">
            <v>41576</v>
          </cell>
          <cell r="AA1609">
            <v>0</v>
          </cell>
          <cell r="AB1609">
            <v>3</v>
          </cell>
          <cell r="AC1609">
            <v>4</v>
          </cell>
          <cell r="AD1609">
            <v>5</v>
          </cell>
          <cell r="AE1609">
            <v>0</v>
          </cell>
          <cell r="AF1609">
            <v>0</v>
          </cell>
          <cell r="AG1609" t="str">
            <v xml:space="preserve"> ST</v>
          </cell>
          <cell r="AH1609" t="str">
            <v xml:space="preserve"> Inv,Accts,Equip,and GI</v>
          </cell>
          <cell r="AI1609" t="str">
            <v xml:space="preserve"> N</v>
          </cell>
          <cell r="AJ1609">
            <v>9.85</v>
          </cell>
          <cell r="AK1609">
            <v>2</v>
          </cell>
          <cell r="AL1609">
            <v>53150</v>
          </cell>
          <cell r="AM1609">
            <v>41576</v>
          </cell>
          <cell r="AN1609" t="str">
            <v xml:space="preserve">  0/00/0000</v>
          </cell>
          <cell r="AO1609">
            <v>0</v>
          </cell>
          <cell r="AP1609">
            <v>2062.9499999999998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2062.9499999999998</v>
          </cell>
          <cell r="AV1609">
            <v>2</v>
          </cell>
          <cell r="AW1609">
            <v>2</v>
          </cell>
          <cell r="AX1609">
            <v>2</v>
          </cell>
          <cell r="AY1609">
            <v>53150</v>
          </cell>
          <cell r="AZ1609">
            <v>41576</v>
          </cell>
          <cell r="BA1609" t="str">
            <v xml:space="preserve"> ST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 t="str">
            <v>Substandard</v>
          </cell>
          <cell r="BH1609" t="str">
            <v>Pass</v>
          </cell>
          <cell r="BI1609" t="str">
            <v>***-**-6792</v>
          </cell>
          <cell r="BJ1609">
            <v>0</v>
          </cell>
          <cell r="BK1609">
            <v>0</v>
          </cell>
          <cell r="BL1609"/>
          <cell r="BM1609"/>
          <cell r="BN1609">
            <v>0</v>
          </cell>
          <cell r="BO1609"/>
          <cell r="BP1609"/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 t="str">
            <v>120 +</v>
          </cell>
          <cell r="BZ1609">
            <v>2062.9499999999998</v>
          </cell>
          <cell r="CA1609" t="e">
            <v>#REF!</v>
          </cell>
          <cell r="CB1609" t="str">
            <v>Match</v>
          </cell>
          <cell r="CC1609" t="b">
            <v>0</v>
          </cell>
          <cell r="CD1609">
            <v>524846792</v>
          </cell>
          <cell r="CE1609">
            <v>9</v>
          </cell>
          <cell r="CF1609">
            <v>5</v>
          </cell>
          <cell r="CG1609">
            <v>84</v>
          </cell>
          <cell r="CH1609" t="b">
            <v>0</v>
          </cell>
          <cell r="CI1609">
            <v>3340.6868402777764</v>
          </cell>
          <cell r="CJ1609" t="str">
            <v>31 +</v>
          </cell>
          <cell r="CK1609">
            <v>0</v>
          </cell>
          <cell r="CL1609">
            <v>0</v>
          </cell>
        </row>
        <row r="1610">
          <cell r="B1610">
            <v>51745</v>
          </cell>
          <cell r="C1610" t="str">
            <v xml:space="preserve"> S4 LLC</v>
          </cell>
          <cell r="D1610">
            <v>26358.19</v>
          </cell>
          <cell r="E1610">
            <v>12267.82</v>
          </cell>
          <cell r="F1610">
            <v>42170</v>
          </cell>
          <cell r="G1610">
            <v>43997</v>
          </cell>
          <cell r="H1610" t="str">
            <v xml:space="preserve"> PURCHASE VEHICLE</v>
          </cell>
          <cell r="I1610" t="str">
            <v xml:space="preserve"> SA</v>
          </cell>
          <cell r="J1610">
            <v>32</v>
          </cell>
          <cell r="K1610" t="str">
            <v xml:space="preserve"> A</v>
          </cell>
          <cell r="L1610" t="str">
            <v xml:space="preserve"> N</v>
          </cell>
          <cell r="M1610">
            <v>0</v>
          </cell>
          <cell r="N1610">
            <v>53200</v>
          </cell>
          <cell r="O1610">
            <v>51745</v>
          </cell>
          <cell r="P1610">
            <v>0</v>
          </cell>
          <cell r="Q1610" t="str">
            <v xml:space="preserve"> MN</v>
          </cell>
          <cell r="R1610">
            <v>43205</v>
          </cell>
          <cell r="S1610">
            <v>503.56</v>
          </cell>
          <cell r="T1610">
            <v>116.46</v>
          </cell>
          <cell r="U1610" t="str">
            <v xml:space="preserve"> N</v>
          </cell>
          <cell r="V1610">
            <v>3</v>
          </cell>
          <cell r="W1610">
            <v>462630124</v>
          </cell>
          <cell r="X1610" t="str">
            <v xml:space="preserve"> F</v>
          </cell>
          <cell r="Y1610">
            <v>53200</v>
          </cell>
          <cell r="Z1610">
            <v>51745</v>
          </cell>
          <cell r="AA1610">
            <v>0</v>
          </cell>
          <cell r="AB1610">
            <v>25</v>
          </cell>
          <cell r="AC1610">
            <v>5</v>
          </cell>
          <cell r="AD1610">
            <v>5</v>
          </cell>
          <cell r="AE1610">
            <v>0</v>
          </cell>
          <cell r="AF1610">
            <v>0</v>
          </cell>
          <cell r="AG1610" t="str">
            <v xml:space="preserve"> ST</v>
          </cell>
          <cell r="AH1610" t="str">
            <v xml:space="preserve"> 2015 SUBARU FORESTER 2.5I PREM</v>
          </cell>
          <cell r="AI1610" t="str">
            <v xml:space="preserve"> N</v>
          </cell>
          <cell r="AJ1610">
            <v>5.5</v>
          </cell>
          <cell r="AK1610">
            <v>16</v>
          </cell>
          <cell r="AL1610">
            <v>53200</v>
          </cell>
          <cell r="AM1610">
            <v>51745</v>
          </cell>
          <cell r="AN1610" t="str">
            <v xml:space="preserve">  0/00/0000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53200</v>
          </cell>
          <cell r="AZ1610">
            <v>51745</v>
          </cell>
          <cell r="BA1610" t="str">
            <v xml:space="preserve"> ST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 t="str">
            <v>Pass</v>
          </cell>
          <cell r="BH1610" t="str">
            <v>Pass</v>
          </cell>
          <cell r="BI1610" t="str">
            <v>**-***0124</v>
          </cell>
          <cell r="BJ1610">
            <v>12267.82</v>
          </cell>
          <cell r="BK1610">
            <v>12384.279999999999</v>
          </cell>
          <cell r="BL1610">
            <v>12384.279999999999</v>
          </cell>
          <cell r="BM1610"/>
          <cell r="BN1610"/>
          <cell r="BO1610"/>
          <cell r="BP1610"/>
          <cell r="BQ1610">
            <v>9.2658094628513555E-6</v>
          </cell>
          <cell r="BR1610">
            <v>12267.82</v>
          </cell>
          <cell r="BS1610">
            <v>116.46</v>
          </cell>
          <cell r="BT1610">
            <v>12384.279999999999</v>
          </cell>
          <cell r="BU1610">
            <v>0</v>
          </cell>
          <cell r="BV1610">
            <v>12384.279999999999</v>
          </cell>
          <cell r="BW1610">
            <v>0</v>
          </cell>
          <cell r="BX1610">
            <v>0</v>
          </cell>
          <cell r="BY1610"/>
          <cell r="BZ1610">
            <v>0</v>
          </cell>
          <cell r="CA1610" t="e">
            <v>#REF!</v>
          </cell>
          <cell r="CB1610" t="str">
            <v>Match</v>
          </cell>
          <cell r="CC1610" t="b">
            <v>0</v>
          </cell>
          <cell r="CD1610">
            <v>462630124</v>
          </cell>
          <cell r="CE1610">
            <v>9</v>
          </cell>
          <cell r="CF1610">
            <v>4</v>
          </cell>
          <cell r="CG1610">
            <v>63</v>
          </cell>
          <cell r="CH1610" t="b">
            <v>0</v>
          </cell>
          <cell r="CI1610">
            <v>-81.313159722223645</v>
          </cell>
          <cell r="CJ1610"/>
          <cell r="CK1610" t="e">
            <v>#REF!</v>
          </cell>
          <cell r="CL1610" t="e">
            <v>#REF!</v>
          </cell>
        </row>
        <row r="1611">
          <cell r="B1611">
            <v>52396</v>
          </cell>
          <cell r="C1611" t="str">
            <v xml:space="preserve"> ST AUTO INC.</v>
          </cell>
          <cell r="D1611">
            <v>139585.57</v>
          </cell>
          <cell r="E1611">
            <v>139585.57</v>
          </cell>
          <cell r="F1611">
            <v>42352</v>
          </cell>
          <cell r="G1611">
            <v>43814</v>
          </cell>
          <cell r="H1611" t="str">
            <v xml:space="preserve"> REFINANCE INVENTORY</v>
          </cell>
          <cell r="I1611" t="str">
            <v xml:space="preserve"> SA</v>
          </cell>
          <cell r="J1611">
            <v>32</v>
          </cell>
          <cell r="K1611" t="str">
            <v xml:space="preserve"> A</v>
          </cell>
          <cell r="L1611" t="str">
            <v xml:space="preserve"> N</v>
          </cell>
          <cell r="M1611">
            <v>0</v>
          </cell>
          <cell r="N1611">
            <v>53600</v>
          </cell>
          <cell r="O1611">
            <v>52396</v>
          </cell>
          <cell r="P1611">
            <v>0</v>
          </cell>
          <cell r="Q1611" t="str">
            <v xml:space="preserve"> LF</v>
          </cell>
          <cell r="R1611">
            <v>43084</v>
          </cell>
          <cell r="S1611">
            <v>52236.53</v>
          </cell>
          <cell r="T1611">
            <v>17714</v>
          </cell>
          <cell r="U1611" t="str">
            <v xml:space="preserve"> N</v>
          </cell>
          <cell r="V1611">
            <v>7</v>
          </cell>
          <cell r="W1611">
            <v>371449284</v>
          </cell>
          <cell r="X1611" t="str">
            <v xml:space="preserve"> F</v>
          </cell>
          <cell r="Y1611">
            <v>53600</v>
          </cell>
          <cell r="Z1611">
            <v>52396</v>
          </cell>
          <cell r="AA1611">
            <v>0</v>
          </cell>
          <cell r="AB1611">
            <v>1</v>
          </cell>
          <cell r="AC1611">
            <v>4</v>
          </cell>
          <cell r="AD1611">
            <v>5</v>
          </cell>
          <cell r="AE1611">
            <v>0</v>
          </cell>
          <cell r="AF1611">
            <v>0</v>
          </cell>
          <cell r="AG1611" t="str">
            <v xml:space="preserve"> ST</v>
          </cell>
          <cell r="AH1611" t="str">
            <v xml:space="preserve"> IN AC EQ GI</v>
          </cell>
          <cell r="AI1611" t="str">
            <v xml:space="preserve"> N</v>
          </cell>
          <cell r="AJ1611">
            <v>6</v>
          </cell>
          <cell r="AK1611">
            <v>1</v>
          </cell>
          <cell r="AL1611">
            <v>53600</v>
          </cell>
          <cell r="AM1611">
            <v>52396</v>
          </cell>
          <cell r="AN1611" t="str">
            <v xml:space="preserve">  0/00/0000</v>
          </cell>
          <cell r="AO1611">
            <v>35440.35</v>
          </cell>
          <cell r="AP1611">
            <v>16796.18</v>
          </cell>
          <cell r="AQ1611">
            <v>0</v>
          </cell>
          <cell r="AR1611">
            <v>52236.53</v>
          </cell>
          <cell r="AS1611">
            <v>0</v>
          </cell>
          <cell r="AT1611">
            <v>0</v>
          </cell>
          <cell r="AU1611">
            <v>0</v>
          </cell>
          <cell r="AV1611">
            <v>1</v>
          </cell>
          <cell r="AW1611">
            <v>0</v>
          </cell>
          <cell r="AX1611">
            <v>0</v>
          </cell>
          <cell r="AY1611">
            <v>53600</v>
          </cell>
          <cell r="AZ1611">
            <v>52396</v>
          </cell>
          <cell r="BA1611" t="str">
            <v xml:space="preserve"> ST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 t="str">
            <v>Pass</v>
          </cell>
          <cell r="BH1611" t="str">
            <v>Pass</v>
          </cell>
          <cell r="BI1611" t="str">
            <v>**-***9284</v>
          </cell>
          <cell r="BJ1611">
            <v>139585.57</v>
          </cell>
          <cell r="BK1611">
            <v>157299.57</v>
          </cell>
          <cell r="BL1611">
            <v>157299.57</v>
          </cell>
          <cell r="BM1611"/>
          <cell r="BN1611"/>
          <cell r="BO1611"/>
          <cell r="BP1611"/>
          <cell r="BQ1611">
            <v>1.1501250310755369E-4</v>
          </cell>
          <cell r="BR1611">
            <v>139585.57</v>
          </cell>
          <cell r="BS1611">
            <v>17714</v>
          </cell>
          <cell r="BT1611">
            <v>157299.57</v>
          </cell>
          <cell r="BU1611">
            <v>0</v>
          </cell>
          <cell r="BV1611">
            <v>157299.57</v>
          </cell>
          <cell r="BW1611">
            <v>0</v>
          </cell>
          <cell r="BX1611">
            <v>0</v>
          </cell>
          <cell r="BY1611" t="str">
            <v>30-59</v>
          </cell>
          <cell r="BZ1611">
            <v>52236.53</v>
          </cell>
          <cell r="CA1611" t="e">
            <v>#REF!</v>
          </cell>
          <cell r="CB1611" t="str">
            <v>Match</v>
          </cell>
          <cell r="CC1611" t="b">
            <v>0</v>
          </cell>
          <cell r="CD1611">
            <v>371449284</v>
          </cell>
          <cell r="CE1611">
            <v>9</v>
          </cell>
          <cell r="CF1611">
            <v>3</v>
          </cell>
          <cell r="CG1611">
            <v>44</v>
          </cell>
          <cell r="CH1611" t="b">
            <v>0</v>
          </cell>
          <cell r="CI1611">
            <v>39.686840277776355</v>
          </cell>
          <cell r="CJ1611" t="str">
            <v>31 +</v>
          </cell>
          <cell r="CK1611" t="e">
            <v>#REF!</v>
          </cell>
          <cell r="CL1611" t="e">
            <v>#REF!</v>
          </cell>
        </row>
        <row r="1612">
          <cell r="B1612">
            <v>54041</v>
          </cell>
          <cell r="C1612" t="str">
            <v xml:space="preserve"> SAAVEDRA,MARCELA</v>
          </cell>
          <cell r="D1612">
            <v>1525</v>
          </cell>
          <cell r="E1612">
            <v>788.4</v>
          </cell>
          <cell r="F1612">
            <v>42944</v>
          </cell>
          <cell r="G1612">
            <v>43301</v>
          </cell>
          <cell r="H1612" t="str">
            <v xml:space="preserve"> PERSONAL</v>
          </cell>
          <cell r="I1612" t="str">
            <v xml:space="preserve"> SA</v>
          </cell>
          <cell r="J1612">
            <v>31</v>
          </cell>
          <cell r="K1612" t="str">
            <v xml:space="preserve"> A</v>
          </cell>
          <cell r="L1612" t="str">
            <v xml:space="preserve"> N</v>
          </cell>
          <cell r="M1612">
            <v>0</v>
          </cell>
          <cell r="N1612">
            <v>53601</v>
          </cell>
          <cell r="O1612">
            <v>54041</v>
          </cell>
          <cell r="P1612">
            <v>0</v>
          </cell>
          <cell r="Q1612" t="str">
            <v xml:space="preserve"> J</v>
          </cell>
          <cell r="R1612">
            <v>43151</v>
          </cell>
          <cell r="S1612">
            <v>137.24</v>
          </cell>
          <cell r="T1612">
            <v>1.62</v>
          </cell>
          <cell r="U1612" t="str">
            <v xml:space="preserve"> N</v>
          </cell>
          <cell r="V1612">
            <v>1</v>
          </cell>
          <cell r="W1612">
            <v>513277225</v>
          </cell>
          <cell r="X1612" t="str">
            <v xml:space="preserve"> S</v>
          </cell>
          <cell r="Y1612">
            <v>53601</v>
          </cell>
          <cell r="Z1612">
            <v>54041</v>
          </cell>
          <cell r="AA1612">
            <v>0</v>
          </cell>
          <cell r="AB1612">
            <v>3</v>
          </cell>
          <cell r="AC1612">
            <v>10</v>
          </cell>
          <cell r="AD1612">
            <v>4</v>
          </cell>
          <cell r="AE1612">
            <v>0</v>
          </cell>
          <cell r="AF1612">
            <v>0</v>
          </cell>
          <cell r="AG1612" t="str">
            <v xml:space="preserve"> ST</v>
          </cell>
          <cell r="AH1612" t="str">
            <v xml:space="preserve"> UNSECURED</v>
          </cell>
          <cell r="AI1612" t="str">
            <v xml:space="preserve"> N</v>
          </cell>
          <cell r="AJ1612">
            <v>15</v>
          </cell>
          <cell r="AK1612">
            <v>0</v>
          </cell>
          <cell r="AL1612">
            <v>53601</v>
          </cell>
          <cell r="AM1612">
            <v>54041</v>
          </cell>
          <cell r="AN1612" t="str">
            <v xml:space="preserve">  0/00/0000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53601</v>
          </cell>
          <cell r="AZ1612">
            <v>54041</v>
          </cell>
          <cell r="BA1612" t="str">
            <v xml:space="preserve"> ST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 t="str">
            <v>Pass</v>
          </cell>
          <cell r="BH1612" t="str">
            <v>Pass</v>
          </cell>
          <cell r="BI1612" t="str">
            <v>***-**-7225</v>
          </cell>
          <cell r="BJ1612">
            <v>788.4</v>
          </cell>
          <cell r="BK1612">
            <v>790.02</v>
          </cell>
          <cell r="BL1612">
            <v>790.02</v>
          </cell>
          <cell r="BM1612"/>
          <cell r="BN1612"/>
          <cell r="BO1612"/>
          <cell r="BP1612"/>
          <cell r="BQ1612">
            <v>1.6240191849701104E-6</v>
          </cell>
          <cell r="BR1612">
            <v>788.4</v>
          </cell>
          <cell r="BS1612">
            <v>1.62</v>
          </cell>
          <cell r="BT1612">
            <v>790.02</v>
          </cell>
          <cell r="BU1612">
            <v>0</v>
          </cell>
          <cell r="BV1612">
            <v>790.02</v>
          </cell>
          <cell r="BW1612">
            <v>0</v>
          </cell>
          <cell r="BX1612">
            <v>0</v>
          </cell>
          <cell r="BY1612"/>
          <cell r="BZ1612">
            <v>0</v>
          </cell>
          <cell r="CA1612" t="e">
            <v>#REF!</v>
          </cell>
          <cell r="CB1612" t="str">
            <v>Match</v>
          </cell>
          <cell r="CC1612" t="b">
            <v>0</v>
          </cell>
          <cell r="CD1612">
            <v>513277225</v>
          </cell>
          <cell r="CE1612">
            <v>9</v>
          </cell>
          <cell r="CF1612">
            <v>5</v>
          </cell>
          <cell r="CG1612">
            <v>27</v>
          </cell>
          <cell r="CH1612" t="b">
            <v>0</v>
          </cell>
          <cell r="CI1612">
            <v>-27.313159722223645</v>
          </cell>
          <cell r="CJ1612"/>
          <cell r="CK1612" t="e">
            <v>#REF!</v>
          </cell>
          <cell r="CL1612" t="e">
            <v>#REF!</v>
          </cell>
        </row>
        <row r="1613">
          <cell r="B1613">
            <v>350064</v>
          </cell>
          <cell r="C1613" t="str">
            <v xml:space="preserve"> SAGER,CODY</v>
          </cell>
          <cell r="D1613">
            <v>45918.37</v>
          </cell>
          <cell r="E1613">
            <v>39802.36</v>
          </cell>
          <cell r="F1613">
            <v>41247</v>
          </cell>
          <cell r="G1613">
            <v>52232</v>
          </cell>
          <cell r="H1613" t="str">
            <v xml:space="preserve"> HOME PURCHASE</v>
          </cell>
          <cell r="I1613" t="str">
            <v xml:space="preserve"> PA</v>
          </cell>
          <cell r="J1613">
            <v>19</v>
          </cell>
          <cell r="K1613" t="str">
            <v xml:space="preserve"> A</v>
          </cell>
          <cell r="L1613" t="str">
            <v xml:space="preserve"> N</v>
          </cell>
          <cell r="M1613">
            <v>0</v>
          </cell>
          <cell r="N1613">
            <v>53630</v>
          </cell>
          <cell r="O1613">
            <v>350064</v>
          </cell>
          <cell r="P1613">
            <v>0</v>
          </cell>
          <cell r="Q1613" t="str">
            <v xml:space="preserve"> AT</v>
          </cell>
          <cell r="R1613">
            <v>43132</v>
          </cell>
          <cell r="S1613">
            <v>206.19</v>
          </cell>
          <cell r="T1613">
            <v>77.8</v>
          </cell>
          <cell r="U1613" t="str">
            <v xml:space="preserve"> N</v>
          </cell>
          <cell r="V1613">
            <v>2</v>
          </cell>
          <cell r="W1613">
            <v>512045855</v>
          </cell>
          <cell r="X1613" t="str">
            <v xml:space="preserve"> S</v>
          </cell>
          <cell r="Y1613">
            <v>53630</v>
          </cell>
          <cell r="Z1613">
            <v>350064</v>
          </cell>
          <cell r="AA1613">
            <v>0</v>
          </cell>
          <cell r="AB1613">
            <v>1</v>
          </cell>
          <cell r="AC1613">
            <v>6</v>
          </cell>
          <cell r="AD1613">
            <v>3</v>
          </cell>
          <cell r="AE1613">
            <v>350064</v>
          </cell>
          <cell r="AF1613">
            <v>1</v>
          </cell>
          <cell r="AG1613" t="str">
            <v xml:space="preserve"> ST</v>
          </cell>
          <cell r="AH1613" t="str">
            <v xml:space="preserve"> 312 E. 4TH ST., SCOTT CITY</v>
          </cell>
          <cell r="AI1613" t="str">
            <v xml:space="preserve"> N</v>
          </cell>
          <cell r="AJ1613">
            <v>3.06</v>
          </cell>
          <cell r="AK1613">
            <v>19</v>
          </cell>
          <cell r="AL1613">
            <v>53630</v>
          </cell>
          <cell r="AM1613">
            <v>350064</v>
          </cell>
          <cell r="AN1613" t="str">
            <v xml:space="preserve">  0/00/0000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53630</v>
          </cell>
          <cell r="AZ1613">
            <v>350064</v>
          </cell>
          <cell r="BA1613" t="str">
            <v xml:space="preserve"> ST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 t="str">
            <v>Pass</v>
          </cell>
          <cell r="BH1613" t="str">
            <v>Pass</v>
          </cell>
          <cell r="BI1613" t="str">
            <v>***-**-5855</v>
          </cell>
          <cell r="BJ1613">
            <v>39802.36</v>
          </cell>
          <cell r="BK1613">
            <v>39880.160000000003</v>
          </cell>
          <cell r="BL1613">
            <v>39880.160000000003</v>
          </cell>
          <cell r="BM1613"/>
          <cell r="BN1613"/>
          <cell r="BO1613"/>
          <cell r="BP1613"/>
          <cell r="BQ1613">
            <v>1.6725670261803318E-5</v>
          </cell>
          <cell r="BR1613">
            <v>39802.36</v>
          </cell>
          <cell r="BS1613">
            <v>77.8</v>
          </cell>
          <cell r="BT1613">
            <v>39880.160000000003</v>
          </cell>
          <cell r="BU1613">
            <v>0</v>
          </cell>
          <cell r="BV1613">
            <v>39880.160000000003</v>
          </cell>
          <cell r="BW1613">
            <v>0</v>
          </cell>
          <cell r="BX1613">
            <v>0</v>
          </cell>
          <cell r="BY1613"/>
          <cell r="BZ1613">
            <v>0</v>
          </cell>
          <cell r="CA1613" t="e">
            <v>#REF!</v>
          </cell>
          <cell r="CB1613" t="str">
            <v>Match</v>
          </cell>
          <cell r="CC1613" t="b">
            <v>0</v>
          </cell>
          <cell r="CD1613">
            <v>512045855</v>
          </cell>
          <cell r="CE1613">
            <v>9</v>
          </cell>
          <cell r="CF1613">
            <v>5</v>
          </cell>
          <cell r="CG1613">
            <v>4</v>
          </cell>
          <cell r="CH1613" t="b">
            <v>0</v>
          </cell>
          <cell r="CI1613">
            <v>-8.3131597222236451</v>
          </cell>
          <cell r="CJ1613"/>
          <cell r="CK1613" t="e">
            <v>#REF!</v>
          </cell>
          <cell r="CL1613" t="e">
            <v>#REF!</v>
          </cell>
        </row>
        <row r="1614">
          <cell r="B1614">
            <v>9350064</v>
          </cell>
          <cell r="C1614" t="str">
            <v xml:space="preserve"> SAGER,CODY</v>
          </cell>
          <cell r="D1614">
            <v>-45918.37</v>
          </cell>
          <cell r="E1614">
            <v>-39802.36</v>
          </cell>
          <cell r="F1614">
            <v>41247</v>
          </cell>
          <cell r="G1614">
            <v>52232</v>
          </cell>
          <cell r="H1614" t="str">
            <v xml:space="preserve"> FHLB SOLD LOAN</v>
          </cell>
          <cell r="I1614" t="str">
            <v xml:space="preserve"> PT</v>
          </cell>
          <cell r="J1614">
            <v>20</v>
          </cell>
          <cell r="K1614" t="str">
            <v xml:space="preserve"> A</v>
          </cell>
          <cell r="L1614" t="str">
            <v xml:space="preserve"> N</v>
          </cell>
          <cell r="M1614">
            <v>0</v>
          </cell>
          <cell r="N1614">
            <v>53630</v>
          </cell>
          <cell r="O1614">
            <v>9350064</v>
          </cell>
          <cell r="P1614">
            <v>0</v>
          </cell>
          <cell r="Q1614" t="str">
            <v xml:space="preserve"> AT</v>
          </cell>
          <cell r="R1614">
            <v>43132</v>
          </cell>
          <cell r="S1614">
            <v>206.19</v>
          </cell>
          <cell r="T1614">
            <v>-77.8</v>
          </cell>
          <cell r="U1614" t="str">
            <v xml:space="preserve"> N</v>
          </cell>
          <cell r="V1614">
            <v>2</v>
          </cell>
          <cell r="W1614">
            <v>512045855</v>
          </cell>
          <cell r="X1614" t="str">
            <v xml:space="preserve"> S</v>
          </cell>
          <cell r="Y1614">
            <v>53630</v>
          </cell>
          <cell r="Z1614">
            <v>9350064</v>
          </cell>
          <cell r="AA1614">
            <v>0</v>
          </cell>
          <cell r="AB1614">
            <v>1</v>
          </cell>
          <cell r="AC1614">
            <v>2</v>
          </cell>
          <cell r="AD1614">
            <v>3</v>
          </cell>
          <cell r="AE1614">
            <v>350064</v>
          </cell>
          <cell r="AF1614">
            <v>1</v>
          </cell>
          <cell r="AG1614" t="str">
            <v xml:space="preserve"> ST</v>
          </cell>
          <cell r="AH1614" t="str">
            <v xml:space="preserve"> 312 E. 4TH, SCOTT CITY</v>
          </cell>
          <cell r="AI1614" t="str">
            <v xml:space="preserve"> N</v>
          </cell>
          <cell r="AJ1614">
            <v>3.06</v>
          </cell>
          <cell r="AK1614">
            <v>53</v>
          </cell>
          <cell r="AL1614">
            <v>53630</v>
          </cell>
          <cell r="AM1614">
            <v>9350064</v>
          </cell>
          <cell r="AN1614" t="str">
            <v xml:space="preserve">  0/00/0000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53630</v>
          </cell>
          <cell r="AZ1614">
            <v>9350064</v>
          </cell>
          <cell r="BA1614" t="str">
            <v xml:space="preserve"> ST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 t="str">
            <v>Pass</v>
          </cell>
          <cell r="BH1614" t="str">
            <v>Pass</v>
          </cell>
          <cell r="BI1614" t="str">
            <v>***-**-5855</v>
          </cell>
          <cell r="BJ1614">
            <v>-39802.36</v>
          </cell>
          <cell r="BK1614">
            <v>-39880.160000000003</v>
          </cell>
          <cell r="BL1614">
            <v>-39880.160000000003</v>
          </cell>
          <cell r="BM1614"/>
          <cell r="BN1614"/>
          <cell r="BO1614"/>
          <cell r="BP1614"/>
          <cell r="BQ1614">
            <v>-1.6725670261803318E-5</v>
          </cell>
          <cell r="BR1614">
            <v>-39802.36</v>
          </cell>
          <cell r="BS1614">
            <v>-77.8</v>
          </cell>
          <cell r="BT1614">
            <v>-39880.160000000003</v>
          </cell>
          <cell r="BU1614">
            <v>0</v>
          </cell>
          <cell r="BV1614">
            <v>-39880.160000000003</v>
          </cell>
          <cell r="BW1614">
            <v>0</v>
          </cell>
          <cell r="BX1614">
            <v>0</v>
          </cell>
          <cell r="BY1614"/>
          <cell r="BZ1614">
            <v>0</v>
          </cell>
          <cell r="CA1614" t="e">
            <v>#REF!</v>
          </cell>
          <cell r="CB1614" t="str">
            <v>Match</v>
          </cell>
          <cell r="CC1614" t="b">
            <v>0</v>
          </cell>
          <cell r="CD1614">
            <v>512045855</v>
          </cell>
          <cell r="CE1614">
            <v>9</v>
          </cell>
          <cell r="CF1614">
            <v>5</v>
          </cell>
          <cell r="CG1614">
            <v>4</v>
          </cell>
          <cell r="CH1614" t="b">
            <v>0</v>
          </cell>
          <cell r="CI1614">
            <v>-8.3131597222236451</v>
          </cell>
          <cell r="CJ1614"/>
          <cell r="CK1614" t="e">
            <v>#REF!</v>
          </cell>
          <cell r="CL1614" t="e">
            <v>#REF!</v>
          </cell>
        </row>
        <row r="1615">
          <cell r="B1615">
            <v>54283</v>
          </cell>
          <cell r="C1615" t="str">
            <v xml:space="preserve"> SAMMS,ROGER ALAN</v>
          </cell>
          <cell r="D1615">
            <v>8030</v>
          </cell>
          <cell r="E1615">
            <v>7887.95</v>
          </cell>
          <cell r="F1615">
            <v>43042</v>
          </cell>
          <cell r="G1615">
            <v>44503</v>
          </cell>
          <cell r="H1615" t="str">
            <v xml:space="preserve"> REFINANCE VEHICLES</v>
          </cell>
          <cell r="I1615" t="str">
            <v xml:space="preserve"> SA</v>
          </cell>
          <cell r="J1615">
            <v>31</v>
          </cell>
          <cell r="K1615" t="str">
            <v xml:space="preserve"> A</v>
          </cell>
          <cell r="L1615" t="str">
            <v xml:space="preserve"> N</v>
          </cell>
          <cell r="M1615">
            <v>0</v>
          </cell>
          <cell r="N1615">
            <v>53657</v>
          </cell>
          <cell r="O1615">
            <v>54283</v>
          </cell>
          <cell r="P1615">
            <v>0</v>
          </cell>
          <cell r="Q1615" t="str">
            <v xml:space="preserve"> MN</v>
          </cell>
          <cell r="R1615">
            <v>43103</v>
          </cell>
          <cell r="S1615">
            <v>203.65</v>
          </cell>
          <cell r="T1615">
            <v>116.69</v>
          </cell>
          <cell r="U1615" t="str">
            <v xml:space="preserve"> N</v>
          </cell>
          <cell r="V1615">
            <v>11</v>
          </cell>
          <cell r="W1615">
            <v>527981768</v>
          </cell>
          <cell r="X1615" t="str">
            <v xml:space="preserve"> S</v>
          </cell>
          <cell r="Y1615">
            <v>53657</v>
          </cell>
          <cell r="Z1615">
            <v>54283</v>
          </cell>
          <cell r="AA1615">
            <v>0</v>
          </cell>
          <cell r="AB1615">
            <v>3</v>
          </cell>
          <cell r="AC1615">
            <v>10</v>
          </cell>
          <cell r="AD1615">
            <v>4</v>
          </cell>
          <cell r="AE1615">
            <v>0</v>
          </cell>
          <cell r="AF1615">
            <v>0</v>
          </cell>
          <cell r="AG1615" t="str">
            <v xml:space="preserve"> ST</v>
          </cell>
          <cell r="AH1615" t="str">
            <v xml:space="preserve"> 2004 CHEVROLET AVALANCHE (VIN</v>
          </cell>
          <cell r="AI1615" t="str">
            <v xml:space="preserve"> N</v>
          </cell>
          <cell r="AJ1615">
            <v>10</v>
          </cell>
          <cell r="AK1615">
            <v>1</v>
          </cell>
          <cell r="AL1615">
            <v>53657</v>
          </cell>
          <cell r="AM1615">
            <v>54283</v>
          </cell>
          <cell r="AN1615" t="str">
            <v xml:space="preserve">  0/00/0000</v>
          </cell>
          <cell r="AO1615">
            <v>132.34</v>
          </cell>
          <cell r="AP1615">
            <v>71.31</v>
          </cell>
          <cell r="AQ1615">
            <v>203.65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53657</v>
          </cell>
          <cell r="AZ1615">
            <v>54283</v>
          </cell>
          <cell r="BA1615" t="str">
            <v xml:space="preserve"> ST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 t="str">
            <v>Pass</v>
          </cell>
          <cell r="BH1615" t="str">
            <v>Pass</v>
          </cell>
          <cell r="BI1615" t="str">
            <v>***-**-1768</v>
          </cell>
          <cell r="BJ1615">
            <v>7887.95</v>
          </cell>
          <cell r="BK1615">
            <v>8004.6399999999994</v>
          </cell>
          <cell r="BL1615">
            <v>8004.6399999999994</v>
          </cell>
          <cell r="BM1615"/>
          <cell r="BN1615"/>
          <cell r="BO1615"/>
          <cell r="BP1615"/>
          <cell r="BQ1615">
            <v>1.0832218949843552E-5</v>
          </cell>
          <cell r="BR1615">
            <v>7887.95</v>
          </cell>
          <cell r="BS1615">
            <v>116.69</v>
          </cell>
          <cell r="BT1615">
            <v>8004.6399999999994</v>
          </cell>
          <cell r="BU1615">
            <v>0</v>
          </cell>
          <cell r="BV1615">
            <v>8004.6399999999994</v>
          </cell>
          <cell r="BW1615">
            <v>0</v>
          </cell>
          <cell r="BX1615">
            <v>0</v>
          </cell>
          <cell r="BY1615" t="str">
            <v>1-29</v>
          </cell>
          <cell r="BZ1615">
            <v>203.65</v>
          </cell>
          <cell r="CA1615" t="e">
            <v>#REF!</v>
          </cell>
          <cell r="CB1615" t="str">
            <v>Match</v>
          </cell>
          <cell r="CC1615" t="b">
            <v>0</v>
          </cell>
          <cell r="CD1615">
            <v>527981768</v>
          </cell>
          <cell r="CE1615">
            <v>9</v>
          </cell>
          <cell r="CF1615">
            <v>5</v>
          </cell>
          <cell r="CG1615">
            <v>98</v>
          </cell>
          <cell r="CH1615" t="b">
            <v>0</v>
          </cell>
          <cell r="CI1615">
            <v>20.686840277776355</v>
          </cell>
          <cell r="CJ1615"/>
          <cell r="CK1615" t="e">
            <v>#REF!</v>
          </cell>
          <cell r="CL1615" t="e">
            <v>#REF!</v>
          </cell>
        </row>
        <row r="1616">
          <cell r="B1616">
            <v>54436</v>
          </cell>
          <cell r="C1616" t="str">
            <v xml:space="preserve"> SAMPLES,BARBARA J.</v>
          </cell>
          <cell r="D1616">
            <v>3424.45</v>
          </cell>
          <cell r="E1616">
            <v>3424.45</v>
          </cell>
          <cell r="F1616">
            <v>43109</v>
          </cell>
          <cell r="G1616">
            <v>43730</v>
          </cell>
          <cell r="H1616" t="str">
            <v xml:space="preserve"> PERSONAL</v>
          </cell>
          <cell r="I1616" t="str">
            <v xml:space="preserve"> SA</v>
          </cell>
          <cell r="J1616">
            <v>31</v>
          </cell>
          <cell r="K1616" t="str">
            <v xml:space="preserve"> A</v>
          </cell>
          <cell r="L1616" t="str">
            <v xml:space="preserve"> N</v>
          </cell>
          <cell r="M1616">
            <v>0</v>
          </cell>
          <cell r="N1616">
            <v>53658</v>
          </cell>
          <cell r="O1616">
            <v>54436</v>
          </cell>
          <cell r="P1616">
            <v>0</v>
          </cell>
          <cell r="Q1616" t="str">
            <v xml:space="preserve"> BR</v>
          </cell>
          <cell r="R1616">
            <v>43153</v>
          </cell>
          <cell r="S1616">
            <v>187.68</v>
          </cell>
          <cell r="T1616">
            <v>14.42</v>
          </cell>
          <cell r="U1616" t="str">
            <v xml:space="preserve"> N</v>
          </cell>
          <cell r="V1616">
            <v>11</v>
          </cell>
          <cell r="W1616">
            <v>500400658</v>
          </cell>
          <cell r="X1616" t="str">
            <v xml:space="preserve"> S</v>
          </cell>
          <cell r="Y1616">
            <v>53658</v>
          </cell>
          <cell r="Z1616">
            <v>54436</v>
          </cell>
          <cell r="AA1616">
            <v>0</v>
          </cell>
          <cell r="AB1616">
            <v>1</v>
          </cell>
          <cell r="AC1616">
            <v>10</v>
          </cell>
          <cell r="AD1616">
            <v>4</v>
          </cell>
          <cell r="AE1616">
            <v>0</v>
          </cell>
          <cell r="AF1616">
            <v>0</v>
          </cell>
          <cell r="AG1616" t="str">
            <v xml:space="preserve"> ST</v>
          </cell>
          <cell r="AH1616" t="str">
            <v xml:space="preserve"> 2005 FORD CROWN VICTORIA  (VIN</v>
          </cell>
          <cell r="AI1616" t="str">
            <v xml:space="preserve"> N</v>
          </cell>
          <cell r="AJ1616">
            <v>10.25</v>
          </cell>
          <cell r="AK1616">
            <v>0</v>
          </cell>
          <cell r="AL1616">
            <v>53658</v>
          </cell>
          <cell r="AM1616">
            <v>54436</v>
          </cell>
          <cell r="AN1616" t="str">
            <v xml:space="preserve">  0/00/0000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53658</v>
          </cell>
          <cell r="AZ1616">
            <v>54436</v>
          </cell>
          <cell r="BA1616" t="str">
            <v xml:space="preserve"> ST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 t="str">
            <v>Pass</v>
          </cell>
          <cell r="BH1616" t="str">
            <v>Pass</v>
          </cell>
          <cell r="BI1616" t="str">
            <v>***-**-0658</v>
          </cell>
          <cell r="BJ1616">
            <v>3424.45</v>
          </cell>
          <cell r="BK1616">
            <v>3438.87</v>
          </cell>
          <cell r="BL1616">
            <v>3438.87</v>
          </cell>
          <cell r="BM1616"/>
          <cell r="BN1616"/>
          <cell r="BO1616"/>
          <cell r="BP1616"/>
          <cell r="BQ1616">
            <v>4.8202323781668921E-6</v>
          </cell>
          <cell r="BR1616">
            <v>3424.45</v>
          </cell>
          <cell r="BS1616">
            <v>14.42</v>
          </cell>
          <cell r="BT1616">
            <v>3438.87</v>
          </cell>
          <cell r="BU1616">
            <v>0</v>
          </cell>
          <cell r="BV1616">
            <v>3438.87</v>
          </cell>
          <cell r="BW1616">
            <v>0</v>
          </cell>
          <cell r="BX1616">
            <v>0</v>
          </cell>
          <cell r="BY1616"/>
          <cell r="BZ1616">
            <v>0</v>
          </cell>
          <cell r="CA1616" t="e">
            <v>#REF!</v>
          </cell>
          <cell r="CB1616" t="str">
            <v>Match</v>
          </cell>
          <cell r="CC1616" t="b">
            <v>0</v>
          </cell>
          <cell r="CD1616">
            <v>500400658</v>
          </cell>
          <cell r="CE1616">
            <v>9</v>
          </cell>
          <cell r="CF1616">
            <v>5</v>
          </cell>
          <cell r="CG1616">
            <v>40</v>
          </cell>
          <cell r="CH1616" t="b">
            <v>0</v>
          </cell>
          <cell r="CI1616">
            <v>-29.313159722223645</v>
          </cell>
          <cell r="CJ1616"/>
          <cell r="CK1616" t="e">
            <v>#REF!</v>
          </cell>
          <cell r="CL1616" t="e">
            <v>#REF!</v>
          </cell>
        </row>
        <row r="1617">
          <cell r="B1617">
            <v>310395</v>
          </cell>
          <cell r="C1617" t="str">
            <v xml:space="preserve"> SAMPLES,BARBARA J.</v>
          </cell>
          <cell r="D1617">
            <v>29050</v>
          </cell>
          <cell r="E1617">
            <v>26288.78</v>
          </cell>
          <cell r="F1617">
            <v>42444</v>
          </cell>
          <cell r="G1617">
            <v>47939</v>
          </cell>
          <cell r="H1617" t="str">
            <v xml:space="preserve"> CASH-OUT REFINANCE</v>
          </cell>
          <cell r="I1617" t="str">
            <v xml:space="preserve"> PA</v>
          </cell>
          <cell r="J1617">
            <v>19</v>
          </cell>
          <cell r="K1617" t="str">
            <v xml:space="preserve"> A</v>
          </cell>
          <cell r="L1617" t="str">
            <v xml:space="preserve"> N</v>
          </cell>
          <cell r="M1617">
            <v>0</v>
          </cell>
          <cell r="N1617">
            <v>53658</v>
          </cell>
          <cell r="O1617">
            <v>310395</v>
          </cell>
          <cell r="P1617">
            <v>0</v>
          </cell>
          <cell r="Q1617" t="str">
            <v xml:space="preserve"> BR</v>
          </cell>
          <cell r="R1617">
            <v>43132</v>
          </cell>
          <cell r="S1617">
            <v>202.36</v>
          </cell>
          <cell r="T1617">
            <v>48.31</v>
          </cell>
          <cell r="U1617" t="str">
            <v xml:space="preserve"> N</v>
          </cell>
          <cell r="V1617">
            <v>2</v>
          </cell>
          <cell r="W1617">
            <v>500400658</v>
          </cell>
          <cell r="X1617" t="str">
            <v xml:space="preserve"> S</v>
          </cell>
          <cell r="Y1617">
            <v>53658</v>
          </cell>
          <cell r="Z1617">
            <v>310395</v>
          </cell>
          <cell r="AA1617">
            <v>0</v>
          </cell>
          <cell r="AB1617">
            <v>4</v>
          </cell>
          <cell r="AC1617">
            <v>6</v>
          </cell>
          <cell r="AD1617">
            <v>3</v>
          </cell>
          <cell r="AE1617">
            <v>310395</v>
          </cell>
          <cell r="AF1617">
            <v>1</v>
          </cell>
          <cell r="AG1617" t="str">
            <v xml:space="preserve"> ST</v>
          </cell>
          <cell r="AH1617" t="str">
            <v xml:space="preserve"> 604 JEFFERSON ST</v>
          </cell>
          <cell r="AI1617" t="str">
            <v xml:space="preserve"> N</v>
          </cell>
          <cell r="AJ1617">
            <v>2.875</v>
          </cell>
          <cell r="AK1617">
            <v>0</v>
          </cell>
          <cell r="AL1617">
            <v>53658</v>
          </cell>
          <cell r="AM1617">
            <v>310395</v>
          </cell>
          <cell r="AN1617" t="str">
            <v xml:space="preserve">  0/00/0000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53658</v>
          </cell>
          <cell r="AZ1617">
            <v>310395</v>
          </cell>
          <cell r="BA1617" t="str">
            <v xml:space="preserve"> ST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 t="str">
            <v>Pass</v>
          </cell>
          <cell r="BH1617" t="str">
            <v>Pass</v>
          </cell>
          <cell r="BI1617" t="str">
            <v>***-**-0658</v>
          </cell>
          <cell r="BJ1617">
            <v>26288.78</v>
          </cell>
          <cell r="BK1617">
            <v>26337.09</v>
          </cell>
          <cell r="BL1617">
            <v>26337.09</v>
          </cell>
          <cell r="BM1617"/>
          <cell r="BN1617"/>
          <cell r="BO1617"/>
          <cell r="BP1617"/>
          <cell r="BQ1617">
            <v>1.037914458182761E-5</v>
          </cell>
          <cell r="BR1617">
            <v>26288.78</v>
          </cell>
          <cell r="BS1617">
            <v>48.31</v>
          </cell>
          <cell r="BT1617">
            <v>26337.09</v>
          </cell>
          <cell r="BU1617">
            <v>0</v>
          </cell>
          <cell r="BV1617">
            <v>26337.09</v>
          </cell>
          <cell r="BW1617">
            <v>0</v>
          </cell>
          <cell r="BX1617">
            <v>0</v>
          </cell>
          <cell r="BY1617"/>
          <cell r="BZ1617">
            <v>0</v>
          </cell>
          <cell r="CA1617" t="e">
            <v>#REF!</v>
          </cell>
          <cell r="CB1617" t="str">
            <v>Match</v>
          </cell>
          <cell r="CC1617" t="b">
            <v>0</v>
          </cell>
          <cell r="CD1617">
            <v>500400658</v>
          </cell>
          <cell r="CE1617">
            <v>9</v>
          </cell>
          <cell r="CF1617">
            <v>5</v>
          </cell>
          <cell r="CG1617">
            <v>40</v>
          </cell>
          <cell r="CH1617" t="b">
            <v>0</v>
          </cell>
          <cell r="CI1617">
            <v>-8.3131597222236451</v>
          </cell>
          <cell r="CJ1617"/>
          <cell r="CK1617" t="e">
            <v>#REF!</v>
          </cell>
          <cell r="CL1617" t="e">
            <v>#REF!</v>
          </cell>
        </row>
        <row r="1618">
          <cell r="B1618">
            <v>9310395</v>
          </cell>
          <cell r="C1618" t="str">
            <v xml:space="preserve"> SAMPLES,BARBA</v>
          </cell>
          <cell r="D1618">
            <v>-29050</v>
          </cell>
          <cell r="E1618">
            <v>-26288.78</v>
          </cell>
          <cell r="F1618">
            <v>42444</v>
          </cell>
          <cell r="G1618">
            <v>47939</v>
          </cell>
          <cell r="H1618" t="str">
            <v xml:space="preserve"> MPF LOAN SOLD</v>
          </cell>
          <cell r="I1618" t="str">
            <v xml:space="preserve"> PT</v>
          </cell>
          <cell r="J1618">
            <v>20</v>
          </cell>
          <cell r="K1618" t="str">
            <v xml:space="preserve"> A</v>
          </cell>
          <cell r="L1618" t="str">
            <v xml:space="preserve"> N</v>
          </cell>
          <cell r="M1618">
            <v>0</v>
          </cell>
          <cell r="N1618">
            <v>53658</v>
          </cell>
          <cell r="O1618">
            <v>9310395</v>
          </cell>
          <cell r="P1618">
            <v>0</v>
          </cell>
          <cell r="Q1618" t="str">
            <v xml:space="preserve"> BR</v>
          </cell>
          <cell r="R1618">
            <v>43132</v>
          </cell>
          <cell r="S1618">
            <v>202.36</v>
          </cell>
          <cell r="T1618">
            <v>-48.31</v>
          </cell>
          <cell r="U1618" t="str">
            <v xml:space="preserve"> N</v>
          </cell>
          <cell r="V1618">
            <v>2</v>
          </cell>
          <cell r="W1618">
            <v>500400658</v>
          </cell>
          <cell r="X1618" t="str">
            <v xml:space="preserve"> S</v>
          </cell>
          <cell r="Y1618">
            <v>53658</v>
          </cell>
          <cell r="Z1618">
            <v>9310395</v>
          </cell>
          <cell r="AA1618">
            <v>0</v>
          </cell>
          <cell r="AB1618">
            <v>4</v>
          </cell>
          <cell r="AC1618">
            <v>6</v>
          </cell>
          <cell r="AD1618">
            <v>3</v>
          </cell>
          <cell r="AE1618">
            <v>310395</v>
          </cell>
          <cell r="AF1618">
            <v>1</v>
          </cell>
          <cell r="AG1618" t="str">
            <v xml:space="preserve"> ST</v>
          </cell>
          <cell r="AH1618" t="str">
            <v xml:space="preserve"> 604 JEFFERSON ST</v>
          </cell>
          <cell r="AI1618" t="str">
            <v xml:space="preserve">  </v>
          </cell>
          <cell r="AJ1618">
            <v>2.875</v>
          </cell>
          <cell r="AK1618">
            <v>1</v>
          </cell>
          <cell r="AL1618">
            <v>53658</v>
          </cell>
          <cell r="AM1618">
            <v>9310395</v>
          </cell>
          <cell r="AN1618" t="str">
            <v xml:space="preserve">  0/00/0000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53658</v>
          </cell>
          <cell r="AZ1618">
            <v>9310395</v>
          </cell>
          <cell r="BA1618" t="str">
            <v xml:space="preserve"> ST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 t="str">
            <v>Pass</v>
          </cell>
          <cell r="BH1618" t="str">
            <v>Pass</v>
          </cell>
          <cell r="BI1618" t="str">
            <v>***-**-0658</v>
          </cell>
          <cell r="BJ1618">
            <v>-26288.78</v>
          </cell>
          <cell r="BK1618">
            <v>-26337.09</v>
          </cell>
          <cell r="BL1618">
            <v>-26337.09</v>
          </cell>
          <cell r="BM1618"/>
          <cell r="BN1618"/>
          <cell r="BO1618"/>
          <cell r="BP1618"/>
          <cell r="BQ1618">
            <v>-1.037914458182761E-5</v>
          </cell>
          <cell r="BR1618">
            <v>-26288.78</v>
          </cell>
          <cell r="BS1618">
            <v>-48.31</v>
          </cell>
          <cell r="BT1618">
            <v>-26337.09</v>
          </cell>
          <cell r="BU1618">
            <v>0</v>
          </cell>
          <cell r="BV1618">
            <v>-26337.09</v>
          </cell>
          <cell r="BW1618">
            <v>0</v>
          </cell>
          <cell r="BX1618">
            <v>0</v>
          </cell>
          <cell r="BY1618"/>
          <cell r="BZ1618">
            <v>0</v>
          </cell>
          <cell r="CA1618" t="e">
            <v>#REF!</v>
          </cell>
          <cell r="CB1618" t="str">
            <v>Match</v>
          </cell>
          <cell r="CC1618" t="b">
            <v>0</v>
          </cell>
          <cell r="CD1618">
            <v>500400658</v>
          </cell>
          <cell r="CE1618">
            <v>9</v>
          </cell>
          <cell r="CF1618">
            <v>5</v>
          </cell>
          <cell r="CG1618">
            <v>40</v>
          </cell>
          <cell r="CH1618" t="b">
            <v>0</v>
          </cell>
          <cell r="CI1618">
            <v>-8.3131597222236451</v>
          </cell>
          <cell r="CJ1618"/>
          <cell r="CK1618" t="e">
            <v>#REF!</v>
          </cell>
          <cell r="CL1618" t="e">
            <v>#REF!</v>
          </cell>
        </row>
        <row r="1619">
          <cell r="B1619">
            <v>53806</v>
          </cell>
          <cell r="C1619" t="str">
            <v xml:space="preserve"> SANCHEZ,ODILIA</v>
          </cell>
          <cell r="D1619">
            <v>3142.5</v>
          </cell>
          <cell r="E1619">
            <v>1730.37</v>
          </cell>
          <cell r="F1619">
            <v>42853</v>
          </cell>
          <cell r="G1619">
            <v>43414</v>
          </cell>
          <cell r="H1619" t="str">
            <v xml:space="preserve"> PURCHASE VEHICLE</v>
          </cell>
          <cell r="I1619" t="str">
            <v xml:space="preserve"> SA</v>
          </cell>
          <cell r="J1619">
            <v>34</v>
          </cell>
          <cell r="K1619" t="str">
            <v xml:space="preserve"> A</v>
          </cell>
          <cell r="L1619" t="str">
            <v xml:space="preserve"> N</v>
          </cell>
          <cell r="M1619">
            <v>0</v>
          </cell>
          <cell r="N1619">
            <v>53671</v>
          </cell>
          <cell r="O1619">
            <v>53806</v>
          </cell>
          <cell r="P1619">
            <v>0</v>
          </cell>
          <cell r="Q1619" t="str">
            <v xml:space="preserve"> MN</v>
          </cell>
          <cell r="R1619">
            <v>43141</v>
          </cell>
          <cell r="S1619">
            <v>184.87</v>
          </cell>
          <cell r="T1619">
            <v>4.3099999999999996</v>
          </cell>
          <cell r="U1619" t="str">
            <v xml:space="preserve"> N</v>
          </cell>
          <cell r="V1619">
            <v>11</v>
          </cell>
          <cell r="W1619">
            <v>937704717</v>
          </cell>
          <cell r="X1619" t="str">
            <v xml:space="preserve"> S</v>
          </cell>
          <cell r="Y1619">
            <v>53671</v>
          </cell>
          <cell r="Z1619">
            <v>53806</v>
          </cell>
          <cell r="AA1619">
            <v>0</v>
          </cell>
          <cell r="AB1619">
            <v>4</v>
          </cell>
          <cell r="AC1619">
            <v>5</v>
          </cell>
          <cell r="AD1619">
            <v>12</v>
          </cell>
          <cell r="AE1619">
            <v>0</v>
          </cell>
          <cell r="AF1619">
            <v>0</v>
          </cell>
          <cell r="AG1619" t="str">
            <v xml:space="preserve"> ST</v>
          </cell>
          <cell r="AH1619" t="str">
            <v xml:space="preserve"> 2005 CHEVROLET MALIBU</v>
          </cell>
          <cell r="AI1619" t="str">
            <v xml:space="preserve"> N</v>
          </cell>
          <cell r="AJ1619">
            <v>7</v>
          </cell>
          <cell r="AK1619">
            <v>0</v>
          </cell>
          <cell r="AL1619">
            <v>53671</v>
          </cell>
          <cell r="AM1619">
            <v>53806</v>
          </cell>
          <cell r="AN1619" t="str">
            <v xml:space="preserve">  0/00/0000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53671</v>
          </cell>
          <cell r="AZ1619">
            <v>53806</v>
          </cell>
          <cell r="BA1619" t="str">
            <v xml:space="preserve"> ST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 t="str">
            <v>Pass</v>
          </cell>
          <cell r="BH1619" t="str">
            <v>Pass</v>
          </cell>
          <cell r="BI1619" t="str">
            <v>***-**-4717</v>
          </cell>
          <cell r="BJ1619">
            <v>1730.37</v>
          </cell>
          <cell r="BK1619">
            <v>1734.6799999999998</v>
          </cell>
          <cell r="BL1619">
            <v>1734.6799999999998</v>
          </cell>
          <cell r="BM1619"/>
          <cell r="BN1619"/>
          <cell r="BO1619"/>
          <cell r="BP1619"/>
          <cell r="BQ1619">
            <v>1.663375489571885E-6</v>
          </cell>
          <cell r="BR1619">
            <v>1730.37</v>
          </cell>
          <cell r="BS1619">
            <v>4.3099999999999996</v>
          </cell>
          <cell r="BT1619">
            <v>1734.6799999999998</v>
          </cell>
          <cell r="BU1619">
            <v>0</v>
          </cell>
          <cell r="BV1619">
            <v>1734.6799999999998</v>
          </cell>
          <cell r="BW1619">
            <v>0</v>
          </cell>
          <cell r="BX1619">
            <v>0</v>
          </cell>
          <cell r="BY1619"/>
          <cell r="BZ1619">
            <v>0</v>
          </cell>
          <cell r="CA1619" t="e">
            <v>#REF!</v>
          </cell>
          <cell r="CB1619" t="str">
            <v>Match</v>
          </cell>
          <cell r="CC1619" t="b">
            <v>0</v>
          </cell>
          <cell r="CD1619">
            <v>937704717</v>
          </cell>
          <cell r="CE1619">
            <v>9</v>
          </cell>
          <cell r="CF1619">
            <v>9</v>
          </cell>
          <cell r="CG1619">
            <v>70</v>
          </cell>
          <cell r="CH1619" t="str">
            <v>Z</v>
          </cell>
          <cell r="CI1619">
            <v>-17.313159722223645</v>
          </cell>
          <cell r="CJ1619"/>
          <cell r="CK1619" t="e">
            <v>#REF!</v>
          </cell>
          <cell r="CL1619" t="e">
            <v>#REF!</v>
          </cell>
        </row>
        <row r="1620">
          <cell r="B1620">
            <v>49494</v>
          </cell>
          <cell r="C1620" t="str">
            <v xml:space="preserve"> SANDOVAL,MARI</v>
          </cell>
          <cell r="D1620">
            <v>23506.9</v>
          </cell>
          <cell r="E1620">
            <v>3286.85</v>
          </cell>
          <cell r="F1620">
            <v>41521</v>
          </cell>
          <cell r="G1620">
            <v>43358</v>
          </cell>
          <cell r="H1620" t="str">
            <v xml:space="preserve"> VEHICLE REFINANCE</v>
          </cell>
          <cell r="I1620" t="str">
            <v xml:space="preserve"> SA</v>
          </cell>
          <cell r="J1620">
            <v>34</v>
          </cell>
          <cell r="K1620" t="str">
            <v xml:space="preserve"> A</v>
          </cell>
          <cell r="L1620" t="str">
            <v xml:space="preserve"> N</v>
          </cell>
          <cell r="M1620">
            <v>0</v>
          </cell>
          <cell r="N1620">
            <v>53675</v>
          </cell>
          <cell r="O1620">
            <v>49494</v>
          </cell>
          <cell r="P1620">
            <v>0</v>
          </cell>
          <cell r="Q1620" t="str">
            <v xml:space="preserve"> AT</v>
          </cell>
          <cell r="R1620">
            <v>43146</v>
          </cell>
          <cell r="S1620">
            <v>466.44</v>
          </cell>
          <cell r="T1620">
            <v>4.41</v>
          </cell>
          <cell r="U1620" t="str">
            <v xml:space="preserve"> N</v>
          </cell>
          <cell r="V1620">
            <v>11</v>
          </cell>
          <cell r="W1620">
            <v>643105386</v>
          </cell>
          <cell r="X1620" t="str">
            <v xml:space="preserve"> S</v>
          </cell>
          <cell r="Y1620">
            <v>53675</v>
          </cell>
          <cell r="Z1620">
            <v>49494</v>
          </cell>
          <cell r="AA1620">
            <v>0</v>
          </cell>
          <cell r="AB1620">
            <v>26</v>
          </cell>
          <cell r="AC1620">
            <v>5</v>
          </cell>
          <cell r="AD1620">
            <v>12</v>
          </cell>
          <cell r="AE1620">
            <v>0</v>
          </cell>
          <cell r="AF1620">
            <v>0</v>
          </cell>
          <cell r="AG1620" t="str">
            <v xml:space="preserve"> ST</v>
          </cell>
          <cell r="AH1620" t="str">
            <v xml:space="preserve"> 2008 GMC SIERRA (VIN 2GTEK6382</v>
          </cell>
          <cell r="AI1620" t="str">
            <v xml:space="preserve"> N</v>
          </cell>
          <cell r="AJ1620">
            <v>7</v>
          </cell>
          <cell r="AK1620">
            <v>3</v>
          </cell>
          <cell r="AL1620">
            <v>53675</v>
          </cell>
          <cell r="AM1620">
            <v>49494</v>
          </cell>
          <cell r="AN1620" t="str">
            <v xml:space="preserve">  0/00/0000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3</v>
          </cell>
          <cell r="AW1620">
            <v>0</v>
          </cell>
          <cell r="AX1620">
            <v>0</v>
          </cell>
          <cell r="AY1620">
            <v>53675</v>
          </cell>
          <cell r="AZ1620">
            <v>49494</v>
          </cell>
          <cell r="BA1620" t="str">
            <v xml:space="preserve"> ST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 t="str">
            <v>Pass</v>
          </cell>
          <cell r="BH1620" t="str">
            <v>Pass</v>
          </cell>
          <cell r="BI1620" t="str">
            <v>***-**-5386</v>
          </cell>
          <cell r="BJ1620">
            <v>3286.85</v>
          </cell>
          <cell r="BK1620">
            <v>3291.2599999999998</v>
          </cell>
          <cell r="BL1620">
            <v>3291.2599999999998</v>
          </cell>
          <cell r="BM1620"/>
          <cell r="BN1620"/>
          <cell r="BO1620"/>
          <cell r="BP1620"/>
          <cell r="BQ1620">
            <v>3.1595934556767343E-6</v>
          </cell>
          <cell r="BR1620">
            <v>3286.85</v>
          </cell>
          <cell r="BS1620">
            <v>4.41</v>
          </cell>
          <cell r="BT1620">
            <v>3291.2599999999998</v>
          </cell>
          <cell r="BU1620">
            <v>0</v>
          </cell>
          <cell r="BV1620">
            <v>3291.2599999999998</v>
          </cell>
          <cell r="BW1620">
            <v>0</v>
          </cell>
          <cell r="BX1620">
            <v>0</v>
          </cell>
          <cell r="BY1620"/>
          <cell r="BZ1620">
            <v>0</v>
          </cell>
          <cell r="CA1620" t="e">
            <v>#REF!</v>
          </cell>
          <cell r="CB1620" t="str">
            <v>Match</v>
          </cell>
          <cell r="CC1620" t="b">
            <v>0</v>
          </cell>
          <cell r="CD1620">
            <v>643105386</v>
          </cell>
          <cell r="CE1620">
            <v>9</v>
          </cell>
          <cell r="CF1620">
            <v>6</v>
          </cell>
          <cell r="CG1620">
            <v>10</v>
          </cell>
          <cell r="CH1620" t="b">
            <v>0</v>
          </cell>
          <cell r="CI1620">
            <v>-22.313159722223645</v>
          </cell>
          <cell r="CJ1620"/>
          <cell r="CK1620" t="e">
            <v>#REF!</v>
          </cell>
          <cell r="CL1620" t="e">
            <v>#REF!</v>
          </cell>
        </row>
        <row r="1621">
          <cell r="B1621">
            <v>42317</v>
          </cell>
          <cell r="C1621" t="str">
            <v xml:space="preserve"> SANGALS,JANZE</v>
          </cell>
          <cell r="D1621">
            <v>715</v>
          </cell>
          <cell r="E1621">
            <v>529.64</v>
          </cell>
          <cell r="F1621">
            <v>39455</v>
          </cell>
          <cell r="G1621">
            <v>39544</v>
          </cell>
          <cell r="H1621" t="str">
            <v xml:space="preserve"> DEBT CONSOLIDATION</v>
          </cell>
          <cell r="I1621" t="str">
            <v xml:space="preserve"> CO</v>
          </cell>
          <cell r="J1621">
            <v>31</v>
          </cell>
          <cell r="K1621" t="str">
            <v xml:space="preserve"> A</v>
          </cell>
          <cell r="L1621" t="str">
            <v xml:space="preserve"> N</v>
          </cell>
          <cell r="M1621">
            <v>0</v>
          </cell>
          <cell r="N1621">
            <v>53700</v>
          </cell>
          <cell r="O1621">
            <v>42317</v>
          </cell>
          <cell r="P1621">
            <v>0</v>
          </cell>
          <cell r="Q1621" t="str">
            <v xml:space="preserve"> JB</v>
          </cell>
          <cell r="R1621">
            <v>39484</v>
          </cell>
          <cell r="S1621">
            <v>242.17</v>
          </cell>
          <cell r="T1621">
            <v>0</v>
          </cell>
          <cell r="U1621" t="str">
            <v xml:space="preserve"> N</v>
          </cell>
          <cell r="V1621">
            <v>1</v>
          </cell>
          <cell r="W1621">
            <v>514862165</v>
          </cell>
          <cell r="X1621" t="str">
            <v xml:space="preserve"> S</v>
          </cell>
          <cell r="Y1621">
            <v>53700</v>
          </cell>
          <cell r="Z1621">
            <v>42317</v>
          </cell>
          <cell r="AA1621">
            <v>0</v>
          </cell>
          <cell r="AB1621">
            <v>3</v>
          </cell>
          <cell r="AC1621">
            <v>10</v>
          </cell>
          <cell r="AD1621">
            <v>4</v>
          </cell>
          <cell r="AE1621">
            <v>0</v>
          </cell>
          <cell r="AF1621">
            <v>0</v>
          </cell>
          <cell r="AG1621" t="str">
            <v xml:space="preserve"> ST</v>
          </cell>
          <cell r="AH1621" t="str">
            <v xml:space="preserve"> UNSECURED</v>
          </cell>
          <cell r="AI1621" t="str">
            <v xml:space="preserve"> N</v>
          </cell>
          <cell r="AJ1621">
            <v>10</v>
          </cell>
          <cell r="AK1621">
            <v>4</v>
          </cell>
          <cell r="AL1621">
            <v>53700</v>
          </cell>
          <cell r="AM1621">
            <v>42317</v>
          </cell>
          <cell r="AN1621" t="str">
            <v xml:space="preserve">  0/00/0000</v>
          </cell>
          <cell r="AO1621">
            <v>529.64</v>
          </cell>
          <cell r="AP1621">
            <v>560.22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1089.8599999999999</v>
          </cell>
          <cell r="AV1621">
            <v>4</v>
          </cell>
          <cell r="AW1621">
            <v>4</v>
          </cell>
          <cell r="AX1621">
            <v>4</v>
          </cell>
          <cell r="AY1621">
            <v>53700</v>
          </cell>
          <cell r="AZ1621">
            <v>42317</v>
          </cell>
          <cell r="BA1621" t="str">
            <v xml:space="preserve"> ST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 t="str">
            <v>Substandard</v>
          </cell>
          <cell r="BH1621" t="str">
            <v>Pass</v>
          </cell>
          <cell r="BI1621" t="str">
            <v>***-**-2165</v>
          </cell>
          <cell r="BJ1621">
            <v>529.64</v>
          </cell>
          <cell r="BK1621">
            <v>0</v>
          </cell>
          <cell r="BL1621"/>
          <cell r="BM1621"/>
          <cell r="BN1621">
            <v>0</v>
          </cell>
          <cell r="BO1621"/>
          <cell r="BP1621"/>
          <cell r="BQ1621">
            <v>7.2733428135258695E-7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529.64</v>
          </cell>
          <cell r="BY1621" t="str">
            <v>120 +</v>
          </cell>
          <cell r="BZ1621">
            <v>1089.8600000000001</v>
          </cell>
          <cell r="CA1621" t="e">
            <v>#REF!</v>
          </cell>
          <cell r="CB1621" t="str">
            <v>Match</v>
          </cell>
          <cell r="CC1621" t="b">
            <v>0</v>
          </cell>
          <cell r="CD1621">
            <v>514862165</v>
          </cell>
          <cell r="CE1621">
            <v>9</v>
          </cell>
          <cell r="CF1621">
            <v>5</v>
          </cell>
          <cell r="CG1621">
            <v>86</v>
          </cell>
          <cell r="CH1621" t="b">
            <v>0</v>
          </cell>
          <cell r="CI1621">
            <v>3639.6868402777764</v>
          </cell>
          <cell r="CJ1621" t="str">
            <v>31 +</v>
          </cell>
          <cell r="CK1621">
            <v>0</v>
          </cell>
          <cell r="CL1621">
            <v>0</v>
          </cell>
        </row>
        <row r="1622">
          <cell r="B1622">
            <v>51127</v>
          </cell>
          <cell r="C1622" t="str">
            <v xml:space="preserve"> SAUER,JOSHUA W</v>
          </cell>
          <cell r="D1622">
            <v>20147.7</v>
          </cell>
          <cell r="E1622">
            <v>644.29999999999995</v>
          </cell>
          <cell r="F1622">
            <v>41995</v>
          </cell>
          <cell r="G1622">
            <v>43472</v>
          </cell>
          <cell r="H1622" t="str">
            <v xml:space="preserve"> VEHICLE RENEWAL</v>
          </cell>
          <cell r="I1622" t="str">
            <v xml:space="preserve"> SA</v>
          </cell>
          <cell r="J1622">
            <v>31</v>
          </cell>
          <cell r="K1622" t="str">
            <v xml:space="preserve"> A</v>
          </cell>
          <cell r="L1622" t="str">
            <v xml:space="preserve"> N</v>
          </cell>
          <cell r="M1622">
            <v>0</v>
          </cell>
          <cell r="N1622">
            <v>53840</v>
          </cell>
          <cell r="O1622">
            <v>51127</v>
          </cell>
          <cell r="P1622">
            <v>0</v>
          </cell>
          <cell r="Q1622" t="str">
            <v xml:space="preserve"> LF</v>
          </cell>
          <cell r="R1622">
            <v>43411</v>
          </cell>
          <cell r="S1622">
            <v>483.92</v>
          </cell>
          <cell r="T1622">
            <v>5.31</v>
          </cell>
          <cell r="U1622" t="str">
            <v xml:space="preserve"> N</v>
          </cell>
          <cell r="V1622">
            <v>11</v>
          </cell>
          <cell r="W1622">
            <v>514864693</v>
          </cell>
          <cell r="X1622" t="str">
            <v xml:space="preserve"> S</v>
          </cell>
          <cell r="Y1622">
            <v>53840</v>
          </cell>
          <cell r="Z1622">
            <v>51127</v>
          </cell>
          <cell r="AA1622">
            <v>0</v>
          </cell>
          <cell r="AB1622">
            <v>13</v>
          </cell>
          <cell r="AC1622">
            <v>10</v>
          </cell>
          <cell r="AD1622">
            <v>4</v>
          </cell>
          <cell r="AE1622">
            <v>0</v>
          </cell>
          <cell r="AF1622">
            <v>0</v>
          </cell>
          <cell r="AG1622" t="str">
            <v xml:space="preserve"> ST</v>
          </cell>
          <cell r="AH1622" t="str">
            <v xml:space="preserve"> 2008 CHEVROLET SILVERADO 3500</v>
          </cell>
          <cell r="AI1622" t="str">
            <v xml:space="preserve"> N</v>
          </cell>
          <cell r="AJ1622">
            <v>7</v>
          </cell>
          <cell r="AK1622">
            <v>1</v>
          </cell>
          <cell r="AL1622">
            <v>53840</v>
          </cell>
          <cell r="AM1622">
            <v>51127</v>
          </cell>
          <cell r="AN1622" t="str">
            <v xml:space="preserve">  0/00/0000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53840</v>
          </cell>
          <cell r="AZ1622">
            <v>51127</v>
          </cell>
          <cell r="BA1622" t="str">
            <v xml:space="preserve"> ST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 t="str">
            <v>Pass</v>
          </cell>
          <cell r="BH1622" t="str">
            <v>Pass</v>
          </cell>
          <cell r="BI1622" t="str">
            <v>***-**-4693</v>
          </cell>
          <cell r="BJ1622">
            <v>644.29999999999995</v>
          </cell>
          <cell r="BK1622">
            <v>649.6099999999999</v>
          </cell>
          <cell r="BL1622">
            <v>649.6099999999999</v>
          </cell>
          <cell r="BM1622"/>
          <cell r="BN1622"/>
          <cell r="BO1622"/>
          <cell r="BP1622"/>
          <cell r="BQ1622">
            <v>6.19354720626898E-7</v>
          </cell>
          <cell r="BR1622">
            <v>644.29999999999995</v>
          </cell>
          <cell r="BS1622">
            <v>5.31</v>
          </cell>
          <cell r="BT1622">
            <v>649.6099999999999</v>
          </cell>
          <cell r="BU1622">
            <v>0</v>
          </cell>
          <cell r="BV1622">
            <v>649.6099999999999</v>
          </cell>
          <cell r="BW1622">
            <v>0</v>
          </cell>
          <cell r="BX1622">
            <v>0</v>
          </cell>
          <cell r="BY1622"/>
          <cell r="BZ1622">
            <v>0</v>
          </cell>
          <cell r="CA1622" t="e">
            <v>#REF!</v>
          </cell>
          <cell r="CB1622" t="str">
            <v>Match</v>
          </cell>
          <cell r="CC1622" t="b">
            <v>0</v>
          </cell>
          <cell r="CD1622">
            <v>514864693</v>
          </cell>
          <cell r="CE1622">
            <v>9</v>
          </cell>
          <cell r="CF1622">
            <v>5</v>
          </cell>
          <cell r="CG1622">
            <v>86</v>
          </cell>
          <cell r="CH1622" t="b">
            <v>0</v>
          </cell>
          <cell r="CI1622">
            <v>-287.31315972222365</v>
          </cell>
          <cell r="CJ1622"/>
          <cell r="CK1622" t="e">
            <v>#REF!</v>
          </cell>
          <cell r="CL1622" t="e">
            <v>#REF!</v>
          </cell>
        </row>
        <row r="1623">
          <cell r="B1623">
            <v>54386</v>
          </cell>
          <cell r="C1623" t="str">
            <v xml:space="preserve"> SAUER,KARLA K</v>
          </cell>
          <cell r="D1623">
            <v>23274.18</v>
          </cell>
          <cell r="E1623">
            <v>23274.18</v>
          </cell>
          <cell r="F1623">
            <v>43083</v>
          </cell>
          <cell r="G1623">
            <v>44301</v>
          </cell>
          <cell r="H1623" t="str">
            <v xml:space="preserve"> PERSONAL</v>
          </cell>
          <cell r="I1623" t="str">
            <v xml:space="preserve"> SA</v>
          </cell>
          <cell r="J1623">
            <v>31</v>
          </cell>
          <cell r="K1623" t="str">
            <v xml:space="preserve"> A</v>
          </cell>
          <cell r="L1623" t="str">
            <v xml:space="preserve"> N</v>
          </cell>
          <cell r="M1623">
            <v>0</v>
          </cell>
          <cell r="N1623">
            <v>53845</v>
          </cell>
          <cell r="O1623">
            <v>54386</v>
          </cell>
          <cell r="P1623">
            <v>0</v>
          </cell>
          <cell r="Q1623" t="str">
            <v xml:space="preserve"> MN</v>
          </cell>
          <cell r="R1623">
            <v>43146</v>
          </cell>
          <cell r="S1623">
            <v>672.98</v>
          </cell>
          <cell r="T1623">
            <v>183</v>
          </cell>
          <cell r="U1623" t="str">
            <v xml:space="preserve"> N</v>
          </cell>
          <cell r="V1623">
            <v>7</v>
          </cell>
          <cell r="W1623">
            <v>509520647</v>
          </cell>
          <cell r="X1623" t="str">
            <v xml:space="preserve"> S</v>
          </cell>
          <cell r="Y1623">
            <v>53845</v>
          </cell>
          <cell r="Z1623">
            <v>54386</v>
          </cell>
          <cell r="AA1623">
            <v>0</v>
          </cell>
          <cell r="AB1623">
            <v>21</v>
          </cell>
          <cell r="AC1623">
            <v>10</v>
          </cell>
          <cell r="AD1623">
            <v>4</v>
          </cell>
          <cell r="AE1623">
            <v>0</v>
          </cell>
          <cell r="AF1623">
            <v>0</v>
          </cell>
          <cell r="AG1623" t="str">
            <v xml:space="preserve"> ST</v>
          </cell>
          <cell r="AH1623" t="str">
            <v xml:space="preserve"> 1970 GMC PICKUP  (VIN CE134SZ6</v>
          </cell>
          <cell r="AI1623" t="str">
            <v xml:space="preserve"> N</v>
          </cell>
          <cell r="AJ1623">
            <v>7</v>
          </cell>
          <cell r="AK1623">
            <v>0</v>
          </cell>
          <cell r="AL1623">
            <v>53845</v>
          </cell>
          <cell r="AM1623">
            <v>54386</v>
          </cell>
          <cell r="AN1623" t="str">
            <v xml:space="preserve">  0/00/0000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53845</v>
          </cell>
          <cell r="AZ1623">
            <v>54386</v>
          </cell>
          <cell r="BA1623" t="str">
            <v xml:space="preserve"> ST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 t="str">
            <v>Pass</v>
          </cell>
          <cell r="BH1623" t="str">
            <v>Pass</v>
          </cell>
          <cell r="BI1623" t="str">
            <v>***-**-0647</v>
          </cell>
          <cell r="BJ1623">
            <v>23274.18</v>
          </cell>
          <cell r="BK1623">
            <v>23457.18</v>
          </cell>
          <cell r="BL1623">
            <v>23457.18</v>
          </cell>
          <cell r="BM1623"/>
          <cell r="BN1623"/>
          <cell r="BO1623"/>
          <cell r="BP1623"/>
          <cell r="BQ1623">
            <v>2.2373076597423775E-5</v>
          </cell>
          <cell r="BR1623">
            <v>23274.18</v>
          </cell>
          <cell r="BS1623">
            <v>183</v>
          </cell>
          <cell r="BT1623">
            <v>23457.18</v>
          </cell>
          <cell r="BU1623">
            <v>0</v>
          </cell>
          <cell r="BV1623">
            <v>23457.18</v>
          </cell>
          <cell r="BW1623">
            <v>0</v>
          </cell>
          <cell r="BX1623">
            <v>0</v>
          </cell>
          <cell r="BY1623"/>
          <cell r="BZ1623">
            <v>0</v>
          </cell>
          <cell r="CA1623" t="e">
            <v>#REF!</v>
          </cell>
          <cell r="CB1623" t="str">
            <v>Match</v>
          </cell>
          <cell r="CC1623" t="b">
            <v>0</v>
          </cell>
          <cell r="CD1623">
            <v>509520647</v>
          </cell>
          <cell r="CE1623">
            <v>9</v>
          </cell>
          <cell r="CF1623">
            <v>5</v>
          </cell>
          <cell r="CG1623">
            <v>52</v>
          </cell>
          <cell r="CH1623" t="b">
            <v>0</v>
          </cell>
          <cell r="CI1623">
            <v>-22.313159722223645</v>
          </cell>
          <cell r="CJ1623"/>
          <cell r="CK1623" t="e">
            <v>#REF!</v>
          </cell>
          <cell r="CL1623" t="e">
            <v>#REF!</v>
          </cell>
        </row>
        <row r="1624">
          <cell r="B1624">
            <v>49275</v>
          </cell>
          <cell r="C1624" t="str">
            <v xml:space="preserve"> SCHEFFE,CLYDE D,JR</v>
          </cell>
          <cell r="D1624">
            <v>15000</v>
          </cell>
          <cell r="E1624">
            <v>14400</v>
          </cell>
          <cell r="F1624">
            <v>41460</v>
          </cell>
          <cell r="G1624">
            <v>43115</v>
          </cell>
          <cell r="H1624" t="str">
            <v xml:space="preserve"> LIVESTOCK OPERATING</v>
          </cell>
          <cell r="I1624" t="str">
            <v xml:space="preserve"> SI</v>
          </cell>
          <cell r="J1624">
            <v>91</v>
          </cell>
          <cell r="K1624" t="str">
            <v xml:space="preserve"> A</v>
          </cell>
          <cell r="L1624" t="str">
            <v xml:space="preserve"> O</v>
          </cell>
          <cell r="M1624">
            <v>15000</v>
          </cell>
          <cell r="N1624">
            <v>53855</v>
          </cell>
          <cell r="O1624">
            <v>49275</v>
          </cell>
          <cell r="P1624">
            <v>0</v>
          </cell>
          <cell r="Q1624" t="str">
            <v xml:space="preserve"> LF</v>
          </cell>
          <cell r="R1624">
            <v>43115</v>
          </cell>
          <cell r="S1624">
            <v>0</v>
          </cell>
          <cell r="T1624">
            <v>2787.99</v>
          </cell>
          <cell r="U1624" t="str">
            <v xml:space="preserve"> N</v>
          </cell>
          <cell r="V1624">
            <v>7</v>
          </cell>
          <cell r="W1624">
            <v>515648430</v>
          </cell>
          <cell r="X1624" t="str">
            <v xml:space="preserve"> S</v>
          </cell>
          <cell r="Y1624">
            <v>53855</v>
          </cell>
          <cell r="Z1624">
            <v>49275</v>
          </cell>
          <cell r="AA1624">
            <v>1</v>
          </cell>
          <cell r="AB1624">
            <v>26</v>
          </cell>
          <cell r="AC1624">
            <v>4</v>
          </cell>
          <cell r="AD1624">
            <v>11</v>
          </cell>
          <cell r="AE1624">
            <v>0</v>
          </cell>
          <cell r="AF1624">
            <v>0</v>
          </cell>
          <cell r="AG1624" t="str">
            <v xml:space="preserve"> ST</v>
          </cell>
          <cell r="AH1624" t="str">
            <v xml:space="preserve"> INV ACCTS EQUIP LSTK</v>
          </cell>
          <cell r="AI1624" t="str">
            <v xml:space="preserve"> N</v>
          </cell>
          <cell r="AJ1624">
            <v>7</v>
          </cell>
          <cell r="AK1624">
            <v>6</v>
          </cell>
          <cell r="AL1624">
            <v>53855</v>
          </cell>
          <cell r="AM1624">
            <v>49275</v>
          </cell>
          <cell r="AN1624" t="str">
            <v xml:space="preserve">  5/09/2017</v>
          </cell>
          <cell r="AO1624">
            <v>14400</v>
          </cell>
          <cell r="AP1624">
            <v>2787.99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3</v>
          </cell>
          <cell r="AW1624">
            <v>1</v>
          </cell>
          <cell r="AX1624">
            <v>0</v>
          </cell>
          <cell r="AY1624">
            <v>53855</v>
          </cell>
          <cell r="AZ1624">
            <v>49275</v>
          </cell>
          <cell r="BA1624" t="str">
            <v xml:space="preserve"> ST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 t="str">
            <v>Pass</v>
          </cell>
          <cell r="BH1624" t="str">
            <v>Pass</v>
          </cell>
          <cell r="BI1624" t="str">
            <v>***-**-8430</v>
          </cell>
          <cell r="BJ1624">
            <v>15000</v>
          </cell>
          <cell r="BK1624">
            <v>17187.989999999998</v>
          </cell>
          <cell r="BL1624">
            <v>17187.989999999998</v>
          </cell>
          <cell r="BM1624"/>
          <cell r="BN1624"/>
          <cell r="BO1624"/>
          <cell r="BP1624"/>
          <cell r="BQ1624">
            <v>1.3842477071282527E-5</v>
          </cell>
          <cell r="BR1624">
            <v>14400</v>
          </cell>
          <cell r="BS1624">
            <v>2787.99</v>
          </cell>
          <cell r="BT1624">
            <v>17187.989999999998</v>
          </cell>
          <cell r="BU1624">
            <v>0</v>
          </cell>
          <cell r="BV1624">
            <v>17187.989999999998</v>
          </cell>
          <cell r="BW1624">
            <v>0</v>
          </cell>
          <cell r="BX1624">
            <v>0</v>
          </cell>
          <cell r="BY1624"/>
          <cell r="BZ1624">
            <v>17187.989999999998</v>
          </cell>
          <cell r="CA1624" t="e">
            <v>#REF!</v>
          </cell>
          <cell r="CB1624" t="str">
            <v>Match</v>
          </cell>
          <cell r="CC1624" t="b">
            <v>0</v>
          </cell>
          <cell r="CD1624">
            <v>515648430</v>
          </cell>
          <cell r="CE1624">
            <v>9</v>
          </cell>
          <cell r="CF1624">
            <v>5</v>
          </cell>
          <cell r="CG1624">
            <v>64</v>
          </cell>
          <cell r="CH1624" t="b">
            <v>0</v>
          </cell>
          <cell r="CI1624">
            <v>8.6868402777763549</v>
          </cell>
          <cell r="CJ1624"/>
          <cell r="CK1624" t="e">
            <v>#REF!</v>
          </cell>
          <cell r="CL1624" t="e">
            <v>#REF!</v>
          </cell>
        </row>
        <row r="1625">
          <cell r="B1625">
            <v>50757</v>
          </cell>
          <cell r="C1625" t="str">
            <v xml:space="preserve"> SCHEFFE,CLYDE D,JR.</v>
          </cell>
          <cell r="D1625">
            <v>46817.5</v>
          </cell>
          <cell r="E1625">
            <v>17818.240000000002</v>
          </cell>
          <cell r="F1625">
            <v>41899</v>
          </cell>
          <cell r="G1625">
            <v>43770</v>
          </cell>
          <cell r="H1625" t="str">
            <v xml:space="preserve"> PURCHASE VEHICLE</v>
          </cell>
          <cell r="I1625" t="str">
            <v xml:space="preserve"> SA</v>
          </cell>
          <cell r="J1625">
            <v>34</v>
          </cell>
          <cell r="K1625" t="str">
            <v xml:space="preserve"> A</v>
          </cell>
          <cell r="L1625" t="str">
            <v xml:space="preserve"> N</v>
          </cell>
          <cell r="M1625">
            <v>0</v>
          </cell>
          <cell r="N1625">
            <v>53855</v>
          </cell>
          <cell r="O1625">
            <v>50757</v>
          </cell>
          <cell r="P1625">
            <v>0</v>
          </cell>
          <cell r="Q1625" t="str">
            <v xml:space="preserve"> LF</v>
          </cell>
          <cell r="R1625">
            <v>43132</v>
          </cell>
          <cell r="S1625">
            <v>883.89</v>
          </cell>
          <cell r="T1625">
            <v>53.7</v>
          </cell>
          <cell r="U1625" t="str">
            <v xml:space="preserve"> N</v>
          </cell>
          <cell r="V1625">
            <v>11</v>
          </cell>
          <cell r="W1625">
            <v>515648430</v>
          </cell>
          <cell r="X1625" t="str">
            <v xml:space="preserve"> S</v>
          </cell>
          <cell r="Y1625">
            <v>53855</v>
          </cell>
          <cell r="Z1625">
            <v>50757</v>
          </cell>
          <cell r="AA1625">
            <v>0</v>
          </cell>
          <cell r="AB1625">
            <v>26</v>
          </cell>
          <cell r="AC1625">
            <v>5</v>
          </cell>
          <cell r="AD1625">
            <v>12</v>
          </cell>
          <cell r="AE1625">
            <v>0</v>
          </cell>
          <cell r="AF1625">
            <v>0</v>
          </cell>
          <cell r="AG1625" t="str">
            <v xml:space="preserve"> ST</v>
          </cell>
          <cell r="AH1625" t="str">
            <v xml:space="preserve"> 14 RAM 1500 LAR, 06 F-350 KING</v>
          </cell>
          <cell r="AI1625" t="str">
            <v xml:space="preserve"> N</v>
          </cell>
          <cell r="AJ1625">
            <v>5</v>
          </cell>
          <cell r="AK1625">
            <v>0</v>
          </cell>
          <cell r="AL1625">
            <v>53855</v>
          </cell>
          <cell r="AM1625">
            <v>50757</v>
          </cell>
          <cell r="AN1625" t="str">
            <v xml:space="preserve">  0/00/0000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53855</v>
          </cell>
          <cell r="AZ1625">
            <v>50757</v>
          </cell>
          <cell r="BA1625" t="str">
            <v xml:space="preserve"> ST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 t="str">
            <v>Pass</v>
          </cell>
          <cell r="BH1625" t="str">
            <v>Pass</v>
          </cell>
          <cell r="BI1625" t="str">
            <v>***-**-8430</v>
          </cell>
          <cell r="BJ1625">
            <v>17818.240000000002</v>
          </cell>
          <cell r="BK1625">
            <v>17871.940000000002</v>
          </cell>
          <cell r="BL1625">
            <v>17871.940000000002</v>
          </cell>
          <cell r="BM1625"/>
          <cell r="BN1625"/>
          <cell r="BO1625"/>
          <cell r="BP1625"/>
          <cell r="BQ1625">
            <v>1.2234552512431011E-5</v>
          </cell>
          <cell r="BR1625">
            <v>17818.240000000002</v>
          </cell>
          <cell r="BS1625">
            <v>53.7</v>
          </cell>
          <cell r="BT1625">
            <v>17871.940000000002</v>
          </cell>
          <cell r="BU1625">
            <v>0</v>
          </cell>
          <cell r="BV1625">
            <v>17871.940000000002</v>
          </cell>
          <cell r="BW1625">
            <v>0</v>
          </cell>
          <cell r="BX1625">
            <v>0</v>
          </cell>
          <cell r="BY1625"/>
          <cell r="BZ1625">
            <v>0</v>
          </cell>
          <cell r="CA1625" t="e">
            <v>#REF!</v>
          </cell>
          <cell r="CB1625" t="str">
            <v>Match</v>
          </cell>
          <cell r="CC1625" t="b">
            <v>0</v>
          </cell>
          <cell r="CD1625">
            <v>515648430</v>
          </cell>
          <cell r="CE1625">
            <v>9</v>
          </cell>
          <cell r="CF1625">
            <v>5</v>
          </cell>
          <cell r="CG1625">
            <v>64</v>
          </cell>
          <cell r="CH1625" t="b">
            <v>0</v>
          </cell>
          <cell r="CI1625">
            <v>-8.3131597222236451</v>
          </cell>
          <cell r="CJ1625"/>
          <cell r="CK1625" t="e">
            <v>#REF!</v>
          </cell>
          <cell r="CL1625" t="e">
            <v>#REF!</v>
          </cell>
        </row>
        <row r="1626">
          <cell r="B1626">
            <v>53558</v>
          </cell>
          <cell r="C1626" t="str">
            <v xml:space="preserve"> SCHEFFE, JR.,CLYDE D</v>
          </cell>
          <cell r="D1626">
            <v>8025</v>
          </cell>
          <cell r="E1626">
            <v>5537.25</v>
          </cell>
          <cell r="F1626">
            <v>42744</v>
          </cell>
          <cell r="G1626">
            <v>43845</v>
          </cell>
          <cell r="H1626" t="str">
            <v xml:space="preserve"> PURCHASE MOTORCYCLE</v>
          </cell>
          <cell r="I1626" t="str">
            <v xml:space="preserve"> SA</v>
          </cell>
          <cell r="J1626">
            <v>31</v>
          </cell>
          <cell r="K1626" t="str">
            <v xml:space="preserve"> A</v>
          </cell>
          <cell r="L1626" t="str">
            <v xml:space="preserve"> N</v>
          </cell>
          <cell r="M1626">
            <v>0</v>
          </cell>
          <cell r="N1626">
            <v>53855</v>
          </cell>
          <cell r="O1626">
            <v>53558</v>
          </cell>
          <cell r="P1626">
            <v>0</v>
          </cell>
          <cell r="Q1626" t="str">
            <v xml:space="preserve"> AR</v>
          </cell>
          <cell r="R1626">
            <v>43146</v>
          </cell>
          <cell r="S1626">
            <v>248.03</v>
          </cell>
          <cell r="T1626">
            <v>12.75</v>
          </cell>
          <cell r="U1626" t="str">
            <v xml:space="preserve"> N</v>
          </cell>
          <cell r="V1626">
            <v>14</v>
          </cell>
          <cell r="W1626">
            <v>515648430</v>
          </cell>
          <cell r="X1626" t="str">
            <v xml:space="preserve"> S</v>
          </cell>
          <cell r="Y1626">
            <v>53855</v>
          </cell>
          <cell r="Z1626">
            <v>53558</v>
          </cell>
          <cell r="AA1626">
            <v>0</v>
          </cell>
          <cell r="AB1626">
            <v>26</v>
          </cell>
          <cell r="AC1626">
            <v>10</v>
          </cell>
          <cell r="AD1626">
            <v>4</v>
          </cell>
          <cell r="AE1626">
            <v>0</v>
          </cell>
          <cell r="AF1626">
            <v>0</v>
          </cell>
          <cell r="AG1626" t="str">
            <v xml:space="preserve"> ST</v>
          </cell>
          <cell r="AH1626" t="str">
            <v xml:space="preserve"> 2005 RED HORSE MUSTANG 250 CHO</v>
          </cell>
          <cell r="AI1626" t="str">
            <v xml:space="preserve"> N</v>
          </cell>
          <cell r="AJ1626">
            <v>7</v>
          </cell>
          <cell r="AK1626">
            <v>0</v>
          </cell>
          <cell r="AL1626">
            <v>53855</v>
          </cell>
          <cell r="AM1626">
            <v>53558</v>
          </cell>
          <cell r="AN1626" t="str">
            <v xml:space="preserve">  0/00/0000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53855</v>
          </cell>
          <cell r="AZ1626">
            <v>53558</v>
          </cell>
          <cell r="BA1626" t="str">
            <v xml:space="preserve"> ST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 t="str">
            <v>Pass</v>
          </cell>
          <cell r="BH1626" t="str">
            <v>Pass</v>
          </cell>
          <cell r="BI1626" t="str">
            <v>***-**-8430</v>
          </cell>
          <cell r="BJ1626">
            <v>5537.25</v>
          </cell>
          <cell r="BK1626">
            <v>5550</v>
          </cell>
          <cell r="BL1626">
            <v>5550</v>
          </cell>
          <cell r="BM1626"/>
          <cell r="BN1626"/>
          <cell r="BO1626"/>
          <cell r="BP1626"/>
          <cell r="BQ1626">
            <v>5.3228650113166088E-6</v>
          </cell>
          <cell r="BR1626">
            <v>5537.25</v>
          </cell>
          <cell r="BS1626">
            <v>12.75</v>
          </cell>
          <cell r="BT1626">
            <v>5550</v>
          </cell>
          <cell r="BU1626">
            <v>0</v>
          </cell>
          <cell r="BV1626">
            <v>5550</v>
          </cell>
          <cell r="BW1626">
            <v>0</v>
          </cell>
          <cell r="BX1626">
            <v>0</v>
          </cell>
          <cell r="BY1626"/>
          <cell r="BZ1626">
            <v>0</v>
          </cell>
          <cell r="CA1626" t="e">
            <v>#REF!</v>
          </cell>
          <cell r="CB1626" t="str">
            <v>Match</v>
          </cell>
          <cell r="CC1626" t="b">
            <v>0</v>
          </cell>
          <cell r="CD1626">
            <v>515648430</v>
          </cell>
          <cell r="CE1626">
            <v>9</v>
          </cell>
          <cell r="CF1626">
            <v>5</v>
          </cell>
          <cell r="CG1626">
            <v>64</v>
          </cell>
          <cell r="CH1626" t="b">
            <v>0</v>
          </cell>
          <cell r="CI1626">
            <v>-22.313159722223645</v>
          </cell>
          <cell r="CJ1626"/>
          <cell r="CK1626" t="e">
            <v>#REF!</v>
          </cell>
          <cell r="CL1626" t="e">
            <v>#REF!</v>
          </cell>
        </row>
        <row r="1627">
          <cell r="B1627">
            <v>54364</v>
          </cell>
          <cell r="C1627" t="str">
            <v xml:space="preserve"> SCHEFFE, JR.,CLYDE D</v>
          </cell>
          <cell r="D1627">
            <v>1125</v>
          </cell>
          <cell r="E1627">
            <v>1125</v>
          </cell>
          <cell r="F1627">
            <v>43076</v>
          </cell>
          <cell r="G1627">
            <v>43252</v>
          </cell>
          <cell r="H1627" t="str">
            <v xml:space="preserve"> PERSONAL</v>
          </cell>
          <cell r="I1627" t="str">
            <v xml:space="preserve"> SI</v>
          </cell>
          <cell r="J1627">
            <v>72</v>
          </cell>
          <cell r="K1627" t="str">
            <v xml:space="preserve"> A</v>
          </cell>
          <cell r="L1627" t="str">
            <v xml:space="preserve"> N</v>
          </cell>
          <cell r="M1627">
            <v>0</v>
          </cell>
          <cell r="N1627">
            <v>53855</v>
          </cell>
          <cell r="O1627">
            <v>54364</v>
          </cell>
          <cell r="P1627">
            <v>0</v>
          </cell>
          <cell r="Q1627" t="str">
            <v xml:space="preserve"> MN</v>
          </cell>
          <cell r="R1627">
            <v>43252</v>
          </cell>
          <cell r="S1627">
            <v>0</v>
          </cell>
          <cell r="T1627">
            <v>16.27</v>
          </cell>
          <cell r="U1627" t="str">
            <v xml:space="preserve"> N</v>
          </cell>
          <cell r="V1627">
            <v>1</v>
          </cell>
          <cell r="W1627">
            <v>515648430</v>
          </cell>
          <cell r="X1627" t="str">
            <v xml:space="preserve"> S</v>
          </cell>
          <cell r="Y1627">
            <v>53855</v>
          </cell>
          <cell r="Z1627">
            <v>54364</v>
          </cell>
          <cell r="AA1627">
            <v>0</v>
          </cell>
          <cell r="AB1627">
            <v>26</v>
          </cell>
          <cell r="AC1627">
            <v>10</v>
          </cell>
          <cell r="AD1627">
            <v>8</v>
          </cell>
          <cell r="AE1627">
            <v>0</v>
          </cell>
          <cell r="AF1627">
            <v>0</v>
          </cell>
          <cell r="AG1627" t="str">
            <v xml:space="preserve"> ST</v>
          </cell>
          <cell r="AH1627" t="str">
            <v xml:space="preserve">  </v>
          </cell>
          <cell r="AI1627" t="str">
            <v xml:space="preserve"> N</v>
          </cell>
          <cell r="AJ1627">
            <v>11</v>
          </cell>
          <cell r="AK1627">
            <v>0</v>
          </cell>
          <cell r="AL1627">
            <v>53855</v>
          </cell>
          <cell r="AM1627">
            <v>54364</v>
          </cell>
          <cell r="AN1627" t="str">
            <v xml:space="preserve">  0/00/0000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53855</v>
          </cell>
          <cell r="AZ1627">
            <v>54364</v>
          </cell>
          <cell r="BA1627" t="str">
            <v xml:space="preserve"> ST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 t="str">
            <v>Pass</v>
          </cell>
          <cell r="BH1627" t="str">
            <v>Pass</v>
          </cell>
          <cell r="BI1627" t="str">
            <v>***-**-8430</v>
          </cell>
          <cell r="BJ1627">
            <v>1125</v>
          </cell>
          <cell r="BK1627">
            <v>1141.27</v>
          </cell>
          <cell r="BL1627">
            <v>1141.27</v>
          </cell>
          <cell r="BM1627"/>
          <cell r="BN1627"/>
          <cell r="BO1627"/>
          <cell r="BP1627"/>
          <cell r="BQ1627">
            <v>1.6994112475904887E-6</v>
          </cell>
          <cell r="BR1627">
            <v>1125</v>
          </cell>
          <cell r="BS1627">
            <v>16.27</v>
          </cell>
          <cell r="BT1627">
            <v>1141.27</v>
          </cell>
          <cell r="BU1627">
            <v>0</v>
          </cell>
          <cell r="BV1627">
            <v>1141.27</v>
          </cell>
          <cell r="BW1627">
            <v>0</v>
          </cell>
          <cell r="BX1627">
            <v>0</v>
          </cell>
          <cell r="BY1627"/>
          <cell r="BZ1627">
            <v>0</v>
          </cell>
          <cell r="CA1627" t="e">
            <v>#REF!</v>
          </cell>
          <cell r="CB1627" t="str">
            <v>Match</v>
          </cell>
          <cell r="CC1627" t="b">
            <v>0</v>
          </cell>
          <cell r="CD1627">
            <v>515648430</v>
          </cell>
          <cell r="CE1627">
            <v>9</v>
          </cell>
          <cell r="CF1627">
            <v>5</v>
          </cell>
          <cell r="CG1627">
            <v>64</v>
          </cell>
          <cell r="CH1627" t="b">
            <v>0</v>
          </cell>
          <cell r="CI1627">
            <v>-128.31315972222365</v>
          </cell>
          <cell r="CJ1627"/>
          <cell r="CK1627" t="e">
            <v>#REF!</v>
          </cell>
          <cell r="CL1627" t="e">
            <v>#REF!</v>
          </cell>
        </row>
        <row r="1628">
          <cell r="B1628">
            <v>50779</v>
          </cell>
          <cell r="C1628" t="str">
            <v xml:space="preserve"> SCHEUERMAN,JOEL</v>
          </cell>
          <cell r="D1628">
            <v>8905.0499999999993</v>
          </cell>
          <cell r="E1628">
            <v>2622.88</v>
          </cell>
          <cell r="F1628">
            <v>41906</v>
          </cell>
          <cell r="G1628">
            <v>43449</v>
          </cell>
          <cell r="H1628" t="str">
            <v xml:space="preserve"> DEBT CONSOLIDATION</v>
          </cell>
          <cell r="I1628" t="str">
            <v xml:space="preserve"> SA</v>
          </cell>
          <cell r="J1628">
            <v>34</v>
          </cell>
          <cell r="K1628" t="str">
            <v xml:space="preserve"> A</v>
          </cell>
          <cell r="L1628" t="str">
            <v xml:space="preserve"> N</v>
          </cell>
          <cell r="M1628">
            <v>0</v>
          </cell>
          <cell r="N1628">
            <v>53860</v>
          </cell>
          <cell r="O1628">
            <v>50779</v>
          </cell>
          <cell r="P1628">
            <v>0</v>
          </cell>
          <cell r="Q1628" t="str">
            <v xml:space="preserve"> LF</v>
          </cell>
          <cell r="R1628">
            <v>43146</v>
          </cell>
          <cell r="S1628">
            <v>223.97</v>
          </cell>
          <cell r="T1628">
            <v>6.68</v>
          </cell>
          <cell r="U1628" t="str">
            <v xml:space="preserve"> N</v>
          </cell>
          <cell r="V1628">
            <v>11</v>
          </cell>
          <cell r="W1628">
            <v>512744225</v>
          </cell>
          <cell r="X1628" t="str">
            <v xml:space="preserve"> S</v>
          </cell>
          <cell r="Y1628">
            <v>53860</v>
          </cell>
          <cell r="Z1628">
            <v>50779</v>
          </cell>
          <cell r="AA1628">
            <v>0</v>
          </cell>
          <cell r="AB1628">
            <v>3</v>
          </cell>
          <cell r="AC1628">
            <v>5</v>
          </cell>
          <cell r="AD1628">
            <v>12</v>
          </cell>
          <cell r="AE1628">
            <v>0</v>
          </cell>
          <cell r="AF1628">
            <v>0</v>
          </cell>
          <cell r="AG1628" t="str">
            <v xml:space="preserve"> ST</v>
          </cell>
          <cell r="AH1628" t="str">
            <v xml:space="preserve"> 2013 CHEVROLET EQUINOX (VIN 2G</v>
          </cell>
          <cell r="AI1628" t="str">
            <v xml:space="preserve"> N</v>
          </cell>
          <cell r="AJ1628">
            <v>7.75</v>
          </cell>
          <cell r="AK1628">
            <v>21</v>
          </cell>
          <cell r="AL1628">
            <v>53860</v>
          </cell>
          <cell r="AM1628">
            <v>50779</v>
          </cell>
          <cell r="AN1628" t="str">
            <v xml:space="preserve">  0/00/0000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1</v>
          </cell>
          <cell r="AW1628">
            <v>0</v>
          </cell>
          <cell r="AX1628">
            <v>0</v>
          </cell>
          <cell r="AY1628">
            <v>53860</v>
          </cell>
          <cell r="AZ1628">
            <v>50779</v>
          </cell>
          <cell r="BA1628" t="str">
            <v xml:space="preserve"> ST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 t="str">
            <v>Pass</v>
          </cell>
          <cell r="BH1628" t="str">
            <v>Pass</v>
          </cell>
          <cell r="BI1628" t="str">
            <v>***-**-4225</v>
          </cell>
          <cell r="BJ1628">
            <v>2622.88</v>
          </cell>
          <cell r="BK1628">
            <v>2629.56</v>
          </cell>
          <cell r="BL1628">
            <v>2629.56</v>
          </cell>
          <cell r="BM1628"/>
          <cell r="BN1628"/>
          <cell r="BO1628"/>
          <cell r="BP1628"/>
          <cell r="BQ1628">
            <v>2.791472827585543E-6</v>
          </cell>
          <cell r="BR1628">
            <v>2622.88</v>
          </cell>
          <cell r="BS1628">
            <v>6.68</v>
          </cell>
          <cell r="BT1628">
            <v>2629.56</v>
          </cell>
          <cell r="BU1628">
            <v>0</v>
          </cell>
          <cell r="BV1628">
            <v>2629.56</v>
          </cell>
          <cell r="BW1628">
            <v>0</v>
          </cell>
          <cell r="BX1628">
            <v>0</v>
          </cell>
          <cell r="BY1628"/>
          <cell r="BZ1628">
            <v>0</v>
          </cell>
          <cell r="CA1628" t="e">
            <v>#REF!</v>
          </cell>
          <cell r="CB1628" t="str">
            <v>Match</v>
          </cell>
          <cell r="CC1628" t="b">
            <v>0</v>
          </cell>
          <cell r="CD1628">
            <v>512744225</v>
          </cell>
          <cell r="CE1628">
            <v>9</v>
          </cell>
          <cell r="CF1628">
            <v>5</v>
          </cell>
          <cell r="CG1628">
            <v>74</v>
          </cell>
          <cell r="CH1628" t="b">
            <v>0</v>
          </cell>
          <cell r="CI1628">
            <v>-22.313159722223645</v>
          </cell>
          <cell r="CJ1628"/>
          <cell r="CK1628" t="e">
            <v>#REF!</v>
          </cell>
          <cell r="CL1628" t="e">
            <v>#REF!</v>
          </cell>
        </row>
        <row r="1629">
          <cell r="B1629">
            <v>51231</v>
          </cell>
          <cell r="C1629" t="str">
            <v xml:space="preserve"> SCHEUERMAN,JOEL</v>
          </cell>
          <cell r="D1629">
            <v>19485.16</v>
          </cell>
          <cell r="E1629">
            <v>12216.16</v>
          </cell>
          <cell r="F1629">
            <v>42031</v>
          </cell>
          <cell r="G1629">
            <v>44131</v>
          </cell>
          <cell r="H1629" t="str">
            <v xml:space="preserve"> REFINANCE VEHICLE</v>
          </cell>
          <cell r="I1629" t="str">
            <v xml:space="preserve"> SA</v>
          </cell>
          <cell r="J1629">
            <v>31</v>
          </cell>
          <cell r="K1629" t="str">
            <v xml:space="preserve"> A</v>
          </cell>
          <cell r="L1629" t="str">
            <v xml:space="preserve"> N</v>
          </cell>
          <cell r="M1629">
            <v>0</v>
          </cell>
          <cell r="N1629">
            <v>53860</v>
          </cell>
          <cell r="O1629">
            <v>51231</v>
          </cell>
          <cell r="P1629">
            <v>0</v>
          </cell>
          <cell r="Q1629" t="str">
            <v xml:space="preserve"> LF</v>
          </cell>
          <cell r="R1629">
            <v>43127</v>
          </cell>
          <cell r="S1629">
            <v>371.56</v>
          </cell>
          <cell r="T1629">
            <v>144.08000000000001</v>
          </cell>
          <cell r="U1629" t="str">
            <v xml:space="preserve"> N</v>
          </cell>
          <cell r="V1629">
            <v>11</v>
          </cell>
          <cell r="W1629">
            <v>512744225</v>
          </cell>
          <cell r="X1629" t="str">
            <v xml:space="preserve"> S</v>
          </cell>
          <cell r="Y1629">
            <v>53860</v>
          </cell>
          <cell r="Z1629">
            <v>51231</v>
          </cell>
          <cell r="AA1629">
            <v>0</v>
          </cell>
          <cell r="AB1629">
            <v>3</v>
          </cell>
          <cell r="AC1629">
            <v>10</v>
          </cell>
          <cell r="AD1629">
            <v>4</v>
          </cell>
          <cell r="AE1629">
            <v>0</v>
          </cell>
          <cell r="AF1629">
            <v>0</v>
          </cell>
          <cell r="AG1629" t="str">
            <v xml:space="preserve"> ST</v>
          </cell>
          <cell r="AH1629" t="str">
            <v xml:space="preserve"> 08 HD FXSTSSE2, 13 EQUINOX</v>
          </cell>
          <cell r="AI1629" t="str">
            <v xml:space="preserve"> N</v>
          </cell>
          <cell r="AJ1629">
            <v>5.25</v>
          </cell>
          <cell r="AK1629">
            <v>1</v>
          </cell>
          <cell r="AL1629">
            <v>53860</v>
          </cell>
          <cell r="AM1629">
            <v>51231</v>
          </cell>
          <cell r="AN1629" t="str">
            <v xml:space="preserve">  0/00/0000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53860</v>
          </cell>
          <cell r="AZ1629">
            <v>51231</v>
          </cell>
          <cell r="BA1629" t="str">
            <v xml:space="preserve"> ST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 t="str">
            <v>Pass</v>
          </cell>
          <cell r="BH1629" t="str">
            <v>Pass</v>
          </cell>
          <cell r="BI1629" t="str">
            <v>***-**-4225</v>
          </cell>
          <cell r="BJ1629">
            <v>12216.16</v>
          </cell>
          <cell r="BK1629">
            <v>12360.24</v>
          </cell>
          <cell r="BL1629">
            <v>12360.24</v>
          </cell>
          <cell r="BM1629"/>
          <cell r="BN1629"/>
          <cell r="BO1629"/>
          <cell r="BP1629"/>
          <cell r="BQ1629">
            <v>8.8073913905791012E-6</v>
          </cell>
          <cell r="BR1629">
            <v>12216.16</v>
          </cell>
          <cell r="BS1629">
            <v>144.08000000000001</v>
          </cell>
          <cell r="BT1629">
            <v>12360.24</v>
          </cell>
          <cell r="BU1629">
            <v>0</v>
          </cell>
          <cell r="BV1629">
            <v>12360.24</v>
          </cell>
          <cell r="BW1629">
            <v>0</v>
          </cell>
          <cell r="BX1629">
            <v>0</v>
          </cell>
          <cell r="BY1629"/>
          <cell r="BZ1629">
            <v>0</v>
          </cell>
          <cell r="CA1629" t="e">
            <v>#REF!</v>
          </cell>
          <cell r="CB1629" t="str">
            <v>Match</v>
          </cell>
          <cell r="CC1629" t="b">
            <v>0</v>
          </cell>
          <cell r="CD1629">
            <v>512744225</v>
          </cell>
          <cell r="CE1629">
            <v>9</v>
          </cell>
          <cell r="CF1629">
            <v>5</v>
          </cell>
          <cell r="CG1629">
            <v>74</v>
          </cell>
          <cell r="CH1629" t="b">
            <v>0</v>
          </cell>
          <cell r="CI1629">
            <v>-3.3131597222236451</v>
          </cell>
          <cell r="CJ1629"/>
          <cell r="CK1629" t="e">
            <v>#REF!</v>
          </cell>
          <cell r="CL1629" t="e">
            <v>#REF!</v>
          </cell>
        </row>
        <row r="1630">
          <cell r="B1630">
            <v>51233</v>
          </cell>
          <cell r="C1630" t="str">
            <v xml:space="preserve"> SCHEUERMAN,JOEL</v>
          </cell>
          <cell r="D1630">
            <v>17413.830000000002</v>
          </cell>
          <cell r="E1630">
            <v>9588.19</v>
          </cell>
          <cell r="F1630">
            <v>42031</v>
          </cell>
          <cell r="G1630">
            <v>43784</v>
          </cell>
          <cell r="H1630" t="str">
            <v xml:space="preserve"> REFINANCE MOTORCYCLE</v>
          </cell>
          <cell r="I1630" t="str">
            <v xml:space="preserve"> SA</v>
          </cell>
          <cell r="J1630">
            <v>31</v>
          </cell>
          <cell r="K1630" t="str">
            <v xml:space="preserve"> A</v>
          </cell>
          <cell r="L1630" t="str">
            <v xml:space="preserve"> N</v>
          </cell>
          <cell r="M1630">
            <v>0</v>
          </cell>
          <cell r="N1630">
            <v>53860</v>
          </cell>
          <cell r="O1630">
            <v>51233</v>
          </cell>
          <cell r="P1630">
            <v>0</v>
          </cell>
          <cell r="Q1630" t="str">
            <v xml:space="preserve"> LF</v>
          </cell>
          <cell r="R1630">
            <v>43115</v>
          </cell>
          <cell r="S1630">
            <v>416.54</v>
          </cell>
          <cell r="T1630">
            <v>140.01</v>
          </cell>
          <cell r="U1630" t="str">
            <v xml:space="preserve"> N</v>
          </cell>
          <cell r="V1630">
            <v>11</v>
          </cell>
          <cell r="W1630">
            <v>512744225</v>
          </cell>
          <cell r="X1630" t="str">
            <v xml:space="preserve"> S</v>
          </cell>
          <cell r="Y1630">
            <v>53860</v>
          </cell>
          <cell r="Z1630">
            <v>51233</v>
          </cell>
          <cell r="AA1630">
            <v>0</v>
          </cell>
          <cell r="AB1630">
            <v>3</v>
          </cell>
          <cell r="AC1630">
            <v>10</v>
          </cell>
          <cell r="AD1630">
            <v>4</v>
          </cell>
          <cell r="AE1630">
            <v>0</v>
          </cell>
          <cell r="AF1630">
            <v>0</v>
          </cell>
          <cell r="AG1630" t="str">
            <v xml:space="preserve"> ST</v>
          </cell>
          <cell r="AH1630" t="str">
            <v xml:space="preserve"> 08 HD FXSTSSE2, 13 EQUINOX</v>
          </cell>
          <cell r="AI1630" t="str">
            <v xml:space="preserve"> N</v>
          </cell>
          <cell r="AJ1630">
            <v>6.5</v>
          </cell>
          <cell r="AK1630">
            <v>22</v>
          </cell>
          <cell r="AL1630">
            <v>53860</v>
          </cell>
          <cell r="AM1630">
            <v>51233</v>
          </cell>
          <cell r="AN1630" t="str">
            <v xml:space="preserve">  0/00/0000</v>
          </cell>
          <cell r="AO1630">
            <v>291.89</v>
          </cell>
          <cell r="AP1630">
            <v>124.65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53860</v>
          </cell>
          <cell r="AZ1630">
            <v>51233</v>
          </cell>
          <cell r="BA1630" t="str">
            <v xml:space="preserve"> ST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 t="str">
            <v>Pass</v>
          </cell>
          <cell r="BH1630" t="str">
            <v>Pass</v>
          </cell>
          <cell r="BI1630" t="str">
            <v>***-**-4225</v>
          </cell>
          <cell r="BJ1630">
            <v>9588.19</v>
          </cell>
          <cell r="BK1630">
            <v>9728.2000000000007</v>
          </cell>
          <cell r="BL1630">
            <v>9728.2000000000007</v>
          </cell>
          <cell r="BM1630"/>
          <cell r="BN1630"/>
          <cell r="BO1630"/>
          <cell r="BP1630"/>
          <cell r="BQ1630">
            <v>8.5586106299171902E-6</v>
          </cell>
          <cell r="BR1630">
            <v>9588.19</v>
          </cell>
          <cell r="BS1630">
            <v>140.01</v>
          </cell>
          <cell r="BT1630">
            <v>9728.2000000000007</v>
          </cell>
          <cell r="BU1630">
            <v>0</v>
          </cell>
          <cell r="BV1630">
            <v>9728.2000000000007</v>
          </cell>
          <cell r="BW1630">
            <v>0</v>
          </cell>
          <cell r="BX1630">
            <v>0</v>
          </cell>
          <cell r="BY1630"/>
          <cell r="BZ1630">
            <v>416.53999999999996</v>
          </cell>
          <cell r="CA1630" t="e">
            <v>#REF!</v>
          </cell>
          <cell r="CB1630" t="str">
            <v>Match</v>
          </cell>
          <cell r="CC1630" t="b">
            <v>0</v>
          </cell>
          <cell r="CD1630">
            <v>512744225</v>
          </cell>
          <cell r="CE1630">
            <v>9</v>
          </cell>
          <cell r="CF1630">
            <v>5</v>
          </cell>
          <cell r="CG1630">
            <v>74</v>
          </cell>
          <cell r="CH1630" t="b">
            <v>0</v>
          </cell>
          <cell r="CI1630">
            <v>8.6868402777763549</v>
          </cell>
          <cell r="CJ1630"/>
          <cell r="CK1630" t="e">
            <v>#REF!</v>
          </cell>
          <cell r="CL1630" t="e">
            <v>#REF!</v>
          </cell>
        </row>
        <row r="1631">
          <cell r="B1631">
            <v>51404</v>
          </cell>
          <cell r="C1631" t="str">
            <v xml:space="preserve"> SCHEUERMAN,JOEL</v>
          </cell>
          <cell r="D1631">
            <v>11390.15</v>
          </cell>
          <cell r="E1631">
            <v>5785.9</v>
          </cell>
          <cell r="F1631">
            <v>42074</v>
          </cell>
          <cell r="G1631">
            <v>43694</v>
          </cell>
          <cell r="H1631" t="str">
            <v xml:space="preserve"> REFINANCE VEHICLE</v>
          </cell>
          <cell r="I1631" t="str">
            <v xml:space="preserve"> SA</v>
          </cell>
          <cell r="J1631">
            <v>31</v>
          </cell>
          <cell r="K1631" t="str">
            <v xml:space="preserve"> A</v>
          </cell>
          <cell r="L1631" t="str">
            <v xml:space="preserve"> N</v>
          </cell>
          <cell r="M1631">
            <v>0</v>
          </cell>
          <cell r="N1631">
            <v>53860</v>
          </cell>
          <cell r="O1631">
            <v>51404</v>
          </cell>
          <cell r="P1631">
            <v>0</v>
          </cell>
          <cell r="Q1631" t="str">
            <v xml:space="preserve"> LF</v>
          </cell>
          <cell r="R1631">
            <v>43117</v>
          </cell>
          <cell r="S1631">
            <v>279.27999999999997</v>
          </cell>
          <cell r="T1631">
            <v>119.92</v>
          </cell>
          <cell r="U1631" t="str">
            <v xml:space="preserve"> N</v>
          </cell>
          <cell r="V1631">
            <v>11</v>
          </cell>
          <cell r="W1631">
            <v>512744225</v>
          </cell>
          <cell r="X1631" t="str">
            <v xml:space="preserve"> S</v>
          </cell>
          <cell r="Y1631">
            <v>53860</v>
          </cell>
          <cell r="Z1631">
            <v>51404</v>
          </cell>
          <cell r="AA1631">
            <v>0</v>
          </cell>
          <cell r="AB1631">
            <v>3</v>
          </cell>
          <cell r="AC1631">
            <v>10</v>
          </cell>
          <cell r="AD1631">
            <v>4</v>
          </cell>
          <cell r="AE1631">
            <v>0</v>
          </cell>
          <cell r="AF1631">
            <v>0</v>
          </cell>
          <cell r="AG1631" t="str">
            <v xml:space="preserve"> ST</v>
          </cell>
          <cell r="AH1631" t="str">
            <v xml:space="preserve"> 2005 FORD F-150 XLT (VIN 1FTRF</v>
          </cell>
          <cell r="AI1631" t="str">
            <v xml:space="preserve"> N</v>
          </cell>
          <cell r="AJ1631">
            <v>8.5</v>
          </cell>
          <cell r="AK1631">
            <v>11</v>
          </cell>
          <cell r="AL1631">
            <v>53860</v>
          </cell>
          <cell r="AM1631">
            <v>51404</v>
          </cell>
          <cell r="AN1631" t="str">
            <v xml:space="preserve">  0/00/0000</v>
          </cell>
          <cell r="AO1631">
            <v>168.79</v>
          </cell>
          <cell r="AP1631">
            <v>110.49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1</v>
          </cell>
          <cell r="AW1631">
            <v>1</v>
          </cell>
          <cell r="AX1631">
            <v>0</v>
          </cell>
          <cell r="AY1631">
            <v>53860</v>
          </cell>
          <cell r="AZ1631">
            <v>51404</v>
          </cell>
          <cell r="BA1631" t="str">
            <v xml:space="preserve"> ST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 t="str">
            <v>Pass</v>
          </cell>
          <cell r="BH1631" t="str">
            <v>Pass</v>
          </cell>
          <cell r="BI1631" t="str">
            <v>***-**-4225</v>
          </cell>
          <cell r="BJ1631">
            <v>5785.9</v>
          </cell>
          <cell r="BK1631">
            <v>5905.82</v>
          </cell>
          <cell r="BL1631">
            <v>5905.82</v>
          </cell>
          <cell r="BM1631"/>
          <cell r="BN1631"/>
          <cell r="BO1631"/>
          <cell r="BP1631"/>
          <cell r="BQ1631">
            <v>6.7537212176313034E-6</v>
          </cell>
          <cell r="BR1631">
            <v>5785.9</v>
          </cell>
          <cell r="BS1631">
            <v>119.92</v>
          </cell>
          <cell r="BT1631">
            <v>5905.82</v>
          </cell>
          <cell r="BU1631">
            <v>0</v>
          </cell>
          <cell r="BV1631">
            <v>5905.82</v>
          </cell>
          <cell r="BW1631">
            <v>0</v>
          </cell>
          <cell r="BX1631">
            <v>0</v>
          </cell>
          <cell r="BY1631"/>
          <cell r="BZ1631">
            <v>279.27999999999997</v>
          </cell>
          <cell r="CA1631" t="e">
            <v>#REF!</v>
          </cell>
          <cell r="CB1631" t="str">
            <v>Match</v>
          </cell>
          <cell r="CC1631" t="b">
            <v>0</v>
          </cell>
          <cell r="CD1631">
            <v>512744225</v>
          </cell>
          <cell r="CE1631">
            <v>9</v>
          </cell>
          <cell r="CF1631">
            <v>5</v>
          </cell>
          <cell r="CG1631">
            <v>74</v>
          </cell>
          <cell r="CH1631" t="b">
            <v>0</v>
          </cell>
          <cell r="CI1631">
            <v>6.6868402777763549</v>
          </cell>
          <cell r="CJ1631"/>
          <cell r="CK1631" t="e">
            <v>#REF!</v>
          </cell>
          <cell r="CL1631" t="e">
            <v>#REF!</v>
          </cell>
        </row>
        <row r="1632">
          <cell r="B1632">
            <v>53028</v>
          </cell>
          <cell r="C1632" t="str">
            <v xml:space="preserve"> NILES,ALICIA N</v>
          </cell>
          <cell r="D1632">
            <v>6288.42</v>
          </cell>
          <cell r="E1632">
            <v>3926.82</v>
          </cell>
          <cell r="F1632">
            <v>42542</v>
          </cell>
          <cell r="G1632">
            <v>43692</v>
          </cell>
          <cell r="H1632" t="str">
            <v xml:space="preserve"> PURCHASE VEHICLE</v>
          </cell>
          <cell r="I1632" t="str">
            <v xml:space="preserve"> SA</v>
          </cell>
          <cell r="J1632">
            <v>34</v>
          </cell>
          <cell r="K1632" t="str">
            <v xml:space="preserve"> A</v>
          </cell>
          <cell r="L1632" t="str">
            <v xml:space="preserve"> N</v>
          </cell>
          <cell r="M1632">
            <v>0</v>
          </cell>
          <cell r="N1632">
            <v>53861</v>
          </cell>
          <cell r="O1632">
            <v>53028</v>
          </cell>
          <cell r="P1632">
            <v>0</v>
          </cell>
          <cell r="Q1632" t="str">
            <v xml:space="preserve"> MN</v>
          </cell>
          <cell r="R1632">
            <v>43084</v>
          </cell>
          <cell r="S1632">
            <v>196.81</v>
          </cell>
          <cell r="T1632">
            <v>28.41</v>
          </cell>
          <cell r="U1632" t="str">
            <v xml:space="preserve"> N</v>
          </cell>
          <cell r="V1632">
            <v>11</v>
          </cell>
          <cell r="W1632">
            <v>511115440</v>
          </cell>
          <cell r="X1632" t="str">
            <v xml:space="preserve"> S</v>
          </cell>
          <cell r="Y1632">
            <v>53861</v>
          </cell>
          <cell r="Z1632">
            <v>53028</v>
          </cell>
          <cell r="AA1632">
            <v>0</v>
          </cell>
          <cell r="AB1632">
            <v>2</v>
          </cell>
          <cell r="AC1632">
            <v>5</v>
          </cell>
          <cell r="AD1632">
            <v>12</v>
          </cell>
          <cell r="AE1632">
            <v>0</v>
          </cell>
          <cell r="AF1632">
            <v>0</v>
          </cell>
          <cell r="AG1632" t="str">
            <v xml:space="preserve"> ST</v>
          </cell>
          <cell r="AH1632" t="str">
            <v xml:space="preserve"> 2000 BUICK PARK AVENUE (VIN 1G</v>
          </cell>
          <cell r="AI1632" t="str">
            <v xml:space="preserve"> N</v>
          </cell>
          <cell r="AJ1632">
            <v>8</v>
          </cell>
          <cell r="AK1632">
            <v>10</v>
          </cell>
          <cell r="AL1632">
            <v>53861</v>
          </cell>
          <cell r="AM1632">
            <v>53028</v>
          </cell>
          <cell r="AN1632" t="str">
            <v xml:space="preserve">  0/00/0000</v>
          </cell>
          <cell r="AO1632">
            <v>353.43</v>
          </cell>
          <cell r="AP1632">
            <v>20.67</v>
          </cell>
          <cell r="AQ1632">
            <v>0</v>
          </cell>
          <cell r="AR1632">
            <v>177.29</v>
          </cell>
          <cell r="AS1632">
            <v>0</v>
          </cell>
          <cell r="AT1632">
            <v>0</v>
          </cell>
          <cell r="AU1632">
            <v>0</v>
          </cell>
          <cell r="AV1632">
            <v>6</v>
          </cell>
          <cell r="AW1632">
            <v>0</v>
          </cell>
          <cell r="AX1632">
            <v>0</v>
          </cell>
          <cell r="AY1632">
            <v>53861</v>
          </cell>
          <cell r="AZ1632">
            <v>53028</v>
          </cell>
          <cell r="BA1632" t="str">
            <v xml:space="preserve"> ST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 t="str">
            <v>Pass</v>
          </cell>
          <cell r="BH1632" t="str">
            <v>Pass</v>
          </cell>
          <cell r="BI1632" t="str">
            <v>***-**-5440</v>
          </cell>
          <cell r="BJ1632">
            <v>3926.82</v>
          </cell>
          <cell r="BK1632">
            <v>3955.23</v>
          </cell>
          <cell r="BL1632">
            <v>3955.23</v>
          </cell>
          <cell r="BM1632"/>
          <cell r="BN1632"/>
          <cell r="BO1632"/>
          <cell r="BP1632"/>
          <cell r="BQ1632">
            <v>4.3140409375439403E-6</v>
          </cell>
          <cell r="BR1632">
            <v>3926.82</v>
          </cell>
          <cell r="BS1632">
            <v>28.41</v>
          </cell>
          <cell r="BT1632">
            <v>3955.23</v>
          </cell>
          <cell r="BU1632">
            <v>0</v>
          </cell>
          <cell r="BV1632">
            <v>3955.23</v>
          </cell>
          <cell r="BW1632">
            <v>0</v>
          </cell>
          <cell r="BX1632">
            <v>0</v>
          </cell>
          <cell r="BY1632" t="str">
            <v>30-59</v>
          </cell>
          <cell r="BZ1632">
            <v>374.1</v>
          </cell>
          <cell r="CA1632" t="e">
            <v>#REF!</v>
          </cell>
          <cell r="CB1632" t="str">
            <v>Match</v>
          </cell>
          <cell r="CC1632" t="b">
            <v>0</v>
          </cell>
          <cell r="CD1632">
            <v>511115440</v>
          </cell>
          <cell r="CE1632">
            <v>9</v>
          </cell>
          <cell r="CF1632">
            <v>5</v>
          </cell>
          <cell r="CG1632">
            <v>11</v>
          </cell>
          <cell r="CH1632" t="b">
            <v>0</v>
          </cell>
          <cell r="CI1632">
            <v>39.686840277776355</v>
          </cell>
          <cell r="CJ1632" t="str">
            <v>31 +</v>
          </cell>
          <cell r="CK1632" t="e">
            <v>#REF!</v>
          </cell>
          <cell r="CL1632" t="e">
            <v>#REF!</v>
          </cell>
        </row>
        <row r="1633">
          <cell r="B1633">
            <v>51191</v>
          </cell>
          <cell r="C1633" t="str">
            <v xml:space="preserve"> SCHILTZ,JACKYLEE C</v>
          </cell>
          <cell r="D1633">
            <v>10773.85</v>
          </cell>
          <cell r="E1633">
            <v>3548.11</v>
          </cell>
          <cell r="F1633">
            <v>42016</v>
          </cell>
          <cell r="G1633">
            <v>43539</v>
          </cell>
          <cell r="H1633" t="str">
            <v xml:space="preserve"> PURCHASE VEHICLE</v>
          </cell>
          <cell r="I1633" t="str">
            <v xml:space="preserve"> SA</v>
          </cell>
          <cell r="J1633">
            <v>34</v>
          </cell>
          <cell r="K1633" t="str">
            <v xml:space="preserve"> A</v>
          </cell>
          <cell r="L1633" t="str">
            <v xml:space="preserve"> N</v>
          </cell>
          <cell r="M1633">
            <v>0</v>
          </cell>
          <cell r="N1633">
            <v>53862</v>
          </cell>
          <cell r="O1633">
            <v>51191</v>
          </cell>
          <cell r="P1633">
            <v>0</v>
          </cell>
          <cell r="Q1633" t="str">
            <v xml:space="preserve"> LF</v>
          </cell>
          <cell r="R1633">
            <v>43115</v>
          </cell>
          <cell r="S1633">
            <v>249.19</v>
          </cell>
          <cell r="T1633">
            <v>19.73</v>
          </cell>
          <cell r="U1633" t="str">
            <v xml:space="preserve"> N</v>
          </cell>
          <cell r="V1633">
            <v>11</v>
          </cell>
          <cell r="W1633">
            <v>509945933</v>
          </cell>
          <cell r="X1633" t="str">
            <v xml:space="preserve"> S</v>
          </cell>
          <cell r="Y1633">
            <v>53862</v>
          </cell>
          <cell r="Z1633">
            <v>51191</v>
          </cell>
          <cell r="AA1633">
            <v>0</v>
          </cell>
          <cell r="AB1633">
            <v>22</v>
          </cell>
          <cell r="AC1633">
            <v>5</v>
          </cell>
          <cell r="AD1633">
            <v>12</v>
          </cell>
          <cell r="AE1633">
            <v>0</v>
          </cell>
          <cell r="AF1633">
            <v>0</v>
          </cell>
          <cell r="AG1633" t="str">
            <v xml:space="preserve"> ST</v>
          </cell>
          <cell r="AH1633" t="str">
            <v xml:space="preserve"> 2008 GMC SIERRA EXTENDED CAB (</v>
          </cell>
          <cell r="AI1633" t="str">
            <v xml:space="preserve"> N</v>
          </cell>
          <cell r="AJ1633">
            <v>7</v>
          </cell>
          <cell r="AK1633">
            <v>1</v>
          </cell>
          <cell r="AL1633">
            <v>53862</v>
          </cell>
          <cell r="AM1633">
            <v>51191</v>
          </cell>
          <cell r="AN1633" t="str">
            <v xml:space="preserve">  0/00/0000</v>
          </cell>
          <cell r="AO1633">
            <v>212.06</v>
          </cell>
          <cell r="AP1633">
            <v>13.61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53862</v>
          </cell>
          <cell r="AZ1633">
            <v>51191</v>
          </cell>
          <cell r="BA1633" t="str">
            <v xml:space="preserve"> ST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 t="str">
            <v>Pass</v>
          </cell>
          <cell r="BH1633" t="str">
            <v>Pass</v>
          </cell>
          <cell r="BI1633" t="str">
            <v>***-**-5933</v>
          </cell>
          <cell r="BJ1633">
            <v>3548.11</v>
          </cell>
          <cell r="BK1633">
            <v>3567.84</v>
          </cell>
          <cell r="BL1633">
            <v>3567.84</v>
          </cell>
          <cell r="BM1633"/>
          <cell r="BN1633"/>
          <cell r="BO1633"/>
          <cell r="BP1633"/>
          <cell r="BQ1633">
            <v>3.4107382862075175E-6</v>
          </cell>
          <cell r="BR1633">
            <v>3548.11</v>
          </cell>
          <cell r="BS1633">
            <v>19.73</v>
          </cell>
          <cell r="BT1633">
            <v>3567.84</v>
          </cell>
          <cell r="BU1633">
            <v>0</v>
          </cell>
          <cell r="BV1633">
            <v>3567.84</v>
          </cell>
          <cell r="BW1633">
            <v>0</v>
          </cell>
          <cell r="BX1633">
            <v>0</v>
          </cell>
          <cell r="BY1633"/>
          <cell r="BZ1633">
            <v>225.67000000000002</v>
          </cell>
          <cell r="CA1633" t="e">
            <v>#REF!</v>
          </cell>
          <cell r="CB1633" t="str">
            <v>Match</v>
          </cell>
          <cell r="CC1633" t="b">
            <v>0</v>
          </cell>
          <cell r="CD1633">
            <v>509945933</v>
          </cell>
          <cell r="CE1633">
            <v>9</v>
          </cell>
          <cell r="CF1633">
            <v>5</v>
          </cell>
          <cell r="CG1633">
            <v>94</v>
          </cell>
          <cell r="CH1633" t="b">
            <v>0</v>
          </cell>
          <cell r="CI1633">
            <v>8.6868402777763549</v>
          </cell>
          <cell r="CJ1633"/>
          <cell r="CK1633" t="e">
            <v>#REF!</v>
          </cell>
          <cell r="CL1633" t="e">
            <v>#REF!</v>
          </cell>
        </row>
        <row r="1634">
          <cell r="B1634">
            <v>51936</v>
          </cell>
          <cell r="C1634" t="str">
            <v xml:space="preserve"> SCHLEMAN,LINDA</v>
          </cell>
          <cell r="D1634">
            <v>4524.2299999999996</v>
          </cell>
          <cell r="E1634">
            <v>2176.0700000000002</v>
          </cell>
          <cell r="F1634">
            <v>42214</v>
          </cell>
          <cell r="G1634">
            <v>43800</v>
          </cell>
          <cell r="H1634" t="str">
            <v xml:space="preserve"> DEBT CONSOLIDATION</v>
          </cell>
          <cell r="I1634" t="str">
            <v xml:space="preserve"> SA</v>
          </cell>
          <cell r="J1634">
            <v>31</v>
          </cell>
          <cell r="K1634" t="str">
            <v xml:space="preserve"> A</v>
          </cell>
          <cell r="L1634" t="str">
            <v xml:space="preserve"> N</v>
          </cell>
          <cell r="M1634">
            <v>0</v>
          </cell>
          <cell r="N1634">
            <v>53865</v>
          </cell>
          <cell r="O1634">
            <v>51936</v>
          </cell>
          <cell r="P1634">
            <v>0</v>
          </cell>
          <cell r="Q1634" t="str">
            <v xml:space="preserve"> JD</v>
          </cell>
          <cell r="R1634">
            <v>43132</v>
          </cell>
          <cell r="S1634">
            <v>101.2</v>
          </cell>
          <cell r="T1634">
            <v>8.35</v>
          </cell>
          <cell r="U1634" t="str">
            <v xml:space="preserve"> N</v>
          </cell>
          <cell r="V1634">
            <v>1</v>
          </cell>
          <cell r="W1634">
            <v>510402367</v>
          </cell>
          <cell r="X1634" t="str">
            <v xml:space="preserve"> S</v>
          </cell>
          <cell r="Y1634">
            <v>53865</v>
          </cell>
          <cell r="Z1634">
            <v>51936</v>
          </cell>
          <cell r="AA1634">
            <v>0</v>
          </cell>
          <cell r="AB1634">
            <v>3</v>
          </cell>
          <cell r="AC1634">
            <v>10</v>
          </cell>
          <cell r="AD1634">
            <v>4</v>
          </cell>
          <cell r="AE1634">
            <v>0</v>
          </cell>
          <cell r="AF1634">
            <v>0</v>
          </cell>
          <cell r="AG1634" t="str">
            <v xml:space="preserve"> ST</v>
          </cell>
          <cell r="AH1634" t="str">
            <v xml:space="preserve"> UNSECURED</v>
          </cell>
          <cell r="AI1634" t="str">
            <v xml:space="preserve"> N</v>
          </cell>
          <cell r="AJ1634">
            <v>7</v>
          </cell>
          <cell r="AK1634">
            <v>0</v>
          </cell>
          <cell r="AL1634">
            <v>53865</v>
          </cell>
          <cell r="AM1634">
            <v>51936</v>
          </cell>
          <cell r="AN1634" t="str">
            <v xml:space="preserve">  0/00/0000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53865</v>
          </cell>
          <cell r="AZ1634">
            <v>51936</v>
          </cell>
          <cell r="BA1634" t="str">
            <v xml:space="preserve"> ST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 t="str">
            <v>Pass</v>
          </cell>
          <cell r="BH1634" t="str">
            <v>Pass</v>
          </cell>
          <cell r="BI1634" t="str">
            <v>***-**-2367</v>
          </cell>
          <cell r="BJ1634">
            <v>2176.0700000000002</v>
          </cell>
          <cell r="BK1634">
            <v>2184.42</v>
          </cell>
          <cell r="BL1634">
            <v>2184.42</v>
          </cell>
          <cell r="BM1634"/>
          <cell r="BN1634"/>
          <cell r="BO1634"/>
          <cell r="BP1634"/>
          <cell r="BQ1634">
            <v>2.0918193805906785E-6</v>
          </cell>
          <cell r="BR1634">
            <v>2176.0700000000002</v>
          </cell>
          <cell r="BS1634">
            <v>8.35</v>
          </cell>
          <cell r="BT1634">
            <v>2184.42</v>
          </cell>
          <cell r="BU1634">
            <v>0</v>
          </cell>
          <cell r="BV1634">
            <v>2184.42</v>
          </cell>
          <cell r="BW1634">
            <v>0</v>
          </cell>
          <cell r="BX1634">
            <v>0</v>
          </cell>
          <cell r="BY1634"/>
          <cell r="BZ1634">
            <v>0</v>
          </cell>
          <cell r="CA1634" t="e">
            <v>#REF!</v>
          </cell>
          <cell r="CB1634" t="str">
            <v>Match</v>
          </cell>
          <cell r="CC1634" t="b">
            <v>0</v>
          </cell>
          <cell r="CD1634">
            <v>510402367</v>
          </cell>
          <cell r="CE1634">
            <v>9</v>
          </cell>
          <cell r="CF1634">
            <v>5</v>
          </cell>
          <cell r="CG1634">
            <v>40</v>
          </cell>
          <cell r="CH1634" t="b">
            <v>0</v>
          </cell>
          <cell r="CI1634">
            <v>-8.3131597222236451</v>
          </cell>
          <cell r="CJ1634"/>
          <cell r="CK1634" t="e">
            <v>#REF!</v>
          </cell>
          <cell r="CL1634" t="e">
            <v>#REF!</v>
          </cell>
        </row>
        <row r="1635">
          <cell r="B1635">
            <v>310339</v>
          </cell>
          <cell r="C1635" t="str">
            <v xml:space="preserve"> SCHMALZRIED,JAMES E.</v>
          </cell>
          <cell r="D1635">
            <v>200000</v>
          </cell>
          <cell r="E1635">
            <v>174482.56</v>
          </cell>
          <cell r="F1635">
            <v>41773</v>
          </cell>
          <cell r="G1635">
            <v>49096</v>
          </cell>
          <cell r="H1635" t="str">
            <v xml:space="preserve"> CASH OUT REFI HOME REMODEL</v>
          </cell>
          <cell r="I1635" t="str">
            <v xml:space="preserve"> PA</v>
          </cell>
          <cell r="J1635">
            <v>19</v>
          </cell>
          <cell r="K1635" t="str">
            <v xml:space="preserve"> A</v>
          </cell>
          <cell r="L1635" t="str">
            <v xml:space="preserve"> N</v>
          </cell>
          <cell r="M1635">
            <v>0</v>
          </cell>
          <cell r="N1635">
            <v>53867</v>
          </cell>
          <cell r="O1635">
            <v>310339</v>
          </cell>
          <cell r="P1635">
            <v>0</v>
          </cell>
          <cell r="Q1635" t="str">
            <v xml:space="preserve"> AT</v>
          </cell>
          <cell r="R1635">
            <v>43132</v>
          </cell>
          <cell r="S1635">
            <v>1198.83</v>
          </cell>
          <cell r="T1635">
            <v>404.11</v>
          </cell>
          <cell r="U1635" t="str">
            <v xml:space="preserve"> N</v>
          </cell>
          <cell r="V1635">
            <v>2</v>
          </cell>
          <cell r="W1635">
            <v>513626443</v>
          </cell>
          <cell r="X1635" t="str">
            <v xml:space="preserve"> S</v>
          </cell>
          <cell r="Y1635">
            <v>53867</v>
          </cell>
          <cell r="Z1635">
            <v>310339</v>
          </cell>
          <cell r="AA1635">
            <v>0</v>
          </cell>
          <cell r="AB1635">
            <v>23</v>
          </cell>
          <cell r="AC1635">
            <v>6</v>
          </cell>
          <cell r="AD1635">
            <v>3</v>
          </cell>
          <cell r="AE1635">
            <v>310339</v>
          </cell>
          <cell r="AF1635">
            <v>1</v>
          </cell>
          <cell r="AG1635" t="str">
            <v xml:space="preserve"> ST</v>
          </cell>
          <cell r="AH1635" t="str">
            <v xml:space="preserve"> 500 S. CENTRAL, DIGHTON</v>
          </cell>
          <cell r="AI1635" t="str">
            <v xml:space="preserve"> N</v>
          </cell>
          <cell r="AJ1635">
            <v>3.625</v>
          </cell>
          <cell r="AK1635">
            <v>0</v>
          </cell>
          <cell r="AL1635">
            <v>53867</v>
          </cell>
          <cell r="AM1635">
            <v>310339</v>
          </cell>
          <cell r="AN1635" t="str">
            <v xml:space="preserve">  0/00/0000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53867</v>
          </cell>
          <cell r="AZ1635">
            <v>310339</v>
          </cell>
          <cell r="BA1635" t="str">
            <v xml:space="preserve"> ST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 t="str">
            <v>Pass</v>
          </cell>
          <cell r="BH1635" t="str">
            <v>Pass</v>
          </cell>
          <cell r="BI1635" t="str">
            <v>***-**-6443</v>
          </cell>
          <cell r="BJ1635">
            <v>174482.56</v>
          </cell>
          <cell r="BK1635">
            <v>174886.66999999998</v>
          </cell>
          <cell r="BL1635">
            <v>174886.66999999998</v>
          </cell>
          <cell r="BM1635"/>
          <cell r="BN1635"/>
          <cell r="BO1635"/>
          <cell r="BP1635"/>
          <cell r="BQ1635">
            <v>8.6858698224233179E-5</v>
          </cell>
          <cell r="BR1635">
            <v>174482.56</v>
          </cell>
          <cell r="BS1635">
            <v>404.11</v>
          </cell>
          <cell r="BT1635">
            <v>174886.66999999998</v>
          </cell>
          <cell r="BU1635">
            <v>0</v>
          </cell>
          <cell r="BV1635">
            <v>174886.66999999998</v>
          </cell>
          <cell r="BW1635">
            <v>0</v>
          </cell>
          <cell r="BX1635">
            <v>0</v>
          </cell>
          <cell r="BY1635"/>
          <cell r="BZ1635">
            <v>0</v>
          </cell>
          <cell r="CA1635" t="e">
            <v>#REF!</v>
          </cell>
          <cell r="CB1635" t="str">
            <v>Match</v>
          </cell>
          <cell r="CC1635" t="b">
            <v>0</v>
          </cell>
          <cell r="CD1635">
            <v>513626443</v>
          </cell>
          <cell r="CE1635">
            <v>9</v>
          </cell>
          <cell r="CF1635">
            <v>5</v>
          </cell>
          <cell r="CG1635">
            <v>62</v>
          </cell>
          <cell r="CH1635" t="b">
            <v>0</v>
          </cell>
          <cell r="CI1635">
            <v>-8.3131597222236451</v>
          </cell>
          <cell r="CJ1635"/>
          <cell r="CK1635" t="e">
            <v>#REF!</v>
          </cell>
          <cell r="CL1635" t="e">
            <v>#REF!</v>
          </cell>
        </row>
        <row r="1636">
          <cell r="B1636">
            <v>9310339</v>
          </cell>
          <cell r="C1636" t="str">
            <v xml:space="preserve"> SCHMALZRI,JAM</v>
          </cell>
          <cell r="D1636">
            <v>-200000</v>
          </cell>
          <cell r="E1636">
            <v>-174482.56</v>
          </cell>
          <cell r="F1636">
            <v>41773</v>
          </cell>
          <cell r="G1636">
            <v>49096</v>
          </cell>
          <cell r="H1636" t="str">
            <v xml:space="preserve"> FHLB SOLD LOAN</v>
          </cell>
          <cell r="I1636" t="str">
            <v xml:space="preserve"> PT</v>
          </cell>
          <cell r="J1636">
            <v>20</v>
          </cell>
          <cell r="K1636" t="str">
            <v xml:space="preserve"> A</v>
          </cell>
          <cell r="L1636" t="str">
            <v xml:space="preserve"> N</v>
          </cell>
          <cell r="M1636">
            <v>0</v>
          </cell>
          <cell r="N1636">
            <v>53867</v>
          </cell>
          <cell r="O1636">
            <v>9310339</v>
          </cell>
          <cell r="P1636">
            <v>0</v>
          </cell>
          <cell r="Q1636" t="str">
            <v xml:space="preserve"> AT</v>
          </cell>
          <cell r="R1636">
            <v>43132</v>
          </cell>
          <cell r="S1636">
            <v>1198.83</v>
          </cell>
          <cell r="T1636">
            <v>-404.11</v>
          </cell>
          <cell r="U1636" t="str">
            <v xml:space="preserve"> N</v>
          </cell>
          <cell r="V1636">
            <v>2</v>
          </cell>
          <cell r="W1636">
            <v>513626443</v>
          </cell>
          <cell r="X1636" t="str">
            <v xml:space="preserve"> S</v>
          </cell>
          <cell r="Y1636">
            <v>53867</v>
          </cell>
          <cell r="Z1636">
            <v>9310339</v>
          </cell>
          <cell r="AA1636">
            <v>0</v>
          </cell>
          <cell r="AB1636">
            <v>23</v>
          </cell>
          <cell r="AC1636">
            <v>6</v>
          </cell>
          <cell r="AD1636">
            <v>3</v>
          </cell>
          <cell r="AE1636">
            <v>310339</v>
          </cell>
          <cell r="AF1636">
            <v>1</v>
          </cell>
          <cell r="AG1636" t="str">
            <v xml:space="preserve"> ST</v>
          </cell>
          <cell r="AH1636" t="str">
            <v xml:space="preserve"> 500 S. CENTRAL ST., DIGHTON</v>
          </cell>
          <cell r="AI1636" t="str">
            <v xml:space="preserve"> N</v>
          </cell>
          <cell r="AJ1636">
            <v>3.625</v>
          </cell>
          <cell r="AK1636">
            <v>1</v>
          </cell>
          <cell r="AL1636">
            <v>53867</v>
          </cell>
          <cell r="AM1636">
            <v>9310339</v>
          </cell>
          <cell r="AN1636" t="str">
            <v xml:space="preserve">  0/00/0000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53867</v>
          </cell>
          <cell r="AZ1636">
            <v>9310339</v>
          </cell>
          <cell r="BA1636" t="str">
            <v xml:space="preserve"> ST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 t="str">
            <v>Pass</v>
          </cell>
          <cell r="BH1636" t="str">
            <v>Pass</v>
          </cell>
          <cell r="BI1636" t="str">
            <v>***-**-6443</v>
          </cell>
          <cell r="BJ1636">
            <v>-174482.56</v>
          </cell>
          <cell r="BK1636">
            <v>-174886.66999999998</v>
          </cell>
          <cell r="BL1636">
            <v>-174886.66999999998</v>
          </cell>
          <cell r="BM1636"/>
          <cell r="BN1636"/>
          <cell r="BO1636"/>
          <cell r="BP1636"/>
          <cell r="BQ1636">
            <v>-8.6858698224233179E-5</v>
          </cell>
          <cell r="BR1636">
            <v>-174482.56</v>
          </cell>
          <cell r="BS1636">
            <v>-404.11</v>
          </cell>
          <cell r="BT1636">
            <v>-174886.66999999998</v>
          </cell>
          <cell r="BU1636">
            <v>0</v>
          </cell>
          <cell r="BV1636">
            <v>-174886.66999999998</v>
          </cell>
          <cell r="BW1636">
            <v>0</v>
          </cell>
          <cell r="BX1636">
            <v>0</v>
          </cell>
          <cell r="BY1636"/>
          <cell r="BZ1636">
            <v>0</v>
          </cell>
          <cell r="CA1636" t="e">
            <v>#REF!</v>
          </cell>
          <cell r="CB1636" t="str">
            <v>Match</v>
          </cell>
          <cell r="CC1636" t="b">
            <v>0</v>
          </cell>
          <cell r="CD1636">
            <v>513626443</v>
          </cell>
          <cell r="CE1636">
            <v>9</v>
          </cell>
          <cell r="CF1636">
            <v>5</v>
          </cell>
          <cell r="CG1636">
            <v>62</v>
          </cell>
          <cell r="CH1636" t="b">
            <v>0</v>
          </cell>
          <cell r="CI1636">
            <v>-8.3131597222236451</v>
          </cell>
          <cell r="CJ1636"/>
          <cell r="CK1636" t="e">
            <v>#REF!</v>
          </cell>
          <cell r="CL1636" t="e">
            <v>#REF!</v>
          </cell>
        </row>
        <row r="1637">
          <cell r="B1637">
            <v>52041</v>
          </cell>
          <cell r="C1637" t="str">
            <v xml:space="preserve"> SCHMIDT,MARILYN</v>
          </cell>
          <cell r="D1637">
            <v>8017.91</v>
          </cell>
          <cell r="E1637">
            <v>1760.75</v>
          </cell>
          <cell r="F1637">
            <v>42244</v>
          </cell>
          <cell r="G1637">
            <v>43321</v>
          </cell>
          <cell r="H1637" t="str">
            <v xml:space="preserve"> REFINANCE VEHICLE</v>
          </cell>
          <cell r="I1637" t="str">
            <v xml:space="preserve"> SA</v>
          </cell>
          <cell r="J1637">
            <v>31</v>
          </cell>
          <cell r="K1637" t="str">
            <v xml:space="preserve"> A</v>
          </cell>
          <cell r="L1637" t="str">
            <v xml:space="preserve"> N</v>
          </cell>
          <cell r="M1637">
            <v>0</v>
          </cell>
          <cell r="N1637">
            <v>53950</v>
          </cell>
          <cell r="O1637">
            <v>52041</v>
          </cell>
          <cell r="P1637">
            <v>0</v>
          </cell>
          <cell r="Q1637" t="str">
            <v xml:space="preserve"> LF</v>
          </cell>
          <cell r="R1637">
            <v>43140</v>
          </cell>
          <cell r="S1637">
            <v>252.87</v>
          </cell>
          <cell r="T1637">
            <v>4.88</v>
          </cell>
          <cell r="U1637" t="str">
            <v xml:space="preserve"> N</v>
          </cell>
          <cell r="V1637">
            <v>11</v>
          </cell>
          <cell r="W1637">
            <v>514803482</v>
          </cell>
          <cell r="X1637" t="str">
            <v xml:space="preserve"> S</v>
          </cell>
          <cell r="Y1637">
            <v>53950</v>
          </cell>
          <cell r="Z1637">
            <v>52041</v>
          </cell>
          <cell r="AA1637">
            <v>0</v>
          </cell>
          <cell r="AB1637">
            <v>1</v>
          </cell>
          <cell r="AC1637">
            <v>10</v>
          </cell>
          <cell r="AD1637">
            <v>4</v>
          </cell>
          <cell r="AE1637">
            <v>0</v>
          </cell>
          <cell r="AF1637">
            <v>0</v>
          </cell>
          <cell r="AG1637" t="str">
            <v xml:space="preserve"> ST</v>
          </cell>
          <cell r="AH1637" t="str">
            <v xml:space="preserve"> 2008 DODGE CALIBER SXT</v>
          </cell>
          <cell r="AI1637" t="str">
            <v xml:space="preserve"> N</v>
          </cell>
          <cell r="AJ1637">
            <v>6.75</v>
          </cell>
          <cell r="AK1637">
            <v>2</v>
          </cell>
          <cell r="AL1637">
            <v>53950</v>
          </cell>
          <cell r="AM1637">
            <v>52041</v>
          </cell>
          <cell r="AN1637" t="str">
            <v xml:space="preserve">  0/00/0000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53950</v>
          </cell>
          <cell r="AZ1637">
            <v>52041</v>
          </cell>
          <cell r="BA1637" t="str">
            <v xml:space="preserve"> ST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 t="str">
            <v>Pass</v>
          </cell>
          <cell r="BH1637" t="str">
            <v>Pass</v>
          </cell>
          <cell r="BI1637" t="str">
            <v>***-**-3482</v>
          </cell>
          <cell r="BJ1637">
            <v>1760.75</v>
          </cell>
          <cell r="BK1637">
            <v>1765.63</v>
          </cell>
          <cell r="BL1637">
            <v>1765.63</v>
          </cell>
          <cell r="BM1637"/>
          <cell r="BN1637"/>
          <cell r="BO1637"/>
          <cell r="BP1637"/>
          <cell r="BQ1637">
            <v>1.6321300113790654E-6</v>
          </cell>
          <cell r="BR1637">
            <v>1760.75</v>
          </cell>
          <cell r="BS1637">
            <v>4.88</v>
          </cell>
          <cell r="BT1637">
            <v>1765.63</v>
          </cell>
          <cell r="BU1637">
            <v>0</v>
          </cell>
          <cell r="BV1637">
            <v>1765.63</v>
          </cell>
          <cell r="BW1637">
            <v>0</v>
          </cell>
          <cell r="BX1637">
            <v>0</v>
          </cell>
          <cell r="BY1637"/>
          <cell r="BZ1637">
            <v>0</v>
          </cell>
          <cell r="CA1637" t="e">
            <v>#REF!</v>
          </cell>
          <cell r="CB1637" t="str">
            <v>Match</v>
          </cell>
          <cell r="CC1637" t="b">
            <v>0</v>
          </cell>
          <cell r="CD1637">
            <v>514803482</v>
          </cell>
          <cell r="CE1637">
            <v>9</v>
          </cell>
          <cell r="CF1637">
            <v>5</v>
          </cell>
          <cell r="CG1637">
            <v>80</v>
          </cell>
          <cell r="CH1637" t="b">
            <v>0</v>
          </cell>
          <cell r="CI1637">
            <v>-16.313159722223645</v>
          </cell>
          <cell r="CJ1637"/>
          <cell r="CK1637" t="e">
            <v>#REF!</v>
          </cell>
          <cell r="CL1637" t="e">
            <v>#REF!</v>
          </cell>
        </row>
        <row r="1638">
          <cell r="B1638">
            <v>53013</v>
          </cell>
          <cell r="C1638" t="str">
            <v xml:space="preserve"> SCHMIDT,MARILYN</v>
          </cell>
          <cell r="D1638">
            <v>8036.5</v>
          </cell>
          <cell r="E1638">
            <v>5650.83</v>
          </cell>
          <cell r="F1638">
            <v>42536</v>
          </cell>
          <cell r="G1638">
            <v>44205</v>
          </cell>
          <cell r="H1638" t="str">
            <v xml:space="preserve"> VEHICLE REFINANCE</v>
          </cell>
          <cell r="I1638" t="str">
            <v xml:space="preserve"> SA</v>
          </cell>
          <cell r="J1638">
            <v>31</v>
          </cell>
          <cell r="K1638" t="str">
            <v xml:space="preserve"> A</v>
          </cell>
          <cell r="L1638" t="str">
            <v xml:space="preserve"> N</v>
          </cell>
          <cell r="M1638">
            <v>0</v>
          </cell>
          <cell r="N1638">
            <v>53950</v>
          </cell>
          <cell r="O1638">
            <v>53013</v>
          </cell>
          <cell r="P1638">
            <v>0</v>
          </cell>
          <cell r="Q1638" t="str">
            <v xml:space="preserve"> LF</v>
          </cell>
          <cell r="R1638">
            <v>43140</v>
          </cell>
          <cell r="S1638">
            <v>173.78</v>
          </cell>
          <cell r="T1638">
            <v>15.67</v>
          </cell>
          <cell r="U1638" t="str">
            <v xml:space="preserve"> N</v>
          </cell>
          <cell r="V1638">
            <v>11</v>
          </cell>
          <cell r="W1638">
            <v>514803482</v>
          </cell>
          <cell r="X1638" t="str">
            <v xml:space="preserve"> S</v>
          </cell>
          <cell r="Y1638">
            <v>53950</v>
          </cell>
          <cell r="Z1638">
            <v>53013</v>
          </cell>
          <cell r="AA1638">
            <v>0</v>
          </cell>
          <cell r="AB1638">
            <v>1</v>
          </cell>
          <cell r="AC1638">
            <v>10</v>
          </cell>
          <cell r="AD1638">
            <v>4</v>
          </cell>
          <cell r="AE1638">
            <v>0</v>
          </cell>
          <cell r="AF1638">
            <v>0</v>
          </cell>
          <cell r="AG1638" t="str">
            <v xml:space="preserve"> ST</v>
          </cell>
          <cell r="AH1638" t="str">
            <v xml:space="preserve"> 2012 GMC TERRAIN</v>
          </cell>
          <cell r="AI1638" t="str">
            <v xml:space="preserve"> N</v>
          </cell>
          <cell r="AJ1638">
            <v>6.75</v>
          </cell>
          <cell r="AK1638">
            <v>2</v>
          </cell>
          <cell r="AL1638">
            <v>53950</v>
          </cell>
          <cell r="AM1638">
            <v>53013</v>
          </cell>
          <cell r="AN1638" t="str">
            <v xml:space="preserve">  0/00/0000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53950</v>
          </cell>
          <cell r="AZ1638">
            <v>53013</v>
          </cell>
          <cell r="BA1638" t="str">
            <v xml:space="preserve"> ST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 t="str">
            <v>Pass</v>
          </cell>
          <cell r="BH1638" t="str">
            <v>Pass</v>
          </cell>
          <cell r="BI1638" t="str">
            <v>***-**-3482</v>
          </cell>
          <cell r="BJ1638">
            <v>5650.83</v>
          </cell>
          <cell r="BK1638">
            <v>5666.5</v>
          </cell>
          <cell r="BL1638">
            <v>5666.5</v>
          </cell>
          <cell r="BM1638"/>
          <cell r="BN1638"/>
          <cell r="BO1638"/>
          <cell r="BP1638"/>
          <cell r="BQ1638">
            <v>5.2380458510300519E-6</v>
          </cell>
          <cell r="BR1638">
            <v>5650.83</v>
          </cell>
          <cell r="BS1638">
            <v>15.67</v>
          </cell>
          <cell r="BT1638">
            <v>5666.5</v>
          </cell>
          <cell r="BU1638">
            <v>0</v>
          </cell>
          <cell r="BV1638">
            <v>5666.5</v>
          </cell>
          <cell r="BW1638">
            <v>0</v>
          </cell>
          <cell r="BX1638">
            <v>0</v>
          </cell>
          <cell r="BY1638"/>
          <cell r="BZ1638">
            <v>0</v>
          </cell>
          <cell r="CA1638" t="e">
            <v>#REF!</v>
          </cell>
          <cell r="CB1638" t="str">
            <v>Match</v>
          </cell>
          <cell r="CC1638" t="b">
            <v>0</v>
          </cell>
          <cell r="CD1638">
            <v>514803482</v>
          </cell>
          <cell r="CE1638">
            <v>9</v>
          </cell>
          <cell r="CF1638">
            <v>5</v>
          </cell>
          <cell r="CG1638">
            <v>80</v>
          </cell>
          <cell r="CH1638" t="b">
            <v>0</v>
          </cell>
          <cell r="CI1638">
            <v>-16.313159722223645</v>
          </cell>
          <cell r="CJ1638"/>
          <cell r="CK1638" t="e">
            <v>#REF!</v>
          </cell>
          <cell r="CL1638" t="e">
            <v>#REF!</v>
          </cell>
        </row>
        <row r="1639">
          <cell r="B1639">
            <v>52130</v>
          </cell>
          <cell r="C1639" t="str">
            <v xml:space="preserve"> SCHMITT,COLTON LEE</v>
          </cell>
          <cell r="D1639">
            <v>17016.5</v>
          </cell>
          <cell r="E1639">
            <v>9681.27</v>
          </cell>
          <cell r="F1639">
            <v>42272</v>
          </cell>
          <cell r="G1639">
            <v>44105</v>
          </cell>
          <cell r="H1639" t="str">
            <v xml:space="preserve"> PURCHASE VEHICLE</v>
          </cell>
          <cell r="I1639" t="str">
            <v xml:space="preserve"> SA</v>
          </cell>
          <cell r="J1639">
            <v>34</v>
          </cell>
          <cell r="K1639" t="str">
            <v xml:space="preserve"> A</v>
          </cell>
          <cell r="L1639" t="str">
            <v xml:space="preserve"> N</v>
          </cell>
          <cell r="M1639">
            <v>0</v>
          </cell>
          <cell r="N1639">
            <v>54300</v>
          </cell>
          <cell r="O1639">
            <v>52130</v>
          </cell>
          <cell r="P1639">
            <v>0</v>
          </cell>
          <cell r="Q1639" t="str">
            <v xml:space="preserve"> JD</v>
          </cell>
          <cell r="R1639">
            <v>43132</v>
          </cell>
          <cell r="S1639">
            <v>305.94</v>
          </cell>
          <cell r="T1639">
            <v>17.5</v>
          </cell>
          <cell r="U1639" t="str">
            <v xml:space="preserve"> N</v>
          </cell>
          <cell r="V1639">
            <v>11</v>
          </cell>
          <cell r="W1639">
            <v>514048111</v>
          </cell>
          <cell r="X1639" t="str">
            <v xml:space="preserve"> S</v>
          </cell>
          <cell r="Y1639">
            <v>54300</v>
          </cell>
          <cell r="Z1639">
            <v>52130</v>
          </cell>
          <cell r="AA1639">
            <v>0</v>
          </cell>
          <cell r="AB1639">
            <v>2</v>
          </cell>
          <cell r="AC1639">
            <v>5</v>
          </cell>
          <cell r="AD1639">
            <v>12</v>
          </cell>
          <cell r="AE1639">
            <v>0</v>
          </cell>
          <cell r="AF1639">
            <v>0</v>
          </cell>
          <cell r="AG1639" t="str">
            <v xml:space="preserve"> ST</v>
          </cell>
          <cell r="AH1639" t="str">
            <v xml:space="preserve"> 2015 DODGE JOURNEY</v>
          </cell>
          <cell r="AI1639" t="str">
            <v xml:space="preserve"> N</v>
          </cell>
          <cell r="AJ1639">
            <v>3</v>
          </cell>
          <cell r="AK1639">
            <v>0</v>
          </cell>
          <cell r="AL1639">
            <v>54300</v>
          </cell>
          <cell r="AM1639">
            <v>52130</v>
          </cell>
          <cell r="AN1639" t="str">
            <v xml:space="preserve">  0/00/0000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54300</v>
          </cell>
          <cell r="AZ1639">
            <v>52130</v>
          </cell>
          <cell r="BA1639" t="str">
            <v xml:space="preserve"> ST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 t="str">
            <v>Pass</v>
          </cell>
          <cell r="BH1639" t="str">
            <v>Pass</v>
          </cell>
          <cell r="BI1639" t="str">
            <v>***-**-8111</v>
          </cell>
          <cell r="BJ1639">
            <v>9681.27</v>
          </cell>
          <cell r="BK1639">
            <v>9698.77</v>
          </cell>
          <cell r="BL1639">
            <v>9698.77</v>
          </cell>
          <cell r="BM1639"/>
          <cell r="BN1639"/>
          <cell r="BO1639"/>
          <cell r="BP1639"/>
          <cell r="BQ1639">
            <v>3.9884749403540294E-6</v>
          </cell>
          <cell r="BR1639">
            <v>9681.27</v>
          </cell>
          <cell r="BS1639">
            <v>17.5</v>
          </cell>
          <cell r="BT1639">
            <v>9698.77</v>
          </cell>
          <cell r="BU1639">
            <v>0</v>
          </cell>
          <cell r="BV1639">
            <v>9698.77</v>
          </cell>
          <cell r="BW1639">
            <v>0</v>
          </cell>
          <cell r="BX1639">
            <v>0</v>
          </cell>
          <cell r="BY1639"/>
          <cell r="BZ1639">
            <v>0</v>
          </cell>
          <cell r="CA1639" t="e">
            <v>#REF!</v>
          </cell>
          <cell r="CB1639" t="str">
            <v>Match</v>
          </cell>
          <cell r="CC1639" t="b">
            <v>0</v>
          </cell>
          <cell r="CD1639">
            <v>514048111</v>
          </cell>
          <cell r="CE1639">
            <v>9</v>
          </cell>
          <cell r="CF1639">
            <v>5</v>
          </cell>
          <cell r="CG1639">
            <v>4</v>
          </cell>
          <cell r="CH1639" t="b">
            <v>0</v>
          </cell>
          <cell r="CI1639">
            <v>-8.3131597222236451</v>
          </cell>
          <cell r="CJ1639"/>
          <cell r="CK1639" t="e">
            <v>#REF!</v>
          </cell>
          <cell r="CL1639" t="e">
            <v>#REF!</v>
          </cell>
        </row>
        <row r="1640">
          <cell r="B1640">
            <v>310407</v>
          </cell>
          <cell r="C1640" t="str">
            <v xml:space="preserve"> SCHMITT,COLTON L.</v>
          </cell>
          <cell r="D1640">
            <v>115000</v>
          </cell>
          <cell r="E1640">
            <v>112758.06</v>
          </cell>
          <cell r="F1640">
            <v>42720</v>
          </cell>
          <cell r="G1640">
            <v>53693</v>
          </cell>
          <cell r="H1640" t="str">
            <v xml:space="preserve"> PURCHASE HOME</v>
          </cell>
          <cell r="I1640" t="str">
            <v xml:space="preserve"> PA</v>
          </cell>
          <cell r="J1640">
            <v>19</v>
          </cell>
          <cell r="K1640" t="str">
            <v xml:space="preserve"> A</v>
          </cell>
          <cell r="L1640" t="str">
            <v xml:space="preserve"> N</v>
          </cell>
          <cell r="M1640">
            <v>0</v>
          </cell>
          <cell r="N1640">
            <v>54300</v>
          </cell>
          <cell r="O1640">
            <v>310407</v>
          </cell>
          <cell r="P1640">
            <v>0</v>
          </cell>
          <cell r="Q1640" t="str">
            <v xml:space="preserve"> BR</v>
          </cell>
          <cell r="R1640">
            <v>43132</v>
          </cell>
          <cell r="S1640">
            <v>565.73</v>
          </cell>
          <cell r="T1640">
            <v>288.19</v>
          </cell>
          <cell r="U1640" t="str">
            <v xml:space="preserve"> N</v>
          </cell>
          <cell r="V1640">
            <v>2</v>
          </cell>
          <cell r="W1640">
            <v>514048111</v>
          </cell>
          <cell r="X1640" t="str">
            <v xml:space="preserve"> S</v>
          </cell>
          <cell r="Y1640">
            <v>54300</v>
          </cell>
          <cell r="Z1640">
            <v>310407</v>
          </cell>
          <cell r="AA1640">
            <v>0</v>
          </cell>
          <cell r="AB1640">
            <v>2</v>
          </cell>
          <cell r="AC1640">
            <v>6</v>
          </cell>
          <cell r="AD1640">
            <v>3</v>
          </cell>
          <cell r="AE1640">
            <v>310407</v>
          </cell>
          <cell r="AF1640">
            <v>1</v>
          </cell>
          <cell r="AG1640" t="str">
            <v xml:space="preserve"> ST</v>
          </cell>
          <cell r="AH1640" t="str">
            <v xml:space="preserve"> 1210 JACKSON ST</v>
          </cell>
          <cell r="AI1640" t="str">
            <v xml:space="preserve"> N</v>
          </cell>
          <cell r="AJ1640">
            <v>4</v>
          </cell>
          <cell r="AK1640">
            <v>0</v>
          </cell>
          <cell r="AL1640">
            <v>54300</v>
          </cell>
          <cell r="AM1640">
            <v>310407</v>
          </cell>
          <cell r="AN1640" t="str">
            <v xml:space="preserve">  0/00/0000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54300</v>
          </cell>
          <cell r="AZ1640">
            <v>310407</v>
          </cell>
          <cell r="BA1640" t="str">
            <v xml:space="preserve"> ST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 t="str">
            <v>Pass</v>
          </cell>
          <cell r="BH1640" t="str">
            <v>Pass</v>
          </cell>
          <cell r="BI1640" t="str">
            <v>***-**-8111</v>
          </cell>
          <cell r="BJ1640">
            <v>112758.06</v>
          </cell>
          <cell r="BK1640">
            <v>113046.25</v>
          </cell>
          <cell r="BL1640">
            <v>113046.25</v>
          </cell>
          <cell r="BM1640"/>
          <cell r="BN1640"/>
          <cell r="BO1640"/>
          <cell r="BP1640"/>
          <cell r="BQ1640">
            <v>6.1938526196519817E-5</v>
          </cell>
          <cell r="BR1640">
            <v>112758.06</v>
          </cell>
          <cell r="BS1640">
            <v>288.19</v>
          </cell>
          <cell r="BT1640">
            <v>113046.25</v>
          </cell>
          <cell r="BU1640">
            <v>0</v>
          </cell>
          <cell r="BV1640">
            <v>113046.25</v>
          </cell>
          <cell r="BW1640">
            <v>0</v>
          </cell>
          <cell r="BX1640">
            <v>0</v>
          </cell>
          <cell r="BY1640"/>
          <cell r="BZ1640">
            <v>0</v>
          </cell>
          <cell r="CA1640" t="e">
            <v>#REF!</v>
          </cell>
          <cell r="CB1640" t="str">
            <v>Match</v>
          </cell>
          <cell r="CC1640" t="b">
            <v>0</v>
          </cell>
          <cell r="CD1640">
            <v>514048111</v>
          </cell>
          <cell r="CE1640">
            <v>9</v>
          </cell>
          <cell r="CF1640">
            <v>5</v>
          </cell>
          <cell r="CG1640">
            <v>4</v>
          </cell>
          <cell r="CH1640" t="b">
            <v>0</v>
          </cell>
          <cell r="CI1640">
            <v>-8.3131597222236451</v>
          </cell>
          <cell r="CJ1640"/>
          <cell r="CK1640" t="e">
            <v>#REF!</v>
          </cell>
          <cell r="CL1640" t="e">
            <v>#REF!</v>
          </cell>
        </row>
        <row r="1641">
          <cell r="B1641">
            <v>9310407</v>
          </cell>
          <cell r="C1641" t="str">
            <v xml:space="preserve"> SCHMITT,COLTO</v>
          </cell>
          <cell r="D1641">
            <v>-115000</v>
          </cell>
          <cell r="E1641">
            <v>-112758.06</v>
          </cell>
          <cell r="F1641">
            <v>42720</v>
          </cell>
          <cell r="G1641">
            <v>53693</v>
          </cell>
          <cell r="H1641" t="str">
            <v xml:space="preserve"> MPF LOAN SOLD</v>
          </cell>
          <cell r="I1641" t="str">
            <v xml:space="preserve"> PT</v>
          </cell>
          <cell r="J1641">
            <v>20</v>
          </cell>
          <cell r="K1641" t="str">
            <v xml:space="preserve"> A</v>
          </cell>
          <cell r="L1641" t="str">
            <v xml:space="preserve"> N</v>
          </cell>
          <cell r="M1641">
            <v>0</v>
          </cell>
          <cell r="N1641">
            <v>54300</v>
          </cell>
          <cell r="O1641">
            <v>9310407</v>
          </cell>
          <cell r="P1641">
            <v>0</v>
          </cell>
          <cell r="Q1641" t="str">
            <v xml:space="preserve"> BR</v>
          </cell>
          <cell r="R1641">
            <v>43132</v>
          </cell>
          <cell r="S1641">
            <v>565.73</v>
          </cell>
          <cell r="T1641">
            <v>-288.19</v>
          </cell>
          <cell r="U1641" t="str">
            <v xml:space="preserve"> N</v>
          </cell>
          <cell r="V1641">
            <v>2</v>
          </cell>
          <cell r="W1641">
            <v>514048111</v>
          </cell>
          <cell r="X1641" t="str">
            <v xml:space="preserve"> S</v>
          </cell>
          <cell r="Y1641">
            <v>54300</v>
          </cell>
          <cell r="Z1641">
            <v>9310407</v>
          </cell>
          <cell r="AA1641">
            <v>0</v>
          </cell>
          <cell r="AB1641">
            <v>2</v>
          </cell>
          <cell r="AC1641">
            <v>6</v>
          </cell>
          <cell r="AD1641">
            <v>3</v>
          </cell>
          <cell r="AE1641">
            <v>310407</v>
          </cell>
          <cell r="AF1641">
            <v>1</v>
          </cell>
          <cell r="AG1641" t="str">
            <v xml:space="preserve"> ST</v>
          </cell>
          <cell r="AH1641" t="str">
            <v xml:space="preserve"> 1210 JACKSON ST</v>
          </cell>
          <cell r="AI1641" t="str">
            <v xml:space="preserve">  </v>
          </cell>
          <cell r="AJ1641">
            <v>4</v>
          </cell>
          <cell r="AK1641">
            <v>0</v>
          </cell>
          <cell r="AL1641">
            <v>54300</v>
          </cell>
          <cell r="AM1641">
            <v>9310407</v>
          </cell>
          <cell r="AN1641" t="str">
            <v xml:space="preserve">  0/00/0000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54300</v>
          </cell>
          <cell r="AZ1641">
            <v>9310407</v>
          </cell>
          <cell r="BA1641" t="str">
            <v xml:space="preserve"> ST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 t="str">
            <v>Pass</v>
          </cell>
          <cell r="BH1641" t="str">
            <v>Pass</v>
          </cell>
          <cell r="BI1641" t="str">
            <v>***-**-8111</v>
          </cell>
          <cell r="BJ1641">
            <v>-112758.06</v>
          </cell>
          <cell r="BK1641">
            <v>-113046.25</v>
          </cell>
          <cell r="BL1641">
            <v>-113046.25</v>
          </cell>
          <cell r="BM1641"/>
          <cell r="BN1641"/>
          <cell r="BO1641"/>
          <cell r="BP1641"/>
          <cell r="BQ1641">
            <v>-6.1938526196519817E-5</v>
          </cell>
          <cell r="BR1641">
            <v>-112758.06</v>
          </cell>
          <cell r="BS1641">
            <v>-288.19</v>
          </cell>
          <cell r="BT1641">
            <v>-113046.25</v>
          </cell>
          <cell r="BU1641">
            <v>0</v>
          </cell>
          <cell r="BV1641">
            <v>-113046.25</v>
          </cell>
          <cell r="BW1641">
            <v>0</v>
          </cell>
          <cell r="BX1641">
            <v>0</v>
          </cell>
          <cell r="BY1641"/>
          <cell r="BZ1641">
            <v>0</v>
          </cell>
          <cell r="CA1641" t="e">
            <v>#REF!</v>
          </cell>
          <cell r="CB1641" t="str">
            <v>Match</v>
          </cell>
          <cell r="CC1641" t="b">
            <v>0</v>
          </cell>
          <cell r="CD1641">
            <v>514048111</v>
          </cell>
          <cell r="CE1641">
            <v>9</v>
          </cell>
          <cell r="CF1641">
            <v>5</v>
          </cell>
          <cell r="CG1641">
            <v>4</v>
          </cell>
          <cell r="CH1641" t="b">
            <v>0</v>
          </cell>
          <cell r="CI1641">
            <v>-8.3131597222236451</v>
          </cell>
          <cell r="CJ1641"/>
          <cell r="CK1641" t="e">
            <v>#REF!</v>
          </cell>
          <cell r="CL1641" t="e">
            <v>#REF!</v>
          </cell>
        </row>
        <row r="1642">
          <cell r="B1642">
            <v>52975</v>
          </cell>
          <cell r="C1642" t="str">
            <v xml:space="preserve"> SCHMITT REMODELING,</v>
          </cell>
          <cell r="D1642">
            <v>32888.239999999998</v>
          </cell>
          <cell r="E1642">
            <v>24833.919999999998</v>
          </cell>
          <cell r="F1642">
            <v>42528</v>
          </cell>
          <cell r="G1642">
            <v>44701</v>
          </cell>
          <cell r="H1642" t="str">
            <v xml:space="preserve"> REFINANCE VEHICLE</v>
          </cell>
          <cell r="I1642" t="str">
            <v xml:space="preserve"> SA</v>
          </cell>
          <cell r="J1642">
            <v>32</v>
          </cell>
          <cell r="K1642" t="str">
            <v xml:space="preserve"> A</v>
          </cell>
          <cell r="L1642" t="str">
            <v xml:space="preserve"> N</v>
          </cell>
          <cell r="M1642">
            <v>0</v>
          </cell>
          <cell r="N1642">
            <v>54302</v>
          </cell>
          <cell r="O1642">
            <v>52975</v>
          </cell>
          <cell r="P1642">
            <v>0</v>
          </cell>
          <cell r="Q1642" t="str">
            <v xml:space="preserve"> LF</v>
          </cell>
          <cell r="R1642">
            <v>43120</v>
          </cell>
          <cell r="S1642">
            <v>513.6</v>
          </cell>
          <cell r="T1642">
            <v>59.87</v>
          </cell>
          <cell r="U1642" t="str">
            <v xml:space="preserve"> N</v>
          </cell>
          <cell r="V1642">
            <v>3</v>
          </cell>
          <cell r="W1642">
            <v>260259790</v>
          </cell>
          <cell r="X1642" t="str">
            <v xml:space="preserve"> F</v>
          </cell>
          <cell r="Y1642">
            <v>54302</v>
          </cell>
          <cell r="Z1642">
            <v>52975</v>
          </cell>
          <cell r="AA1642">
            <v>0</v>
          </cell>
          <cell r="AB1642">
            <v>26</v>
          </cell>
          <cell r="AC1642">
            <v>2</v>
          </cell>
          <cell r="AD1642">
            <v>5</v>
          </cell>
          <cell r="AE1642">
            <v>0</v>
          </cell>
          <cell r="AF1642">
            <v>0</v>
          </cell>
          <cell r="AG1642" t="str">
            <v xml:space="preserve"> ST</v>
          </cell>
          <cell r="AH1642" t="str">
            <v xml:space="preserve"> 2013 FORD F-150  XLT</v>
          </cell>
          <cell r="AI1642" t="str">
            <v xml:space="preserve"> N</v>
          </cell>
          <cell r="AJ1642">
            <v>4</v>
          </cell>
          <cell r="AK1642">
            <v>11</v>
          </cell>
          <cell r="AL1642">
            <v>54302</v>
          </cell>
          <cell r="AM1642">
            <v>52975</v>
          </cell>
          <cell r="AN1642" t="str">
            <v xml:space="preserve">  0/00/0000</v>
          </cell>
          <cell r="AO1642">
            <v>342.01</v>
          </cell>
          <cell r="AP1642">
            <v>48.99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1</v>
          </cell>
          <cell r="AW1642">
            <v>0</v>
          </cell>
          <cell r="AX1642">
            <v>0</v>
          </cell>
          <cell r="AY1642">
            <v>54302</v>
          </cell>
          <cell r="AZ1642">
            <v>52975</v>
          </cell>
          <cell r="BA1642" t="str">
            <v xml:space="preserve"> ST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 t="str">
            <v>Pass</v>
          </cell>
          <cell r="BH1642" t="str">
            <v>Pass</v>
          </cell>
          <cell r="BI1642" t="str">
            <v>**-***9790</v>
          </cell>
          <cell r="BJ1642">
            <v>24833.919999999998</v>
          </cell>
          <cell r="BK1642">
            <v>24893.789999999997</v>
          </cell>
          <cell r="BL1642">
            <v>24893.789999999997</v>
          </cell>
          <cell r="BM1642"/>
          <cell r="BN1642"/>
          <cell r="BO1642"/>
          <cell r="BP1642"/>
          <cell r="BQ1642">
            <v>1.3641387626589862E-5</v>
          </cell>
          <cell r="BR1642">
            <v>24833.919999999998</v>
          </cell>
          <cell r="BS1642">
            <v>59.87</v>
          </cell>
          <cell r="BT1642">
            <v>24893.789999999997</v>
          </cell>
          <cell r="BU1642">
            <v>0</v>
          </cell>
          <cell r="BV1642">
            <v>24893.789999999997</v>
          </cell>
          <cell r="BW1642">
            <v>0</v>
          </cell>
          <cell r="BX1642">
            <v>0</v>
          </cell>
          <cell r="BY1642"/>
          <cell r="BZ1642">
            <v>391</v>
          </cell>
          <cell r="CA1642" t="e">
            <v>#REF!</v>
          </cell>
          <cell r="CB1642" t="str">
            <v>Match</v>
          </cell>
          <cell r="CC1642" t="b">
            <v>0</v>
          </cell>
          <cell r="CD1642">
            <v>260259790</v>
          </cell>
          <cell r="CE1642">
            <v>9</v>
          </cell>
          <cell r="CF1642">
            <v>2</v>
          </cell>
          <cell r="CG1642">
            <v>25</v>
          </cell>
          <cell r="CH1642" t="b">
            <v>0</v>
          </cell>
          <cell r="CI1642">
            <v>3.6868402777763549</v>
          </cell>
          <cell r="CJ1642"/>
          <cell r="CK1642" t="e">
            <v>#REF!</v>
          </cell>
          <cell r="CL1642" t="e">
            <v>#REF!</v>
          </cell>
        </row>
        <row r="1643">
          <cell r="B1643">
            <v>54379</v>
          </cell>
          <cell r="C1643" t="str">
            <v xml:space="preserve"> SCHMITT REMODELING,</v>
          </cell>
          <cell r="D1643">
            <v>10000</v>
          </cell>
          <cell r="E1643">
            <v>7000</v>
          </cell>
          <cell r="F1643">
            <v>43082</v>
          </cell>
          <cell r="G1643">
            <v>43435</v>
          </cell>
          <cell r="H1643" t="str">
            <v xml:space="preserve"> OPERATING RENEWAL</v>
          </cell>
          <cell r="I1643" t="str">
            <v xml:space="preserve"> SI</v>
          </cell>
          <cell r="J1643">
            <v>61</v>
          </cell>
          <cell r="K1643" t="str">
            <v xml:space="preserve"> A</v>
          </cell>
          <cell r="L1643" t="str">
            <v xml:space="preserve"> O</v>
          </cell>
          <cell r="M1643">
            <v>10000</v>
          </cell>
          <cell r="N1643">
            <v>54302</v>
          </cell>
          <cell r="O1643">
            <v>54379</v>
          </cell>
          <cell r="P1643">
            <v>0</v>
          </cell>
          <cell r="Q1643" t="str">
            <v xml:space="preserve"> LF</v>
          </cell>
          <cell r="R1643">
            <v>43435</v>
          </cell>
          <cell r="S1643">
            <v>0</v>
          </cell>
          <cell r="T1643">
            <v>56.38</v>
          </cell>
          <cell r="U1643" t="str">
            <v xml:space="preserve"> N</v>
          </cell>
          <cell r="V1643">
            <v>7</v>
          </cell>
          <cell r="W1643">
            <v>260259790</v>
          </cell>
          <cell r="X1643" t="str">
            <v xml:space="preserve"> F</v>
          </cell>
          <cell r="Y1643">
            <v>54302</v>
          </cell>
          <cell r="Z1643">
            <v>54379</v>
          </cell>
          <cell r="AA1643">
            <v>0</v>
          </cell>
          <cell r="AB1643">
            <v>26</v>
          </cell>
          <cell r="AC1643">
            <v>4</v>
          </cell>
          <cell r="AD1643">
            <v>5</v>
          </cell>
          <cell r="AE1643">
            <v>0</v>
          </cell>
          <cell r="AF1643">
            <v>0</v>
          </cell>
          <cell r="AG1643" t="str">
            <v xml:space="preserve"> ST</v>
          </cell>
          <cell r="AH1643" t="str">
            <v xml:space="preserve"> ALL INVENTORY, ACCOUNTS AND EQ</v>
          </cell>
          <cell r="AI1643" t="str">
            <v xml:space="preserve"> N</v>
          </cell>
          <cell r="AJ1643">
            <v>7</v>
          </cell>
          <cell r="AK1643">
            <v>0</v>
          </cell>
          <cell r="AL1643">
            <v>54302</v>
          </cell>
          <cell r="AM1643">
            <v>54379</v>
          </cell>
          <cell r="AN1643" t="str">
            <v xml:space="preserve">  0/00/0000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54302</v>
          </cell>
          <cell r="AZ1643">
            <v>54379</v>
          </cell>
          <cell r="BA1643" t="str">
            <v xml:space="preserve"> ST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 t="str">
            <v>Pass</v>
          </cell>
          <cell r="BH1643" t="str">
            <v>Pass</v>
          </cell>
          <cell r="BI1643" t="str">
            <v>**-***9790</v>
          </cell>
          <cell r="BJ1643">
            <v>10000</v>
          </cell>
          <cell r="BK1643">
            <v>7056.38</v>
          </cell>
          <cell r="BL1643">
            <v>7056.38</v>
          </cell>
          <cell r="BM1643"/>
          <cell r="BN1643"/>
          <cell r="BO1643"/>
          <cell r="BP1643"/>
          <cell r="BQ1643">
            <v>6.7289819096512284E-6</v>
          </cell>
          <cell r="BR1643">
            <v>7000</v>
          </cell>
          <cell r="BS1643">
            <v>56.38</v>
          </cell>
          <cell r="BT1643">
            <v>7056.38</v>
          </cell>
          <cell r="BU1643">
            <v>3000</v>
          </cell>
          <cell r="BV1643">
            <v>10056.379999999999</v>
          </cell>
          <cell r="BW1643">
            <v>0</v>
          </cell>
          <cell r="BX1643">
            <v>0</v>
          </cell>
          <cell r="BY1643"/>
          <cell r="BZ1643">
            <v>0</v>
          </cell>
          <cell r="CA1643" t="e">
            <v>#REF!</v>
          </cell>
          <cell r="CB1643" t="str">
            <v>Match</v>
          </cell>
          <cell r="CC1643" t="b">
            <v>0</v>
          </cell>
          <cell r="CD1643">
            <v>260259790</v>
          </cell>
          <cell r="CE1643">
            <v>9</v>
          </cell>
          <cell r="CF1643">
            <v>2</v>
          </cell>
          <cell r="CG1643">
            <v>25</v>
          </cell>
          <cell r="CH1643" t="b">
            <v>0</v>
          </cell>
          <cell r="CI1643">
            <v>-311.31315972222365</v>
          </cell>
          <cell r="CJ1643"/>
          <cell r="CK1643" t="e">
            <v>#REF!</v>
          </cell>
          <cell r="CL1643" t="e">
            <v>#REF!</v>
          </cell>
        </row>
        <row r="1644">
          <cell r="B1644">
            <v>54380</v>
          </cell>
          <cell r="C1644" t="str">
            <v xml:space="preserve"> SCHMITT REMODELING,</v>
          </cell>
          <cell r="D1644">
            <v>8000</v>
          </cell>
          <cell r="E1644">
            <v>4424.32</v>
          </cell>
          <cell r="F1644">
            <v>43082</v>
          </cell>
          <cell r="G1644">
            <v>43435</v>
          </cell>
          <cell r="H1644" t="str">
            <v xml:space="preserve"> OPERATING - WORKMAN COMP</v>
          </cell>
          <cell r="I1644" t="str">
            <v xml:space="preserve"> SI</v>
          </cell>
          <cell r="J1644">
            <v>61</v>
          </cell>
          <cell r="K1644" t="str">
            <v xml:space="preserve"> A</v>
          </cell>
          <cell r="L1644" t="str">
            <v xml:space="preserve"> O</v>
          </cell>
          <cell r="M1644">
            <v>8000</v>
          </cell>
          <cell r="N1644">
            <v>54302</v>
          </cell>
          <cell r="O1644">
            <v>54380</v>
          </cell>
          <cell r="P1644">
            <v>0</v>
          </cell>
          <cell r="Q1644" t="str">
            <v xml:space="preserve"> LF</v>
          </cell>
          <cell r="R1644">
            <v>43435</v>
          </cell>
          <cell r="S1644">
            <v>0</v>
          </cell>
          <cell r="T1644">
            <v>39.369999999999997</v>
          </cell>
          <cell r="U1644" t="str">
            <v xml:space="preserve"> N</v>
          </cell>
          <cell r="V1644">
            <v>7</v>
          </cell>
          <cell r="W1644">
            <v>260259790</v>
          </cell>
          <cell r="X1644" t="str">
            <v xml:space="preserve"> F</v>
          </cell>
          <cell r="Y1644">
            <v>54302</v>
          </cell>
          <cell r="Z1644">
            <v>54380</v>
          </cell>
          <cell r="AA1644">
            <v>0</v>
          </cell>
          <cell r="AB1644">
            <v>26</v>
          </cell>
          <cell r="AC1644">
            <v>4</v>
          </cell>
          <cell r="AD1644">
            <v>5</v>
          </cell>
          <cell r="AE1644">
            <v>0</v>
          </cell>
          <cell r="AF1644">
            <v>0</v>
          </cell>
          <cell r="AG1644" t="str">
            <v xml:space="preserve"> ST</v>
          </cell>
          <cell r="AH1644" t="str">
            <v xml:space="preserve"> ALL INVENTORY, ACCOUNTS AND EQ</v>
          </cell>
          <cell r="AI1644" t="str">
            <v xml:space="preserve"> N</v>
          </cell>
          <cell r="AJ1644">
            <v>7</v>
          </cell>
          <cell r="AK1644">
            <v>0</v>
          </cell>
          <cell r="AL1644">
            <v>54302</v>
          </cell>
          <cell r="AM1644">
            <v>54380</v>
          </cell>
          <cell r="AN1644" t="str">
            <v xml:space="preserve">  0/00/0000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54302</v>
          </cell>
          <cell r="AZ1644">
            <v>54380</v>
          </cell>
          <cell r="BA1644" t="str">
            <v xml:space="preserve"> ST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 t="str">
            <v>Pass</v>
          </cell>
          <cell r="BH1644" t="str">
            <v>Pass</v>
          </cell>
          <cell r="BI1644" t="str">
            <v>**-***9790</v>
          </cell>
          <cell r="BJ1644">
            <v>8000</v>
          </cell>
          <cell r="BK1644">
            <v>4463.6899999999996</v>
          </cell>
          <cell r="BL1644">
            <v>4463.6899999999996</v>
          </cell>
          <cell r="BM1644"/>
          <cell r="BN1644"/>
          <cell r="BO1644"/>
          <cell r="BP1644"/>
          <cell r="BQ1644">
            <v>4.2530241775011603E-6</v>
          </cell>
          <cell r="BR1644">
            <v>4424.32</v>
          </cell>
          <cell r="BS1644">
            <v>39.369999999999997</v>
          </cell>
          <cell r="BT1644">
            <v>4463.6899999999996</v>
          </cell>
          <cell r="BU1644">
            <v>3575.6800000000003</v>
          </cell>
          <cell r="BV1644">
            <v>8039.37</v>
          </cell>
          <cell r="BW1644">
            <v>0</v>
          </cell>
          <cell r="BX1644">
            <v>0</v>
          </cell>
          <cell r="BY1644"/>
          <cell r="BZ1644">
            <v>0</v>
          </cell>
          <cell r="CA1644" t="e">
            <v>#REF!</v>
          </cell>
          <cell r="CB1644" t="str">
            <v>Match</v>
          </cell>
          <cell r="CC1644" t="b">
            <v>0</v>
          </cell>
          <cell r="CD1644">
            <v>260259790</v>
          </cell>
          <cell r="CE1644">
            <v>9</v>
          </cell>
          <cell r="CF1644">
            <v>2</v>
          </cell>
          <cell r="CG1644">
            <v>25</v>
          </cell>
          <cell r="CH1644" t="b">
            <v>0</v>
          </cell>
          <cell r="CI1644">
            <v>-311.31315972222365</v>
          </cell>
          <cell r="CJ1644"/>
          <cell r="CK1644" t="e">
            <v>#REF!</v>
          </cell>
          <cell r="CL1644" t="e">
            <v>#REF!</v>
          </cell>
        </row>
        <row r="1645">
          <cell r="B1645">
            <v>97400</v>
          </cell>
          <cell r="C1645" t="str">
            <v xml:space="preserve"> SCHMITT,TYSON</v>
          </cell>
          <cell r="D1645">
            <v>8972</v>
          </cell>
          <cell r="E1645">
            <v>6549.43</v>
          </cell>
          <cell r="F1645">
            <v>37803</v>
          </cell>
          <cell r="G1645">
            <v>38878</v>
          </cell>
          <cell r="H1645" t="str">
            <v xml:space="preserve"> PURCHASE PROPERTY</v>
          </cell>
          <cell r="I1645" t="str">
            <v xml:space="preserve"> CO</v>
          </cell>
          <cell r="J1645">
            <v>31</v>
          </cell>
          <cell r="K1645" t="str">
            <v xml:space="preserve"> A</v>
          </cell>
          <cell r="L1645" t="str">
            <v xml:space="preserve"> N</v>
          </cell>
          <cell r="M1645">
            <v>0</v>
          </cell>
          <cell r="N1645">
            <v>54819</v>
          </cell>
          <cell r="O1645">
            <v>97400</v>
          </cell>
          <cell r="P1645">
            <v>0</v>
          </cell>
          <cell r="Q1645" t="str">
            <v xml:space="preserve"> CP</v>
          </cell>
          <cell r="R1645">
            <v>38087</v>
          </cell>
          <cell r="S1645">
            <v>279.93</v>
          </cell>
          <cell r="T1645">
            <v>0</v>
          </cell>
          <cell r="U1645" t="str">
            <v xml:space="preserve"> N</v>
          </cell>
          <cell r="V1645">
            <v>7</v>
          </cell>
          <cell r="W1645">
            <v>513864027</v>
          </cell>
          <cell r="X1645" t="str">
            <v xml:space="preserve"> S</v>
          </cell>
          <cell r="Y1645">
            <v>54819</v>
          </cell>
          <cell r="Z1645">
            <v>97400</v>
          </cell>
          <cell r="AA1645">
            <v>0</v>
          </cell>
          <cell r="AB1645">
            <v>1</v>
          </cell>
          <cell r="AC1645">
            <v>7</v>
          </cell>
          <cell r="AD1645">
            <v>4</v>
          </cell>
          <cell r="AE1645">
            <v>0</v>
          </cell>
          <cell r="AF1645">
            <v>0</v>
          </cell>
          <cell r="AG1645" t="str">
            <v xml:space="preserve"> ST</v>
          </cell>
          <cell r="AH1645" t="str">
            <v xml:space="preserve"> 1983 SCHULTZ MOBILE HOME</v>
          </cell>
          <cell r="AI1645" t="str">
            <v xml:space="preserve"> N</v>
          </cell>
          <cell r="AJ1645">
            <v>8</v>
          </cell>
          <cell r="AK1645">
            <v>34</v>
          </cell>
          <cell r="AL1645">
            <v>54819</v>
          </cell>
          <cell r="AM1645">
            <v>97400</v>
          </cell>
          <cell r="AN1645" t="str">
            <v xml:space="preserve">  0/00/0000</v>
          </cell>
          <cell r="AO1645">
            <v>6549.43</v>
          </cell>
          <cell r="AP1645">
            <v>7589.49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14138.92</v>
          </cell>
          <cell r="AV1645">
            <v>33</v>
          </cell>
          <cell r="AW1645">
            <v>33</v>
          </cell>
          <cell r="AX1645">
            <v>33</v>
          </cell>
          <cell r="AY1645">
            <v>54819</v>
          </cell>
          <cell r="AZ1645">
            <v>97400</v>
          </cell>
          <cell r="BA1645" t="str">
            <v xml:space="preserve"> ST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 t="str">
            <v>Substandard</v>
          </cell>
          <cell r="BH1645" t="str">
            <v>Pass</v>
          </cell>
          <cell r="BI1645" t="str">
            <v>***-**-4027</v>
          </cell>
          <cell r="BJ1645">
            <v>6549.43</v>
          </cell>
          <cell r="BK1645">
            <v>0</v>
          </cell>
          <cell r="BL1645"/>
          <cell r="BM1645"/>
          <cell r="BN1645">
            <v>0</v>
          </cell>
          <cell r="BO1645"/>
          <cell r="BP1645"/>
          <cell r="BQ1645">
            <v>7.1952646511880889E-6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6549.43</v>
          </cell>
          <cell r="BY1645" t="str">
            <v>120 +</v>
          </cell>
          <cell r="BZ1645">
            <v>14138.92</v>
          </cell>
          <cell r="CA1645" t="e">
            <v>#REF!</v>
          </cell>
          <cell r="CB1645" t="str">
            <v>Match</v>
          </cell>
          <cell r="CC1645" t="b">
            <v>0</v>
          </cell>
          <cell r="CD1645">
            <v>513864027</v>
          </cell>
          <cell r="CE1645">
            <v>9</v>
          </cell>
          <cell r="CF1645">
            <v>5</v>
          </cell>
          <cell r="CG1645">
            <v>86</v>
          </cell>
          <cell r="CH1645" t="b">
            <v>0</v>
          </cell>
          <cell r="CI1645">
            <v>5036.6868402777764</v>
          </cell>
          <cell r="CJ1645" t="str">
            <v>31 +</v>
          </cell>
          <cell r="CK1645">
            <v>0</v>
          </cell>
          <cell r="CL1645">
            <v>0</v>
          </cell>
        </row>
        <row r="1646">
          <cell r="B1646">
            <v>97466</v>
          </cell>
          <cell r="C1646" t="str">
            <v xml:space="preserve"> SCHMITT,TYSON</v>
          </cell>
          <cell r="D1646">
            <v>1500</v>
          </cell>
          <cell r="E1646">
            <v>1360.75</v>
          </cell>
          <cell r="F1646">
            <v>37826</v>
          </cell>
          <cell r="G1646">
            <v>38386</v>
          </cell>
          <cell r="H1646" t="str">
            <v xml:space="preserve"> PERSONAL - OVERDRAFTS</v>
          </cell>
          <cell r="I1646" t="str">
            <v xml:space="preserve"> CO</v>
          </cell>
          <cell r="J1646">
            <v>31</v>
          </cell>
          <cell r="K1646" t="str">
            <v xml:space="preserve"> A</v>
          </cell>
          <cell r="L1646" t="str">
            <v xml:space="preserve"> N</v>
          </cell>
          <cell r="M1646">
            <v>0</v>
          </cell>
          <cell r="N1646">
            <v>54819</v>
          </cell>
          <cell r="O1646">
            <v>97466</v>
          </cell>
          <cell r="P1646">
            <v>0</v>
          </cell>
          <cell r="Q1646" t="str">
            <v xml:space="preserve"> KM</v>
          </cell>
          <cell r="R1646">
            <v>37928</v>
          </cell>
          <cell r="S1646">
            <v>89.64</v>
          </cell>
          <cell r="T1646">
            <v>0</v>
          </cell>
          <cell r="U1646" t="str">
            <v xml:space="preserve"> N</v>
          </cell>
          <cell r="V1646">
            <v>1</v>
          </cell>
          <cell r="W1646">
            <v>513864027</v>
          </cell>
          <cell r="X1646" t="str">
            <v xml:space="preserve"> S</v>
          </cell>
          <cell r="Y1646">
            <v>54819</v>
          </cell>
          <cell r="Z1646">
            <v>97466</v>
          </cell>
          <cell r="AA1646">
            <v>0</v>
          </cell>
          <cell r="AB1646">
            <v>25</v>
          </cell>
          <cell r="AC1646">
            <v>10</v>
          </cell>
          <cell r="AD1646">
            <v>4</v>
          </cell>
          <cell r="AE1646">
            <v>0</v>
          </cell>
          <cell r="AF1646">
            <v>0</v>
          </cell>
          <cell r="AG1646" t="str">
            <v xml:space="preserve"> ST</v>
          </cell>
          <cell r="AH1646" t="str">
            <v xml:space="preserve"> UNSECURED</v>
          </cell>
          <cell r="AI1646" t="str">
            <v xml:space="preserve"> N</v>
          </cell>
          <cell r="AJ1646">
            <v>9</v>
          </cell>
          <cell r="AK1646">
            <v>19</v>
          </cell>
          <cell r="AL1646">
            <v>54819</v>
          </cell>
          <cell r="AM1646">
            <v>97466</v>
          </cell>
          <cell r="AN1646" t="str">
            <v xml:space="preserve">  0/00/0000</v>
          </cell>
          <cell r="AO1646">
            <v>1360.75</v>
          </cell>
          <cell r="AP1646">
            <v>1749.97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3110.72</v>
          </cell>
          <cell r="AV1646">
            <v>17</v>
          </cell>
          <cell r="AW1646">
            <v>17</v>
          </cell>
          <cell r="AX1646">
            <v>17</v>
          </cell>
          <cell r="AY1646">
            <v>54819</v>
          </cell>
          <cell r="AZ1646">
            <v>97466</v>
          </cell>
          <cell r="BA1646" t="str">
            <v xml:space="preserve"> ST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 t="str">
            <v>Substandard</v>
          </cell>
          <cell r="BH1646" t="str">
            <v>Pass</v>
          </cell>
          <cell r="BI1646" t="str">
            <v>***-**-4027</v>
          </cell>
          <cell r="BJ1646">
            <v>1360.75</v>
          </cell>
          <cell r="BK1646">
            <v>0</v>
          </cell>
          <cell r="BL1646"/>
          <cell r="BM1646"/>
          <cell r="BN1646">
            <v>0</v>
          </cell>
          <cell r="BO1646"/>
          <cell r="BP1646"/>
          <cell r="BQ1646">
            <v>1.6817991673881871E-6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1360.75</v>
          </cell>
          <cell r="BY1646" t="str">
            <v>120 +</v>
          </cell>
          <cell r="BZ1646">
            <v>3110.7200000000003</v>
          </cell>
          <cell r="CA1646" t="e">
            <v>#REF!</v>
          </cell>
          <cell r="CB1646" t="str">
            <v>Match</v>
          </cell>
          <cell r="CC1646" t="b">
            <v>0</v>
          </cell>
          <cell r="CD1646">
            <v>513864027</v>
          </cell>
          <cell r="CE1646">
            <v>9</v>
          </cell>
          <cell r="CF1646">
            <v>5</v>
          </cell>
          <cell r="CG1646">
            <v>86</v>
          </cell>
          <cell r="CH1646" t="b">
            <v>0</v>
          </cell>
          <cell r="CI1646">
            <v>5195.6868402777764</v>
          </cell>
          <cell r="CJ1646" t="str">
            <v>31 +</v>
          </cell>
          <cell r="CK1646">
            <v>0</v>
          </cell>
          <cell r="CL1646">
            <v>0</v>
          </cell>
        </row>
        <row r="1647">
          <cell r="B1647">
            <v>53001</v>
          </cell>
          <cell r="C1647" t="str">
            <v xml:space="preserve"> SCHNEIDER,DYLAN W.</v>
          </cell>
          <cell r="D1647">
            <v>3292.37</v>
          </cell>
          <cell r="E1647">
            <v>3292.37</v>
          </cell>
          <cell r="F1647">
            <v>42535</v>
          </cell>
          <cell r="G1647">
            <v>43107</v>
          </cell>
          <cell r="H1647" t="str">
            <v xml:space="preserve"> PERSONAL</v>
          </cell>
          <cell r="I1647" t="str">
            <v xml:space="preserve"> CO</v>
          </cell>
          <cell r="J1647">
            <v>31</v>
          </cell>
          <cell r="K1647" t="str">
            <v xml:space="preserve"> A</v>
          </cell>
          <cell r="L1647" t="str">
            <v xml:space="preserve"> N</v>
          </cell>
          <cell r="M1647">
            <v>0</v>
          </cell>
          <cell r="N1647">
            <v>54825</v>
          </cell>
          <cell r="O1647">
            <v>53001</v>
          </cell>
          <cell r="P1647">
            <v>3292.37</v>
          </cell>
          <cell r="Q1647" t="str">
            <v xml:space="preserve"> JD</v>
          </cell>
          <cell r="R1647">
            <v>42589</v>
          </cell>
          <cell r="S1647">
            <v>202.33</v>
          </cell>
          <cell r="T1647">
            <v>0</v>
          </cell>
          <cell r="U1647" t="str">
            <v xml:space="preserve"> N</v>
          </cell>
          <cell r="V1647">
            <v>1</v>
          </cell>
          <cell r="W1647">
            <v>515113859</v>
          </cell>
          <cell r="X1647" t="str">
            <v xml:space="preserve"> S</v>
          </cell>
          <cell r="Y1647">
            <v>54825</v>
          </cell>
          <cell r="Z1647">
            <v>53001</v>
          </cell>
          <cell r="AA1647">
            <v>0</v>
          </cell>
          <cell r="AB1647">
            <v>1</v>
          </cell>
          <cell r="AC1647">
            <v>10</v>
          </cell>
          <cell r="AD1647">
            <v>4</v>
          </cell>
          <cell r="AE1647">
            <v>0</v>
          </cell>
          <cell r="AF1647">
            <v>0</v>
          </cell>
          <cell r="AG1647" t="str">
            <v xml:space="preserve"> CO</v>
          </cell>
          <cell r="AH1647" t="str">
            <v xml:space="preserve"> UNSECURED</v>
          </cell>
          <cell r="AI1647" t="str">
            <v xml:space="preserve"> N</v>
          </cell>
          <cell r="AJ1647">
            <v>12</v>
          </cell>
          <cell r="AK1647">
            <v>18</v>
          </cell>
          <cell r="AL1647">
            <v>54825</v>
          </cell>
          <cell r="AM1647">
            <v>53001</v>
          </cell>
          <cell r="AN1647" t="str">
            <v xml:space="preserve">  0/00/0000</v>
          </cell>
          <cell r="AO1647">
            <v>3292.37</v>
          </cell>
          <cell r="AP1647">
            <v>637.53</v>
          </cell>
          <cell r="AQ1647">
            <v>490.29</v>
          </cell>
          <cell r="AR1647">
            <v>202.33</v>
          </cell>
          <cell r="AS1647">
            <v>202.33</v>
          </cell>
          <cell r="AT1647">
            <v>202.33</v>
          </cell>
          <cell r="AU1647">
            <v>2832.62</v>
          </cell>
          <cell r="AV1647">
            <v>17</v>
          </cell>
          <cell r="AW1647">
            <v>16</v>
          </cell>
          <cell r="AX1647">
            <v>15</v>
          </cell>
          <cell r="AY1647">
            <v>54825</v>
          </cell>
          <cell r="AZ1647">
            <v>53001</v>
          </cell>
          <cell r="BA1647" t="str">
            <v xml:space="preserve"> CO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 t="str">
            <v>Substandard</v>
          </cell>
          <cell r="BH1647" t="str">
            <v>Pass</v>
          </cell>
          <cell r="BI1647" t="str">
            <v>***-**-3859</v>
          </cell>
          <cell r="BJ1647">
            <v>3292.37</v>
          </cell>
          <cell r="BK1647">
            <v>0</v>
          </cell>
          <cell r="BL1647"/>
          <cell r="BM1647"/>
          <cell r="BN1647">
            <v>0</v>
          </cell>
          <cell r="BO1647"/>
          <cell r="BP1647"/>
          <cell r="BQ1647">
            <v>5.425542408949815E-6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6584.74</v>
          </cell>
          <cell r="BY1647" t="str">
            <v>120 +</v>
          </cell>
          <cell r="BZ1647">
            <v>3929.8999999999996</v>
          </cell>
          <cell r="CA1647" t="e">
            <v>#REF!</v>
          </cell>
          <cell r="CB1647" t="str">
            <v>Match</v>
          </cell>
          <cell r="CC1647" t="b">
            <v>0</v>
          </cell>
          <cell r="CD1647">
            <v>515113859</v>
          </cell>
          <cell r="CE1647">
            <v>9</v>
          </cell>
          <cell r="CF1647">
            <v>5</v>
          </cell>
          <cell r="CG1647">
            <v>11</v>
          </cell>
          <cell r="CH1647" t="b">
            <v>0</v>
          </cell>
          <cell r="CI1647">
            <v>534.68684027777635</v>
          </cell>
          <cell r="CJ1647" t="str">
            <v>31 +</v>
          </cell>
          <cell r="CK1647">
            <v>0</v>
          </cell>
          <cell r="CL1647">
            <v>0</v>
          </cell>
        </row>
        <row r="1648">
          <cell r="B1648">
            <v>53083</v>
          </cell>
          <cell r="C1648" t="str">
            <v xml:space="preserve"> SCHNEIDER,DYLAN W.</v>
          </cell>
          <cell r="D1648">
            <v>4795.04</v>
          </cell>
          <cell r="E1648">
            <v>4743.6099999999997</v>
          </cell>
          <cell r="F1648">
            <v>42563</v>
          </cell>
          <cell r="G1648">
            <v>43411</v>
          </cell>
          <cell r="H1648" t="str">
            <v xml:space="preserve"> REFINANCE VEHICLE</v>
          </cell>
          <cell r="I1648" t="str">
            <v xml:space="preserve"> CO</v>
          </cell>
          <cell r="J1648">
            <v>34</v>
          </cell>
          <cell r="K1648" t="str">
            <v xml:space="preserve"> A</v>
          </cell>
          <cell r="L1648" t="str">
            <v xml:space="preserve"> N</v>
          </cell>
          <cell r="M1648">
            <v>0</v>
          </cell>
          <cell r="N1648">
            <v>54825</v>
          </cell>
          <cell r="O1648">
            <v>53083</v>
          </cell>
          <cell r="P1648">
            <v>1304.6099999999999</v>
          </cell>
          <cell r="Q1648" t="str">
            <v xml:space="preserve"> JD</v>
          </cell>
          <cell r="R1648">
            <v>42620</v>
          </cell>
          <cell r="S1648">
            <v>199.16</v>
          </cell>
          <cell r="T1648">
            <v>0</v>
          </cell>
          <cell r="U1648" t="str">
            <v xml:space="preserve"> N</v>
          </cell>
          <cell r="V1648">
            <v>11</v>
          </cell>
          <cell r="W1648">
            <v>515113859</v>
          </cell>
          <cell r="X1648" t="str">
            <v xml:space="preserve"> S</v>
          </cell>
          <cell r="Y1648">
            <v>54825</v>
          </cell>
          <cell r="Z1648">
            <v>53083</v>
          </cell>
          <cell r="AA1648">
            <v>0</v>
          </cell>
          <cell r="AB1648">
            <v>1</v>
          </cell>
          <cell r="AC1648">
            <v>5</v>
          </cell>
          <cell r="AD1648">
            <v>12</v>
          </cell>
          <cell r="AE1648">
            <v>0</v>
          </cell>
          <cell r="AF1648">
            <v>0</v>
          </cell>
          <cell r="AG1648" t="str">
            <v xml:space="preserve"> CO</v>
          </cell>
          <cell r="AH1648" t="str">
            <v xml:space="preserve"> 2003 CHEVROLET SILVERADO 1500</v>
          </cell>
          <cell r="AI1648" t="str">
            <v xml:space="preserve"> N</v>
          </cell>
          <cell r="AJ1648">
            <v>13</v>
          </cell>
          <cell r="AK1648">
            <v>18</v>
          </cell>
          <cell r="AL1648">
            <v>54825</v>
          </cell>
          <cell r="AM1648">
            <v>53083</v>
          </cell>
          <cell r="AN1648" t="str">
            <v xml:space="preserve">  0/00/0000</v>
          </cell>
          <cell r="AO1648">
            <v>2612.77</v>
          </cell>
          <cell r="AP1648">
            <v>772.11</v>
          </cell>
          <cell r="AQ1648">
            <v>199.16</v>
          </cell>
          <cell r="AR1648">
            <v>199.16</v>
          </cell>
          <cell r="AS1648">
            <v>199.16</v>
          </cell>
          <cell r="AT1648">
            <v>199.16</v>
          </cell>
          <cell r="AU1648">
            <v>2588.2399999999998</v>
          </cell>
          <cell r="AV1648">
            <v>17</v>
          </cell>
          <cell r="AW1648">
            <v>16</v>
          </cell>
          <cell r="AX1648">
            <v>14</v>
          </cell>
          <cell r="AY1648">
            <v>54825</v>
          </cell>
          <cell r="AZ1648">
            <v>53083</v>
          </cell>
          <cell r="BA1648" t="str">
            <v xml:space="preserve"> CO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 t="str">
            <v>Substandard</v>
          </cell>
          <cell r="BH1648" t="str">
            <v>Pass</v>
          </cell>
          <cell r="BI1648" t="str">
            <v>***-**-3859</v>
          </cell>
          <cell r="BJ1648">
            <v>4743.6099999999997</v>
          </cell>
          <cell r="BK1648">
            <v>0</v>
          </cell>
          <cell r="BL1648"/>
          <cell r="BM1648"/>
          <cell r="BN1648">
            <v>0</v>
          </cell>
          <cell r="BO1648"/>
          <cell r="BP1648"/>
          <cell r="BQ1648">
            <v>8.468482783545481E-6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6048.2199999999993</v>
          </cell>
          <cell r="BY1648" t="str">
            <v>120 +</v>
          </cell>
          <cell r="BZ1648">
            <v>3384.88</v>
          </cell>
          <cell r="CA1648" t="e">
            <v>#REF!</v>
          </cell>
          <cell r="CB1648" t="str">
            <v>Match</v>
          </cell>
          <cell r="CC1648" t="b">
            <v>0</v>
          </cell>
          <cell r="CD1648">
            <v>515113859</v>
          </cell>
          <cell r="CE1648">
            <v>9</v>
          </cell>
          <cell r="CF1648">
            <v>5</v>
          </cell>
          <cell r="CG1648">
            <v>11</v>
          </cell>
          <cell r="CH1648" t="b">
            <v>0</v>
          </cell>
          <cell r="CI1648">
            <v>503.68684027777635</v>
          </cell>
          <cell r="CJ1648" t="str">
            <v>31 +</v>
          </cell>
          <cell r="CK1648">
            <v>0</v>
          </cell>
          <cell r="CL1648">
            <v>0</v>
          </cell>
        </row>
        <row r="1649">
          <cell r="B1649">
            <v>44762</v>
          </cell>
          <cell r="C1649" t="str">
            <v xml:space="preserve"> SCHOONOVER,LEO</v>
          </cell>
          <cell r="D1649">
            <v>843.37</v>
          </cell>
          <cell r="E1649">
            <v>712.17</v>
          </cell>
          <cell r="F1649">
            <v>40168</v>
          </cell>
          <cell r="G1649">
            <v>40684</v>
          </cell>
          <cell r="H1649" t="str">
            <v xml:space="preserve"> HOME REPAIR RENEWAL</v>
          </cell>
          <cell r="I1649" t="str">
            <v xml:space="preserve"> CO</v>
          </cell>
          <cell r="J1649">
            <v>13</v>
          </cell>
          <cell r="K1649" t="str">
            <v xml:space="preserve"> A</v>
          </cell>
          <cell r="L1649" t="str">
            <v xml:space="preserve"> N</v>
          </cell>
          <cell r="M1649">
            <v>0</v>
          </cell>
          <cell r="N1649">
            <v>54906</v>
          </cell>
          <cell r="O1649">
            <v>44762</v>
          </cell>
          <cell r="P1649">
            <v>0</v>
          </cell>
          <cell r="Q1649" t="str">
            <v xml:space="preserve"> CP</v>
          </cell>
          <cell r="R1649">
            <v>40289</v>
          </cell>
          <cell r="S1649">
            <v>52.25</v>
          </cell>
          <cell r="T1649">
            <v>0</v>
          </cell>
          <cell r="U1649" t="str">
            <v xml:space="preserve"> N</v>
          </cell>
          <cell r="V1649">
            <v>2</v>
          </cell>
          <cell r="W1649">
            <v>513349995</v>
          </cell>
          <cell r="X1649" t="str">
            <v xml:space="preserve"> S</v>
          </cell>
          <cell r="Y1649">
            <v>54906</v>
          </cell>
          <cell r="Z1649">
            <v>44762</v>
          </cell>
          <cell r="AA1649">
            <v>0</v>
          </cell>
          <cell r="AB1649">
            <v>14</v>
          </cell>
          <cell r="AC1649">
            <v>9</v>
          </cell>
          <cell r="AD1649">
            <v>1</v>
          </cell>
          <cell r="AE1649">
            <v>0</v>
          </cell>
          <cell r="AF1649">
            <v>0</v>
          </cell>
          <cell r="AG1649" t="str">
            <v xml:space="preserve"> ST</v>
          </cell>
          <cell r="AH1649" t="str">
            <v xml:space="preserve"> RE MORTGAGE</v>
          </cell>
          <cell r="AI1649" t="str">
            <v xml:space="preserve"> N</v>
          </cell>
          <cell r="AJ1649">
            <v>7</v>
          </cell>
          <cell r="AK1649">
            <v>6</v>
          </cell>
          <cell r="AL1649">
            <v>54906</v>
          </cell>
          <cell r="AM1649">
            <v>44762</v>
          </cell>
          <cell r="AN1649" t="str">
            <v xml:space="preserve">  0/00/0000</v>
          </cell>
          <cell r="AO1649">
            <v>712.17</v>
          </cell>
          <cell r="AP1649">
            <v>379.61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1091.78</v>
          </cell>
          <cell r="AV1649">
            <v>16</v>
          </cell>
          <cell r="AW1649">
            <v>16</v>
          </cell>
          <cell r="AX1649">
            <v>15</v>
          </cell>
          <cell r="AY1649">
            <v>54906</v>
          </cell>
          <cell r="AZ1649">
            <v>44762</v>
          </cell>
          <cell r="BA1649" t="str">
            <v xml:space="preserve"> ST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 t="str">
            <v>Substandard</v>
          </cell>
          <cell r="BH1649" t="str">
            <v>Pass</v>
          </cell>
          <cell r="BI1649" t="str">
            <v>***-**-9995</v>
          </cell>
          <cell r="BJ1649">
            <v>712.17</v>
          </cell>
          <cell r="BK1649">
            <v>0</v>
          </cell>
          <cell r="BL1649"/>
          <cell r="BM1649"/>
          <cell r="BN1649">
            <v>0</v>
          </cell>
          <cell r="BO1649"/>
          <cell r="BP1649"/>
          <cell r="BQ1649">
            <v>6.8459700665661636E-7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712.17</v>
          </cell>
          <cell r="BY1649" t="str">
            <v>120 +</v>
          </cell>
          <cell r="BZ1649">
            <v>1091.78</v>
          </cell>
          <cell r="CA1649" t="e">
            <v>#REF!</v>
          </cell>
          <cell r="CB1649" t="str">
            <v>Match</v>
          </cell>
          <cell r="CC1649" t="b">
            <v>0</v>
          </cell>
          <cell r="CD1649">
            <v>513349995</v>
          </cell>
          <cell r="CE1649">
            <v>9</v>
          </cell>
          <cell r="CF1649">
            <v>5</v>
          </cell>
          <cell r="CG1649">
            <v>34</v>
          </cell>
          <cell r="CH1649" t="b">
            <v>0</v>
          </cell>
          <cell r="CI1649">
            <v>2834.6868402777764</v>
          </cell>
          <cell r="CJ1649" t="str">
            <v>31 +</v>
          </cell>
          <cell r="CK1649">
            <v>0</v>
          </cell>
          <cell r="CL1649">
            <v>0</v>
          </cell>
        </row>
        <row r="1650">
          <cell r="B1650">
            <v>53631</v>
          </cell>
          <cell r="C1650" t="str">
            <v xml:space="preserve"> SCHREIBER,DUSTIN L.</v>
          </cell>
          <cell r="D1650">
            <v>8017.5</v>
          </cell>
          <cell r="E1650">
            <v>5072.38</v>
          </cell>
          <cell r="F1650">
            <v>42789</v>
          </cell>
          <cell r="G1650">
            <v>43661</v>
          </cell>
          <cell r="H1650" t="str">
            <v xml:space="preserve"> PURCHASE VEHICLE/REPAIRS</v>
          </cell>
          <cell r="I1650" t="str">
            <v xml:space="preserve"> SA</v>
          </cell>
          <cell r="J1650">
            <v>31</v>
          </cell>
          <cell r="K1650" t="str">
            <v xml:space="preserve"> A</v>
          </cell>
          <cell r="L1650" t="str">
            <v xml:space="preserve"> N</v>
          </cell>
          <cell r="M1650">
            <v>0</v>
          </cell>
          <cell r="N1650">
            <v>55440</v>
          </cell>
          <cell r="O1650">
            <v>53631</v>
          </cell>
          <cell r="P1650">
            <v>0</v>
          </cell>
          <cell r="Q1650" t="str">
            <v xml:space="preserve"> JD</v>
          </cell>
          <cell r="R1650">
            <v>43146</v>
          </cell>
          <cell r="S1650">
            <v>298.99</v>
          </cell>
          <cell r="T1650">
            <v>13.55</v>
          </cell>
          <cell r="U1650" t="str">
            <v xml:space="preserve"> N</v>
          </cell>
          <cell r="V1650">
            <v>11</v>
          </cell>
          <cell r="W1650">
            <v>514969353</v>
          </cell>
          <cell r="X1650" t="str">
            <v xml:space="preserve"> S</v>
          </cell>
          <cell r="Y1650">
            <v>55440</v>
          </cell>
          <cell r="Z1650">
            <v>53631</v>
          </cell>
          <cell r="AA1650">
            <v>0</v>
          </cell>
          <cell r="AB1650">
            <v>26</v>
          </cell>
          <cell r="AC1650">
            <v>10</v>
          </cell>
          <cell r="AD1650">
            <v>4</v>
          </cell>
          <cell r="AE1650">
            <v>0</v>
          </cell>
          <cell r="AF1650">
            <v>0</v>
          </cell>
          <cell r="AG1650" t="str">
            <v xml:space="preserve"> ST</v>
          </cell>
          <cell r="AH1650" t="str">
            <v xml:space="preserve"> 2006 DODGE RAM  2500 DIESEL (V</v>
          </cell>
          <cell r="AI1650" t="str">
            <v xml:space="preserve"> N</v>
          </cell>
          <cell r="AJ1650">
            <v>6.5</v>
          </cell>
          <cell r="AK1650">
            <v>0</v>
          </cell>
          <cell r="AL1650">
            <v>55440</v>
          </cell>
          <cell r="AM1650">
            <v>53631</v>
          </cell>
          <cell r="AN1650" t="str">
            <v xml:space="preserve">  0/00/0000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55440</v>
          </cell>
          <cell r="AZ1650">
            <v>53631</v>
          </cell>
          <cell r="BA1650" t="str">
            <v xml:space="preserve"> ST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 t="str">
            <v>Pass</v>
          </cell>
          <cell r="BH1650" t="str">
            <v>Pass</v>
          </cell>
          <cell r="BI1650" t="str">
            <v>***-**-9353</v>
          </cell>
          <cell r="BJ1650">
            <v>5072.38</v>
          </cell>
          <cell r="BK1650">
            <v>5085.93</v>
          </cell>
          <cell r="BL1650">
            <v>5085.93</v>
          </cell>
          <cell r="BM1650"/>
          <cell r="BN1650"/>
          <cell r="BO1650"/>
          <cell r="BP1650"/>
          <cell r="BQ1650">
            <v>4.5277080853611938E-6</v>
          </cell>
          <cell r="BR1650">
            <v>5072.38</v>
          </cell>
          <cell r="BS1650">
            <v>13.55</v>
          </cell>
          <cell r="BT1650">
            <v>5085.93</v>
          </cell>
          <cell r="BU1650">
            <v>0</v>
          </cell>
          <cell r="BV1650">
            <v>5085.93</v>
          </cell>
          <cell r="BW1650">
            <v>0</v>
          </cell>
          <cell r="BX1650">
            <v>0</v>
          </cell>
          <cell r="BY1650"/>
          <cell r="BZ1650">
            <v>0</v>
          </cell>
          <cell r="CA1650" t="e">
            <v>#REF!</v>
          </cell>
          <cell r="CB1650" t="str">
            <v>Match</v>
          </cell>
          <cell r="CC1650" t="b">
            <v>0</v>
          </cell>
          <cell r="CD1650">
            <v>514969353</v>
          </cell>
          <cell r="CE1650">
            <v>9</v>
          </cell>
          <cell r="CF1650">
            <v>5</v>
          </cell>
          <cell r="CG1650">
            <v>96</v>
          </cell>
          <cell r="CH1650" t="b">
            <v>0</v>
          </cell>
          <cell r="CI1650">
            <v>-22.313159722223645</v>
          </cell>
          <cell r="CJ1650"/>
          <cell r="CK1650" t="e">
            <v>#REF!</v>
          </cell>
          <cell r="CL1650" t="e">
            <v>#REF!</v>
          </cell>
        </row>
        <row r="1651">
          <cell r="B1651">
            <v>95386</v>
          </cell>
          <cell r="C1651" t="str">
            <v xml:space="preserve"> EVERETT,BRIAN</v>
          </cell>
          <cell r="D1651">
            <v>85757.23</v>
          </cell>
          <cell r="E1651">
            <v>0</v>
          </cell>
          <cell r="F1651">
            <v>37181</v>
          </cell>
          <cell r="G1651">
            <v>39007</v>
          </cell>
          <cell r="H1651" t="str">
            <v xml:space="preserve"> REAMORTIZE BOWLING ALLEY</v>
          </cell>
          <cell r="I1651" t="str">
            <v xml:space="preserve"> CO</v>
          </cell>
          <cell r="J1651">
            <v>15</v>
          </cell>
          <cell r="K1651" t="str">
            <v xml:space="preserve"> A</v>
          </cell>
          <cell r="L1651" t="str">
            <v xml:space="preserve"> N</v>
          </cell>
          <cell r="M1651">
            <v>0</v>
          </cell>
          <cell r="N1651">
            <v>55450</v>
          </cell>
          <cell r="O1651">
            <v>95386</v>
          </cell>
          <cell r="P1651">
            <v>0</v>
          </cell>
          <cell r="Q1651" t="str">
            <v xml:space="preserve"> GT</v>
          </cell>
          <cell r="R1651">
            <v>39007</v>
          </cell>
          <cell r="S1651">
            <v>0</v>
          </cell>
          <cell r="T1651">
            <v>0</v>
          </cell>
          <cell r="U1651" t="str">
            <v xml:space="preserve"> N</v>
          </cell>
          <cell r="V1651">
            <v>2</v>
          </cell>
          <cell r="W1651">
            <v>515649867</v>
          </cell>
          <cell r="X1651" t="str">
            <v xml:space="preserve"> S</v>
          </cell>
          <cell r="Y1651">
            <v>55450</v>
          </cell>
          <cell r="Z1651">
            <v>95386</v>
          </cell>
          <cell r="AA1651">
            <v>0</v>
          </cell>
          <cell r="AB1651">
            <v>3</v>
          </cell>
          <cell r="AC1651">
            <v>6</v>
          </cell>
          <cell r="AD1651">
            <v>2</v>
          </cell>
          <cell r="AE1651">
            <v>0</v>
          </cell>
          <cell r="AF1651">
            <v>0</v>
          </cell>
          <cell r="AG1651" t="str">
            <v xml:space="preserve"> ST</v>
          </cell>
          <cell r="AH1651" t="str">
            <v xml:space="preserve"> REM/INVENT/ACCTS/EQUIP/GI/FIX</v>
          </cell>
          <cell r="AI1651" t="str">
            <v xml:space="preserve"> N</v>
          </cell>
          <cell r="AJ1651">
            <v>8</v>
          </cell>
          <cell r="AK1651">
            <v>25</v>
          </cell>
          <cell r="AL1651">
            <v>55450</v>
          </cell>
          <cell r="AM1651">
            <v>95386</v>
          </cell>
          <cell r="AN1651" t="str">
            <v xml:space="preserve">  0/00/0000</v>
          </cell>
          <cell r="AO1651">
            <v>0</v>
          </cell>
          <cell r="AP1651">
            <v>12564.94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12564.94</v>
          </cell>
          <cell r="AV1651">
            <v>24</v>
          </cell>
          <cell r="AW1651">
            <v>23</v>
          </cell>
          <cell r="AX1651">
            <v>22</v>
          </cell>
          <cell r="AY1651">
            <v>55450</v>
          </cell>
          <cell r="AZ1651">
            <v>95386</v>
          </cell>
          <cell r="BA1651" t="str">
            <v xml:space="preserve"> ST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 t="str">
            <v>Substandard</v>
          </cell>
          <cell r="BH1651" t="str">
            <v>Pass</v>
          </cell>
          <cell r="BI1651" t="str">
            <v>***-**-9867</v>
          </cell>
          <cell r="BJ1651">
            <v>0</v>
          </cell>
          <cell r="BK1651">
            <v>0</v>
          </cell>
          <cell r="BL1651"/>
          <cell r="BM1651"/>
          <cell r="BN1651">
            <v>0</v>
          </cell>
          <cell r="BO1651"/>
          <cell r="BP1651"/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 t="str">
            <v>120 +</v>
          </cell>
          <cell r="BZ1651">
            <v>12564.94</v>
          </cell>
          <cell r="CA1651" t="e">
            <v>#REF!</v>
          </cell>
          <cell r="CB1651" t="str">
            <v>Match</v>
          </cell>
          <cell r="CC1651" t="b">
            <v>0</v>
          </cell>
          <cell r="CD1651">
            <v>515649867</v>
          </cell>
          <cell r="CE1651">
            <v>9</v>
          </cell>
          <cell r="CF1651">
            <v>5</v>
          </cell>
          <cell r="CG1651">
            <v>64</v>
          </cell>
          <cell r="CH1651" t="b">
            <v>0</v>
          </cell>
          <cell r="CI1651">
            <v>4116.6868402777764</v>
          </cell>
          <cell r="CJ1651" t="str">
            <v>31 +</v>
          </cell>
          <cell r="CK1651">
            <v>0</v>
          </cell>
          <cell r="CL1651">
            <v>0</v>
          </cell>
        </row>
        <row r="1652">
          <cell r="B1652">
            <v>95711</v>
          </cell>
          <cell r="C1652" t="str">
            <v xml:space="preserve"> EVERETT,BRIAN</v>
          </cell>
          <cell r="D1652">
            <v>10000</v>
          </cell>
          <cell r="E1652">
            <v>0</v>
          </cell>
          <cell r="F1652">
            <v>37271</v>
          </cell>
          <cell r="G1652">
            <v>37593</v>
          </cell>
          <cell r="H1652" t="str">
            <v xml:space="preserve"> OPERATE</v>
          </cell>
          <cell r="I1652" t="str">
            <v xml:space="preserve"> CO</v>
          </cell>
          <cell r="J1652">
            <v>61</v>
          </cell>
          <cell r="K1652" t="str">
            <v xml:space="preserve"> A</v>
          </cell>
          <cell r="L1652" t="str">
            <v xml:space="preserve"> N</v>
          </cell>
          <cell r="M1652">
            <v>0</v>
          </cell>
          <cell r="N1652">
            <v>55450</v>
          </cell>
          <cell r="O1652">
            <v>95711</v>
          </cell>
          <cell r="P1652">
            <v>0</v>
          </cell>
          <cell r="Q1652" t="str">
            <v xml:space="preserve"> CP</v>
          </cell>
          <cell r="R1652">
            <v>37593</v>
          </cell>
          <cell r="S1652">
            <v>0</v>
          </cell>
          <cell r="T1652">
            <v>0</v>
          </cell>
          <cell r="U1652" t="str">
            <v xml:space="preserve"> N</v>
          </cell>
          <cell r="V1652">
            <v>2</v>
          </cell>
          <cell r="W1652">
            <v>515649867</v>
          </cell>
          <cell r="X1652" t="str">
            <v xml:space="preserve"> S</v>
          </cell>
          <cell r="Y1652">
            <v>55450</v>
          </cell>
          <cell r="Z1652">
            <v>95711</v>
          </cell>
          <cell r="AA1652">
            <v>0</v>
          </cell>
          <cell r="AB1652">
            <v>3</v>
          </cell>
          <cell r="AC1652">
            <v>4</v>
          </cell>
          <cell r="AD1652">
            <v>5</v>
          </cell>
          <cell r="AE1652">
            <v>0</v>
          </cell>
          <cell r="AF1652">
            <v>0</v>
          </cell>
          <cell r="AG1652" t="str">
            <v xml:space="preserve"> ST</v>
          </cell>
          <cell r="AH1652" t="str">
            <v xml:space="preserve"> INVEN/ACCTS/EQUIP/GI/FIX/REM</v>
          </cell>
          <cell r="AI1652" t="str">
            <v xml:space="preserve"> N</v>
          </cell>
          <cell r="AJ1652">
            <v>7.22</v>
          </cell>
          <cell r="AK1652">
            <v>2</v>
          </cell>
          <cell r="AL1652">
            <v>55450</v>
          </cell>
          <cell r="AM1652">
            <v>95711</v>
          </cell>
          <cell r="AN1652" t="str">
            <v xml:space="preserve">  0/00/0000</v>
          </cell>
          <cell r="AO1652">
            <v>0</v>
          </cell>
          <cell r="AP1652">
            <v>749.67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749.67</v>
          </cell>
          <cell r="AV1652">
            <v>2</v>
          </cell>
          <cell r="AW1652">
            <v>2</v>
          </cell>
          <cell r="AX1652">
            <v>2</v>
          </cell>
          <cell r="AY1652">
            <v>55450</v>
          </cell>
          <cell r="AZ1652">
            <v>95711</v>
          </cell>
          <cell r="BA1652" t="str">
            <v xml:space="preserve"> ST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 t="str">
            <v>Substandard</v>
          </cell>
          <cell r="BH1652" t="str">
            <v>Pass</v>
          </cell>
          <cell r="BI1652" t="str">
            <v>***-**-9867</v>
          </cell>
          <cell r="BJ1652">
            <v>0</v>
          </cell>
          <cell r="BK1652">
            <v>0</v>
          </cell>
          <cell r="BL1652"/>
          <cell r="BM1652"/>
          <cell r="BN1652">
            <v>0</v>
          </cell>
          <cell r="BO1652"/>
          <cell r="BP1652"/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 t="str">
            <v>120 +</v>
          </cell>
          <cell r="BZ1652">
            <v>749.67</v>
          </cell>
          <cell r="CA1652" t="e">
            <v>#REF!</v>
          </cell>
          <cell r="CB1652" t="str">
            <v>Match</v>
          </cell>
          <cell r="CC1652" t="b">
            <v>0</v>
          </cell>
          <cell r="CD1652">
            <v>515649867</v>
          </cell>
          <cell r="CE1652">
            <v>9</v>
          </cell>
          <cell r="CF1652">
            <v>5</v>
          </cell>
          <cell r="CG1652">
            <v>64</v>
          </cell>
          <cell r="CH1652" t="b">
            <v>0</v>
          </cell>
          <cell r="CI1652">
            <v>5530.6868402777764</v>
          </cell>
          <cell r="CJ1652" t="str">
            <v>31 +</v>
          </cell>
          <cell r="CK1652">
            <v>0</v>
          </cell>
          <cell r="CL1652">
            <v>0</v>
          </cell>
        </row>
        <row r="1653">
          <cell r="B1653">
            <v>96143</v>
          </cell>
          <cell r="C1653" t="str">
            <v xml:space="preserve"> EVERETT,BRIAN</v>
          </cell>
          <cell r="D1653">
            <v>12000</v>
          </cell>
          <cell r="E1653">
            <v>0</v>
          </cell>
          <cell r="F1653">
            <v>37396</v>
          </cell>
          <cell r="G1653">
            <v>37593</v>
          </cell>
          <cell r="H1653" t="str">
            <v xml:space="preserve"> OPERATE</v>
          </cell>
          <cell r="I1653" t="str">
            <v xml:space="preserve"> CO</v>
          </cell>
          <cell r="J1653">
            <v>61</v>
          </cell>
          <cell r="K1653" t="str">
            <v xml:space="preserve"> A</v>
          </cell>
          <cell r="L1653" t="str">
            <v xml:space="preserve"> N</v>
          </cell>
          <cell r="M1653">
            <v>0</v>
          </cell>
          <cell r="N1653">
            <v>55450</v>
          </cell>
          <cell r="O1653">
            <v>96143</v>
          </cell>
          <cell r="P1653">
            <v>0</v>
          </cell>
          <cell r="Q1653" t="str">
            <v xml:space="preserve"> CP</v>
          </cell>
          <cell r="R1653">
            <v>37593</v>
          </cell>
          <cell r="S1653">
            <v>0</v>
          </cell>
          <cell r="T1653">
            <v>0</v>
          </cell>
          <cell r="U1653" t="str">
            <v xml:space="preserve"> N</v>
          </cell>
          <cell r="V1653">
            <v>7</v>
          </cell>
          <cell r="W1653">
            <v>515649867</v>
          </cell>
          <cell r="X1653" t="str">
            <v xml:space="preserve"> S</v>
          </cell>
          <cell r="Y1653">
            <v>55450</v>
          </cell>
          <cell r="Z1653">
            <v>96143</v>
          </cell>
          <cell r="AA1653">
            <v>0</v>
          </cell>
          <cell r="AB1653">
            <v>3</v>
          </cell>
          <cell r="AC1653">
            <v>4</v>
          </cell>
          <cell r="AD1653">
            <v>5</v>
          </cell>
          <cell r="AE1653">
            <v>0</v>
          </cell>
          <cell r="AF1653">
            <v>0</v>
          </cell>
          <cell r="AG1653" t="str">
            <v xml:space="preserve"> ST</v>
          </cell>
          <cell r="AH1653" t="str">
            <v xml:space="preserve"> INVEN/ACCTS/EQUIP/GI/FIX/REM</v>
          </cell>
          <cell r="AI1653" t="str">
            <v xml:space="preserve"> N</v>
          </cell>
          <cell r="AJ1653">
            <v>7.22</v>
          </cell>
          <cell r="AK1653">
            <v>2</v>
          </cell>
          <cell r="AL1653">
            <v>55450</v>
          </cell>
          <cell r="AM1653">
            <v>96143</v>
          </cell>
          <cell r="AN1653" t="str">
            <v xml:space="preserve">  0/00/0000</v>
          </cell>
          <cell r="AO1653">
            <v>0</v>
          </cell>
          <cell r="AP1653">
            <v>602.9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602.9</v>
          </cell>
          <cell r="AV1653">
            <v>2</v>
          </cell>
          <cell r="AW1653">
            <v>2</v>
          </cell>
          <cell r="AX1653">
            <v>2</v>
          </cell>
          <cell r="AY1653">
            <v>55450</v>
          </cell>
          <cell r="AZ1653">
            <v>96143</v>
          </cell>
          <cell r="BA1653" t="str">
            <v xml:space="preserve"> ST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 t="str">
            <v>Substandard</v>
          </cell>
          <cell r="BH1653" t="str">
            <v>Pass</v>
          </cell>
          <cell r="BI1653" t="str">
            <v>***-**-9867</v>
          </cell>
          <cell r="BJ1653">
            <v>0</v>
          </cell>
          <cell r="BK1653">
            <v>0</v>
          </cell>
          <cell r="BL1653"/>
          <cell r="BM1653"/>
          <cell r="BN1653">
            <v>0</v>
          </cell>
          <cell r="BO1653"/>
          <cell r="BP1653"/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 t="str">
            <v>120 +</v>
          </cell>
          <cell r="BZ1653">
            <v>602.9</v>
          </cell>
          <cell r="CA1653" t="e">
            <v>#REF!</v>
          </cell>
          <cell r="CB1653" t="str">
            <v>Match</v>
          </cell>
          <cell r="CC1653" t="b">
            <v>0</v>
          </cell>
          <cell r="CD1653">
            <v>515649867</v>
          </cell>
          <cell r="CE1653">
            <v>9</v>
          </cell>
          <cell r="CF1653">
            <v>5</v>
          </cell>
          <cell r="CG1653">
            <v>64</v>
          </cell>
          <cell r="CH1653" t="b">
            <v>0</v>
          </cell>
          <cell r="CI1653">
            <v>5530.6868402777764</v>
          </cell>
          <cell r="CJ1653" t="str">
            <v>31 +</v>
          </cell>
          <cell r="CK1653">
            <v>0</v>
          </cell>
          <cell r="CL1653">
            <v>0</v>
          </cell>
        </row>
        <row r="1654">
          <cell r="B1654">
            <v>48625</v>
          </cell>
          <cell r="C1654" t="str">
            <v xml:space="preserve"> SCOTT CITY AUTOMOTIV</v>
          </cell>
          <cell r="D1654">
            <v>334000</v>
          </cell>
          <cell r="E1654">
            <v>95956.13</v>
          </cell>
          <cell r="F1654">
            <v>41276</v>
          </cell>
          <cell r="G1654">
            <v>43832</v>
          </cell>
          <cell r="H1654" t="str">
            <v xml:space="preserve"> PURCHASE INVENTORY</v>
          </cell>
          <cell r="I1654" t="str">
            <v xml:space="preserve"> SA</v>
          </cell>
          <cell r="J1654">
            <v>32</v>
          </cell>
          <cell r="K1654" t="str">
            <v xml:space="preserve"> A</v>
          </cell>
          <cell r="L1654" t="str">
            <v xml:space="preserve"> N</v>
          </cell>
          <cell r="M1654">
            <v>0</v>
          </cell>
          <cell r="N1654">
            <v>55460</v>
          </cell>
          <cell r="O1654">
            <v>48625</v>
          </cell>
          <cell r="P1654">
            <v>0</v>
          </cell>
          <cell r="Q1654" t="str">
            <v xml:space="preserve"> JB</v>
          </cell>
          <cell r="R1654">
            <v>43283</v>
          </cell>
          <cell r="S1654">
            <v>28469.49</v>
          </cell>
          <cell r="T1654">
            <v>283.39999999999998</v>
          </cell>
          <cell r="U1654" t="str">
            <v xml:space="preserve"> N</v>
          </cell>
          <cell r="V1654">
            <v>7</v>
          </cell>
          <cell r="W1654">
            <v>461498877</v>
          </cell>
          <cell r="X1654" t="str">
            <v xml:space="preserve"> F</v>
          </cell>
          <cell r="Y1654">
            <v>55460</v>
          </cell>
          <cell r="Z1654">
            <v>48625</v>
          </cell>
          <cell r="AA1654">
            <v>0</v>
          </cell>
          <cell r="AB1654">
            <v>1</v>
          </cell>
          <cell r="AC1654">
            <v>8</v>
          </cell>
          <cell r="AD1654">
            <v>5</v>
          </cell>
          <cell r="AE1654">
            <v>0</v>
          </cell>
          <cell r="AF1654">
            <v>0</v>
          </cell>
          <cell r="AG1654" t="str">
            <v xml:space="preserve"> ST</v>
          </cell>
          <cell r="AH1654" t="str">
            <v xml:space="preserve"> ALL INVENTORY, ACCOUNTS, EQUIP</v>
          </cell>
          <cell r="AI1654" t="str">
            <v xml:space="preserve"> N</v>
          </cell>
          <cell r="AJ1654">
            <v>4.9000000000000004</v>
          </cell>
          <cell r="AK1654">
            <v>3</v>
          </cell>
          <cell r="AL1654">
            <v>55460</v>
          </cell>
          <cell r="AM1654">
            <v>48625</v>
          </cell>
          <cell r="AN1654" t="str">
            <v xml:space="preserve">  0/00/0000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55460</v>
          </cell>
          <cell r="AZ1654">
            <v>48625</v>
          </cell>
          <cell r="BA1654" t="str">
            <v xml:space="preserve"> ST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 t="str">
            <v>Pass</v>
          </cell>
          <cell r="BH1654" t="str">
            <v>Pass</v>
          </cell>
          <cell r="BI1654" t="str">
            <v>**-***8877</v>
          </cell>
          <cell r="BJ1654">
            <v>95956.13</v>
          </cell>
          <cell r="BK1654">
            <v>96239.53</v>
          </cell>
          <cell r="BL1654">
            <v>96239.53</v>
          </cell>
          <cell r="BM1654"/>
          <cell r="BN1654"/>
          <cell r="BO1654"/>
          <cell r="BP1654"/>
          <cell r="BQ1654">
            <v>6.4568706289014154E-5</v>
          </cell>
          <cell r="BR1654">
            <v>95956.13</v>
          </cell>
          <cell r="BS1654">
            <v>283.39999999999998</v>
          </cell>
          <cell r="BT1654">
            <v>96239.53</v>
          </cell>
          <cell r="BU1654">
            <v>0</v>
          </cell>
          <cell r="BV1654">
            <v>96239.53</v>
          </cell>
          <cell r="BW1654">
            <v>0</v>
          </cell>
          <cell r="BX1654">
            <v>0</v>
          </cell>
          <cell r="BY1654"/>
          <cell r="BZ1654">
            <v>0</v>
          </cell>
          <cell r="CA1654" t="e">
            <v>#REF!</v>
          </cell>
          <cell r="CB1654" t="str">
            <v>Match</v>
          </cell>
          <cell r="CC1654" t="b">
            <v>0</v>
          </cell>
          <cell r="CD1654">
            <v>461498877</v>
          </cell>
          <cell r="CE1654">
            <v>9</v>
          </cell>
          <cell r="CF1654">
            <v>4</v>
          </cell>
          <cell r="CG1654">
            <v>49</v>
          </cell>
          <cell r="CH1654" t="b">
            <v>0</v>
          </cell>
          <cell r="CI1654">
            <v>-159.31315972222365</v>
          </cell>
          <cell r="CJ1654"/>
          <cell r="CK1654" t="e">
            <v>#REF!</v>
          </cell>
          <cell r="CL1654" t="e">
            <v>#REF!</v>
          </cell>
        </row>
        <row r="1655">
          <cell r="B1655">
            <v>53308</v>
          </cell>
          <cell r="C1655" t="str">
            <v xml:space="preserve"> SC CINOS, LLC</v>
          </cell>
          <cell r="D1655">
            <v>50000</v>
          </cell>
          <cell r="E1655">
            <v>38500</v>
          </cell>
          <cell r="F1655">
            <v>42639</v>
          </cell>
          <cell r="G1655">
            <v>43153</v>
          </cell>
          <cell r="H1655" t="str">
            <v xml:space="preserve"> OPERATING LOC</v>
          </cell>
          <cell r="I1655" t="str">
            <v xml:space="preserve"> SI</v>
          </cell>
          <cell r="J1655">
            <v>61</v>
          </cell>
          <cell r="K1655" t="str">
            <v xml:space="preserve"> A</v>
          </cell>
          <cell r="L1655" t="str">
            <v xml:space="preserve"> O</v>
          </cell>
          <cell r="M1655">
            <v>65000</v>
          </cell>
          <cell r="N1655">
            <v>55470</v>
          </cell>
          <cell r="O1655">
            <v>53308</v>
          </cell>
          <cell r="P1655">
            <v>0</v>
          </cell>
          <cell r="Q1655" t="str">
            <v xml:space="preserve"> JB</v>
          </cell>
          <cell r="R1655">
            <v>43153</v>
          </cell>
          <cell r="S1655">
            <v>0</v>
          </cell>
          <cell r="T1655">
            <v>2527.5700000000002</v>
          </cell>
          <cell r="U1655" t="str">
            <v xml:space="preserve"> N</v>
          </cell>
          <cell r="V1655">
            <v>5</v>
          </cell>
          <cell r="W1655">
            <v>471291365</v>
          </cell>
          <cell r="X1655" t="str">
            <v xml:space="preserve"> F</v>
          </cell>
          <cell r="Y1655">
            <v>55470</v>
          </cell>
          <cell r="Z1655">
            <v>53308</v>
          </cell>
          <cell r="AA1655">
            <v>0</v>
          </cell>
          <cell r="AB1655">
            <v>1</v>
          </cell>
          <cell r="AC1655">
            <v>4</v>
          </cell>
          <cell r="AD1655">
            <v>5</v>
          </cell>
          <cell r="AE1655">
            <v>0</v>
          </cell>
          <cell r="AF1655">
            <v>0</v>
          </cell>
          <cell r="AG1655" t="str">
            <v xml:space="preserve"> ST</v>
          </cell>
          <cell r="AH1655" t="str">
            <v xml:space="preserve"> ALL ACCOUNTS</v>
          </cell>
          <cell r="AI1655" t="str">
            <v xml:space="preserve"> N</v>
          </cell>
          <cell r="AJ1655">
            <v>6</v>
          </cell>
          <cell r="AK1655">
            <v>0</v>
          </cell>
          <cell r="AL1655">
            <v>55470</v>
          </cell>
          <cell r="AM1655">
            <v>53308</v>
          </cell>
          <cell r="AN1655" t="str">
            <v xml:space="preserve">  0/00/0000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55470</v>
          </cell>
          <cell r="AZ1655">
            <v>53308</v>
          </cell>
          <cell r="BA1655" t="str">
            <v xml:space="preserve"> ST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 t="str">
            <v>Pass</v>
          </cell>
          <cell r="BH1655" t="str">
            <v>Pass</v>
          </cell>
          <cell r="BI1655" t="str">
            <v>**-***1365</v>
          </cell>
          <cell r="BJ1655">
            <v>65000</v>
          </cell>
          <cell r="BK1655">
            <v>41027.57</v>
          </cell>
          <cell r="BL1655">
            <v>41027.57</v>
          </cell>
          <cell r="BM1655"/>
          <cell r="BN1655"/>
          <cell r="BO1655"/>
          <cell r="BP1655"/>
          <cell r="BQ1655">
            <v>3.1722343288355789E-5</v>
          </cell>
          <cell r="BR1655">
            <v>38500</v>
          </cell>
          <cell r="BS1655">
            <v>2527.5700000000002</v>
          </cell>
          <cell r="BT1655">
            <v>41027.57</v>
          </cell>
          <cell r="BU1655">
            <v>26500</v>
          </cell>
          <cell r="BV1655">
            <v>67527.570000000007</v>
          </cell>
          <cell r="BW1655">
            <v>0</v>
          </cell>
          <cell r="BX1655">
            <v>0</v>
          </cell>
          <cell r="BY1655"/>
          <cell r="BZ1655">
            <v>0</v>
          </cell>
          <cell r="CA1655" t="e">
            <v>#REF!</v>
          </cell>
          <cell r="CB1655" t="str">
            <v>Match</v>
          </cell>
          <cell r="CC1655" t="b">
            <v>0</v>
          </cell>
          <cell r="CD1655">
            <v>471291365</v>
          </cell>
          <cell r="CE1655">
            <v>9</v>
          </cell>
          <cell r="CF1655">
            <v>4</v>
          </cell>
          <cell r="CG1655">
            <v>29</v>
          </cell>
          <cell r="CH1655" t="b">
            <v>0</v>
          </cell>
          <cell r="CI1655">
            <v>-29.313159722223645</v>
          </cell>
          <cell r="CJ1655"/>
          <cell r="CK1655" t="e">
            <v>#REF!</v>
          </cell>
          <cell r="CL1655" t="e">
            <v>#REF!</v>
          </cell>
        </row>
        <row r="1656">
          <cell r="B1656">
            <v>53504</v>
          </cell>
          <cell r="C1656" t="str">
            <v xml:space="preserve"> SC CINOS, LLC</v>
          </cell>
          <cell r="D1656">
            <v>35000</v>
          </cell>
          <cell r="E1656">
            <v>35000</v>
          </cell>
          <cell r="F1656">
            <v>42724</v>
          </cell>
          <cell r="G1656">
            <v>43819</v>
          </cell>
          <cell r="H1656" t="str">
            <v xml:space="preserve"> BUILDING EXPENSE</v>
          </cell>
          <cell r="I1656" t="str">
            <v xml:space="preserve"> SA</v>
          </cell>
          <cell r="J1656">
            <v>32</v>
          </cell>
          <cell r="K1656" t="str">
            <v xml:space="preserve"> A</v>
          </cell>
          <cell r="L1656" t="str">
            <v xml:space="preserve"> N</v>
          </cell>
          <cell r="M1656">
            <v>0</v>
          </cell>
          <cell r="N1656">
            <v>55470</v>
          </cell>
          <cell r="O1656">
            <v>53504</v>
          </cell>
          <cell r="P1656">
            <v>0</v>
          </cell>
          <cell r="Q1656" t="str">
            <v xml:space="preserve"> JB</v>
          </cell>
          <cell r="R1656">
            <v>43089</v>
          </cell>
          <cell r="S1656">
            <v>13093.84</v>
          </cell>
          <cell r="T1656">
            <v>92.06</v>
          </cell>
          <cell r="U1656" t="str">
            <v xml:space="preserve"> N</v>
          </cell>
          <cell r="V1656">
            <v>1</v>
          </cell>
          <cell r="W1656">
            <v>471291365</v>
          </cell>
          <cell r="X1656" t="str">
            <v xml:space="preserve"> F</v>
          </cell>
          <cell r="Y1656">
            <v>55470</v>
          </cell>
          <cell r="Z1656">
            <v>53504</v>
          </cell>
          <cell r="AA1656">
            <v>0</v>
          </cell>
          <cell r="AB1656">
            <v>1</v>
          </cell>
          <cell r="AC1656">
            <v>4</v>
          </cell>
          <cell r="AD1656">
            <v>5</v>
          </cell>
          <cell r="AE1656">
            <v>0</v>
          </cell>
          <cell r="AF1656">
            <v>0</v>
          </cell>
          <cell r="AG1656" t="str">
            <v xml:space="preserve"> ST</v>
          </cell>
          <cell r="AH1656" t="str">
            <v xml:space="preserve"> UNSECURED</v>
          </cell>
          <cell r="AI1656" t="str">
            <v xml:space="preserve"> N</v>
          </cell>
          <cell r="AJ1656">
            <v>6</v>
          </cell>
          <cell r="AK1656">
            <v>2</v>
          </cell>
          <cell r="AL1656">
            <v>55470</v>
          </cell>
          <cell r="AM1656">
            <v>53504</v>
          </cell>
          <cell r="AN1656" t="str">
            <v xml:space="preserve">  0/00/0000</v>
          </cell>
          <cell r="AO1656">
            <v>35000</v>
          </cell>
          <cell r="AP1656">
            <v>0</v>
          </cell>
          <cell r="AQ1656">
            <v>0</v>
          </cell>
          <cell r="AR1656">
            <v>35000</v>
          </cell>
          <cell r="AS1656">
            <v>0</v>
          </cell>
          <cell r="AT1656">
            <v>0</v>
          </cell>
          <cell r="AU1656">
            <v>0</v>
          </cell>
          <cell r="AV1656">
            <v>1</v>
          </cell>
          <cell r="AW1656">
            <v>0</v>
          </cell>
          <cell r="AX1656">
            <v>0</v>
          </cell>
          <cell r="AY1656">
            <v>55470</v>
          </cell>
          <cell r="AZ1656">
            <v>53504</v>
          </cell>
          <cell r="BA1656" t="str">
            <v xml:space="preserve"> ST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 t="str">
            <v>Pass</v>
          </cell>
          <cell r="BH1656" t="str">
            <v>Pass</v>
          </cell>
          <cell r="BI1656" t="str">
            <v>**-***1365</v>
          </cell>
          <cell r="BJ1656">
            <v>35000</v>
          </cell>
          <cell r="BK1656">
            <v>35092.06</v>
          </cell>
          <cell r="BL1656">
            <v>35092.06</v>
          </cell>
          <cell r="BM1656"/>
          <cell r="BN1656"/>
          <cell r="BO1656"/>
          <cell r="BP1656"/>
          <cell r="BQ1656">
            <v>2.8838493898505262E-5</v>
          </cell>
          <cell r="BR1656">
            <v>35000</v>
          </cell>
          <cell r="BS1656">
            <v>92.06</v>
          </cell>
          <cell r="BT1656">
            <v>35092.06</v>
          </cell>
          <cell r="BU1656">
            <v>0</v>
          </cell>
          <cell r="BV1656">
            <v>35092.06</v>
          </cell>
          <cell r="BW1656">
            <v>0</v>
          </cell>
          <cell r="BX1656">
            <v>0</v>
          </cell>
          <cell r="BY1656" t="str">
            <v>30-59</v>
          </cell>
          <cell r="BZ1656">
            <v>35000</v>
          </cell>
          <cell r="CA1656" t="e">
            <v>#REF!</v>
          </cell>
          <cell r="CB1656" t="str">
            <v>Match</v>
          </cell>
          <cell r="CC1656" t="b">
            <v>0</v>
          </cell>
          <cell r="CD1656">
            <v>471291365</v>
          </cell>
          <cell r="CE1656">
            <v>9</v>
          </cell>
          <cell r="CF1656">
            <v>4</v>
          </cell>
          <cell r="CG1656">
            <v>29</v>
          </cell>
          <cell r="CH1656" t="b">
            <v>0</v>
          </cell>
          <cell r="CI1656">
            <v>34.686840277776355</v>
          </cell>
          <cell r="CJ1656" t="str">
            <v>31 +</v>
          </cell>
          <cell r="CK1656" t="e">
            <v>#REF!</v>
          </cell>
          <cell r="CL1656" t="e">
            <v>#REF!</v>
          </cell>
        </row>
        <row r="1657">
          <cell r="B1657">
            <v>54138</v>
          </cell>
          <cell r="C1657" t="str">
            <v xml:space="preserve"> SCOTT COMMUNITY GOLF</v>
          </cell>
          <cell r="D1657">
            <v>30000</v>
          </cell>
          <cell r="E1657">
            <v>19500</v>
          </cell>
          <cell r="F1657">
            <v>42978</v>
          </cell>
          <cell r="G1657">
            <v>43342</v>
          </cell>
          <cell r="H1657" t="str">
            <v xml:space="preserve"> OPERATING LOC</v>
          </cell>
          <cell r="I1657" t="str">
            <v xml:space="preserve"> SI</v>
          </cell>
          <cell r="J1657">
            <v>61</v>
          </cell>
          <cell r="K1657" t="str">
            <v xml:space="preserve"> A</v>
          </cell>
          <cell r="L1657" t="str">
            <v xml:space="preserve"> O</v>
          </cell>
          <cell r="M1657">
            <v>30000</v>
          </cell>
          <cell r="N1657">
            <v>55480</v>
          </cell>
          <cell r="O1657">
            <v>54138</v>
          </cell>
          <cell r="P1657">
            <v>0</v>
          </cell>
          <cell r="Q1657" t="str">
            <v xml:space="preserve"> LF</v>
          </cell>
          <cell r="R1657">
            <v>43342</v>
          </cell>
          <cell r="S1657">
            <v>0</v>
          </cell>
          <cell r="T1657">
            <v>110.67</v>
          </cell>
          <cell r="U1657" t="str">
            <v xml:space="preserve"> N</v>
          </cell>
          <cell r="V1657">
            <v>7</v>
          </cell>
          <cell r="W1657">
            <v>201213392</v>
          </cell>
          <cell r="X1657" t="str">
            <v xml:space="preserve"> F</v>
          </cell>
          <cell r="Y1657">
            <v>55480</v>
          </cell>
          <cell r="Z1657">
            <v>54138</v>
          </cell>
          <cell r="AA1657">
            <v>0</v>
          </cell>
          <cell r="AB1657">
            <v>1</v>
          </cell>
          <cell r="AC1657">
            <v>4</v>
          </cell>
          <cell r="AD1657">
            <v>5</v>
          </cell>
          <cell r="AE1657">
            <v>0</v>
          </cell>
          <cell r="AF1657">
            <v>0</v>
          </cell>
          <cell r="AG1657" t="str">
            <v xml:space="preserve"> ST</v>
          </cell>
          <cell r="AH1657" t="str">
            <v xml:space="preserve"> ALL IN AC AND EQ</v>
          </cell>
          <cell r="AI1657" t="str">
            <v xml:space="preserve"> N</v>
          </cell>
          <cell r="AJ1657">
            <v>6.5</v>
          </cell>
          <cell r="AK1657">
            <v>0</v>
          </cell>
          <cell r="AL1657">
            <v>55480</v>
          </cell>
          <cell r="AM1657">
            <v>54138</v>
          </cell>
          <cell r="AN1657" t="str">
            <v xml:space="preserve">  0/00/0000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55480</v>
          </cell>
          <cell r="AZ1657">
            <v>54138</v>
          </cell>
          <cell r="BA1657" t="str">
            <v xml:space="preserve"> ST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 t="str">
            <v>Pass</v>
          </cell>
          <cell r="BH1657" t="str">
            <v>Pass</v>
          </cell>
          <cell r="BI1657" t="str">
            <v>**-***3392</v>
          </cell>
          <cell r="BJ1657">
            <v>30000</v>
          </cell>
          <cell r="BK1657">
            <v>19610.669999999998</v>
          </cell>
          <cell r="BL1657">
            <v>19610.669999999998</v>
          </cell>
          <cell r="BM1657"/>
          <cell r="BN1657"/>
          <cell r="BO1657"/>
          <cell r="BP1657"/>
          <cell r="BQ1657">
            <v>1.7406090960169246E-5</v>
          </cell>
          <cell r="BR1657">
            <v>19500</v>
          </cell>
          <cell r="BS1657">
            <v>110.67</v>
          </cell>
          <cell r="BT1657">
            <v>19610.669999999998</v>
          </cell>
          <cell r="BU1657">
            <v>10500</v>
          </cell>
          <cell r="BV1657">
            <v>30110.67</v>
          </cell>
          <cell r="BW1657">
            <v>0</v>
          </cell>
          <cell r="BX1657">
            <v>0</v>
          </cell>
          <cell r="BY1657"/>
          <cell r="BZ1657">
            <v>0</v>
          </cell>
          <cell r="CA1657" t="e">
            <v>#REF!</v>
          </cell>
          <cell r="CB1657" t="str">
            <v>Match</v>
          </cell>
          <cell r="CC1657" t="b">
            <v>0</v>
          </cell>
          <cell r="CD1657">
            <v>201213392</v>
          </cell>
          <cell r="CE1657">
            <v>9</v>
          </cell>
          <cell r="CF1657">
            <v>2</v>
          </cell>
          <cell r="CG1657">
            <v>21</v>
          </cell>
          <cell r="CH1657" t="b">
            <v>0</v>
          </cell>
          <cell r="CI1657">
            <v>-218.31315972222365</v>
          </cell>
          <cell r="CJ1657"/>
          <cell r="CK1657" t="e">
            <v>#REF!</v>
          </cell>
          <cell r="CL1657" t="e">
            <v>#REF!</v>
          </cell>
        </row>
        <row r="1658">
          <cell r="B1658">
            <v>1154</v>
          </cell>
          <cell r="C1658" t="str">
            <v xml:space="preserve"> SC CO TREASUR</v>
          </cell>
          <cell r="D1658">
            <v>171559</v>
          </cell>
          <cell r="E1658">
            <v>80957.86</v>
          </cell>
          <cell r="F1658">
            <v>39434</v>
          </cell>
          <cell r="G1658">
            <v>44972</v>
          </cell>
          <cell r="H1658" t="str">
            <v xml:space="preserve"> Lease</v>
          </cell>
          <cell r="I1658" t="str">
            <v xml:space="preserve"> SA</v>
          </cell>
          <cell r="J1658">
            <v>82</v>
          </cell>
          <cell r="K1658" t="str">
            <v xml:space="preserve"> A</v>
          </cell>
          <cell r="L1658" t="str">
            <v xml:space="preserve"> N</v>
          </cell>
          <cell r="M1658">
            <v>0</v>
          </cell>
          <cell r="N1658">
            <v>55486</v>
          </cell>
          <cell r="O1658">
            <v>1154</v>
          </cell>
          <cell r="P1658">
            <v>0</v>
          </cell>
          <cell r="Q1658" t="str">
            <v xml:space="preserve"> JB</v>
          </cell>
          <cell r="R1658">
            <v>43146</v>
          </cell>
          <cell r="S1658">
            <v>16784.580000000002</v>
          </cell>
          <cell r="T1658">
            <v>3803.91</v>
          </cell>
          <cell r="U1658" t="str">
            <v xml:space="preserve"> N</v>
          </cell>
          <cell r="V1658">
            <v>82</v>
          </cell>
          <cell r="W1658">
            <v>486010980</v>
          </cell>
          <cell r="X1658" t="str">
            <v xml:space="preserve"> F</v>
          </cell>
          <cell r="Y1658">
            <v>55486</v>
          </cell>
          <cell r="Z1658">
            <v>1154</v>
          </cell>
          <cell r="AA1658">
            <v>0</v>
          </cell>
          <cell r="AB1658">
            <v>1</v>
          </cell>
          <cell r="AC1658">
            <v>82</v>
          </cell>
          <cell r="AD1658">
            <v>10</v>
          </cell>
          <cell r="AE1658">
            <v>0</v>
          </cell>
          <cell r="AF1658">
            <v>0</v>
          </cell>
          <cell r="AG1658" t="str">
            <v xml:space="preserve"> ST</v>
          </cell>
          <cell r="AH1658" t="str">
            <v xml:space="preserve"> Arena Improvements and Barn</v>
          </cell>
          <cell r="AI1658" t="str">
            <v xml:space="preserve"> N</v>
          </cell>
          <cell r="AJ1658">
            <v>5</v>
          </cell>
          <cell r="AK1658">
            <v>0</v>
          </cell>
          <cell r="AL1658">
            <v>55486</v>
          </cell>
          <cell r="AM1658">
            <v>1154</v>
          </cell>
          <cell r="AN1658" t="str">
            <v xml:space="preserve">  0/00/0000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55486</v>
          </cell>
          <cell r="AZ1658">
            <v>1154</v>
          </cell>
          <cell r="BA1658" t="str">
            <v xml:space="preserve"> ST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 t="str">
            <v>Pass</v>
          </cell>
          <cell r="BH1658" t="str">
            <v>Pass</v>
          </cell>
          <cell r="BI1658" t="str">
            <v>**-***0980</v>
          </cell>
          <cell r="BJ1658">
            <v>80957.86</v>
          </cell>
          <cell r="BK1658">
            <v>84761.77</v>
          </cell>
          <cell r="BL1658">
            <v>84761.77</v>
          </cell>
          <cell r="BM1658"/>
          <cell r="BN1658"/>
          <cell r="BO1658"/>
          <cell r="BP1658"/>
          <cell r="BQ1658">
            <v>5.5588160753477218E-5</v>
          </cell>
          <cell r="BR1658">
            <v>80957.86</v>
          </cell>
          <cell r="BS1658">
            <v>3803.91</v>
          </cell>
          <cell r="BT1658">
            <v>84761.77</v>
          </cell>
          <cell r="BU1658">
            <v>0</v>
          </cell>
          <cell r="BV1658">
            <v>84761.77</v>
          </cell>
          <cell r="BW1658">
            <v>0</v>
          </cell>
          <cell r="BX1658">
            <v>0</v>
          </cell>
          <cell r="BY1658"/>
          <cell r="BZ1658">
            <v>0</v>
          </cell>
          <cell r="CA1658" t="e">
            <v>#REF!</v>
          </cell>
          <cell r="CB1658" t="str">
            <v>Match</v>
          </cell>
          <cell r="CC1658" t="b">
            <v>0</v>
          </cell>
          <cell r="CD1658">
            <v>486010980</v>
          </cell>
          <cell r="CE1658">
            <v>9</v>
          </cell>
          <cell r="CF1658">
            <v>4</v>
          </cell>
          <cell r="CG1658">
            <v>1</v>
          </cell>
          <cell r="CH1658" t="b">
            <v>0</v>
          </cell>
          <cell r="CI1658">
            <v>-22.313159722223645</v>
          </cell>
          <cell r="CJ1658"/>
          <cell r="CK1658" t="e">
            <v>#REF!</v>
          </cell>
          <cell r="CL1658" t="e">
            <v>#REF!</v>
          </cell>
        </row>
        <row r="1659">
          <cell r="B1659">
            <v>1194</v>
          </cell>
          <cell r="C1659" t="str">
            <v xml:space="preserve"> SC CO TREASUR</v>
          </cell>
          <cell r="D1659">
            <v>44400</v>
          </cell>
          <cell r="E1659">
            <v>36062.379999999997</v>
          </cell>
          <cell r="F1659">
            <v>42993</v>
          </cell>
          <cell r="G1659">
            <v>43358</v>
          </cell>
          <cell r="H1659" t="str">
            <v xml:space="preserve"> FINANCE LEASE SC CO TREASURER</v>
          </cell>
          <cell r="I1659" t="str">
            <v xml:space="preserve"> SI</v>
          </cell>
          <cell r="J1659">
            <v>82</v>
          </cell>
          <cell r="K1659" t="str">
            <v xml:space="preserve"> A</v>
          </cell>
          <cell r="L1659" t="str">
            <v xml:space="preserve"> N</v>
          </cell>
          <cell r="M1659">
            <v>0</v>
          </cell>
          <cell r="N1659">
            <v>55486</v>
          </cell>
          <cell r="O1659">
            <v>1194</v>
          </cell>
          <cell r="P1659">
            <v>0</v>
          </cell>
          <cell r="Q1659" t="str">
            <v xml:space="preserve"> MN</v>
          </cell>
          <cell r="R1659">
            <v>43358</v>
          </cell>
          <cell r="S1659">
            <v>0</v>
          </cell>
          <cell r="T1659">
            <v>336.51</v>
          </cell>
          <cell r="U1659" t="str">
            <v xml:space="preserve"> N</v>
          </cell>
          <cell r="V1659">
            <v>82</v>
          </cell>
          <cell r="W1659">
            <v>486010980</v>
          </cell>
          <cell r="X1659" t="str">
            <v xml:space="preserve"> F</v>
          </cell>
          <cell r="Y1659">
            <v>55486</v>
          </cell>
          <cell r="Z1659">
            <v>1194</v>
          </cell>
          <cell r="AA1659">
            <v>0</v>
          </cell>
          <cell r="AB1659">
            <v>1</v>
          </cell>
          <cell r="AC1659">
            <v>82</v>
          </cell>
          <cell r="AD1659">
            <v>10</v>
          </cell>
          <cell r="AE1659">
            <v>0</v>
          </cell>
          <cell r="AF1659">
            <v>0</v>
          </cell>
          <cell r="AG1659" t="str">
            <v xml:space="preserve"> ST</v>
          </cell>
          <cell r="AH1659" t="str">
            <v xml:space="preserve"> BOBCAT TOOLCAT 5600 #AHG814739</v>
          </cell>
          <cell r="AI1659" t="str">
            <v xml:space="preserve">  </v>
          </cell>
          <cell r="AJ1659">
            <v>2.6</v>
          </cell>
          <cell r="AK1659">
            <v>0</v>
          </cell>
          <cell r="AL1659">
            <v>55486</v>
          </cell>
          <cell r="AM1659">
            <v>1194</v>
          </cell>
          <cell r="AN1659" t="str">
            <v xml:space="preserve">  0/00/0000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55486</v>
          </cell>
          <cell r="AZ1659">
            <v>1194</v>
          </cell>
          <cell r="BA1659" t="str">
            <v xml:space="preserve"> ST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 t="str">
            <v>Pass</v>
          </cell>
          <cell r="BH1659" t="str">
            <v>Pass</v>
          </cell>
          <cell r="BI1659" t="str">
            <v>**-***0980</v>
          </cell>
          <cell r="BJ1659">
            <v>36062.379999999997</v>
          </cell>
          <cell r="BK1659">
            <v>36398.89</v>
          </cell>
          <cell r="BL1659">
            <v>36398.89</v>
          </cell>
          <cell r="BM1659"/>
          <cell r="BN1659"/>
          <cell r="BO1659"/>
          <cell r="BP1659"/>
          <cell r="BQ1659">
            <v>1.2876001364516683E-5</v>
          </cell>
          <cell r="BR1659">
            <v>36062.379999999997</v>
          </cell>
          <cell r="BS1659">
            <v>336.51</v>
          </cell>
          <cell r="BT1659">
            <v>36398.89</v>
          </cell>
          <cell r="BU1659">
            <v>0</v>
          </cell>
          <cell r="BV1659">
            <v>36398.89</v>
          </cell>
          <cell r="BW1659">
            <v>0</v>
          </cell>
          <cell r="BX1659">
            <v>0</v>
          </cell>
          <cell r="BY1659"/>
          <cell r="BZ1659">
            <v>0</v>
          </cell>
          <cell r="CA1659" t="e">
            <v>#REF!</v>
          </cell>
          <cell r="CB1659" t="str">
            <v>Match</v>
          </cell>
          <cell r="CC1659" t="b">
            <v>0</v>
          </cell>
          <cell r="CD1659">
            <v>486010980</v>
          </cell>
          <cell r="CE1659">
            <v>9</v>
          </cell>
          <cell r="CF1659">
            <v>4</v>
          </cell>
          <cell r="CG1659">
            <v>1</v>
          </cell>
          <cell r="CH1659" t="b">
            <v>0</v>
          </cell>
          <cell r="CI1659">
            <v>-234.31315972222365</v>
          </cell>
          <cell r="CJ1659"/>
          <cell r="CK1659" t="e">
            <v>#REF!</v>
          </cell>
          <cell r="CL1659" t="e">
            <v>#REF!</v>
          </cell>
        </row>
        <row r="1660">
          <cell r="B1660">
            <v>1195</v>
          </cell>
          <cell r="C1660" t="str">
            <v xml:space="preserve"> SC CO TREASUR</v>
          </cell>
          <cell r="D1660">
            <v>45775</v>
          </cell>
          <cell r="E1660">
            <v>39389.61</v>
          </cell>
          <cell r="F1660">
            <v>43027</v>
          </cell>
          <cell r="G1660">
            <v>43392</v>
          </cell>
          <cell r="H1660" t="str">
            <v xml:space="preserve"> LEASE FINANCING</v>
          </cell>
          <cell r="I1660" t="str">
            <v xml:space="preserve"> SI</v>
          </cell>
          <cell r="J1660">
            <v>82</v>
          </cell>
          <cell r="K1660" t="str">
            <v xml:space="preserve"> A</v>
          </cell>
          <cell r="L1660" t="str">
            <v xml:space="preserve"> N</v>
          </cell>
          <cell r="M1660">
            <v>0</v>
          </cell>
          <cell r="N1660">
            <v>55486</v>
          </cell>
          <cell r="O1660">
            <v>1195</v>
          </cell>
          <cell r="P1660">
            <v>0</v>
          </cell>
          <cell r="Q1660" t="str">
            <v xml:space="preserve"> MN</v>
          </cell>
          <cell r="R1660">
            <v>43392</v>
          </cell>
          <cell r="S1660">
            <v>0</v>
          </cell>
          <cell r="T1660">
            <v>176.76</v>
          </cell>
          <cell r="U1660" t="str">
            <v xml:space="preserve"> N</v>
          </cell>
          <cell r="V1660">
            <v>82</v>
          </cell>
          <cell r="W1660">
            <v>486010980</v>
          </cell>
          <cell r="X1660" t="str">
            <v xml:space="preserve"> F</v>
          </cell>
          <cell r="Y1660">
            <v>55486</v>
          </cell>
          <cell r="Z1660">
            <v>1195</v>
          </cell>
          <cell r="AA1660">
            <v>0</v>
          </cell>
          <cell r="AB1660">
            <v>1</v>
          </cell>
          <cell r="AC1660">
            <v>82</v>
          </cell>
          <cell r="AD1660">
            <v>10</v>
          </cell>
          <cell r="AE1660">
            <v>0</v>
          </cell>
          <cell r="AF1660">
            <v>0</v>
          </cell>
          <cell r="AG1660" t="str">
            <v xml:space="preserve"> ST</v>
          </cell>
          <cell r="AH1660" t="str">
            <v xml:space="preserve"> E35 EXCAVATOR SERIAL#B3WZ11309</v>
          </cell>
          <cell r="AI1660" t="str">
            <v xml:space="preserve">  </v>
          </cell>
          <cell r="AJ1660">
            <v>2.6</v>
          </cell>
          <cell r="AK1660">
            <v>0</v>
          </cell>
          <cell r="AL1660">
            <v>55486</v>
          </cell>
          <cell r="AM1660">
            <v>1195</v>
          </cell>
          <cell r="AN1660" t="str">
            <v xml:space="preserve">  0/00/0000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55486</v>
          </cell>
          <cell r="AZ1660">
            <v>1195</v>
          </cell>
          <cell r="BA1660" t="str">
            <v xml:space="preserve"> ST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 t="str">
            <v>Pass</v>
          </cell>
          <cell r="BH1660" t="str">
            <v>Pass</v>
          </cell>
          <cell r="BI1660" t="str">
            <v>**-***0980</v>
          </cell>
          <cell r="BJ1660">
            <v>39389.61</v>
          </cell>
          <cell r="BK1660">
            <v>39566.370000000003</v>
          </cell>
          <cell r="BL1660">
            <v>39566.370000000003</v>
          </cell>
          <cell r="BM1660"/>
          <cell r="BN1660"/>
          <cell r="BO1660"/>
          <cell r="BP1660"/>
          <cell r="BQ1660">
            <v>1.4063982247089071E-5</v>
          </cell>
          <cell r="BR1660">
            <v>39389.61</v>
          </cell>
          <cell r="BS1660">
            <v>176.76</v>
          </cell>
          <cell r="BT1660">
            <v>39566.370000000003</v>
          </cell>
          <cell r="BU1660">
            <v>0</v>
          </cell>
          <cell r="BV1660">
            <v>39566.370000000003</v>
          </cell>
          <cell r="BW1660">
            <v>0</v>
          </cell>
          <cell r="BX1660">
            <v>0</v>
          </cell>
          <cell r="BY1660"/>
          <cell r="BZ1660">
            <v>0</v>
          </cell>
          <cell r="CA1660" t="e">
            <v>#REF!</v>
          </cell>
          <cell r="CB1660" t="str">
            <v>Match</v>
          </cell>
          <cell r="CC1660" t="b">
            <v>0</v>
          </cell>
          <cell r="CD1660">
            <v>486010980</v>
          </cell>
          <cell r="CE1660">
            <v>9</v>
          </cell>
          <cell r="CF1660">
            <v>4</v>
          </cell>
          <cell r="CG1660">
            <v>1</v>
          </cell>
          <cell r="CH1660" t="b">
            <v>0</v>
          </cell>
          <cell r="CI1660">
            <v>-268.31315972222365</v>
          </cell>
          <cell r="CJ1660"/>
          <cell r="CK1660" t="e">
            <v>#REF!</v>
          </cell>
          <cell r="CL1660" t="e">
            <v>#REF!</v>
          </cell>
        </row>
        <row r="1661">
          <cell r="B1661">
            <v>1161</v>
          </cell>
          <cell r="C1661" t="str">
            <v xml:space="preserve"> SC RECREATION</v>
          </cell>
          <cell r="D1661">
            <v>305500</v>
          </cell>
          <cell r="E1661">
            <v>36674.81</v>
          </cell>
          <cell r="F1661">
            <v>39819</v>
          </cell>
          <cell r="G1661">
            <v>43471</v>
          </cell>
          <cell r="H1661" t="str">
            <v xml:space="preserve"> SCOTT REC LIGHT LEASE</v>
          </cell>
          <cell r="I1661" t="str">
            <v xml:space="preserve"> SA</v>
          </cell>
          <cell r="J1661">
            <v>82</v>
          </cell>
          <cell r="K1661" t="str">
            <v xml:space="preserve"> A</v>
          </cell>
          <cell r="L1661" t="str">
            <v xml:space="preserve"> N</v>
          </cell>
          <cell r="M1661">
            <v>0</v>
          </cell>
          <cell r="N1661">
            <v>56060</v>
          </cell>
          <cell r="O1661">
            <v>1161</v>
          </cell>
          <cell r="P1661">
            <v>0</v>
          </cell>
          <cell r="Q1661" t="str">
            <v xml:space="preserve"> JB</v>
          </cell>
          <cell r="R1661">
            <v>43287</v>
          </cell>
          <cell r="S1661">
            <v>18957.439999999999</v>
          </cell>
          <cell r="T1661">
            <v>90.73</v>
          </cell>
          <cell r="U1661" t="str">
            <v xml:space="preserve"> N</v>
          </cell>
          <cell r="V1661">
            <v>82</v>
          </cell>
          <cell r="W1661">
            <v>481093818</v>
          </cell>
          <cell r="X1661" t="str">
            <v xml:space="preserve"> F</v>
          </cell>
          <cell r="Y1661">
            <v>56060</v>
          </cell>
          <cell r="Z1661">
            <v>1161</v>
          </cell>
          <cell r="AA1661">
            <v>0</v>
          </cell>
          <cell r="AB1661">
            <v>4</v>
          </cell>
          <cell r="AC1661">
            <v>82</v>
          </cell>
          <cell r="AD1661">
            <v>10</v>
          </cell>
          <cell r="AE1661">
            <v>0</v>
          </cell>
          <cell r="AF1661">
            <v>0</v>
          </cell>
          <cell r="AG1661" t="str">
            <v xml:space="preserve"> ST</v>
          </cell>
          <cell r="AH1661" t="str">
            <v xml:space="preserve"> LEASE FOR LIGHTS</v>
          </cell>
          <cell r="AI1661" t="str">
            <v xml:space="preserve"> N</v>
          </cell>
          <cell r="AJ1661">
            <v>4.3</v>
          </cell>
          <cell r="AK1661">
            <v>5</v>
          </cell>
          <cell r="AL1661">
            <v>56060</v>
          </cell>
          <cell r="AM1661">
            <v>1161</v>
          </cell>
          <cell r="AN1661" t="str">
            <v xml:space="preserve">  0/00/0000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3</v>
          </cell>
          <cell r="AW1661">
            <v>0</v>
          </cell>
          <cell r="AX1661">
            <v>0</v>
          </cell>
          <cell r="AY1661">
            <v>56060</v>
          </cell>
          <cell r="AZ1661">
            <v>1161</v>
          </cell>
          <cell r="BA1661" t="str">
            <v xml:space="preserve"> ST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 t="str">
            <v>Pass</v>
          </cell>
          <cell r="BH1661" t="str">
            <v>Pass</v>
          </cell>
          <cell r="BI1661" t="str">
            <v>**-***3818</v>
          </cell>
          <cell r="BJ1661">
            <v>36674.81</v>
          </cell>
          <cell r="BK1661">
            <v>36765.54</v>
          </cell>
          <cell r="BL1661">
            <v>36765.54</v>
          </cell>
          <cell r="BM1661"/>
          <cell r="BN1661"/>
          <cell r="BO1661"/>
          <cell r="BP1661"/>
          <cell r="BQ1661">
            <v>2.1656566776092907E-5</v>
          </cell>
          <cell r="BR1661">
            <v>36674.81</v>
          </cell>
          <cell r="BS1661">
            <v>90.73</v>
          </cell>
          <cell r="BT1661">
            <v>36765.54</v>
          </cell>
          <cell r="BU1661">
            <v>0</v>
          </cell>
          <cell r="BV1661">
            <v>36765.54</v>
          </cell>
          <cell r="BW1661">
            <v>0</v>
          </cell>
          <cell r="BX1661">
            <v>0</v>
          </cell>
          <cell r="BY1661"/>
          <cell r="BZ1661">
            <v>0</v>
          </cell>
          <cell r="CA1661" t="e">
            <v>#REF!</v>
          </cell>
          <cell r="CB1661" t="str">
            <v>Match</v>
          </cell>
          <cell r="CC1661" t="b">
            <v>0</v>
          </cell>
          <cell r="CD1661">
            <v>481093818</v>
          </cell>
          <cell r="CE1661">
            <v>9</v>
          </cell>
          <cell r="CF1661">
            <v>4</v>
          </cell>
          <cell r="CG1661">
            <v>9</v>
          </cell>
          <cell r="CH1661" t="b">
            <v>0</v>
          </cell>
          <cell r="CI1661">
            <v>-163.31315972222365</v>
          </cell>
          <cell r="CJ1661"/>
          <cell r="CK1661" t="e">
            <v>#REF!</v>
          </cell>
          <cell r="CL1661" t="e">
            <v>#REF!</v>
          </cell>
        </row>
        <row r="1662">
          <cell r="B1662">
            <v>46047</v>
          </cell>
          <cell r="C1662" t="str">
            <v xml:space="preserve"> SANBORN,AMANDA I.</v>
          </cell>
          <cell r="D1662">
            <v>4128.54</v>
          </cell>
          <cell r="E1662">
            <v>4128.54</v>
          </cell>
          <cell r="F1662">
            <v>40541</v>
          </cell>
          <cell r="G1662">
            <v>41623</v>
          </cell>
          <cell r="H1662" t="str">
            <v xml:space="preserve"> PERSONAL &amp; HOME IMPROVEMENT RE</v>
          </cell>
          <cell r="I1662" t="str">
            <v xml:space="preserve"> CO</v>
          </cell>
          <cell r="J1662">
            <v>31</v>
          </cell>
          <cell r="K1662" t="str">
            <v xml:space="preserve"> A</v>
          </cell>
          <cell r="L1662" t="str">
            <v xml:space="preserve"> N</v>
          </cell>
          <cell r="M1662">
            <v>0</v>
          </cell>
          <cell r="N1662">
            <v>56065</v>
          </cell>
          <cell r="O1662">
            <v>46047</v>
          </cell>
          <cell r="P1662">
            <v>0</v>
          </cell>
          <cell r="Q1662" t="str">
            <v xml:space="preserve"> CP</v>
          </cell>
          <cell r="R1662">
            <v>40558</v>
          </cell>
          <cell r="S1662">
            <v>125.32</v>
          </cell>
          <cell r="T1662">
            <v>0</v>
          </cell>
          <cell r="U1662" t="str">
            <v xml:space="preserve"> N</v>
          </cell>
          <cell r="V1662">
            <v>1</v>
          </cell>
          <cell r="W1662">
            <v>512900821</v>
          </cell>
          <cell r="X1662" t="str">
            <v xml:space="preserve"> S</v>
          </cell>
          <cell r="Y1662">
            <v>56065</v>
          </cell>
          <cell r="Z1662">
            <v>46047</v>
          </cell>
          <cell r="AA1662">
            <v>0</v>
          </cell>
          <cell r="AB1662">
            <v>26</v>
          </cell>
          <cell r="AC1662">
            <v>10</v>
          </cell>
          <cell r="AD1662">
            <v>4</v>
          </cell>
          <cell r="AE1662">
            <v>0</v>
          </cell>
          <cell r="AF1662">
            <v>0</v>
          </cell>
          <cell r="AG1662" t="str">
            <v xml:space="preserve"> ST</v>
          </cell>
          <cell r="AH1662" t="str">
            <v xml:space="preserve"> UNSECURED</v>
          </cell>
          <cell r="AI1662" t="str">
            <v xml:space="preserve"> N</v>
          </cell>
          <cell r="AJ1662">
            <v>6</v>
          </cell>
          <cell r="AK1662">
            <v>30</v>
          </cell>
          <cell r="AL1662">
            <v>56065</v>
          </cell>
          <cell r="AM1662">
            <v>46047</v>
          </cell>
          <cell r="AN1662" t="str">
            <v xml:space="preserve">  0/00/0000</v>
          </cell>
          <cell r="AO1662">
            <v>4128.54</v>
          </cell>
          <cell r="AP1662">
            <v>1753.08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5881.62</v>
          </cell>
          <cell r="AV1662">
            <v>36</v>
          </cell>
          <cell r="AW1662">
            <v>36</v>
          </cell>
          <cell r="AX1662">
            <v>36</v>
          </cell>
          <cell r="AY1662">
            <v>56065</v>
          </cell>
          <cell r="AZ1662">
            <v>46047</v>
          </cell>
          <cell r="BA1662" t="str">
            <v xml:space="preserve"> ST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 t="str">
            <v>Substandard</v>
          </cell>
          <cell r="BH1662" t="str">
            <v>Pass</v>
          </cell>
          <cell r="BI1662" t="str">
            <v>***-**-0821</v>
          </cell>
          <cell r="BJ1662">
            <v>4128.54</v>
          </cell>
          <cell r="BK1662">
            <v>0</v>
          </cell>
          <cell r="BL1662"/>
          <cell r="BM1662"/>
          <cell r="BN1662">
            <v>0</v>
          </cell>
          <cell r="BO1662"/>
          <cell r="BP1662"/>
          <cell r="BQ1662">
            <v>3.401739302849569E-6</v>
          </cell>
          <cell r="BR1662">
            <v>0</v>
          </cell>
          <cell r="BS1662">
            <v>0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4128.54</v>
          </cell>
          <cell r="BY1662" t="str">
            <v>120 +</v>
          </cell>
          <cell r="BZ1662">
            <v>5881.62</v>
          </cell>
          <cell r="CA1662" t="e">
            <v>#REF!</v>
          </cell>
          <cell r="CB1662" t="str">
            <v>Match</v>
          </cell>
          <cell r="CC1662" t="b">
            <v>0</v>
          </cell>
          <cell r="CD1662">
            <v>512900821</v>
          </cell>
          <cell r="CE1662">
            <v>9</v>
          </cell>
          <cell r="CF1662">
            <v>5</v>
          </cell>
          <cell r="CG1662">
            <v>90</v>
          </cell>
          <cell r="CH1662" t="b">
            <v>0</v>
          </cell>
          <cell r="CI1662">
            <v>2565.6868402777764</v>
          </cell>
          <cell r="CJ1662" t="str">
            <v>31 +</v>
          </cell>
          <cell r="CK1662">
            <v>0</v>
          </cell>
          <cell r="CL1662">
            <v>0</v>
          </cell>
        </row>
        <row r="1663">
          <cell r="B1663">
            <v>51332</v>
          </cell>
          <cell r="C1663" t="str">
            <v xml:space="preserve"> SCHWARZ,JEFF</v>
          </cell>
          <cell r="D1663">
            <v>14132.36</v>
          </cell>
          <cell r="E1663">
            <v>7392.54</v>
          </cell>
          <cell r="F1663">
            <v>42052</v>
          </cell>
          <cell r="G1663">
            <v>43951</v>
          </cell>
          <cell r="H1663" t="str">
            <v xml:space="preserve"> FINANCE EQUIPMENT</v>
          </cell>
          <cell r="I1663" t="str">
            <v xml:space="preserve"> SA</v>
          </cell>
          <cell r="J1663">
            <v>32</v>
          </cell>
          <cell r="K1663" t="str">
            <v xml:space="preserve"> A</v>
          </cell>
          <cell r="L1663" t="str">
            <v xml:space="preserve"> N</v>
          </cell>
          <cell r="M1663">
            <v>0</v>
          </cell>
          <cell r="N1663">
            <v>56067</v>
          </cell>
          <cell r="O1663">
            <v>51332</v>
          </cell>
          <cell r="P1663">
            <v>0</v>
          </cell>
          <cell r="Q1663" t="str">
            <v xml:space="preserve"> LF</v>
          </cell>
          <cell r="R1663">
            <v>43130</v>
          </cell>
          <cell r="S1663">
            <v>283.83</v>
          </cell>
          <cell r="T1663">
            <v>41.02</v>
          </cell>
          <cell r="U1663" t="str">
            <v xml:space="preserve"> N</v>
          </cell>
          <cell r="V1663">
            <v>7</v>
          </cell>
          <cell r="W1663">
            <v>509063348</v>
          </cell>
          <cell r="X1663" t="str">
            <v xml:space="preserve"> S</v>
          </cell>
          <cell r="Y1663">
            <v>56067</v>
          </cell>
          <cell r="Z1663">
            <v>51332</v>
          </cell>
          <cell r="AA1663">
            <v>1</v>
          </cell>
          <cell r="AB1663">
            <v>22</v>
          </cell>
          <cell r="AC1663">
            <v>2</v>
          </cell>
          <cell r="AD1663">
            <v>5</v>
          </cell>
          <cell r="AE1663">
            <v>0</v>
          </cell>
          <cell r="AF1663">
            <v>0</v>
          </cell>
          <cell r="AG1663" t="str">
            <v xml:space="preserve"> ST</v>
          </cell>
          <cell r="AH1663" t="str">
            <v xml:space="preserve"> ALL EQUIPMENT, 07 SILVERADO</v>
          </cell>
          <cell r="AI1663" t="str">
            <v xml:space="preserve"> N</v>
          </cell>
          <cell r="AJ1663">
            <v>7.5</v>
          </cell>
          <cell r="AK1663">
            <v>0</v>
          </cell>
          <cell r="AL1663">
            <v>56067</v>
          </cell>
          <cell r="AM1663">
            <v>51332</v>
          </cell>
          <cell r="AN1663" t="str">
            <v xml:space="preserve">  9/11/2017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56067</v>
          </cell>
          <cell r="AZ1663">
            <v>51332</v>
          </cell>
          <cell r="BA1663" t="str">
            <v xml:space="preserve"> ST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 t="str">
            <v>Pass</v>
          </cell>
          <cell r="BH1663" t="str">
            <v>Pass</v>
          </cell>
          <cell r="BI1663" t="str">
            <v>***-**-3348</v>
          </cell>
          <cell r="BJ1663">
            <v>7392.54</v>
          </cell>
          <cell r="BK1663">
            <v>7433.56</v>
          </cell>
          <cell r="BL1663">
            <v>7433.56</v>
          </cell>
          <cell r="BM1663"/>
          <cell r="BN1663"/>
          <cell r="BO1663"/>
          <cell r="BP1663"/>
          <cell r="BQ1663">
            <v>7.6139185601591453E-6</v>
          </cell>
          <cell r="BR1663">
            <v>7392.54</v>
          </cell>
          <cell r="BS1663">
            <v>41.02</v>
          </cell>
          <cell r="BT1663">
            <v>7433.56</v>
          </cell>
          <cell r="BU1663">
            <v>0</v>
          </cell>
          <cell r="BV1663">
            <v>7433.56</v>
          </cell>
          <cell r="BW1663">
            <v>0</v>
          </cell>
          <cell r="BX1663">
            <v>0</v>
          </cell>
          <cell r="BY1663"/>
          <cell r="BZ1663">
            <v>0</v>
          </cell>
          <cell r="CA1663" t="e">
            <v>#REF!</v>
          </cell>
          <cell r="CB1663" t="str">
            <v>Match</v>
          </cell>
          <cell r="CC1663" t="b">
            <v>0</v>
          </cell>
          <cell r="CD1663">
            <v>509063348</v>
          </cell>
          <cell r="CE1663">
            <v>9</v>
          </cell>
          <cell r="CF1663">
            <v>5</v>
          </cell>
          <cell r="CG1663">
            <v>6</v>
          </cell>
          <cell r="CH1663" t="b">
            <v>0</v>
          </cell>
          <cell r="CI1663">
            <v>-6.3131597222236451</v>
          </cell>
          <cell r="CJ1663"/>
          <cell r="CK1663" t="e">
            <v>#REF!</v>
          </cell>
          <cell r="CL1663" t="e">
            <v>#REF!</v>
          </cell>
        </row>
        <row r="1664">
          <cell r="B1664">
            <v>52704</v>
          </cell>
          <cell r="C1664" t="str">
            <v xml:space="preserve"> SCHWARZ,JEFF</v>
          </cell>
          <cell r="D1664">
            <v>18515.689999999999</v>
          </cell>
          <cell r="E1664">
            <v>13190.78</v>
          </cell>
          <cell r="F1664">
            <v>42458</v>
          </cell>
          <cell r="G1664">
            <v>44316</v>
          </cell>
          <cell r="H1664" t="str">
            <v xml:space="preserve"> REFINANCE TOOLS</v>
          </cell>
          <cell r="I1664" t="str">
            <v xml:space="preserve"> SA</v>
          </cell>
          <cell r="J1664">
            <v>31</v>
          </cell>
          <cell r="K1664" t="str">
            <v xml:space="preserve"> A</v>
          </cell>
          <cell r="L1664" t="str">
            <v xml:space="preserve"> N</v>
          </cell>
          <cell r="M1664">
            <v>0</v>
          </cell>
          <cell r="N1664">
            <v>56067</v>
          </cell>
          <cell r="O1664">
            <v>52704</v>
          </cell>
          <cell r="P1664">
            <v>0</v>
          </cell>
          <cell r="Q1664" t="str">
            <v xml:space="preserve"> LF</v>
          </cell>
          <cell r="R1664">
            <v>43115</v>
          </cell>
          <cell r="S1664">
            <v>370.05</v>
          </cell>
          <cell r="T1664">
            <v>73.180000000000007</v>
          </cell>
          <cell r="U1664" t="str">
            <v xml:space="preserve"> N</v>
          </cell>
          <cell r="V1664">
            <v>7</v>
          </cell>
          <cell r="W1664">
            <v>509063348</v>
          </cell>
          <cell r="X1664" t="str">
            <v xml:space="preserve"> S</v>
          </cell>
          <cell r="Y1664">
            <v>56067</v>
          </cell>
          <cell r="Z1664">
            <v>52704</v>
          </cell>
          <cell r="AA1664">
            <v>1</v>
          </cell>
          <cell r="AB1664">
            <v>25</v>
          </cell>
          <cell r="AC1664">
            <v>10</v>
          </cell>
          <cell r="AD1664">
            <v>4</v>
          </cell>
          <cell r="AE1664">
            <v>0</v>
          </cell>
          <cell r="AF1664">
            <v>0</v>
          </cell>
          <cell r="AG1664" t="str">
            <v xml:space="preserve"> ST</v>
          </cell>
          <cell r="AH1664" t="str">
            <v xml:space="preserve"> 07 CSILVERADO 1500/EQUIPMENT</v>
          </cell>
          <cell r="AI1664" t="str">
            <v xml:space="preserve"> N</v>
          </cell>
          <cell r="AJ1664">
            <v>7.5</v>
          </cell>
          <cell r="AK1664">
            <v>5</v>
          </cell>
          <cell r="AL1664">
            <v>56067</v>
          </cell>
          <cell r="AM1664">
            <v>52704</v>
          </cell>
          <cell r="AN1664" t="str">
            <v xml:space="preserve">  9/11/2017</v>
          </cell>
          <cell r="AO1664">
            <v>321.26</v>
          </cell>
          <cell r="AP1664">
            <v>48.79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56067</v>
          </cell>
          <cell r="AZ1664">
            <v>52704</v>
          </cell>
          <cell r="BA1664" t="str">
            <v xml:space="preserve"> ST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 t="str">
            <v>Pass</v>
          </cell>
          <cell r="BH1664" t="str">
            <v>Pass</v>
          </cell>
          <cell r="BI1664" t="str">
            <v>***-**-3348</v>
          </cell>
          <cell r="BJ1664">
            <v>13190.78</v>
          </cell>
          <cell r="BK1664">
            <v>13263.960000000001</v>
          </cell>
          <cell r="BL1664">
            <v>13263.960000000001</v>
          </cell>
          <cell r="BM1664"/>
          <cell r="BN1664"/>
          <cell r="BO1664"/>
          <cell r="BP1664"/>
          <cell r="BQ1664">
            <v>1.3585793876661615E-5</v>
          </cell>
          <cell r="BR1664">
            <v>13190.78</v>
          </cell>
          <cell r="BS1664">
            <v>73.180000000000007</v>
          </cell>
          <cell r="BT1664">
            <v>13263.960000000001</v>
          </cell>
          <cell r="BU1664">
            <v>0</v>
          </cell>
          <cell r="BV1664">
            <v>13263.960000000001</v>
          </cell>
          <cell r="BW1664">
            <v>0</v>
          </cell>
          <cell r="BX1664">
            <v>0</v>
          </cell>
          <cell r="BY1664"/>
          <cell r="BZ1664">
            <v>370.05</v>
          </cell>
          <cell r="CA1664" t="e">
            <v>#REF!</v>
          </cell>
          <cell r="CB1664" t="str">
            <v>Match</v>
          </cell>
          <cell r="CC1664" t="b">
            <v>0</v>
          </cell>
          <cell r="CD1664">
            <v>509063348</v>
          </cell>
          <cell r="CE1664">
            <v>9</v>
          </cell>
          <cell r="CF1664">
            <v>5</v>
          </cell>
          <cell r="CG1664">
            <v>6</v>
          </cell>
          <cell r="CH1664" t="b">
            <v>0</v>
          </cell>
          <cell r="CI1664">
            <v>8.6868402777763549</v>
          </cell>
          <cell r="CJ1664"/>
          <cell r="CK1664" t="e">
            <v>#REF!</v>
          </cell>
          <cell r="CL1664" t="e">
            <v>#REF!</v>
          </cell>
        </row>
        <row r="1665">
          <cell r="B1665">
            <v>54250</v>
          </cell>
          <cell r="C1665" t="str">
            <v xml:space="preserve"> SCOTT,DONALD</v>
          </cell>
          <cell r="D1665">
            <v>45463.22</v>
          </cell>
          <cell r="E1665">
            <v>43383.91</v>
          </cell>
          <cell r="F1665">
            <v>43028</v>
          </cell>
          <cell r="G1665">
            <v>44854</v>
          </cell>
          <cell r="H1665" t="str">
            <v xml:space="preserve"> PURCHASE VEHICLE</v>
          </cell>
          <cell r="I1665" t="str">
            <v xml:space="preserve"> SA</v>
          </cell>
          <cell r="J1665">
            <v>34</v>
          </cell>
          <cell r="K1665" t="str">
            <v xml:space="preserve"> A</v>
          </cell>
          <cell r="L1665" t="str">
            <v xml:space="preserve"> N</v>
          </cell>
          <cell r="M1665">
            <v>0</v>
          </cell>
          <cell r="N1665">
            <v>56068</v>
          </cell>
          <cell r="O1665">
            <v>54250</v>
          </cell>
          <cell r="P1665">
            <v>0</v>
          </cell>
          <cell r="Q1665" t="str">
            <v xml:space="preserve"> LF</v>
          </cell>
          <cell r="R1665">
            <v>43151</v>
          </cell>
          <cell r="S1665">
            <v>827.09</v>
          </cell>
          <cell r="T1665">
            <v>8.32</v>
          </cell>
          <cell r="U1665" t="str">
            <v xml:space="preserve"> N</v>
          </cell>
          <cell r="V1665">
            <v>11</v>
          </cell>
          <cell r="W1665">
            <v>511728304</v>
          </cell>
          <cell r="X1665" t="str">
            <v xml:space="preserve"> S</v>
          </cell>
          <cell r="Y1665">
            <v>56068</v>
          </cell>
          <cell r="Z1665">
            <v>54250</v>
          </cell>
          <cell r="AA1665">
            <v>0</v>
          </cell>
          <cell r="AB1665">
            <v>4</v>
          </cell>
          <cell r="AC1665">
            <v>5</v>
          </cell>
          <cell r="AD1665">
            <v>12</v>
          </cell>
          <cell r="AE1665">
            <v>0</v>
          </cell>
          <cell r="AF1665">
            <v>0</v>
          </cell>
          <cell r="AG1665" t="str">
            <v xml:space="preserve"> ST</v>
          </cell>
          <cell r="AH1665" t="str">
            <v xml:space="preserve"> 2017 FORD  F350 SD (VIN 1FT8W3</v>
          </cell>
          <cell r="AI1665" t="str">
            <v xml:space="preserve"> N</v>
          </cell>
          <cell r="AJ1665">
            <v>3.5</v>
          </cell>
          <cell r="AK1665">
            <v>1</v>
          </cell>
          <cell r="AL1665">
            <v>56068</v>
          </cell>
          <cell r="AM1665">
            <v>54250</v>
          </cell>
          <cell r="AN1665" t="str">
            <v xml:space="preserve">  0/00/0000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56068</v>
          </cell>
          <cell r="AZ1665">
            <v>54250</v>
          </cell>
          <cell r="BA1665" t="str">
            <v xml:space="preserve"> ST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 t="str">
            <v>Pass</v>
          </cell>
          <cell r="BH1665" t="str">
            <v>Pass</v>
          </cell>
          <cell r="BI1665" t="str">
            <v>***-**-8304</v>
          </cell>
          <cell r="BJ1665">
            <v>43383.91</v>
          </cell>
          <cell r="BK1665">
            <v>43392.23</v>
          </cell>
          <cell r="BL1665">
            <v>43392.23</v>
          </cell>
          <cell r="BM1665"/>
          <cell r="BN1665"/>
          <cell r="BO1665"/>
          <cell r="BP1665"/>
          <cell r="BQ1665">
            <v>2.085211039713836E-5</v>
          </cell>
          <cell r="BR1665">
            <v>43383.91</v>
          </cell>
          <cell r="BS1665">
            <v>8.32</v>
          </cell>
          <cell r="BT1665">
            <v>43392.23</v>
          </cell>
          <cell r="BU1665">
            <v>0</v>
          </cell>
          <cell r="BV1665">
            <v>43392.23</v>
          </cell>
          <cell r="BW1665">
            <v>0</v>
          </cell>
          <cell r="BX1665">
            <v>0</v>
          </cell>
          <cell r="BY1665"/>
          <cell r="BZ1665">
            <v>0</v>
          </cell>
          <cell r="CA1665" t="e">
            <v>#REF!</v>
          </cell>
          <cell r="CB1665" t="str">
            <v>Match</v>
          </cell>
          <cell r="CC1665" t="b">
            <v>0</v>
          </cell>
          <cell r="CD1665">
            <v>511728304</v>
          </cell>
          <cell r="CE1665">
            <v>9</v>
          </cell>
          <cell r="CF1665">
            <v>5</v>
          </cell>
          <cell r="CG1665">
            <v>72</v>
          </cell>
          <cell r="CH1665" t="b">
            <v>0</v>
          </cell>
          <cell r="CI1665">
            <v>-27.313159722223645</v>
          </cell>
          <cell r="CJ1665"/>
          <cell r="CK1665" t="e">
            <v>#REF!</v>
          </cell>
          <cell r="CL1665" t="e">
            <v>#REF!</v>
          </cell>
        </row>
        <row r="1666">
          <cell r="B1666">
            <v>81951</v>
          </cell>
          <cell r="C1666" t="str">
            <v xml:space="preserve"> SCOTT,MARILYN K</v>
          </cell>
          <cell r="D1666">
            <v>753.77</v>
          </cell>
          <cell r="E1666">
            <v>627.95000000000005</v>
          </cell>
          <cell r="F1666">
            <v>33869</v>
          </cell>
          <cell r="G1666">
            <v>34308</v>
          </cell>
          <cell r="H1666" t="str">
            <v xml:space="preserve">  </v>
          </cell>
          <cell r="I1666" t="str">
            <v xml:space="preserve"> CO</v>
          </cell>
          <cell r="J1666">
            <v>31</v>
          </cell>
          <cell r="K1666" t="str">
            <v xml:space="preserve"> A</v>
          </cell>
          <cell r="L1666" t="str">
            <v xml:space="preserve"> N</v>
          </cell>
          <cell r="M1666">
            <v>0</v>
          </cell>
          <cell r="N1666">
            <v>56070</v>
          </cell>
          <cell r="O1666">
            <v>81951</v>
          </cell>
          <cell r="P1666">
            <v>0</v>
          </cell>
          <cell r="Q1666" t="str">
            <v xml:space="preserve"> RW</v>
          </cell>
          <cell r="R1666">
            <v>33974</v>
          </cell>
          <cell r="S1666">
            <v>56.01</v>
          </cell>
          <cell r="T1666">
            <v>0</v>
          </cell>
          <cell r="U1666" t="str">
            <v xml:space="preserve"> N</v>
          </cell>
          <cell r="V1666">
            <v>11</v>
          </cell>
          <cell r="W1666">
            <v>487862564</v>
          </cell>
          <cell r="X1666" t="str">
            <v xml:space="preserve"> S</v>
          </cell>
          <cell r="Y1666">
            <v>56070</v>
          </cell>
          <cell r="Z1666">
            <v>81951</v>
          </cell>
          <cell r="AA1666">
            <v>0</v>
          </cell>
          <cell r="AB1666">
            <v>1</v>
          </cell>
          <cell r="AC1666">
            <v>10</v>
          </cell>
          <cell r="AD1666">
            <v>4</v>
          </cell>
          <cell r="AE1666">
            <v>0</v>
          </cell>
          <cell r="AF1666">
            <v>0</v>
          </cell>
          <cell r="AG1666" t="str">
            <v xml:space="preserve"> ST</v>
          </cell>
          <cell r="AH1666" t="str">
            <v xml:space="preserve"> 81 ESCORT/80CHEV</v>
          </cell>
          <cell r="AI1666" t="str">
            <v xml:space="preserve"> N</v>
          </cell>
          <cell r="AJ1666">
            <v>18</v>
          </cell>
          <cell r="AK1666">
            <v>15</v>
          </cell>
          <cell r="AL1666">
            <v>56070</v>
          </cell>
          <cell r="AM1666">
            <v>81951</v>
          </cell>
          <cell r="AN1666" t="str">
            <v xml:space="preserve">  0/00/0000</v>
          </cell>
          <cell r="AO1666">
            <v>627.95000000000005</v>
          </cell>
          <cell r="AP1666">
            <v>2794.75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3422.7</v>
          </cell>
          <cell r="AV1666">
            <v>15</v>
          </cell>
          <cell r="AW1666">
            <v>15</v>
          </cell>
          <cell r="AX1666">
            <v>63</v>
          </cell>
          <cell r="AY1666">
            <v>56070</v>
          </cell>
          <cell r="AZ1666">
            <v>81951</v>
          </cell>
          <cell r="BA1666" t="str">
            <v xml:space="preserve"> ST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 t="str">
            <v>Substandard</v>
          </cell>
          <cell r="BH1666" t="str">
            <v>Pass</v>
          </cell>
          <cell r="BI1666" t="str">
            <v>***-**-2564</v>
          </cell>
          <cell r="BJ1666">
            <v>627.95000000000005</v>
          </cell>
          <cell r="BK1666">
            <v>0</v>
          </cell>
          <cell r="BL1666"/>
          <cell r="BM1666"/>
          <cell r="BN1666">
            <v>0</v>
          </cell>
          <cell r="BO1666"/>
          <cell r="BP1666"/>
          <cell r="BQ1666">
            <v>1.5522113351628326E-6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627.95000000000005</v>
          </cell>
          <cell r="BY1666" t="str">
            <v>120 +</v>
          </cell>
          <cell r="BZ1666">
            <v>3422.7</v>
          </cell>
          <cell r="CA1666" t="e">
            <v>#REF!</v>
          </cell>
          <cell r="CB1666" t="str">
            <v>Match</v>
          </cell>
          <cell r="CC1666" t="b">
            <v>0</v>
          </cell>
          <cell r="CD1666">
            <v>487862564</v>
          </cell>
          <cell r="CE1666">
            <v>9</v>
          </cell>
          <cell r="CF1666">
            <v>4</v>
          </cell>
          <cell r="CG1666">
            <v>86</v>
          </cell>
          <cell r="CH1666" t="b">
            <v>0</v>
          </cell>
          <cell r="CI1666">
            <v>9149.6868402777764</v>
          </cell>
          <cell r="CJ1666" t="str">
            <v>31 +</v>
          </cell>
          <cell r="CK1666">
            <v>0</v>
          </cell>
          <cell r="CL1666">
            <v>0</v>
          </cell>
        </row>
        <row r="1667">
          <cell r="B1667">
            <v>54330</v>
          </cell>
          <cell r="C1667" t="str">
            <v xml:space="preserve"> SCOTT,TODD HOWARD</v>
          </cell>
          <cell r="D1667">
            <v>50000</v>
          </cell>
          <cell r="E1667">
            <v>35000</v>
          </cell>
          <cell r="F1667">
            <v>43066</v>
          </cell>
          <cell r="G1667">
            <v>43435</v>
          </cell>
          <cell r="H1667" t="str">
            <v xml:space="preserve"> LIVESTOCK OPERATING LOC</v>
          </cell>
          <cell r="I1667" t="str">
            <v xml:space="preserve"> SI</v>
          </cell>
          <cell r="J1667">
            <v>91</v>
          </cell>
          <cell r="K1667" t="str">
            <v xml:space="preserve"> A</v>
          </cell>
          <cell r="L1667" t="str">
            <v xml:space="preserve"> O</v>
          </cell>
          <cell r="M1667">
            <v>50000</v>
          </cell>
          <cell r="N1667">
            <v>56071</v>
          </cell>
          <cell r="O1667">
            <v>54330</v>
          </cell>
          <cell r="P1667">
            <v>0</v>
          </cell>
          <cell r="Q1667" t="str">
            <v xml:space="preserve"> LF</v>
          </cell>
          <cell r="R1667">
            <v>43435</v>
          </cell>
          <cell r="S1667">
            <v>0</v>
          </cell>
          <cell r="T1667">
            <v>217.59</v>
          </cell>
          <cell r="U1667" t="str">
            <v xml:space="preserve"> N</v>
          </cell>
          <cell r="V1667">
            <v>7</v>
          </cell>
          <cell r="W1667">
            <v>511924672</v>
          </cell>
          <cell r="X1667" t="str">
            <v xml:space="preserve"> S</v>
          </cell>
          <cell r="Y1667">
            <v>56071</v>
          </cell>
          <cell r="Z1667">
            <v>54330</v>
          </cell>
          <cell r="AA1667">
            <v>0</v>
          </cell>
          <cell r="AB1667">
            <v>24</v>
          </cell>
          <cell r="AC1667">
            <v>4</v>
          </cell>
          <cell r="AD1667">
            <v>11</v>
          </cell>
          <cell r="AE1667">
            <v>0</v>
          </cell>
          <cell r="AF1667">
            <v>0</v>
          </cell>
          <cell r="AG1667" t="str">
            <v xml:space="preserve"> ST</v>
          </cell>
          <cell r="AH1667" t="str">
            <v xml:space="preserve"> ALL INVENTORY, ACCOUNTS, EQUIP</v>
          </cell>
          <cell r="AI1667" t="str">
            <v xml:space="preserve"> N</v>
          </cell>
          <cell r="AJ1667">
            <v>4.95</v>
          </cell>
          <cell r="AK1667">
            <v>0</v>
          </cell>
          <cell r="AL1667">
            <v>56071</v>
          </cell>
          <cell r="AM1667">
            <v>54330</v>
          </cell>
          <cell r="AN1667" t="str">
            <v xml:space="preserve">  0/00/0000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56071</v>
          </cell>
          <cell r="AZ1667">
            <v>54330</v>
          </cell>
          <cell r="BA1667" t="str">
            <v xml:space="preserve"> ST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 t="str">
            <v>Pass</v>
          </cell>
          <cell r="BH1667" t="str">
            <v>Pass</v>
          </cell>
          <cell r="BI1667" t="str">
            <v>***-**-4672</v>
          </cell>
          <cell r="BJ1667">
            <v>50000</v>
          </cell>
          <cell r="BK1667">
            <v>35217.589999999997</v>
          </cell>
          <cell r="BL1667">
            <v>35217.589999999997</v>
          </cell>
          <cell r="BM1667"/>
          <cell r="BN1667"/>
          <cell r="BO1667"/>
          <cell r="BP1667"/>
          <cell r="BQ1667">
            <v>2.379175746626684E-5</v>
          </cell>
          <cell r="BR1667">
            <v>35000</v>
          </cell>
          <cell r="BS1667">
            <v>217.59</v>
          </cell>
          <cell r="BT1667">
            <v>35217.589999999997</v>
          </cell>
          <cell r="BU1667">
            <v>15000</v>
          </cell>
          <cell r="BV1667">
            <v>50217.59</v>
          </cell>
          <cell r="BW1667">
            <v>0</v>
          </cell>
          <cell r="BX1667">
            <v>0</v>
          </cell>
          <cell r="BY1667"/>
          <cell r="BZ1667">
            <v>0</v>
          </cell>
          <cell r="CA1667" t="e">
            <v>#REF!</v>
          </cell>
          <cell r="CB1667" t="str">
            <v>Match</v>
          </cell>
          <cell r="CC1667" t="b">
            <v>0</v>
          </cell>
          <cell r="CD1667">
            <v>511924672</v>
          </cell>
          <cell r="CE1667">
            <v>9</v>
          </cell>
          <cell r="CF1667">
            <v>5</v>
          </cell>
          <cell r="CG1667">
            <v>92</v>
          </cell>
          <cell r="CH1667" t="b">
            <v>0</v>
          </cell>
          <cell r="CI1667">
            <v>-311.31315972222365</v>
          </cell>
          <cell r="CJ1667"/>
          <cell r="CK1667" t="e">
            <v>#REF!</v>
          </cell>
          <cell r="CL1667" t="e">
            <v>#REF!</v>
          </cell>
        </row>
        <row r="1668">
          <cell r="B1668">
            <v>53367</v>
          </cell>
          <cell r="C1668" t="str">
            <v xml:space="preserve"> SEATON,STACY</v>
          </cell>
          <cell r="D1668">
            <v>11516.81</v>
          </cell>
          <cell r="E1668">
            <v>7583.42</v>
          </cell>
          <cell r="F1668">
            <v>42667</v>
          </cell>
          <cell r="G1668">
            <v>43570</v>
          </cell>
          <cell r="H1668" t="str">
            <v xml:space="preserve"> PURCHASE VEHICLE</v>
          </cell>
          <cell r="I1668" t="str">
            <v xml:space="preserve"> SA</v>
          </cell>
          <cell r="J1668">
            <v>34</v>
          </cell>
          <cell r="K1668" t="str">
            <v xml:space="preserve"> A</v>
          </cell>
          <cell r="L1668" t="str">
            <v xml:space="preserve"> N</v>
          </cell>
          <cell r="M1668">
            <v>0</v>
          </cell>
          <cell r="N1668">
            <v>56200</v>
          </cell>
          <cell r="O1668">
            <v>53367</v>
          </cell>
          <cell r="P1668">
            <v>0</v>
          </cell>
          <cell r="Q1668" t="str">
            <v xml:space="preserve"> LF</v>
          </cell>
          <cell r="R1668">
            <v>43205</v>
          </cell>
          <cell r="S1668">
            <v>4123.1400000000003</v>
          </cell>
          <cell r="T1668">
            <v>299.17</v>
          </cell>
          <cell r="U1668" t="str">
            <v xml:space="preserve"> N</v>
          </cell>
          <cell r="V1668">
            <v>11</v>
          </cell>
          <cell r="W1668">
            <v>512782320</v>
          </cell>
          <cell r="X1668" t="str">
            <v xml:space="preserve"> S</v>
          </cell>
          <cell r="Y1668">
            <v>56200</v>
          </cell>
          <cell r="Z1668">
            <v>53367</v>
          </cell>
          <cell r="AA1668">
            <v>0</v>
          </cell>
          <cell r="AB1668">
            <v>21</v>
          </cell>
          <cell r="AC1668">
            <v>5</v>
          </cell>
          <cell r="AD1668">
            <v>12</v>
          </cell>
          <cell r="AE1668">
            <v>0</v>
          </cell>
          <cell r="AF1668">
            <v>0</v>
          </cell>
          <cell r="AG1668" t="str">
            <v xml:space="preserve"> ST</v>
          </cell>
          <cell r="AH1668" t="str">
            <v xml:space="preserve"> 2012 FORD FUSION</v>
          </cell>
          <cell r="AI1668" t="str">
            <v xml:space="preserve"> N</v>
          </cell>
          <cell r="AJ1668">
            <v>5</v>
          </cell>
          <cell r="AK1668">
            <v>0</v>
          </cell>
          <cell r="AL1668">
            <v>56200</v>
          </cell>
          <cell r="AM1668">
            <v>53367</v>
          </cell>
          <cell r="AN1668" t="str">
            <v xml:space="preserve">  0/00/0000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56200</v>
          </cell>
          <cell r="AZ1668">
            <v>53367</v>
          </cell>
          <cell r="BA1668" t="str">
            <v xml:space="preserve"> ST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 t="str">
            <v>Pass</v>
          </cell>
          <cell r="BH1668" t="str">
            <v>Pass</v>
          </cell>
          <cell r="BI1668" t="str">
            <v>***-**-2320</v>
          </cell>
          <cell r="BJ1668">
            <v>7583.42</v>
          </cell>
          <cell r="BK1668">
            <v>7882.59</v>
          </cell>
          <cell r="BL1668">
            <v>7882.59</v>
          </cell>
          <cell r="BM1668"/>
          <cell r="BN1668"/>
          <cell r="BO1668"/>
          <cell r="BP1668"/>
          <cell r="BQ1668">
            <v>5.2070097952334003E-6</v>
          </cell>
          <cell r="BR1668">
            <v>7583.42</v>
          </cell>
          <cell r="BS1668">
            <v>299.17</v>
          </cell>
          <cell r="BT1668">
            <v>7882.59</v>
          </cell>
          <cell r="BU1668">
            <v>0</v>
          </cell>
          <cell r="BV1668">
            <v>7882.59</v>
          </cell>
          <cell r="BW1668">
            <v>0</v>
          </cell>
          <cell r="BX1668">
            <v>0</v>
          </cell>
          <cell r="BY1668"/>
          <cell r="BZ1668">
            <v>0</v>
          </cell>
          <cell r="CA1668" t="e">
            <v>#REF!</v>
          </cell>
          <cell r="CB1668" t="str">
            <v>Match</v>
          </cell>
          <cell r="CC1668" t="b">
            <v>0</v>
          </cell>
          <cell r="CD1668">
            <v>512782320</v>
          </cell>
          <cell r="CE1668">
            <v>9</v>
          </cell>
          <cell r="CF1668">
            <v>5</v>
          </cell>
          <cell r="CG1668">
            <v>78</v>
          </cell>
          <cell r="CH1668" t="b">
            <v>0</v>
          </cell>
          <cell r="CI1668">
            <v>-81.313159722223645</v>
          </cell>
          <cell r="CJ1668"/>
          <cell r="CK1668" t="e">
            <v>#REF!</v>
          </cell>
          <cell r="CL1668" t="e">
            <v>#REF!</v>
          </cell>
        </row>
        <row r="1669">
          <cell r="B1669">
            <v>54349</v>
          </cell>
          <cell r="C1669" t="str">
            <v xml:space="preserve"> SEATON,TRAVIS</v>
          </cell>
          <cell r="D1669">
            <v>14401.16</v>
          </cell>
          <cell r="E1669">
            <v>14142.75</v>
          </cell>
          <cell r="F1669">
            <v>43073</v>
          </cell>
          <cell r="G1669">
            <v>44573</v>
          </cell>
          <cell r="H1669" t="str">
            <v xml:space="preserve"> REFINANCE DEBT</v>
          </cell>
          <cell r="I1669" t="str">
            <v xml:space="preserve"> SA</v>
          </cell>
          <cell r="J1669">
            <v>34</v>
          </cell>
          <cell r="K1669" t="str">
            <v xml:space="preserve"> A</v>
          </cell>
          <cell r="L1669" t="str">
            <v xml:space="preserve"> N</v>
          </cell>
          <cell r="M1669">
            <v>0</v>
          </cell>
          <cell r="N1669">
            <v>56210</v>
          </cell>
          <cell r="O1669">
            <v>54349</v>
          </cell>
          <cell r="P1669">
            <v>0</v>
          </cell>
          <cell r="Q1669" t="str">
            <v xml:space="preserve"> MN</v>
          </cell>
          <cell r="R1669">
            <v>43143</v>
          </cell>
          <cell r="S1669">
            <v>330.88</v>
          </cell>
          <cell r="T1669">
            <v>42.34</v>
          </cell>
          <cell r="U1669" t="str">
            <v xml:space="preserve"> N</v>
          </cell>
          <cell r="V1669">
            <v>11</v>
          </cell>
          <cell r="W1669">
            <v>515920735</v>
          </cell>
          <cell r="X1669" t="str">
            <v xml:space="preserve"> S</v>
          </cell>
          <cell r="Y1669">
            <v>56210</v>
          </cell>
          <cell r="Z1669">
            <v>54349</v>
          </cell>
          <cell r="AA1669">
            <v>0</v>
          </cell>
          <cell r="AB1669">
            <v>3</v>
          </cell>
          <cell r="AC1669">
            <v>5</v>
          </cell>
          <cell r="AD1669">
            <v>12</v>
          </cell>
          <cell r="AE1669">
            <v>0</v>
          </cell>
          <cell r="AF1669">
            <v>0</v>
          </cell>
          <cell r="AG1669" t="str">
            <v xml:space="preserve"> ST</v>
          </cell>
          <cell r="AH1669" t="str">
            <v xml:space="preserve"> 2012 FORD EXPLORER (VIN 1FMHK7</v>
          </cell>
          <cell r="AI1669" t="str">
            <v xml:space="preserve"> N</v>
          </cell>
          <cell r="AJ1669">
            <v>5.75</v>
          </cell>
          <cell r="AK1669">
            <v>0</v>
          </cell>
          <cell r="AL1669">
            <v>56210</v>
          </cell>
          <cell r="AM1669">
            <v>54349</v>
          </cell>
          <cell r="AN1669" t="str">
            <v xml:space="preserve">  0/00/0000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56210</v>
          </cell>
          <cell r="AZ1669">
            <v>54349</v>
          </cell>
          <cell r="BA1669" t="str">
            <v xml:space="preserve"> ST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 t="str">
            <v>Pass</v>
          </cell>
          <cell r="BH1669" t="str">
            <v>Pass</v>
          </cell>
          <cell r="BI1669" t="str">
            <v>***-**-0735</v>
          </cell>
          <cell r="BJ1669">
            <v>14142.75</v>
          </cell>
          <cell r="BK1669">
            <v>14185.09</v>
          </cell>
          <cell r="BL1669">
            <v>14185.09</v>
          </cell>
          <cell r="BM1669"/>
          <cell r="BN1669"/>
          <cell r="BO1669"/>
          <cell r="BP1669"/>
          <cell r="BQ1669">
            <v>1.1167475024298764E-5</v>
          </cell>
          <cell r="BR1669">
            <v>14142.75</v>
          </cell>
          <cell r="BS1669">
            <v>42.34</v>
          </cell>
          <cell r="BT1669">
            <v>14185.09</v>
          </cell>
          <cell r="BU1669">
            <v>0</v>
          </cell>
          <cell r="BV1669">
            <v>14185.09</v>
          </cell>
          <cell r="BW1669">
            <v>0</v>
          </cell>
          <cell r="BX1669">
            <v>0</v>
          </cell>
          <cell r="BY1669"/>
          <cell r="BZ1669">
            <v>0</v>
          </cell>
          <cell r="CA1669" t="e">
            <v>#REF!</v>
          </cell>
          <cell r="CB1669" t="str">
            <v>Match</v>
          </cell>
          <cell r="CC1669" t="b">
            <v>0</v>
          </cell>
          <cell r="CD1669">
            <v>515920735</v>
          </cell>
          <cell r="CE1669">
            <v>9</v>
          </cell>
          <cell r="CF1669">
            <v>5</v>
          </cell>
          <cell r="CG1669">
            <v>92</v>
          </cell>
          <cell r="CH1669" t="b">
            <v>0</v>
          </cell>
          <cell r="CI1669">
            <v>-19.313159722223645</v>
          </cell>
          <cell r="CJ1669"/>
          <cell r="CK1669" t="e">
            <v>#REF!</v>
          </cell>
          <cell r="CL1669" t="e">
            <v>#REF!</v>
          </cell>
        </row>
        <row r="1670">
          <cell r="B1670">
            <v>350031</v>
          </cell>
          <cell r="C1670" t="str">
            <v xml:space="preserve"> SEE, LINDA J.</v>
          </cell>
          <cell r="D1670">
            <v>78000</v>
          </cell>
          <cell r="E1670">
            <v>67461.67</v>
          </cell>
          <cell r="F1670">
            <v>40512</v>
          </cell>
          <cell r="G1670">
            <v>51471</v>
          </cell>
          <cell r="H1670" t="str">
            <v xml:space="preserve"> HOME PURCHASE</v>
          </cell>
          <cell r="I1670" t="str">
            <v xml:space="preserve"> PA</v>
          </cell>
          <cell r="J1670">
            <v>19</v>
          </cell>
          <cell r="K1670" t="str">
            <v xml:space="preserve"> A</v>
          </cell>
          <cell r="L1670" t="str">
            <v xml:space="preserve"> N</v>
          </cell>
          <cell r="M1670">
            <v>0</v>
          </cell>
          <cell r="N1670">
            <v>56550</v>
          </cell>
          <cell r="O1670">
            <v>350031</v>
          </cell>
          <cell r="P1670">
            <v>0</v>
          </cell>
          <cell r="Q1670" t="str">
            <v xml:space="preserve"> KM</v>
          </cell>
          <cell r="R1670">
            <v>43101</v>
          </cell>
          <cell r="S1670">
            <v>383.71</v>
          </cell>
          <cell r="T1670">
            <v>378.49</v>
          </cell>
          <cell r="U1670" t="str">
            <v xml:space="preserve"> N</v>
          </cell>
          <cell r="V1670">
            <v>2</v>
          </cell>
          <cell r="W1670">
            <v>515649476</v>
          </cell>
          <cell r="X1670" t="str">
            <v xml:space="preserve"> S</v>
          </cell>
          <cell r="Y1670">
            <v>56550</v>
          </cell>
          <cell r="Z1670">
            <v>350031</v>
          </cell>
          <cell r="AA1670">
            <v>0</v>
          </cell>
          <cell r="AB1670">
            <v>3</v>
          </cell>
          <cell r="AC1670">
            <v>6</v>
          </cell>
          <cell r="AD1670">
            <v>3</v>
          </cell>
          <cell r="AE1670">
            <v>350031</v>
          </cell>
          <cell r="AF1670">
            <v>1</v>
          </cell>
          <cell r="AG1670" t="str">
            <v xml:space="preserve"> ST</v>
          </cell>
          <cell r="AH1670" t="str">
            <v xml:space="preserve"> 1612 CHURCH, SCOTT CITY</v>
          </cell>
          <cell r="AI1670" t="str">
            <v xml:space="preserve"> N</v>
          </cell>
          <cell r="AJ1670">
            <v>3.81</v>
          </cell>
          <cell r="AK1670">
            <v>59</v>
          </cell>
          <cell r="AL1670">
            <v>56550</v>
          </cell>
          <cell r="AM1670">
            <v>350031</v>
          </cell>
          <cell r="AN1670" t="str">
            <v xml:space="preserve">  0/00/0000</v>
          </cell>
          <cell r="AO1670">
            <v>144.79</v>
          </cell>
          <cell r="AP1670">
            <v>214.27</v>
          </cell>
          <cell r="AQ1670">
            <v>680.63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32</v>
          </cell>
          <cell r="AW1670">
            <v>5</v>
          </cell>
          <cell r="AX1670">
            <v>0</v>
          </cell>
          <cell r="AY1670">
            <v>56550</v>
          </cell>
          <cell r="AZ1670">
            <v>350031</v>
          </cell>
          <cell r="BA1670" t="str">
            <v xml:space="preserve"> ST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 t="str">
            <v>Pass</v>
          </cell>
          <cell r="BH1670" t="str">
            <v>Pass</v>
          </cell>
          <cell r="BI1670" t="str">
            <v>***-**-9476</v>
          </cell>
          <cell r="BJ1670">
            <v>67461.67</v>
          </cell>
          <cell r="BK1670">
            <v>67840.160000000003</v>
          </cell>
          <cell r="BL1670">
            <v>67840.160000000003</v>
          </cell>
          <cell r="BM1670"/>
          <cell r="BN1670"/>
          <cell r="BO1670"/>
          <cell r="BP1670"/>
          <cell r="BQ1670">
            <v>3.5296800821728987E-5</v>
          </cell>
          <cell r="BR1670">
            <v>67461.67</v>
          </cell>
          <cell r="BS1670">
            <v>378.49</v>
          </cell>
          <cell r="BT1670">
            <v>67840.160000000003</v>
          </cell>
          <cell r="BU1670">
            <v>0</v>
          </cell>
          <cell r="BV1670">
            <v>67840.160000000003</v>
          </cell>
          <cell r="BW1670">
            <v>0</v>
          </cell>
          <cell r="BX1670">
            <v>0</v>
          </cell>
          <cell r="BY1670" t="str">
            <v>1-29</v>
          </cell>
          <cell r="BZ1670">
            <v>359.06</v>
          </cell>
          <cell r="CA1670" t="e">
            <v>#REF!</v>
          </cell>
          <cell r="CB1670" t="str">
            <v>Match</v>
          </cell>
          <cell r="CC1670" t="b">
            <v>0</v>
          </cell>
          <cell r="CD1670">
            <v>515649476</v>
          </cell>
          <cell r="CE1670">
            <v>9</v>
          </cell>
          <cell r="CF1670">
            <v>5</v>
          </cell>
          <cell r="CG1670">
            <v>64</v>
          </cell>
          <cell r="CH1670" t="b">
            <v>0</v>
          </cell>
          <cell r="CI1670">
            <v>22.686840277776355</v>
          </cell>
          <cell r="CJ1670"/>
          <cell r="CK1670" t="e">
            <v>#REF!</v>
          </cell>
          <cell r="CL1670" t="e">
            <v>#REF!</v>
          </cell>
        </row>
        <row r="1671">
          <cell r="B1671">
            <v>9350031</v>
          </cell>
          <cell r="C1671" t="str">
            <v xml:space="preserve"> SEE-ZILLA,LIN</v>
          </cell>
          <cell r="D1671">
            <v>0</v>
          </cell>
          <cell r="E1671">
            <v>-67461.67</v>
          </cell>
          <cell r="F1671">
            <v>40512</v>
          </cell>
          <cell r="G1671">
            <v>51471</v>
          </cell>
          <cell r="H1671" t="str">
            <v xml:space="preserve"> FHLB SOLD LOAN</v>
          </cell>
          <cell r="I1671" t="str">
            <v xml:space="preserve"> PT</v>
          </cell>
          <cell r="J1671">
            <v>20</v>
          </cell>
          <cell r="K1671" t="str">
            <v xml:space="preserve"> A</v>
          </cell>
          <cell r="L1671" t="str">
            <v xml:space="preserve"> N</v>
          </cell>
          <cell r="M1671">
            <v>0</v>
          </cell>
          <cell r="N1671">
            <v>56550</v>
          </cell>
          <cell r="O1671">
            <v>9350031</v>
          </cell>
          <cell r="P1671">
            <v>0</v>
          </cell>
          <cell r="Q1671" t="str">
            <v xml:space="preserve"> KM</v>
          </cell>
          <cell r="R1671">
            <v>43101</v>
          </cell>
          <cell r="S1671">
            <v>383.71</v>
          </cell>
          <cell r="T1671">
            <v>-378.49</v>
          </cell>
          <cell r="U1671" t="str">
            <v xml:space="preserve"> N</v>
          </cell>
          <cell r="V1671">
            <v>2</v>
          </cell>
          <cell r="W1671">
            <v>515649476</v>
          </cell>
          <cell r="X1671" t="str">
            <v xml:space="preserve"> S</v>
          </cell>
          <cell r="Y1671">
            <v>56550</v>
          </cell>
          <cell r="Z1671">
            <v>9350031</v>
          </cell>
          <cell r="AA1671">
            <v>0</v>
          </cell>
          <cell r="AB1671">
            <v>2</v>
          </cell>
          <cell r="AC1671">
            <v>6</v>
          </cell>
          <cell r="AD1671">
            <v>3</v>
          </cell>
          <cell r="AE1671">
            <v>350031</v>
          </cell>
          <cell r="AF1671">
            <v>1</v>
          </cell>
          <cell r="AG1671" t="str">
            <v xml:space="preserve"> ST</v>
          </cell>
          <cell r="AH1671" t="str">
            <v xml:space="preserve"> 1612 CHURCH</v>
          </cell>
          <cell r="AI1671" t="str">
            <v xml:space="preserve"> N</v>
          </cell>
          <cell r="AJ1671">
            <v>3.81</v>
          </cell>
          <cell r="AK1671">
            <v>64</v>
          </cell>
          <cell r="AL1671">
            <v>56550</v>
          </cell>
          <cell r="AM1671">
            <v>9350031</v>
          </cell>
          <cell r="AN1671" t="str">
            <v xml:space="preserve">  0/00/0000</v>
          </cell>
          <cell r="AO1671">
            <v>-144.79</v>
          </cell>
          <cell r="AP1671">
            <v>-214.27</v>
          </cell>
          <cell r="AQ1671">
            <v>-680.63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38</v>
          </cell>
          <cell r="AW1671">
            <v>5</v>
          </cell>
          <cell r="AX1671">
            <v>0</v>
          </cell>
          <cell r="AY1671">
            <v>56550</v>
          </cell>
          <cell r="AZ1671">
            <v>9350031</v>
          </cell>
          <cell r="BA1671" t="str">
            <v xml:space="preserve"> ST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 t="str">
            <v>Pass</v>
          </cell>
          <cell r="BH1671" t="str">
            <v>Pass</v>
          </cell>
          <cell r="BI1671" t="str">
            <v>***-**-9476</v>
          </cell>
          <cell r="BJ1671">
            <v>-67461.67</v>
          </cell>
          <cell r="BK1671">
            <v>-67840.160000000003</v>
          </cell>
          <cell r="BL1671">
            <v>-67840.160000000003</v>
          </cell>
          <cell r="BM1671"/>
          <cell r="BN1671"/>
          <cell r="BO1671"/>
          <cell r="BP1671"/>
          <cell r="BQ1671">
            <v>-3.5296800821728987E-5</v>
          </cell>
          <cell r="BR1671">
            <v>-67461.67</v>
          </cell>
          <cell r="BS1671">
            <v>-378.49</v>
          </cell>
          <cell r="BT1671">
            <v>-67840.160000000003</v>
          </cell>
          <cell r="BU1671">
            <v>0</v>
          </cell>
          <cell r="BV1671">
            <v>-67840.160000000003</v>
          </cell>
          <cell r="BW1671">
            <v>0</v>
          </cell>
          <cell r="BX1671">
            <v>0</v>
          </cell>
          <cell r="BY1671" t="str">
            <v>1-29</v>
          </cell>
          <cell r="BZ1671">
            <v>-359.06</v>
          </cell>
          <cell r="CA1671" t="e">
            <v>#REF!</v>
          </cell>
          <cell r="CB1671" t="str">
            <v>Match</v>
          </cell>
          <cell r="CC1671" t="b">
            <v>0</v>
          </cell>
          <cell r="CD1671">
            <v>515649476</v>
          </cell>
          <cell r="CE1671">
            <v>9</v>
          </cell>
          <cell r="CF1671">
            <v>5</v>
          </cell>
          <cell r="CG1671">
            <v>64</v>
          </cell>
          <cell r="CH1671" t="b">
            <v>0</v>
          </cell>
          <cell r="CI1671">
            <v>22.686840277776355</v>
          </cell>
          <cell r="CJ1671"/>
          <cell r="CK1671" t="e">
            <v>#REF!</v>
          </cell>
          <cell r="CL1671" t="e">
            <v>#REF!</v>
          </cell>
        </row>
        <row r="1672">
          <cell r="B1672">
            <v>54254</v>
          </cell>
          <cell r="C1672" t="str">
            <v xml:space="preserve"> SEE,RICHARD W.</v>
          </cell>
          <cell r="D1672">
            <v>2025</v>
          </cell>
          <cell r="E1672">
            <v>2025</v>
          </cell>
          <cell r="F1672">
            <v>43028</v>
          </cell>
          <cell r="G1672">
            <v>43393</v>
          </cell>
          <cell r="H1672" t="str">
            <v xml:space="preserve"> PURCHASE VEHICLE</v>
          </cell>
          <cell r="I1672" t="str">
            <v xml:space="preserve"> SI</v>
          </cell>
          <cell r="J1672">
            <v>34</v>
          </cell>
          <cell r="K1672" t="str">
            <v xml:space="preserve"> A</v>
          </cell>
          <cell r="L1672" t="str">
            <v xml:space="preserve"> N</v>
          </cell>
          <cell r="M1672">
            <v>0</v>
          </cell>
          <cell r="N1672">
            <v>56600</v>
          </cell>
          <cell r="O1672">
            <v>54254</v>
          </cell>
          <cell r="P1672">
            <v>0</v>
          </cell>
          <cell r="Q1672" t="str">
            <v xml:space="preserve"> J</v>
          </cell>
          <cell r="R1672">
            <v>43393</v>
          </cell>
          <cell r="S1672">
            <v>0</v>
          </cell>
          <cell r="T1672">
            <v>37.28</v>
          </cell>
          <cell r="U1672" t="str">
            <v xml:space="preserve"> N</v>
          </cell>
          <cell r="V1672">
            <v>11</v>
          </cell>
          <cell r="W1672">
            <v>510646573</v>
          </cell>
          <cell r="X1672" t="str">
            <v xml:space="preserve"> S</v>
          </cell>
          <cell r="Y1672">
            <v>56600</v>
          </cell>
          <cell r="Z1672">
            <v>54254</v>
          </cell>
          <cell r="AA1672">
            <v>0</v>
          </cell>
          <cell r="AB1672">
            <v>11</v>
          </cell>
          <cell r="AC1672">
            <v>5</v>
          </cell>
          <cell r="AD1672">
            <v>12</v>
          </cell>
          <cell r="AE1672">
            <v>0</v>
          </cell>
          <cell r="AF1672">
            <v>0</v>
          </cell>
          <cell r="AG1672" t="str">
            <v xml:space="preserve"> ST</v>
          </cell>
          <cell r="AH1672" t="str">
            <v xml:space="preserve"> 2004 CHRYSLER  PACIFICA  (VIN</v>
          </cell>
          <cell r="AI1672" t="str">
            <v xml:space="preserve"> N</v>
          </cell>
          <cell r="AJ1672">
            <v>7</v>
          </cell>
          <cell r="AK1672">
            <v>0</v>
          </cell>
          <cell r="AL1672">
            <v>56600</v>
          </cell>
          <cell r="AM1672">
            <v>54254</v>
          </cell>
          <cell r="AN1672" t="str">
            <v xml:space="preserve">  0/00/0000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56600</v>
          </cell>
          <cell r="AZ1672">
            <v>54254</v>
          </cell>
          <cell r="BA1672" t="str">
            <v xml:space="preserve"> ST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 t="str">
            <v>Pass</v>
          </cell>
          <cell r="BH1672" t="str">
            <v>Pass</v>
          </cell>
          <cell r="BI1672" t="str">
            <v>***-**-6573</v>
          </cell>
          <cell r="BJ1672">
            <v>2025</v>
          </cell>
          <cell r="BK1672">
            <v>2062.2800000000002</v>
          </cell>
          <cell r="BL1672">
            <v>2062.2800000000002</v>
          </cell>
          <cell r="BM1672"/>
          <cell r="BN1672"/>
          <cell r="BO1672"/>
          <cell r="BP1672"/>
          <cell r="BQ1672">
            <v>1.9465983381491051E-6</v>
          </cell>
          <cell r="BR1672">
            <v>2025</v>
          </cell>
          <cell r="BS1672">
            <v>37.28</v>
          </cell>
          <cell r="BT1672">
            <v>2062.2800000000002</v>
          </cell>
          <cell r="BU1672">
            <v>0</v>
          </cell>
          <cell r="BV1672">
            <v>2062.2800000000002</v>
          </cell>
          <cell r="BW1672">
            <v>0</v>
          </cell>
          <cell r="BX1672">
            <v>0</v>
          </cell>
          <cell r="BY1672"/>
          <cell r="BZ1672">
            <v>0</v>
          </cell>
          <cell r="CA1672" t="e">
            <v>#REF!</v>
          </cell>
          <cell r="CB1672" t="str">
            <v>Match</v>
          </cell>
          <cell r="CC1672" t="b">
            <v>0</v>
          </cell>
          <cell r="CD1672">
            <v>510646573</v>
          </cell>
          <cell r="CE1672">
            <v>9</v>
          </cell>
          <cell r="CF1672">
            <v>5</v>
          </cell>
          <cell r="CG1672">
            <v>64</v>
          </cell>
          <cell r="CH1672" t="b">
            <v>0</v>
          </cell>
          <cell r="CI1672">
            <v>-269.31315972222365</v>
          </cell>
          <cell r="CJ1672"/>
          <cell r="CK1672" t="e">
            <v>#REF!</v>
          </cell>
          <cell r="CL1672" t="e">
            <v>#REF!</v>
          </cell>
        </row>
        <row r="1673">
          <cell r="B1673">
            <v>310207</v>
          </cell>
          <cell r="C1673" t="str">
            <v xml:space="preserve"> SEE, RICHARD W.</v>
          </cell>
          <cell r="D1673">
            <v>108500</v>
          </cell>
          <cell r="E1673">
            <v>65936.41</v>
          </cell>
          <cell r="F1673">
            <v>40553</v>
          </cell>
          <cell r="G1673">
            <v>46054</v>
          </cell>
          <cell r="H1673" t="str">
            <v xml:space="preserve"> RATE/TERM REFINANCE</v>
          </cell>
          <cell r="I1673" t="str">
            <v xml:space="preserve"> PA</v>
          </cell>
          <cell r="J1673">
            <v>19</v>
          </cell>
          <cell r="K1673" t="str">
            <v xml:space="preserve"> A</v>
          </cell>
          <cell r="L1673" t="str">
            <v xml:space="preserve"> N</v>
          </cell>
          <cell r="M1673">
            <v>0</v>
          </cell>
          <cell r="N1673">
            <v>56600</v>
          </cell>
          <cell r="O1673">
            <v>310207</v>
          </cell>
          <cell r="P1673">
            <v>0</v>
          </cell>
          <cell r="Q1673" t="str">
            <v xml:space="preserve"> KM</v>
          </cell>
          <cell r="R1673">
            <v>43132</v>
          </cell>
          <cell r="S1673">
            <v>789.04</v>
          </cell>
          <cell r="T1673">
            <v>147.41999999999999</v>
          </cell>
          <cell r="U1673" t="str">
            <v xml:space="preserve"> N</v>
          </cell>
          <cell r="V1673">
            <v>2</v>
          </cell>
          <cell r="W1673">
            <v>510646573</v>
          </cell>
          <cell r="X1673" t="str">
            <v xml:space="preserve"> S</v>
          </cell>
          <cell r="Y1673">
            <v>56600</v>
          </cell>
          <cell r="Z1673">
            <v>310207</v>
          </cell>
          <cell r="AA1673">
            <v>0</v>
          </cell>
          <cell r="AB1673">
            <v>11</v>
          </cell>
          <cell r="AC1673">
            <v>6</v>
          </cell>
          <cell r="AD1673">
            <v>3</v>
          </cell>
          <cell r="AE1673">
            <v>310207</v>
          </cell>
          <cell r="AF1673">
            <v>1</v>
          </cell>
          <cell r="AG1673" t="str">
            <v xml:space="preserve"> ST</v>
          </cell>
          <cell r="AH1673" t="str">
            <v xml:space="preserve"> 9520 N TAOS RD</v>
          </cell>
          <cell r="AI1673" t="str">
            <v xml:space="preserve"> N</v>
          </cell>
          <cell r="AJ1673">
            <v>3.5</v>
          </cell>
          <cell r="AK1673">
            <v>1</v>
          </cell>
          <cell r="AL1673">
            <v>56600</v>
          </cell>
          <cell r="AM1673">
            <v>310207</v>
          </cell>
          <cell r="AN1673" t="str">
            <v xml:space="preserve">  0/00/0000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56600</v>
          </cell>
          <cell r="AZ1673">
            <v>310207</v>
          </cell>
          <cell r="BA1673" t="str">
            <v xml:space="preserve"> ST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 t="str">
            <v>Pass</v>
          </cell>
          <cell r="BH1673" t="str">
            <v>Pass</v>
          </cell>
          <cell r="BI1673" t="str">
            <v>***-**-6573</v>
          </cell>
          <cell r="BJ1673">
            <v>65936.41</v>
          </cell>
          <cell r="BK1673">
            <v>66083.83</v>
          </cell>
          <cell r="BL1673">
            <v>66083.83</v>
          </cell>
          <cell r="BM1673"/>
          <cell r="BN1673"/>
          <cell r="BO1673"/>
          <cell r="BP1673"/>
          <cell r="BQ1673">
            <v>3.1691779291239021E-5</v>
          </cell>
          <cell r="BR1673">
            <v>65936.41</v>
          </cell>
          <cell r="BS1673">
            <v>147.41999999999999</v>
          </cell>
          <cell r="BT1673">
            <v>66083.83</v>
          </cell>
          <cell r="BU1673">
            <v>0</v>
          </cell>
          <cell r="BV1673">
            <v>66083.83</v>
          </cell>
          <cell r="BW1673">
            <v>0</v>
          </cell>
          <cell r="BX1673">
            <v>0</v>
          </cell>
          <cell r="BY1673"/>
          <cell r="BZ1673">
            <v>0</v>
          </cell>
          <cell r="CA1673" t="e">
            <v>#REF!</v>
          </cell>
          <cell r="CB1673" t="str">
            <v>Match</v>
          </cell>
          <cell r="CC1673" t="b">
            <v>0</v>
          </cell>
          <cell r="CD1673">
            <v>510646573</v>
          </cell>
          <cell r="CE1673">
            <v>9</v>
          </cell>
          <cell r="CF1673">
            <v>5</v>
          </cell>
          <cell r="CG1673">
            <v>64</v>
          </cell>
          <cell r="CH1673" t="b">
            <v>0</v>
          </cell>
          <cell r="CI1673">
            <v>-8.3131597222236451</v>
          </cell>
          <cell r="CJ1673"/>
          <cell r="CK1673" t="e">
            <v>#REF!</v>
          </cell>
          <cell r="CL1673" t="e">
            <v>#REF!</v>
          </cell>
        </row>
        <row r="1674">
          <cell r="B1674">
            <v>9310207</v>
          </cell>
          <cell r="C1674" t="str">
            <v xml:space="preserve"> SEE,RICHARD</v>
          </cell>
          <cell r="D1674">
            <v>108500</v>
          </cell>
          <cell r="E1674">
            <v>-65936.41</v>
          </cell>
          <cell r="F1674">
            <v>40553</v>
          </cell>
          <cell r="G1674">
            <v>46054</v>
          </cell>
          <cell r="H1674" t="str">
            <v xml:space="preserve"> FHLB SOLD LOAN</v>
          </cell>
          <cell r="I1674" t="str">
            <v xml:space="preserve"> PT</v>
          </cell>
          <cell r="J1674">
            <v>20</v>
          </cell>
          <cell r="K1674" t="str">
            <v xml:space="preserve"> A</v>
          </cell>
          <cell r="L1674" t="str">
            <v xml:space="preserve"> N</v>
          </cell>
          <cell r="M1674">
            <v>0</v>
          </cell>
          <cell r="N1674">
            <v>56600</v>
          </cell>
          <cell r="O1674">
            <v>9310207</v>
          </cell>
          <cell r="P1674">
            <v>0</v>
          </cell>
          <cell r="Q1674" t="str">
            <v xml:space="preserve"> KM</v>
          </cell>
          <cell r="R1674">
            <v>43132</v>
          </cell>
          <cell r="S1674">
            <v>789.04</v>
          </cell>
          <cell r="T1674">
            <v>-147.41999999999999</v>
          </cell>
          <cell r="U1674" t="str">
            <v xml:space="preserve"> N</v>
          </cell>
          <cell r="V1674">
            <v>2</v>
          </cell>
          <cell r="W1674">
            <v>510646573</v>
          </cell>
          <cell r="X1674" t="str">
            <v xml:space="preserve"> S</v>
          </cell>
          <cell r="Y1674">
            <v>56600</v>
          </cell>
          <cell r="Z1674">
            <v>9310207</v>
          </cell>
          <cell r="AA1674">
            <v>0</v>
          </cell>
          <cell r="AB1674">
            <v>11</v>
          </cell>
          <cell r="AC1674">
            <v>6</v>
          </cell>
          <cell r="AD1674">
            <v>3</v>
          </cell>
          <cell r="AE1674">
            <v>310207</v>
          </cell>
          <cell r="AF1674">
            <v>1</v>
          </cell>
          <cell r="AG1674" t="str">
            <v xml:space="preserve"> ST</v>
          </cell>
          <cell r="AH1674" t="str">
            <v xml:space="preserve"> 9520 N TAOS RD</v>
          </cell>
          <cell r="AI1674" t="str">
            <v xml:space="preserve"> N</v>
          </cell>
          <cell r="AJ1674">
            <v>3.5</v>
          </cell>
          <cell r="AK1674">
            <v>2</v>
          </cell>
          <cell r="AL1674">
            <v>56600</v>
          </cell>
          <cell r="AM1674">
            <v>9310207</v>
          </cell>
          <cell r="AN1674" t="str">
            <v xml:space="preserve">  0/00/0000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56600</v>
          </cell>
          <cell r="AZ1674">
            <v>9310207</v>
          </cell>
          <cell r="BA1674" t="str">
            <v xml:space="preserve"> ST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 t="str">
            <v>Pass</v>
          </cell>
          <cell r="BH1674" t="str">
            <v>Pass</v>
          </cell>
          <cell r="BI1674" t="str">
            <v>***-**-6573</v>
          </cell>
          <cell r="BJ1674">
            <v>-65936.41</v>
          </cell>
          <cell r="BK1674">
            <v>-66083.83</v>
          </cell>
          <cell r="BL1674">
            <v>-66083.83</v>
          </cell>
          <cell r="BM1674"/>
          <cell r="BN1674"/>
          <cell r="BO1674"/>
          <cell r="BP1674"/>
          <cell r="BQ1674">
            <v>-3.1691779291239021E-5</v>
          </cell>
          <cell r="BR1674">
            <v>-65936.41</v>
          </cell>
          <cell r="BS1674">
            <v>-147.41999999999999</v>
          </cell>
          <cell r="BT1674">
            <v>-66083.83</v>
          </cell>
          <cell r="BU1674">
            <v>0</v>
          </cell>
          <cell r="BV1674">
            <v>-66083.83</v>
          </cell>
          <cell r="BW1674">
            <v>0</v>
          </cell>
          <cell r="BX1674">
            <v>0</v>
          </cell>
          <cell r="BY1674"/>
          <cell r="BZ1674">
            <v>0</v>
          </cell>
          <cell r="CA1674" t="e">
            <v>#REF!</v>
          </cell>
          <cell r="CB1674" t="str">
            <v>Match</v>
          </cell>
          <cell r="CC1674" t="b">
            <v>0</v>
          </cell>
          <cell r="CD1674">
            <v>510646573</v>
          </cell>
          <cell r="CE1674">
            <v>9</v>
          </cell>
          <cell r="CF1674">
            <v>5</v>
          </cell>
          <cell r="CG1674">
            <v>64</v>
          </cell>
          <cell r="CH1674" t="b">
            <v>0</v>
          </cell>
          <cell r="CI1674">
            <v>-8.3131597222236451</v>
          </cell>
          <cell r="CJ1674"/>
          <cell r="CK1674" t="e">
            <v>#REF!</v>
          </cell>
          <cell r="CL1674" t="e">
            <v>#REF!</v>
          </cell>
        </row>
        <row r="1675">
          <cell r="B1675">
            <v>54072</v>
          </cell>
          <cell r="C1675" t="str">
            <v xml:space="preserve"> SELFRIDGE,ALAN</v>
          </cell>
          <cell r="D1675">
            <v>13610.87</v>
          </cell>
          <cell r="E1675">
            <v>12487.9</v>
          </cell>
          <cell r="F1675">
            <v>42956</v>
          </cell>
          <cell r="G1675">
            <v>44597</v>
          </cell>
          <cell r="H1675" t="str">
            <v xml:space="preserve"> REFINANCE VEHICLE</v>
          </cell>
          <cell r="I1675" t="str">
            <v xml:space="preserve"> SA</v>
          </cell>
          <cell r="J1675">
            <v>31</v>
          </cell>
          <cell r="K1675" t="str">
            <v xml:space="preserve"> A</v>
          </cell>
          <cell r="L1675" t="str">
            <v xml:space="preserve"> N</v>
          </cell>
          <cell r="M1675">
            <v>0</v>
          </cell>
          <cell r="N1675">
            <v>56678</v>
          </cell>
          <cell r="O1675">
            <v>54072</v>
          </cell>
          <cell r="P1675">
            <v>0</v>
          </cell>
          <cell r="Q1675" t="str">
            <v xml:space="preserve"> MN</v>
          </cell>
          <cell r="R1675">
            <v>43136</v>
          </cell>
          <cell r="S1675">
            <v>291.20999999999998</v>
          </cell>
          <cell r="T1675">
            <v>57.82</v>
          </cell>
          <cell r="U1675" t="str">
            <v xml:space="preserve"> N</v>
          </cell>
          <cell r="V1675">
            <v>11</v>
          </cell>
          <cell r="W1675">
            <v>522517764</v>
          </cell>
          <cell r="X1675" t="str">
            <v xml:space="preserve"> S</v>
          </cell>
          <cell r="Y1675">
            <v>56678</v>
          </cell>
          <cell r="Z1675">
            <v>54072</v>
          </cell>
          <cell r="AA1675">
            <v>0</v>
          </cell>
          <cell r="AB1675">
            <v>1</v>
          </cell>
          <cell r="AC1675">
            <v>10</v>
          </cell>
          <cell r="AD1675">
            <v>4</v>
          </cell>
          <cell r="AE1675">
            <v>0</v>
          </cell>
          <cell r="AF1675">
            <v>0</v>
          </cell>
          <cell r="AG1675" t="str">
            <v xml:space="preserve"> ST</v>
          </cell>
          <cell r="AH1675" t="str">
            <v xml:space="preserve"> 2005 CHEVROLET EXPRESS (VIN 1G</v>
          </cell>
          <cell r="AI1675" t="str">
            <v xml:space="preserve"> N</v>
          </cell>
          <cell r="AJ1675">
            <v>6.5</v>
          </cell>
          <cell r="AK1675">
            <v>0</v>
          </cell>
          <cell r="AL1675">
            <v>56678</v>
          </cell>
          <cell r="AM1675">
            <v>54072</v>
          </cell>
          <cell r="AN1675" t="str">
            <v xml:space="preserve">  0/00/0000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56678</v>
          </cell>
          <cell r="AZ1675">
            <v>54072</v>
          </cell>
          <cell r="BA1675" t="str">
            <v xml:space="preserve"> ST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 t="str">
            <v>Pass</v>
          </cell>
          <cell r="BH1675" t="str">
            <v>Pass</v>
          </cell>
          <cell r="BI1675" t="str">
            <v>***-**-7764</v>
          </cell>
          <cell r="BJ1675">
            <v>12487.9</v>
          </cell>
          <cell r="BK1675">
            <v>12545.72</v>
          </cell>
          <cell r="BL1675">
            <v>12545.72</v>
          </cell>
          <cell r="BM1675"/>
          <cell r="BN1675"/>
          <cell r="BO1675"/>
          <cell r="BP1675"/>
          <cell r="BQ1675">
            <v>1.114694991289731E-5</v>
          </cell>
          <cell r="BR1675">
            <v>12487.9</v>
          </cell>
          <cell r="BS1675">
            <v>57.82</v>
          </cell>
          <cell r="BT1675">
            <v>12545.72</v>
          </cell>
          <cell r="BU1675">
            <v>0</v>
          </cell>
          <cell r="BV1675">
            <v>12545.72</v>
          </cell>
          <cell r="BW1675">
            <v>0</v>
          </cell>
          <cell r="BX1675">
            <v>0</v>
          </cell>
          <cell r="BY1675"/>
          <cell r="BZ1675">
            <v>0</v>
          </cell>
          <cell r="CA1675" t="e">
            <v>#REF!</v>
          </cell>
          <cell r="CB1675" t="str">
            <v>Match</v>
          </cell>
          <cell r="CC1675" t="b">
            <v>0</v>
          </cell>
          <cell r="CD1675">
            <v>522517764</v>
          </cell>
          <cell r="CE1675">
            <v>9</v>
          </cell>
          <cell r="CF1675">
            <v>5</v>
          </cell>
          <cell r="CG1675">
            <v>51</v>
          </cell>
          <cell r="CH1675" t="b">
            <v>0</v>
          </cell>
          <cell r="CI1675">
            <v>-12.313159722223645</v>
          </cell>
          <cell r="CJ1675"/>
          <cell r="CK1675" t="e">
            <v>#REF!</v>
          </cell>
          <cell r="CL1675" t="e">
            <v>#REF!</v>
          </cell>
        </row>
        <row r="1676">
          <cell r="B1676">
            <v>53125</v>
          </cell>
          <cell r="C1676" t="str">
            <v xml:space="preserve"> SESSIONS,CHARLES C.</v>
          </cell>
          <cell r="D1676">
            <v>27534.09</v>
          </cell>
          <cell r="E1676">
            <v>22293.4</v>
          </cell>
          <cell r="F1676">
            <v>42576</v>
          </cell>
          <cell r="G1676">
            <v>44403</v>
          </cell>
          <cell r="H1676" t="str">
            <v xml:space="preserve"> REFINANCE VEHICLE</v>
          </cell>
          <cell r="I1676" t="str">
            <v xml:space="preserve"> SA</v>
          </cell>
          <cell r="J1676">
            <v>34</v>
          </cell>
          <cell r="K1676" t="str">
            <v xml:space="preserve"> A</v>
          </cell>
          <cell r="L1676" t="str">
            <v xml:space="preserve"> N</v>
          </cell>
          <cell r="M1676">
            <v>0</v>
          </cell>
          <cell r="N1676">
            <v>56800</v>
          </cell>
          <cell r="O1676">
            <v>53125</v>
          </cell>
          <cell r="P1676">
            <v>0</v>
          </cell>
          <cell r="Q1676" t="str">
            <v xml:space="preserve"> LF</v>
          </cell>
          <cell r="R1676">
            <v>43034</v>
          </cell>
          <cell r="S1676">
            <v>558.53</v>
          </cell>
          <cell r="T1676">
            <v>63.52</v>
          </cell>
          <cell r="U1676" t="str">
            <v xml:space="preserve"> N</v>
          </cell>
          <cell r="V1676">
            <v>11</v>
          </cell>
          <cell r="W1676">
            <v>456418570</v>
          </cell>
          <cell r="X1676" t="str">
            <v xml:space="preserve"> S</v>
          </cell>
          <cell r="Y1676">
            <v>56800</v>
          </cell>
          <cell r="Z1676">
            <v>53125</v>
          </cell>
          <cell r="AA1676">
            <v>0</v>
          </cell>
          <cell r="AB1676">
            <v>26</v>
          </cell>
          <cell r="AC1676">
            <v>5</v>
          </cell>
          <cell r="AD1676">
            <v>12</v>
          </cell>
          <cell r="AE1676">
            <v>0</v>
          </cell>
          <cell r="AF1676">
            <v>0</v>
          </cell>
          <cell r="AG1676" t="str">
            <v xml:space="preserve"> ST</v>
          </cell>
          <cell r="AH1676" t="str">
            <v xml:space="preserve"> 2008 GMC YUKON</v>
          </cell>
          <cell r="AI1676" t="str">
            <v xml:space="preserve"> N</v>
          </cell>
          <cell r="AJ1676">
            <v>8</v>
          </cell>
          <cell r="AK1676">
            <v>17</v>
          </cell>
          <cell r="AL1676">
            <v>56800</v>
          </cell>
          <cell r="AM1676">
            <v>53125</v>
          </cell>
          <cell r="AN1676" t="str">
            <v xml:space="preserve">  0/00/0000</v>
          </cell>
          <cell r="AO1676">
            <v>1307.95</v>
          </cell>
          <cell r="AP1676">
            <v>0</v>
          </cell>
          <cell r="AQ1676">
            <v>558.53</v>
          </cell>
          <cell r="AR1676">
            <v>558.53</v>
          </cell>
          <cell r="AS1676">
            <v>0</v>
          </cell>
          <cell r="AT1676">
            <v>190.89</v>
          </cell>
          <cell r="AU1676">
            <v>0</v>
          </cell>
          <cell r="AV1676">
            <v>13</v>
          </cell>
          <cell r="AW1676">
            <v>4</v>
          </cell>
          <cell r="AX1676">
            <v>3</v>
          </cell>
          <cell r="AY1676">
            <v>56800</v>
          </cell>
          <cell r="AZ1676">
            <v>53125</v>
          </cell>
          <cell r="BA1676" t="str">
            <v xml:space="preserve"> ST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 t="str">
            <v>Substandard</v>
          </cell>
          <cell r="BH1676" t="str">
            <v>Pass</v>
          </cell>
          <cell r="BI1676" t="str">
            <v>***-**-8570</v>
          </cell>
          <cell r="BJ1676">
            <v>22293.4</v>
          </cell>
          <cell r="BK1676">
            <v>22356.920000000002</v>
          </cell>
          <cell r="BL1676"/>
          <cell r="BM1676"/>
          <cell r="BN1676">
            <v>22356.920000000002</v>
          </cell>
          <cell r="BO1676"/>
          <cell r="BP1676"/>
          <cell r="BQ1676">
            <v>2.4491736376264276E-5</v>
          </cell>
          <cell r="BR1676">
            <v>22293.4</v>
          </cell>
          <cell r="BS1676">
            <v>63.52</v>
          </cell>
          <cell r="BT1676">
            <v>22356.920000000002</v>
          </cell>
          <cell r="BU1676">
            <v>0</v>
          </cell>
          <cell r="BV1676">
            <v>22356.920000000002</v>
          </cell>
          <cell r="BW1676">
            <v>0</v>
          </cell>
          <cell r="BX1676">
            <v>0</v>
          </cell>
          <cell r="BY1676" t="str">
            <v>90-119</v>
          </cell>
          <cell r="BZ1676">
            <v>1307.95</v>
          </cell>
          <cell r="CA1676" t="e">
            <v>#REF!</v>
          </cell>
          <cell r="CB1676" t="str">
            <v>Match</v>
          </cell>
          <cell r="CC1676" t="b">
            <v>0</v>
          </cell>
          <cell r="CD1676">
            <v>456418570</v>
          </cell>
          <cell r="CE1676">
            <v>9</v>
          </cell>
          <cell r="CF1676">
            <v>4</v>
          </cell>
          <cell r="CG1676">
            <v>41</v>
          </cell>
          <cell r="CH1676" t="b">
            <v>0</v>
          </cell>
          <cell r="CI1676">
            <v>89.686840277776355</v>
          </cell>
          <cell r="CJ1676" t="str">
            <v>31 +</v>
          </cell>
          <cell r="CK1676" t="e">
            <v>#REF!</v>
          </cell>
          <cell r="CL1676" t="e">
            <v>#REF!</v>
          </cell>
        </row>
        <row r="1677">
          <cell r="B1677">
            <v>310393</v>
          </cell>
          <cell r="C1677" t="str">
            <v xml:space="preserve"> SHAPLAND,CLINT E.</v>
          </cell>
          <cell r="D1677">
            <v>133000</v>
          </cell>
          <cell r="E1677">
            <v>128567.22</v>
          </cell>
          <cell r="F1677">
            <v>42430</v>
          </cell>
          <cell r="G1677">
            <v>53418</v>
          </cell>
          <cell r="H1677" t="str">
            <v xml:space="preserve"> CASH OUT REFINANCE</v>
          </cell>
          <cell r="I1677" t="str">
            <v xml:space="preserve"> PA</v>
          </cell>
          <cell r="J1677">
            <v>19</v>
          </cell>
          <cell r="K1677" t="str">
            <v xml:space="preserve"> A</v>
          </cell>
          <cell r="L1677" t="str">
            <v xml:space="preserve"> N</v>
          </cell>
          <cell r="M1677">
            <v>0</v>
          </cell>
          <cell r="N1677">
            <v>57000</v>
          </cell>
          <cell r="O1677">
            <v>310393</v>
          </cell>
          <cell r="P1677">
            <v>0</v>
          </cell>
          <cell r="Q1677" t="str">
            <v xml:space="preserve"> BR</v>
          </cell>
          <cell r="R1677">
            <v>43132</v>
          </cell>
          <cell r="S1677">
            <v>606.54999999999995</v>
          </cell>
          <cell r="T1677">
            <v>277.26</v>
          </cell>
          <cell r="U1677" t="str">
            <v xml:space="preserve"> N</v>
          </cell>
          <cell r="V1677">
            <v>2</v>
          </cell>
          <cell r="W1677">
            <v>509868376</v>
          </cell>
          <cell r="X1677" t="str">
            <v xml:space="preserve"> S</v>
          </cell>
          <cell r="Y1677">
            <v>57000</v>
          </cell>
          <cell r="Z1677">
            <v>310393</v>
          </cell>
          <cell r="AA1677">
            <v>0</v>
          </cell>
          <cell r="AB1677">
            <v>2</v>
          </cell>
          <cell r="AC1677">
            <v>6</v>
          </cell>
          <cell r="AD1677">
            <v>3</v>
          </cell>
          <cell r="AE1677">
            <v>310393</v>
          </cell>
          <cell r="AF1677">
            <v>1</v>
          </cell>
          <cell r="AG1677" t="str">
            <v xml:space="preserve"> ST</v>
          </cell>
          <cell r="AH1677" t="str">
            <v xml:space="preserve"> 1202 JACKSON ST</v>
          </cell>
          <cell r="AI1677" t="str">
            <v xml:space="preserve"> N</v>
          </cell>
          <cell r="AJ1677">
            <v>3.375</v>
          </cell>
          <cell r="AK1677">
            <v>0</v>
          </cell>
          <cell r="AL1677">
            <v>57000</v>
          </cell>
          <cell r="AM1677">
            <v>310393</v>
          </cell>
          <cell r="AN1677" t="str">
            <v xml:space="preserve">  0/00/0000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57000</v>
          </cell>
          <cell r="AZ1677">
            <v>310393</v>
          </cell>
          <cell r="BA1677" t="str">
            <v xml:space="preserve"> ST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 t="str">
            <v>Pass</v>
          </cell>
          <cell r="BH1677" t="str">
            <v>Pass</v>
          </cell>
          <cell r="BI1677" t="str">
            <v>***-**-8376</v>
          </cell>
          <cell r="BJ1677">
            <v>128567.22</v>
          </cell>
          <cell r="BK1677">
            <v>128844.48</v>
          </cell>
          <cell r="BL1677">
            <v>128844.48</v>
          </cell>
          <cell r="BM1677"/>
          <cell r="BN1677"/>
          <cell r="BO1677"/>
          <cell r="BP1677"/>
          <cell r="BQ1677">
            <v>5.9587794474392955E-5</v>
          </cell>
          <cell r="BR1677">
            <v>128567.22</v>
          </cell>
          <cell r="BS1677">
            <v>277.26</v>
          </cell>
          <cell r="BT1677">
            <v>128844.48</v>
          </cell>
          <cell r="BU1677">
            <v>0</v>
          </cell>
          <cell r="BV1677">
            <v>128844.48</v>
          </cell>
          <cell r="BW1677">
            <v>0</v>
          </cell>
          <cell r="BX1677">
            <v>0</v>
          </cell>
          <cell r="BY1677"/>
          <cell r="BZ1677">
            <v>0</v>
          </cell>
          <cell r="CA1677" t="e">
            <v>#REF!</v>
          </cell>
          <cell r="CB1677" t="str">
            <v>Match</v>
          </cell>
          <cell r="CC1677" t="b">
            <v>0</v>
          </cell>
          <cell r="CD1677">
            <v>509868376</v>
          </cell>
          <cell r="CE1677">
            <v>9</v>
          </cell>
          <cell r="CF1677">
            <v>5</v>
          </cell>
          <cell r="CG1677">
            <v>86</v>
          </cell>
          <cell r="CH1677" t="b">
            <v>0</v>
          </cell>
          <cell r="CI1677">
            <v>-8.3131597222236451</v>
          </cell>
          <cell r="CJ1677"/>
          <cell r="CK1677" t="e">
            <v>#REF!</v>
          </cell>
          <cell r="CL1677" t="e">
            <v>#REF!</v>
          </cell>
        </row>
        <row r="1678">
          <cell r="B1678">
            <v>9310393</v>
          </cell>
          <cell r="C1678" t="str">
            <v xml:space="preserve"> SHAPLAND,CLIN</v>
          </cell>
          <cell r="D1678">
            <v>-133000</v>
          </cell>
          <cell r="E1678">
            <v>-128567.22</v>
          </cell>
          <cell r="F1678">
            <v>42430</v>
          </cell>
          <cell r="G1678">
            <v>53418</v>
          </cell>
          <cell r="H1678" t="str">
            <v xml:space="preserve"> MPF LOAN SOLD</v>
          </cell>
          <cell r="I1678" t="str">
            <v xml:space="preserve"> PT</v>
          </cell>
          <cell r="J1678">
            <v>20</v>
          </cell>
          <cell r="K1678" t="str">
            <v xml:space="preserve"> A</v>
          </cell>
          <cell r="L1678" t="str">
            <v xml:space="preserve"> N</v>
          </cell>
          <cell r="M1678">
            <v>0</v>
          </cell>
          <cell r="N1678">
            <v>57000</v>
          </cell>
          <cell r="O1678">
            <v>9310393</v>
          </cell>
          <cell r="P1678">
            <v>0</v>
          </cell>
          <cell r="Q1678" t="str">
            <v xml:space="preserve"> BR</v>
          </cell>
          <cell r="R1678">
            <v>43132</v>
          </cell>
          <cell r="S1678">
            <v>606.54999999999995</v>
          </cell>
          <cell r="T1678">
            <v>-277.26</v>
          </cell>
          <cell r="U1678" t="str">
            <v xml:space="preserve"> N</v>
          </cell>
          <cell r="V1678">
            <v>2</v>
          </cell>
          <cell r="W1678">
            <v>509868376</v>
          </cell>
          <cell r="X1678" t="str">
            <v xml:space="preserve"> S</v>
          </cell>
          <cell r="Y1678">
            <v>57000</v>
          </cell>
          <cell r="Z1678">
            <v>9310393</v>
          </cell>
          <cell r="AA1678">
            <v>0</v>
          </cell>
          <cell r="AB1678">
            <v>2</v>
          </cell>
          <cell r="AC1678">
            <v>6</v>
          </cell>
          <cell r="AD1678">
            <v>3</v>
          </cell>
          <cell r="AE1678">
            <v>310393</v>
          </cell>
          <cell r="AF1678">
            <v>1</v>
          </cell>
          <cell r="AG1678" t="str">
            <v xml:space="preserve"> ST</v>
          </cell>
          <cell r="AH1678" t="str">
            <v xml:space="preserve"> 1202 JACKSON ST</v>
          </cell>
          <cell r="AI1678" t="str">
            <v xml:space="preserve">  </v>
          </cell>
          <cell r="AJ1678">
            <v>3.375</v>
          </cell>
          <cell r="AK1678">
            <v>0</v>
          </cell>
          <cell r="AL1678">
            <v>57000</v>
          </cell>
          <cell r="AM1678">
            <v>9310393</v>
          </cell>
          <cell r="AN1678" t="str">
            <v xml:space="preserve">  0/00/0000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57000</v>
          </cell>
          <cell r="AZ1678">
            <v>9310393</v>
          </cell>
          <cell r="BA1678" t="str">
            <v xml:space="preserve"> ST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 t="str">
            <v>Pass</v>
          </cell>
          <cell r="BH1678" t="str">
            <v>Pass</v>
          </cell>
          <cell r="BI1678" t="str">
            <v>***-**-8376</v>
          </cell>
          <cell r="BJ1678">
            <v>-128567.22</v>
          </cell>
          <cell r="BK1678">
            <v>-128844.48</v>
          </cell>
          <cell r="BL1678">
            <v>-128844.48</v>
          </cell>
          <cell r="BM1678"/>
          <cell r="BN1678"/>
          <cell r="BO1678"/>
          <cell r="BP1678"/>
          <cell r="BQ1678">
            <v>-5.9587794474392955E-5</v>
          </cell>
          <cell r="BR1678">
            <v>-128567.22</v>
          </cell>
          <cell r="BS1678">
            <v>-277.26</v>
          </cell>
          <cell r="BT1678">
            <v>-128844.48</v>
          </cell>
          <cell r="BU1678">
            <v>0</v>
          </cell>
          <cell r="BV1678">
            <v>-128844.48</v>
          </cell>
          <cell r="BW1678">
            <v>0</v>
          </cell>
          <cell r="BX1678">
            <v>0</v>
          </cell>
          <cell r="BY1678"/>
          <cell r="BZ1678">
            <v>0</v>
          </cell>
          <cell r="CA1678" t="e">
            <v>#REF!</v>
          </cell>
          <cell r="CB1678" t="str">
            <v>Match</v>
          </cell>
          <cell r="CC1678" t="b">
            <v>0</v>
          </cell>
          <cell r="CD1678">
            <v>509868376</v>
          </cell>
          <cell r="CE1678">
            <v>9</v>
          </cell>
          <cell r="CF1678">
            <v>5</v>
          </cell>
          <cell r="CG1678">
            <v>86</v>
          </cell>
          <cell r="CH1678" t="b">
            <v>0</v>
          </cell>
          <cell r="CI1678">
            <v>-8.3131597222236451</v>
          </cell>
          <cell r="CJ1678"/>
          <cell r="CK1678" t="e">
            <v>#REF!</v>
          </cell>
          <cell r="CL1678" t="e">
            <v>#REF!</v>
          </cell>
        </row>
        <row r="1679">
          <cell r="B1679">
            <v>54395</v>
          </cell>
          <cell r="C1679" t="str">
            <v xml:space="preserve"> SHARPE,DALE L.</v>
          </cell>
          <cell r="D1679">
            <v>15048</v>
          </cell>
          <cell r="E1679">
            <v>14458.49</v>
          </cell>
          <cell r="F1679">
            <v>43088</v>
          </cell>
          <cell r="G1679">
            <v>43814</v>
          </cell>
          <cell r="H1679" t="str">
            <v xml:space="preserve"> PURCHASE RENTAL</v>
          </cell>
          <cell r="I1679" t="str">
            <v xml:space="preserve"> SA</v>
          </cell>
          <cell r="J1679">
            <v>31</v>
          </cell>
          <cell r="K1679" t="str">
            <v xml:space="preserve"> A</v>
          </cell>
          <cell r="L1679" t="str">
            <v xml:space="preserve"> N</v>
          </cell>
          <cell r="M1679">
            <v>0</v>
          </cell>
          <cell r="N1679">
            <v>57200</v>
          </cell>
          <cell r="O1679">
            <v>54395</v>
          </cell>
          <cell r="P1679">
            <v>0</v>
          </cell>
          <cell r="Q1679" t="str">
            <v xml:space="preserve"> MN</v>
          </cell>
          <cell r="R1679">
            <v>43146</v>
          </cell>
          <cell r="S1679">
            <v>673.2</v>
          </cell>
          <cell r="T1679">
            <v>19.41</v>
          </cell>
          <cell r="U1679" t="str">
            <v xml:space="preserve"> N</v>
          </cell>
          <cell r="V1679">
            <v>11</v>
          </cell>
          <cell r="W1679">
            <v>515628403</v>
          </cell>
          <cell r="X1679" t="str">
            <v xml:space="preserve"> S</v>
          </cell>
          <cell r="Y1679">
            <v>57200</v>
          </cell>
          <cell r="Z1679">
            <v>54395</v>
          </cell>
          <cell r="AA1679">
            <v>0</v>
          </cell>
          <cell r="AB1679">
            <v>4</v>
          </cell>
          <cell r="AC1679">
            <v>10</v>
          </cell>
          <cell r="AD1679">
            <v>4</v>
          </cell>
          <cell r="AE1679">
            <v>0</v>
          </cell>
          <cell r="AF1679">
            <v>0</v>
          </cell>
          <cell r="AG1679" t="str">
            <v xml:space="preserve"> ST</v>
          </cell>
          <cell r="AH1679" t="str">
            <v xml:space="preserve">  </v>
          </cell>
          <cell r="AI1679" t="str">
            <v xml:space="preserve"> N</v>
          </cell>
          <cell r="AJ1679">
            <v>7</v>
          </cell>
          <cell r="AK1679">
            <v>0</v>
          </cell>
          <cell r="AL1679">
            <v>57200</v>
          </cell>
          <cell r="AM1679">
            <v>54395</v>
          </cell>
          <cell r="AN1679" t="str">
            <v xml:space="preserve">  0/00/0000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57200</v>
          </cell>
          <cell r="AZ1679">
            <v>54395</v>
          </cell>
          <cell r="BA1679" t="str">
            <v xml:space="preserve"> ST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 t="str">
            <v>Pass</v>
          </cell>
          <cell r="BH1679" t="str">
            <v>Pass</v>
          </cell>
          <cell r="BI1679" t="str">
            <v>***-**-8403</v>
          </cell>
          <cell r="BJ1679">
            <v>14458.49</v>
          </cell>
          <cell r="BK1679">
            <v>14477.9</v>
          </cell>
          <cell r="BL1679">
            <v>14477.9</v>
          </cell>
          <cell r="BM1679"/>
          <cell r="BN1679"/>
          <cell r="BO1679"/>
          <cell r="BP1679"/>
          <cell r="BQ1679">
            <v>1.3898702521553312E-5</v>
          </cell>
          <cell r="BR1679">
            <v>14458.49</v>
          </cell>
          <cell r="BS1679">
            <v>19.41</v>
          </cell>
          <cell r="BT1679">
            <v>14477.9</v>
          </cell>
          <cell r="BU1679">
            <v>0</v>
          </cell>
          <cell r="BV1679">
            <v>14477.9</v>
          </cell>
          <cell r="BW1679">
            <v>0</v>
          </cell>
          <cell r="BX1679">
            <v>0</v>
          </cell>
          <cell r="BY1679"/>
          <cell r="BZ1679">
            <v>0</v>
          </cell>
          <cell r="CA1679" t="e">
            <v>#REF!</v>
          </cell>
          <cell r="CB1679" t="str">
            <v>Match</v>
          </cell>
          <cell r="CC1679" t="b">
            <v>0</v>
          </cell>
          <cell r="CD1679">
            <v>515628403</v>
          </cell>
          <cell r="CE1679">
            <v>9</v>
          </cell>
          <cell r="CF1679">
            <v>5</v>
          </cell>
          <cell r="CG1679">
            <v>62</v>
          </cell>
          <cell r="CH1679" t="b">
            <v>0</v>
          </cell>
          <cell r="CI1679">
            <v>-22.313159722223645</v>
          </cell>
          <cell r="CJ1679"/>
          <cell r="CK1679" t="e">
            <v>#REF!</v>
          </cell>
          <cell r="CL1679" t="e">
            <v>#REF!</v>
          </cell>
        </row>
        <row r="1680">
          <cell r="B1680">
            <v>54445</v>
          </cell>
          <cell r="C1680" t="str">
            <v xml:space="preserve"> SHELLENBERGER,ROHN A</v>
          </cell>
          <cell r="D1680">
            <v>10027.5</v>
          </cell>
          <cell r="E1680">
            <v>10025</v>
          </cell>
          <cell r="F1680">
            <v>43116</v>
          </cell>
          <cell r="G1680">
            <v>43845</v>
          </cell>
          <cell r="H1680" t="str">
            <v xml:space="preserve"> PURCHASE VEHICLE</v>
          </cell>
          <cell r="I1680" t="str">
            <v xml:space="preserve"> SA</v>
          </cell>
          <cell r="J1680">
            <v>34</v>
          </cell>
          <cell r="K1680" t="str">
            <v xml:space="preserve"> A</v>
          </cell>
          <cell r="L1680" t="str">
            <v xml:space="preserve"> N</v>
          </cell>
          <cell r="M1680">
            <v>0</v>
          </cell>
          <cell r="N1680">
            <v>57400</v>
          </cell>
          <cell r="O1680">
            <v>54445</v>
          </cell>
          <cell r="P1680">
            <v>0</v>
          </cell>
          <cell r="Q1680" t="str">
            <v xml:space="preserve"> MN</v>
          </cell>
          <cell r="R1680">
            <v>43146</v>
          </cell>
          <cell r="S1680">
            <v>436.47</v>
          </cell>
          <cell r="T1680">
            <v>9.34</v>
          </cell>
          <cell r="U1680" t="str">
            <v xml:space="preserve"> N</v>
          </cell>
          <cell r="V1680">
            <v>11</v>
          </cell>
          <cell r="W1680">
            <v>509729629</v>
          </cell>
          <cell r="X1680" t="str">
            <v xml:space="preserve"> S</v>
          </cell>
          <cell r="Y1680">
            <v>57400</v>
          </cell>
          <cell r="Z1680">
            <v>54445</v>
          </cell>
          <cell r="AA1680">
            <v>0</v>
          </cell>
          <cell r="AB1680">
            <v>1</v>
          </cell>
          <cell r="AC1680">
            <v>5</v>
          </cell>
          <cell r="AD1680">
            <v>12</v>
          </cell>
          <cell r="AE1680">
            <v>0</v>
          </cell>
          <cell r="AF1680">
            <v>0</v>
          </cell>
          <cell r="AG1680" t="str">
            <v xml:space="preserve"> ST</v>
          </cell>
          <cell r="AH1680" t="str">
            <v xml:space="preserve"> 2014 DODGE RAM 1500 (VIN 1C6RR</v>
          </cell>
          <cell r="AI1680" t="str">
            <v xml:space="preserve"> N</v>
          </cell>
          <cell r="AJ1680">
            <v>4.25</v>
          </cell>
          <cell r="AK1680">
            <v>0</v>
          </cell>
          <cell r="AL1680">
            <v>57400</v>
          </cell>
          <cell r="AM1680">
            <v>54445</v>
          </cell>
          <cell r="AN1680" t="str">
            <v xml:space="preserve">  0/00/0000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57400</v>
          </cell>
          <cell r="AZ1680">
            <v>54445</v>
          </cell>
          <cell r="BA1680" t="str">
            <v xml:space="preserve"> ST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 t="str">
            <v>Pass</v>
          </cell>
          <cell r="BH1680" t="str">
            <v>Pass</v>
          </cell>
          <cell r="BI1680" t="str">
            <v>***-**-9629</v>
          </cell>
          <cell r="BJ1680">
            <v>10025</v>
          </cell>
          <cell r="BK1680">
            <v>10034.34</v>
          </cell>
          <cell r="BL1680">
            <v>10034.34</v>
          </cell>
          <cell r="BM1680"/>
          <cell r="BN1680"/>
          <cell r="BO1680"/>
          <cell r="BP1680"/>
          <cell r="BQ1680">
            <v>5.8509527650628092E-6</v>
          </cell>
          <cell r="BR1680">
            <v>10025</v>
          </cell>
          <cell r="BS1680">
            <v>9.34</v>
          </cell>
          <cell r="BT1680">
            <v>10034.34</v>
          </cell>
          <cell r="BU1680">
            <v>0</v>
          </cell>
          <cell r="BV1680">
            <v>10034.34</v>
          </cell>
          <cell r="BW1680">
            <v>0</v>
          </cell>
          <cell r="BX1680">
            <v>0</v>
          </cell>
          <cell r="BY1680"/>
          <cell r="BZ1680">
            <v>0</v>
          </cell>
          <cell r="CA1680" t="e">
            <v>#REF!</v>
          </cell>
          <cell r="CB1680" t="str">
            <v>Match</v>
          </cell>
          <cell r="CC1680" t="b">
            <v>0</v>
          </cell>
          <cell r="CD1680">
            <v>509729629</v>
          </cell>
          <cell r="CE1680">
            <v>9</v>
          </cell>
          <cell r="CF1680">
            <v>5</v>
          </cell>
          <cell r="CG1680">
            <v>72</v>
          </cell>
          <cell r="CH1680" t="b">
            <v>0</v>
          </cell>
          <cell r="CI1680">
            <v>-22.313159722223645</v>
          </cell>
          <cell r="CJ1680"/>
          <cell r="CK1680" t="e">
            <v>#REF!</v>
          </cell>
          <cell r="CL1680" t="e">
            <v>#REF!</v>
          </cell>
        </row>
        <row r="1681">
          <cell r="B1681">
            <v>310365</v>
          </cell>
          <cell r="C1681" t="str">
            <v xml:space="preserve"> SHELLENBERGER,MATTHE</v>
          </cell>
          <cell r="D1681">
            <v>71600</v>
          </cell>
          <cell r="E1681">
            <v>68042.070000000007</v>
          </cell>
          <cell r="F1681">
            <v>42153</v>
          </cell>
          <cell r="G1681">
            <v>53114</v>
          </cell>
          <cell r="H1681" t="str">
            <v xml:space="preserve"> PURCHASE HOME</v>
          </cell>
          <cell r="I1681" t="str">
            <v xml:space="preserve"> PA</v>
          </cell>
          <cell r="J1681">
            <v>19</v>
          </cell>
          <cell r="K1681" t="str">
            <v xml:space="preserve"> A</v>
          </cell>
          <cell r="L1681" t="str">
            <v xml:space="preserve"> N</v>
          </cell>
          <cell r="M1681">
            <v>0</v>
          </cell>
          <cell r="N1681">
            <v>57500</v>
          </cell>
          <cell r="O1681">
            <v>310365</v>
          </cell>
          <cell r="P1681">
            <v>0</v>
          </cell>
          <cell r="Q1681" t="str">
            <v xml:space="preserve"> BR</v>
          </cell>
          <cell r="R1681">
            <v>43132</v>
          </cell>
          <cell r="S1681">
            <v>331.59</v>
          </cell>
          <cell r="T1681">
            <v>152.16</v>
          </cell>
          <cell r="U1681" t="str">
            <v xml:space="preserve"> N</v>
          </cell>
          <cell r="V1681">
            <v>2</v>
          </cell>
          <cell r="W1681">
            <v>509945052</v>
          </cell>
          <cell r="X1681" t="str">
            <v xml:space="preserve"> S</v>
          </cell>
          <cell r="Y1681">
            <v>57500</v>
          </cell>
          <cell r="Z1681">
            <v>310365</v>
          </cell>
          <cell r="AA1681">
            <v>0</v>
          </cell>
          <cell r="AB1681">
            <v>2</v>
          </cell>
          <cell r="AC1681">
            <v>6</v>
          </cell>
          <cell r="AD1681">
            <v>3</v>
          </cell>
          <cell r="AE1681">
            <v>310365</v>
          </cell>
          <cell r="AF1681">
            <v>1</v>
          </cell>
          <cell r="AG1681" t="str">
            <v xml:space="preserve"> ST</v>
          </cell>
          <cell r="AH1681" t="str">
            <v xml:space="preserve"> 603 RUSSELL ST</v>
          </cell>
          <cell r="AI1681" t="str">
            <v xml:space="preserve"> N</v>
          </cell>
          <cell r="AJ1681">
            <v>3.5</v>
          </cell>
          <cell r="AK1681">
            <v>0</v>
          </cell>
          <cell r="AL1681">
            <v>57500</v>
          </cell>
          <cell r="AM1681">
            <v>310365</v>
          </cell>
          <cell r="AN1681" t="str">
            <v xml:space="preserve">  0/00/0000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57500</v>
          </cell>
          <cell r="AZ1681">
            <v>310365</v>
          </cell>
          <cell r="BA1681" t="str">
            <v xml:space="preserve"> ST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 t="str">
            <v>Pass</v>
          </cell>
          <cell r="BH1681" t="str">
            <v>Pass</v>
          </cell>
          <cell r="BI1681" t="str">
            <v>***-**-5052</v>
          </cell>
          <cell r="BJ1681">
            <v>68042.070000000007</v>
          </cell>
          <cell r="BK1681">
            <v>68194.23000000001</v>
          </cell>
          <cell r="BL1681">
            <v>68194.23000000001</v>
          </cell>
          <cell r="BM1681"/>
          <cell r="BN1681"/>
          <cell r="BO1681"/>
          <cell r="BP1681"/>
          <cell r="BQ1681">
            <v>3.2703847008944477E-5</v>
          </cell>
          <cell r="BR1681">
            <v>68042.070000000007</v>
          </cell>
          <cell r="BS1681">
            <v>152.16</v>
          </cell>
          <cell r="BT1681">
            <v>68194.23000000001</v>
          </cell>
          <cell r="BU1681">
            <v>0</v>
          </cell>
          <cell r="BV1681">
            <v>68194.23000000001</v>
          </cell>
          <cell r="BW1681">
            <v>0</v>
          </cell>
          <cell r="BX1681">
            <v>0</v>
          </cell>
          <cell r="BY1681"/>
          <cell r="BZ1681">
            <v>0</v>
          </cell>
          <cell r="CA1681" t="e">
            <v>#REF!</v>
          </cell>
          <cell r="CB1681" t="str">
            <v>Match</v>
          </cell>
          <cell r="CC1681" t="b">
            <v>0</v>
          </cell>
          <cell r="CD1681">
            <v>509945052</v>
          </cell>
          <cell r="CE1681">
            <v>9</v>
          </cell>
          <cell r="CF1681">
            <v>5</v>
          </cell>
          <cell r="CG1681">
            <v>94</v>
          </cell>
          <cell r="CH1681" t="b">
            <v>0</v>
          </cell>
          <cell r="CI1681">
            <v>-8.3131597222236451</v>
          </cell>
          <cell r="CJ1681"/>
          <cell r="CK1681" t="e">
            <v>#REF!</v>
          </cell>
          <cell r="CL1681" t="e">
            <v>#REF!</v>
          </cell>
        </row>
        <row r="1682">
          <cell r="B1682">
            <v>9310365</v>
          </cell>
          <cell r="C1682" t="str">
            <v xml:space="preserve"> SHELLENBERGER,MATTHE</v>
          </cell>
          <cell r="D1682">
            <v>-71600</v>
          </cell>
          <cell r="E1682">
            <v>-68042.070000000007</v>
          </cell>
          <cell r="F1682">
            <v>42153</v>
          </cell>
          <cell r="G1682">
            <v>53114</v>
          </cell>
          <cell r="H1682" t="str">
            <v xml:space="preserve"> MPF SOLD LOAN</v>
          </cell>
          <cell r="I1682" t="str">
            <v xml:space="preserve"> PT</v>
          </cell>
          <cell r="J1682">
            <v>20</v>
          </cell>
          <cell r="K1682" t="str">
            <v xml:space="preserve"> A</v>
          </cell>
          <cell r="L1682" t="str">
            <v xml:space="preserve"> N</v>
          </cell>
          <cell r="M1682">
            <v>0</v>
          </cell>
          <cell r="N1682">
            <v>57500</v>
          </cell>
          <cell r="O1682">
            <v>9310365</v>
          </cell>
          <cell r="P1682">
            <v>0</v>
          </cell>
          <cell r="Q1682" t="str">
            <v xml:space="preserve"> BR</v>
          </cell>
          <cell r="R1682">
            <v>43132</v>
          </cell>
          <cell r="S1682">
            <v>331.59</v>
          </cell>
          <cell r="T1682">
            <v>-152.16</v>
          </cell>
          <cell r="U1682" t="str">
            <v xml:space="preserve"> N</v>
          </cell>
          <cell r="V1682">
            <v>2</v>
          </cell>
          <cell r="W1682">
            <v>509945052</v>
          </cell>
          <cell r="X1682" t="str">
            <v xml:space="preserve"> S</v>
          </cell>
          <cell r="Y1682">
            <v>57500</v>
          </cell>
          <cell r="Z1682">
            <v>9310365</v>
          </cell>
          <cell r="AA1682">
            <v>0</v>
          </cell>
          <cell r="AB1682">
            <v>2</v>
          </cell>
          <cell r="AC1682">
            <v>6</v>
          </cell>
          <cell r="AD1682">
            <v>3</v>
          </cell>
          <cell r="AE1682">
            <v>310365</v>
          </cell>
          <cell r="AF1682">
            <v>1</v>
          </cell>
          <cell r="AG1682" t="str">
            <v xml:space="preserve"> ST</v>
          </cell>
          <cell r="AH1682" t="str">
            <v xml:space="preserve"> 603 RUSSELL ST</v>
          </cell>
          <cell r="AI1682" t="str">
            <v xml:space="preserve">  </v>
          </cell>
          <cell r="AJ1682">
            <v>3.5</v>
          </cell>
          <cell r="AK1682">
            <v>8</v>
          </cell>
          <cell r="AL1682">
            <v>57500</v>
          </cell>
          <cell r="AM1682">
            <v>9310365</v>
          </cell>
          <cell r="AN1682" t="str">
            <v xml:space="preserve">  0/00/0000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57500</v>
          </cell>
          <cell r="AZ1682">
            <v>9310365</v>
          </cell>
          <cell r="BA1682" t="str">
            <v xml:space="preserve"> ST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 t="str">
            <v>Pass</v>
          </cell>
          <cell r="BH1682" t="str">
            <v>Pass</v>
          </cell>
          <cell r="BI1682" t="str">
            <v>***-**-5052</v>
          </cell>
          <cell r="BJ1682">
            <v>-68042.070000000007</v>
          </cell>
          <cell r="BK1682">
            <v>-68194.23000000001</v>
          </cell>
          <cell r="BL1682">
            <v>-68194.23000000001</v>
          </cell>
          <cell r="BM1682"/>
          <cell r="BN1682"/>
          <cell r="BO1682"/>
          <cell r="BP1682"/>
          <cell r="BQ1682">
            <v>-3.2703847008944477E-5</v>
          </cell>
          <cell r="BR1682">
            <v>-68042.070000000007</v>
          </cell>
          <cell r="BS1682">
            <v>-152.16</v>
          </cell>
          <cell r="BT1682">
            <v>-68194.23000000001</v>
          </cell>
          <cell r="BU1682">
            <v>0</v>
          </cell>
          <cell r="BV1682">
            <v>-68194.23000000001</v>
          </cell>
          <cell r="BW1682">
            <v>0</v>
          </cell>
          <cell r="BX1682">
            <v>0</v>
          </cell>
          <cell r="BY1682"/>
          <cell r="BZ1682">
            <v>0</v>
          </cell>
          <cell r="CA1682" t="e">
            <v>#REF!</v>
          </cell>
          <cell r="CB1682" t="str">
            <v>Match</v>
          </cell>
          <cell r="CC1682" t="b">
            <v>0</v>
          </cell>
          <cell r="CD1682">
            <v>509945052</v>
          </cell>
          <cell r="CE1682">
            <v>9</v>
          </cell>
          <cell r="CF1682">
            <v>5</v>
          </cell>
          <cell r="CG1682">
            <v>94</v>
          </cell>
          <cell r="CH1682" t="b">
            <v>0</v>
          </cell>
          <cell r="CI1682">
            <v>-8.3131597222236451</v>
          </cell>
          <cell r="CJ1682"/>
          <cell r="CK1682" t="e">
            <v>#REF!</v>
          </cell>
          <cell r="CL1682" t="e">
            <v>#REF!</v>
          </cell>
        </row>
        <row r="1683">
          <cell r="B1683">
            <v>53798</v>
          </cell>
          <cell r="C1683" t="str">
            <v xml:space="preserve"> SHIRLEY,JOHN</v>
          </cell>
          <cell r="D1683">
            <v>35038</v>
          </cell>
          <cell r="E1683">
            <v>28431.06</v>
          </cell>
          <cell r="F1683">
            <v>42851</v>
          </cell>
          <cell r="G1683">
            <v>43216</v>
          </cell>
          <cell r="H1683" t="str">
            <v xml:space="preserve"> TAXES</v>
          </cell>
          <cell r="I1683" t="str">
            <v xml:space="preserve"> SI</v>
          </cell>
          <cell r="J1683">
            <v>72</v>
          </cell>
          <cell r="K1683" t="str">
            <v xml:space="preserve"> A</v>
          </cell>
          <cell r="L1683" t="str">
            <v xml:space="preserve"> N</v>
          </cell>
          <cell r="M1683">
            <v>0</v>
          </cell>
          <cell r="N1683">
            <v>57600</v>
          </cell>
          <cell r="O1683">
            <v>53798</v>
          </cell>
          <cell r="P1683">
            <v>0</v>
          </cell>
          <cell r="Q1683" t="str">
            <v xml:space="preserve"> JB</v>
          </cell>
          <cell r="R1683">
            <v>43216</v>
          </cell>
          <cell r="S1683">
            <v>0</v>
          </cell>
          <cell r="T1683">
            <v>293.89</v>
          </cell>
          <cell r="U1683" t="str">
            <v xml:space="preserve"> N</v>
          </cell>
          <cell r="V1683">
            <v>2</v>
          </cell>
          <cell r="W1683">
            <v>515466819</v>
          </cell>
          <cell r="X1683" t="str">
            <v xml:space="preserve"> S</v>
          </cell>
          <cell r="Y1683">
            <v>57600</v>
          </cell>
          <cell r="Z1683">
            <v>53798</v>
          </cell>
          <cell r="AA1683">
            <v>0</v>
          </cell>
          <cell r="AB1683">
            <v>1</v>
          </cell>
          <cell r="AC1683">
            <v>10</v>
          </cell>
          <cell r="AD1683">
            <v>8</v>
          </cell>
          <cell r="AE1683">
            <v>0</v>
          </cell>
          <cell r="AF1683">
            <v>0</v>
          </cell>
          <cell r="AG1683" t="str">
            <v xml:space="preserve"> ST</v>
          </cell>
          <cell r="AH1683" t="str">
            <v xml:space="preserve"> UNSECURED</v>
          </cell>
          <cell r="AI1683" t="str">
            <v xml:space="preserve"> N</v>
          </cell>
          <cell r="AJ1683">
            <v>4.9000000000000004</v>
          </cell>
          <cell r="AK1683">
            <v>0</v>
          </cell>
          <cell r="AL1683">
            <v>57600</v>
          </cell>
          <cell r="AM1683">
            <v>53798</v>
          </cell>
          <cell r="AN1683" t="str">
            <v xml:space="preserve">  0/00/0000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57600</v>
          </cell>
          <cell r="AZ1683">
            <v>53798</v>
          </cell>
          <cell r="BA1683" t="str">
            <v xml:space="preserve"> ST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 t="str">
            <v>Pass</v>
          </cell>
          <cell r="BH1683" t="str">
            <v>Pass</v>
          </cell>
          <cell r="BI1683" t="str">
            <v>***-**-6819</v>
          </cell>
          <cell r="BJ1683">
            <v>28431.06</v>
          </cell>
          <cell r="BK1683">
            <v>28724.95</v>
          </cell>
          <cell r="BL1683">
            <v>28724.95</v>
          </cell>
          <cell r="BM1683"/>
          <cell r="BN1683"/>
          <cell r="BO1683"/>
          <cell r="BP1683"/>
          <cell r="BQ1683">
            <v>1.9131208841220867E-5</v>
          </cell>
          <cell r="BR1683">
            <v>28431.06</v>
          </cell>
          <cell r="BS1683">
            <v>293.89</v>
          </cell>
          <cell r="BT1683">
            <v>28724.95</v>
          </cell>
          <cell r="BU1683">
            <v>0</v>
          </cell>
          <cell r="BV1683">
            <v>28724.95</v>
          </cell>
          <cell r="BW1683">
            <v>0</v>
          </cell>
          <cell r="BX1683">
            <v>0</v>
          </cell>
          <cell r="BY1683"/>
          <cell r="BZ1683">
            <v>0</v>
          </cell>
          <cell r="CA1683" t="e">
            <v>#REF!</v>
          </cell>
          <cell r="CB1683" t="str">
            <v>Match</v>
          </cell>
          <cell r="CC1683" t="b">
            <v>0</v>
          </cell>
          <cell r="CD1683">
            <v>515466819</v>
          </cell>
          <cell r="CE1683">
            <v>9</v>
          </cell>
          <cell r="CF1683">
            <v>5</v>
          </cell>
          <cell r="CG1683">
            <v>46</v>
          </cell>
          <cell r="CH1683" t="b">
            <v>0</v>
          </cell>
          <cell r="CI1683">
            <v>-92.313159722223645</v>
          </cell>
          <cell r="CJ1683"/>
          <cell r="CK1683" t="e">
            <v>#REF!</v>
          </cell>
          <cell r="CL1683" t="e">
            <v>#REF!</v>
          </cell>
        </row>
        <row r="1684">
          <cell r="B1684">
            <v>54097</v>
          </cell>
          <cell r="C1684" t="str">
            <v xml:space="preserve"> SHIRLEY,JOAN M.</v>
          </cell>
          <cell r="D1684">
            <v>120025</v>
          </cell>
          <cell r="E1684">
            <v>120025</v>
          </cell>
          <cell r="F1684">
            <v>42968</v>
          </cell>
          <cell r="G1684">
            <v>43121</v>
          </cell>
          <cell r="H1684" t="str">
            <v xml:space="preserve"> CD LOAN</v>
          </cell>
          <cell r="I1684" t="str">
            <v xml:space="preserve"> SI</v>
          </cell>
          <cell r="J1684">
            <v>72</v>
          </cell>
          <cell r="K1684" t="str">
            <v xml:space="preserve"> A</v>
          </cell>
          <cell r="L1684" t="str">
            <v xml:space="preserve"> N</v>
          </cell>
          <cell r="M1684">
            <v>0</v>
          </cell>
          <cell r="N1684">
            <v>57600</v>
          </cell>
          <cell r="O1684">
            <v>54097</v>
          </cell>
          <cell r="P1684">
            <v>0</v>
          </cell>
          <cell r="Q1684" t="str">
            <v xml:space="preserve"> LF</v>
          </cell>
          <cell r="R1684">
            <v>43121</v>
          </cell>
          <cell r="S1684">
            <v>0</v>
          </cell>
          <cell r="T1684">
            <v>1513.3</v>
          </cell>
          <cell r="U1684" t="str">
            <v xml:space="preserve"> N</v>
          </cell>
          <cell r="V1684">
            <v>8</v>
          </cell>
          <cell r="W1684">
            <v>515348808</v>
          </cell>
          <cell r="X1684" t="str">
            <v xml:space="preserve"> S</v>
          </cell>
          <cell r="Y1684">
            <v>57600</v>
          </cell>
          <cell r="Z1684">
            <v>54097</v>
          </cell>
          <cell r="AA1684">
            <v>0</v>
          </cell>
          <cell r="AB1684">
            <v>1</v>
          </cell>
          <cell r="AC1684">
            <v>10</v>
          </cell>
          <cell r="AD1684">
            <v>8</v>
          </cell>
          <cell r="AE1684">
            <v>0</v>
          </cell>
          <cell r="AF1684">
            <v>0</v>
          </cell>
          <cell r="AG1684" t="str">
            <v xml:space="preserve"> ST</v>
          </cell>
          <cell r="AH1684" t="str">
            <v xml:space="preserve"> CD ACCOUNT NUMBER 13369 WITH L</v>
          </cell>
          <cell r="AI1684" t="str">
            <v xml:space="preserve"> N</v>
          </cell>
          <cell r="AJ1684">
            <v>2.95</v>
          </cell>
          <cell r="AK1684">
            <v>0</v>
          </cell>
          <cell r="AL1684">
            <v>57600</v>
          </cell>
          <cell r="AM1684">
            <v>54097</v>
          </cell>
          <cell r="AN1684" t="str">
            <v xml:space="preserve">  0/00/0000</v>
          </cell>
          <cell r="AO1684">
            <v>120025</v>
          </cell>
          <cell r="AP1684">
            <v>1513.3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57600</v>
          </cell>
          <cell r="AZ1684">
            <v>54097</v>
          </cell>
          <cell r="BA1684" t="str">
            <v xml:space="preserve"> ST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 t="str">
            <v>Pass</v>
          </cell>
          <cell r="BH1684" t="str">
            <v>Pass</v>
          </cell>
          <cell r="BI1684" t="str">
            <v>***-**-8808</v>
          </cell>
          <cell r="BJ1684">
            <v>120025</v>
          </cell>
          <cell r="BK1684">
            <v>121538.3</v>
          </cell>
          <cell r="BL1684">
            <v>121538.3</v>
          </cell>
          <cell r="BM1684"/>
          <cell r="BN1684"/>
          <cell r="BO1684"/>
          <cell r="BP1684"/>
          <cell r="BQ1684">
            <v>4.8623588947599421E-5</v>
          </cell>
          <cell r="BR1684">
            <v>120025</v>
          </cell>
          <cell r="BS1684">
            <v>1513.3</v>
          </cell>
          <cell r="BT1684">
            <v>121538.3</v>
          </cell>
          <cell r="BU1684">
            <v>0</v>
          </cell>
          <cell r="BV1684">
            <v>121538.3</v>
          </cell>
          <cell r="BW1684">
            <v>0</v>
          </cell>
          <cell r="BX1684">
            <v>0</v>
          </cell>
          <cell r="BY1684"/>
          <cell r="BZ1684">
            <v>121538.3</v>
          </cell>
          <cell r="CA1684" t="e">
            <v>#REF!</v>
          </cell>
          <cell r="CB1684" t="str">
            <v>Match</v>
          </cell>
          <cell r="CC1684" t="b">
            <v>0</v>
          </cell>
          <cell r="CD1684">
            <v>515348808</v>
          </cell>
          <cell r="CE1684">
            <v>9</v>
          </cell>
          <cell r="CF1684">
            <v>5</v>
          </cell>
          <cell r="CG1684">
            <v>34</v>
          </cell>
          <cell r="CH1684" t="b">
            <v>0</v>
          </cell>
          <cell r="CI1684">
            <v>2.6868402777763549</v>
          </cell>
          <cell r="CJ1684"/>
          <cell r="CK1684" t="e">
            <v>#REF!</v>
          </cell>
          <cell r="CL1684" t="e">
            <v>#REF!</v>
          </cell>
        </row>
        <row r="1685">
          <cell r="B1685">
            <v>48442</v>
          </cell>
          <cell r="C1685" t="str">
            <v xml:space="preserve"> SHIRLEY,CHAD</v>
          </cell>
          <cell r="D1685">
            <v>15017.5</v>
          </cell>
          <cell r="E1685">
            <v>512.1</v>
          </cell>
          <cell r="F1685">
            <v>41227</v>
          </cell>
          <cell r="G1685">
            <v>42967</v>
          </cell>
          <cell r="H1685" t="str">
            <v xml:space="preserve"> PURCHASE 2011 NISSAN ALTIMA</v>
          </cell>
          <cell r="I1685" t="str">
            <v xml:space="preserve"> SA</v>
          </cell>
          <cell r="J1685">
            <v>34</v>
          </cell>
          <cell r="K1685" t="str">
            <v xml:space="preserve"> A</v>
          </cell>
          <cell r="L1685" t="str">
            <v xml:space="preserve"> N</v>
          </cell>
          <cell r="M1685">
            <v>0</v>
          </cell>
          <cell r="N1685">
            <v>57607</v>
          </cell>
          <cell r="O1685">
            <v>48442</v>
          </cell>
          <cell r="P1685">
            <v>0</v>
          </cell>
          <cell r="Q1685" t="str">
            <v xml:space="preserve"> LF</v>
          </cell>
          <cell r="R1685">
            <v>42936</v>
          </cell>
          <cell r="S1685">
            <v>320.07</v>
          </cell>
          <cell r="T1685">
            <v>2.54</v>
          </cell>
          <cell r="U1685" t="str">
            <v xml:space="preserve"> N</v>
          </cell>
          <cell r="V1685">
            <v>11</v>
          </cell>
          <cell r="W1685">
            <v>512720185</v>
          </cell>
          <cell r="X1685" t="str">
            <v xml:space="preserve"> S</v>
          </cell>
          <cell r="Y1685">
            <v>57607</v>
          </cell>
          <cell r="Z1685">
            <v>48442</v>
          </cell>
          <cell r="AA1685">
            <v>0</v>
          </cell>
          <cell r="AB1685">
            <v>25</v>
          </cell>
          <cell r="AC1685">
            <v>5</v>
          </cell>
          <cell r="AD1685">
            <v>12</v>
          </cell>
          <cell r="AE1685">
            <v>0</v>
          </cell>
          <cell r="AF1685">
            <v>0</v>
          </cell>
          <cell r="AG1685" t="str">
            <v xml:space="preserve"> ST</v>
          </cell>
          <cell r="AH1685" t="str">
            <v xml:space="preserve"> 2011 NISSAN ALTIMA 2.5 (VIN VI</v>
          </cell>
          <cell r="AI1685" t="str">
            <v xml:space="preserve"> N</v>
          </cell>
          <cell r="AJ1685">
            <v>5.5</v>
          </cell>
          <cell r="AK1685">
            <v>41</v>
          </cell>
          <cell r="AL1685">
            <v>57607</v>
          </cell>
          <cell r="AM1685">
            <v>48442</v>
          </cell>
          <cell r="AN1685" t="str">
            <v xml:space="preserve">  0/00/0000</v>
          </cell>
          <cell r="AO1685">
            <v>512.1</v>
          </cell>
          <cell r="AP1685">
            <v>2.54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514.64</v>
          </cell>
          <cell r="AV1685">
            <v>28</v>
          </cell>
          <cell r="AW1685">
            <v>21</v>
          </cell>
          <cell r="AX1685">
            <v>10</v>
          </cell>
          <cell r="AY1685">
            <v>57607</v>
          </cell>
          <cell r="AZ1685">
            <v>48442</v>
          </cell>
          <cell r="BA1685" t="str">
            <v xml:space="preserve"> ST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 t="str">
            <v>Substandard</v>
          </cell>
          <cell r="BH1685" t="str">
            <v>Pass</v>
          </cell>
          <cell r="BI1685" t="str">
            <v>***-**-0185</v>
          </cell>
          <cell r="BJ1685">
            <v>512.1</v>
          </cell>
          <cell r="BK1685">
            <v>514.64</v>
          </cell>
          <cell r="BL1685"/>
          <cell r="BM1685"/>
          <cell r="BN1685">
            <v>514.64</v>
          </cell>
          <cell r="BO1685"/>
          <cell r="BP1685"/>
          <cell r="BQ1685">
            <v>3.8678599995159522E-7</v>
          </cell>
          <cell r="BR1685">
            <v>512.1</v>
          </cell>
          <cell r="BS1685">
            <v>2.54</v>
          </cell>
          <cell r="BT1685">
            <v>514.64</v>
          </cell>
          <cell r="BU1685">
            <v>0</v>
          </cell>
          <cell r="BV1685">
            <v>514.64</v>
          </cell>
          <cell r="BW1685">
            <v>0</v>
          </cell>
          <cell r="BX1685">
            <v>0</v>
          </cell>
          <cell r="BY1685" t="str">
            <v>120 +</v>
          </cell>
          <cell r="BZ1685">
            <v>514.64</v>
          </cell>
          <cell r="CA1685" t="e">
            <v>#REF!</v>
          </cell>
          <cell r="CB1685" t="str">
            <v>Match</v>
          </cell>
          <cell r="CC1685" t="b">
            <v>0</v>
          </cell>
          <cell r="CD1685">
            <v>512720185</v>
          </cell>
          <cell r="CE1685">
            <v>9</v>
          </cell>
          <cell r="CF1685">
            <v>5</v>
          </cell>
          <cell r="CG1685">
            <v>72</v>
          </cell>
          <cell r="CH1685" t="b">
            <v>0</v>
          </cell>
          <cell r="CI1685">
            <v>187.68684027777635</v>
          </cell>
          <cell r="CJ1685" t="str">
            <v>31 +</v>
          </cell>
          <cell r="CK1685" t="e">
            <v>#REF!</v>
          </cell>
          <cell r="CL1685" t="e">
            <v>#REF!</v>
          </cell>
        </row>
        <row r="1686">
          <cell r="B1686">
            <v>53008</v>
          </cell>
          <cell r="C1686" t="str">
            <v xml:space="preserve"> SHIRLEY,CHAD</v>
          </cell>
          <cell r="D1686">
            <v>18118.14</v>
          </cell>
          <cell r="E1686">
            <v>10291.58</v>
          </cell>
          <cell r="F1686">
            <v>42536</v>
          </cell>
          <cell r="G1686">
            <v>43733</v>
          </cell>
          <cell r="H1686" t="str">
            <v xml:space="preserve"> CONSOLIDATE DEBT</v>
          </cell>
          <cell r="I1686" t="str">
            <v xml:space="preserve"> SA</v>
          </cell>
          <cell r="J1686">
            <v>31</v>
          </cell>
          <cell r="K1686" t="str">
            <v xml:space="preserve"> A</v>
          </cell>
          <cell r="L1686" t="str">
            <v xml:space="preserve"> N</v>
          </cell>
          <cell r="M1686">
            <v>0</v>
          </cell>
          <cell r="N1686">
            <v>57607</v>
          </cell>
          <cell r="O1686">
            <v>53008</v>
          </cell>
          <cell r="P1686">
            <v>0</v>
          </cell>
          <cell r="Q1686" t="str">
            <v xml:space="preserve"> MN</v>
          </cell>
          <cell r="R1686">
            <v>43094</v>
          </cell>
          <cell r="S1686">
            <v>521.78</v>
          </cell>
          <cell r="T1686">
            <v>57.24</v>
          </cell>
          <cell r="U1686" t="str">
            <v xml:space="preserve"> N</v>
          </cell>
          <cell r="V1686">
            <v>11</v>
          </cell>
          <cell r="W1686">
            <v>512720185</v>
          </cell>
          <cell r="X1686" t="str">
            <v xml:space="preserve"> S</v>
          </cell>
          <cell r="Y1686">
            <v>57607</v>
          </cell>
          <cell r="Z1686">
            <v>53008</v>
          </cell>
          <cell r="AA1686">
            <v>0</v>
          </cell>
          <cell r="AB1686">
            <v>25</v>
          </cell>
          <cell r="AC1686">
            <v>10</v>
          </cell>
          <cell r="AD1686">
            <v>4</v>
          </cell>
          <cell r="AE1686">
            <v>0</v>
          </cell>
          <cell r="AF1686">
            <v>0</v>
          </cell>
          <cell r="AG1686" t="str">
            <v xml:space="preserve"> ST</v>
          </cell>
          <cell r="AH1686" t="str">
            <v xml:space="preserve"> 2011 NISSAN ALTIMA</v>
          </cell>
          <cell r="AI1686" t="str">
            <v xml:space="preserve"> N</v>
          </cell>
          <cell r="AJ1686">
            <v>7</v>
          </cell>
          <cell r="AK1686">
            <v>6</v>
          </cell>
          <cell r="AL1686">
            <v>57607</v>
          </cell>
          <cell r="AM1686">
            <v>53008</v>
          </cell>
          <cell r="AN1686" t="str">
            <v xml:space="preserve">  0/00/0000</v>
          </cell>
          <cell r="AO1686">
            <v>15.14</v>
          </cell>
          <cell r="AP1686">
            <v>0</v>
          </cell>
          <cell r="AQ1686">
            <v>0</v>
          </cell>
          <cell r="AR1686">
            <v>15.14</v>
          </cell>
          <cell r="AS1686">
            <v>0</v>
          </cell>
          <cell r="AT1686">
            <v>0</v>
          </cell>
          <cell r="AU1686">
            <v>0</v>
          </cell>
          <cell r="AV1686">
            <v>4</v>
          </cell>
          <cell r="AW1686">
            <v>0</v>
          </cell>
          <cell r="AX1686">
            <v>0</v>
          </cell>
          <cell r="AY1686">
            <v>57607</v>
          </cell>
          <cell r="AZ1686">
            <v>53008</v>
          </cell>
          <cell r="BA1686" t="str">
            <v xml:space="preserve"> ST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 t="str">
            <v>Pass</v>
          </cell>
          <cell r="BH1686" t="str">
            <v>Pass</v>
          </cell>
          <cell r="BI1686" t="str">
            <v>***-**-0185</v>
          </cell>
          <cell r="BJ1686">
            <v>10291.58</v>
          </cell>
          <cell r="BK1686">
            <v>10348.82</v>
          </cell>
          <cell r="BL1686">
            <v>10348.82</v>
          </cell>
          <cell r="BM1686"/>
          <cell r="BN1686"/>
          <cell r="BO1686"/>
          <cell r="BP1686"/>
          <cell r="BQ1686">
            <v>9.8931222345326272E-6</v>
          </cell>
          <cell r="BR1686">
            <v>10291.58</v>
          </cell>
          <cell r="BS1686">
            <v>57.24</v>
          </cell>
          <cell r="BT1686">
            <v>10348.82</v>
          </cell>
          <cell r="BU1686">
            <v>0</v>
          </cell>
          <cell r="BV1686">
            <v>10348.82</v>
          </cell>
          <cell r="BW1686">
            <v>0</v>
          </cell>
          <cell r="BX1686">
            <v>0</v>
          </cell>
          <cell r="BY1686" t="str">
            <v>30-59</v>
          </cell>
          <cell r="BZ1686">
            <v>15.14</v>
          </cell>
          <cell r="CA1686" t="e">
            <v>#REF!</v>
          </cell>
          <cell r="CB1686" t="str">
            <v>Match</v>
          </cell>
          <cell r="CC1686" t="b">
            <v>0</v>
          </cell>
          <cell r="CD1686">
            <v>512720185</v>
          </cell>
          <cell r="CE1686">
            <v>9</v>
          </cell>
          <cell r="CF1686">
            <v>5</v>
          </cell>
          <cell r="CG1686">
            <v>72</v>
          </cell>
          <cell r="CH1686" t="b">
            <v>0</v>
          </cell>
          <cell r="CI1686">
            <v>29.686840277776355</v>
          </cell>
          <cell r="CJ1686"/>
          <cell r="CK1686" t="e">
            <v>#REF!</v>
          </cell>
          <cell r="CL1686" t="e">
            <v>#REF!</v>
          </cell>
        </row>
        <row r="1687">
          <cell r="B1687">
            <v>310414</v>
          </cell>
          <cell r="C1687" t="str">
            <v xml:space="preserve"> SHIRLEY,THOMAS R.</v>
          </cell>
          <cell r="D1687">
            <v>170000</v>
          </cell>
          <cell r="E1687">
            <v>167552.51999999999</v>
          </cell>
          <cell r="F1687">
            <v>42766</v>
          </cell>
          <cell r="G1687">
            <v>53752</v>
          </cell>
          <cell r="H1687" t="str">
            <v xml:space="preserve"> REFINANCE HOME</v>
          </cell>
          <cell r="I1687" t="str">
            <v xml:space="preserve"> PA</v>
          </cell>
          <cell r="J1687">
            <v>19</v>
          </cell>
          <cell r="K1687" t="str">
            <v xml:space="preserve"> A</v>
          </cell>
          <cell r="L1687" t="str">
            <v xml:space="preserve"> N</v>
          </cell>
          <cell r="M1687">
            <v>0</v>
          </cell>
          <cell r="N1687">
            <v>57610</v>
          </cell>
          <cell r="O1687">
            <v>310414</v>
          </cell>
          <cell r="P1687">
            <v>0</v>
          </cell>
          <cell r="Q1687" t="str">
            <v xml:space="preserve"> BR</v>
          </cell>
          <cell r="R1687">
            <v>43132</v>
          </cell>
          <cell r="S1687">
            <v>823.9</v>
          </cell>
          <cell r="T1687">
            <v>414.85</v>
          </cell>
          <cell r="U1687" t="str">
            <v xml:space="preserve"> N</v>
          </cell>
          <cell r="V1687">
            <v>2</v>
          </cell>
          <cell r="W1687">
            <v>512723689</v>
          </cell>
          <cell r="X1687" t="str">
            <v xml:space="preserve"> S</v>
          </cell>
          <cell r="Y1687">
            <v>57610</v>
          </cell>
          <cell r="Z1687">
            <v>310414</v>
          </cell>
          <cell r="AA1687">
            <v>0</v>
          </cell>
          <cell r="AB1687">
            <v>2</v>
          </cell>
          <cell r="AC1687">
            <v>6</v>
          </cell>
          <cell r="AD1687">
            <v>3</v>
          </cell>
          <cell r="AE1687">
            <v>310414</v>
          </cell>
          <cell r="AF1687">
            <v>1</v>
          </cell>
          <cell r="AG1687" t="str">
            <v xml:space="preserve"> ST</v>
          </cell>
          <cell r="AH1687" t="str">
            <v xml:space="preserve"> 808 W 8TH ST</v>
          </cell>
          <cell r="AI1687" t="str">
            <v xml:space="preserve"> N</v>
          </cell>
          <cell r="AJ1687">
            <v>3.875</v>
          </cell>
          <cell r="AK1687">
            <v>0</v>
          </cell>
          <cell r="AL1687">
            <v>57610</v>
          </cell>
          <cell r="AM1687">
            <v>310414</v>
          </cell>
          <cell r="AN1687" t="str">
            <v xml:space="preserve">  0/00/0000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57610</v>
          </cell>
          <cell r="AZ1687">
            <v>310414</v>
          </cell>
          <cell r="BA1687" t="str">
            <v xml:space="preserve"> ST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 t="str">
            <v>Pass</v>
          </cell>
          <cell r="BH1687" t="str">
            <v>Pass</v>
          </cell>
          <cell r="BI1687" t="str">
            <v>***-**-3689</v>
          </cell>
          <cell r="BJ1687">
            <v>167552.51999999999</v>
          </cell>
          <cell r="BK1687">
            <v>167967.37</v>
          </cell>
          <cell r="BL1687">
            <v>167967.37</v>
          </cell>
          <cell r="BM1687"/>
          <cell r="BN1687"/>
          <cell r="BO1687"/>
          <cell r="BP1687"/>
          <cell r="BQ1687">
            <v>8.9161209581353922E-5</v>
          </cell>
          <cell r="BR1687">
            <v>167552.51999999999</v>
          </cell>
          <cell r="BS1687">
            <v>414.85</v>
          </cell>
          <cell r="BT1687">
            <v>167967.37</v>
          </cell>
          <cell r="BU1687">
            <v>0</v>
          </cell>
          <cell r="BV1687">
            <v>167967.37</v>
          </cell>
          <cell r="BW1687">
            <v>0</v>
          </cell>
          <cell r="BX1687">
            <v>0</v>
          </cell>
          <cell r="BY1687"/>
          <cell r="BZ1687">
            <v>0</v>
          </cell>
          <cell r="CA1687" t="e">
            <v>#REF!</v>
          </cell>
          <cell r="CB1687" t="str">
            <v>Match</v>
          </cell>
          <cell r="CC1687" t="b">
            <v>0</v>
          </cell>
          <cell r="CD1687">
            <v>512723689</v>
          </cell>
          <cell r="CE1687">
            <v>9</v>
          </cell>
          <cell r="CF1687">
            <v>5</v>
          </cell>
          <cell r="CG1687">
            <v>72</v>
          </cell>
          <cell r="CH1687" t="b">
            <v>0</v>
          </cell>
          <cell r="CI1687">
            <v>-8.3131597222236451</v>
          </cell>
          <cell r="CJ1687"/>
          <cell r="CK1687" t="e">
            <v>#REF!</v>
          </cell>
          <cell r="CL1687" t="e">
            <v>#REF!</v>
          </cell>
        </row>
        <row r="1688">
          <cell r="B1688">
            <v>9310414</v>
          </cell>
          <cell r="C1688" t="str">
            <v xml:space="preserve"> SHIRLEY,THOMA</v>
          </cell>
          <cell r="D1688">
            <v>-170000</v>
          </cell>
          <cell r="E1688">
            <v>-167552.51999999999</v>
          </cell>
          <cell r="F1688">
            <v>42766</v>
          </cell>
          <cell r="G1688">
            <v>53752</v>
          </cell>
          <cell r="H1688" t="str">
            <v xml:space="preserve"> MPF LOAN SOLD</v>
          </cell>
          <cell r="I1688" t="str">
            <v xml:space="preserve"> PT</v>
          </cell>
          <cell r="J1688">
            <v>20</v>
          </cell>
          <cell r="K1688" t="str">
            <v xml:space="preserve"> A</v>
          </cell>
          <cell r="L1688" t="str">
            <v xml:space="preserve"> N</v>
          </cell>
          <cell r="M1688">
            <v>0</v>
          </cell>
          <cell r="N1688">
            <v>57610</v>
          </cell>
          <cell r="O1688">
            <v>9310414</v>
          </cell>
          <cell r="P1688">
            <v>0</v>
          </cell>
          <cell r="Q1688" t="str">
            <v xml:space="preserve"> BR</v>
          </cell>
          <cell r="R1688">
            <v>43132</v>
          </cell>
          <cell r="S1688">
            <v>823.9</v>
          </cell>
          <cell r="T1688">
            <v>-414.85</v>
          </cell>
          <cell r="U1688" t="str">
            <v xml:space="preserve"> N</v>
          </cell>
          <cell r="V1688">
            <v>2</v>
          </cell>
          <cell r="W1688">
            <v>512723689</v>
          </cell>
          <cell r="X1688" t="str">
            <v xml:space="preserve"> S</v>
          </cell>
          <cell r="Y1688">
            <v>57610</v>
          </cell>
          <cell r="Z1688">
            <v>9310414</v>
          </cell>
          <cell r="AA1688">
            <v>0</v>
          </cell>
          <cell r="AB1688">
            <v>2</v>
          </cell>
          <cell r="AC1688">
            <v>6</v>
          </cell>
          <cell r="AD1688">
            <v>3</v>
          </cell>
          <cell r="AE1688">
            <v>310414</v>
          </cell>
          <cell r="AF1688">
            <v>1</v>
          </cell>
          <cell r="AG1688" t="str">
            <v xml:space="preserve"> ST</v>
          </cell>
          <cell r="AH1688" t="str">
            <v xml:space="preserve"> 808 W 8TH ST</v>
          </cell>
          <cell r="AI1688" t="str">
            <v xml:space="preserve">  </v>
          </cell>
          <cell r="AJ1688">
            <v>3.875</v>
          </cell>
          <cell r="AK1688">
            <v>0</v>
          </cell>
          <cell r="AL1688">
            <v>57610</v>
          </cell>
          <cell r="AM1688">
            <v>9310414</v>
          </cell>
          <cell r="AN1688" t="str">
            <v xml:space="preserve">  0/00/0000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57610</v>
          </cell>
          <cell r="AZ1688">
            <v>9310414</v>
          </cell>
          <cell r="BA1688" t="str">
            <v xml:space="preserve"> ST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 t="str">
            <v>Pass</v>
          </cell>
          <cell r="BH1688" t="str">
            <v>Pass</v>
          </cell>
          <cell r="BI1688" t="str">
            <v>***-**-3689</v>
          </cell>
          <cell r="BJ1688">
            <v>-167552.51999999999</v>
          </cell>
          <cell r="BK1688">
            <v>-167967.37</v>
          </cell>
          <cell r="BL1688">
            <v>-167967.37</v>
          </cell>
          <cell r="BM1688"/>
          <cell r="BN1688"/>
          <cell r="BO1688"/>
          <cell r="BP1688"/>
          <cell r="BQ1688">
            <v>-8.9161209581353922E-5</v>
          </cell>
          <cell r="BR1688">
            <v>-167552.51999999999</v>
          </cell>
          <cell r="BS1688">
            <v>-414.85</v>
          </cell>
          <cell r="BT1688">
            <v>-167967.37</v>
          </cell>
          <cell r="BU1688">
            <v>0</v>
          </cell>
          <cell r="BV1688">
            <v>-167967.37</v>
          </cell>
          <cell r="BW1688">
            <v>0</v>
          </cell>
          <cell r="BX1688">
            <v>0</v>
          </cell>
          <cell r="BY1688"/>
          <cell r="BZ1688">
            <v>0</v>
          </cell>
          <cell r="CA1688" t="e">
            <v>#REF!</v>
          </cell>
          <cell r="CB1688" t="str">
            <v>Match</v>
          </cell>
          <cell r="CC1688" t="b">
            <v>0</v>
          </cell>
          <cell r="CD1688">
            <v>512723689</v>
          </cell>
          <cell r="CE1688">
            <v>9</v>
          </cell>
          <cell r="CF1688">
            <v>5</v>
          </cell>
          <cell r="CG1688">
            <v>72</v>
          </cell>
          <cell r="CH1688" t="b">
            <v>0</v>
          </cell>
          <cell r="CI1688">
            <v>-8.3131597222236451</v>
          </cell>
          <cell r="CJ1688"/>
          <cell r="CK1688" t="e">
            <v>#REF!</v>
          </cell>
          <cell r="CL1688" t="e">
            <v>#REF!</v>
          </cell>
        </row>
        <row r="1689">
          <cell r="B1689">
            <v>52135</v>
          </cell>
          <cell r="C1689" t="str">
            <v xml:space="preserve"> SIANEZ-OCON,ELIDIO</v>
          </cell>
          <cell r="D1689">
            <v>15501.6</v>
          </cell>
          <cell r="E1689">
            <v>7248.32</v>
          </cell>
          <cell r="F1689">
            <v>42275</v>
          </cell>
          <cell r="G1689">
            <v>43617</v>
          </cell>
          <cell r="H1689" t="str">
            <v xml:space="preserve"> PURCHASE VEHICLE</v>
          </cell>
          <cell r="I1689" t="str">
            <v xml:space="preserve"> SA</v>
          </cell>
          <cell r="J1689">
            <v>34</v>
          </cell>
          <cell r="K1689" t="str">
            <v xml:space="preserve"> A</v>
          </cell>
          <cell r="L1689" t="str">
            <v xml:space="preserve"> N</v>
          </cell>
          <cell r="M1689">
            <v>0</v>
          </cell>
          <cell r="N1689">
            <v>57650</v>
          </cell>
          <cell r="O1689">
            <v>52135</v>
          </cell>
          <cell r="P1689">
            <v>0</v>
          </cell>
          <cell r="Q1689" t="str">
            <v xml:space="preserve"> JD</v>
          </cell>
          <cell r="R1689">
            <v>43070</v>
          </cell>
          <cell r="S1689">
            <v>404.38</v>
          </cell>
          <cell r="T1689">
            <v>113.2</v>
          </cell>
          <cell r="U1689" t="str">
            <v xml:space="preserve"> N</v>
          </cell>
          <cell r="V1689">
            <v>11</v>
          </cell>
          <cell r="W1689">
            <v>680227379</v>
          </cell>
          <cell r="X1689" t="str">
            <v xml:space="preserve"> S</v>
          </cell>
          <cell r="Y1689">
            <v>57650</v>
          </cell>
          <cell r="Z1689">
            <v>52135</v>
          </cell>
          <cell r="AA1689">
            <v>0</v>
          </cell>
          <cell r="AB1689">
            <v>1</v>
          </cell>
          <cell r="AC1689">
            <v>5</v>
          </cell>
          <cell r="AD1689">
            <v>12</v>
          </cell>
          <cell r="AE1689">
            <v>0</v>
          </cell>
          <cell r="AF1689">
            <v>0</v>
          </cell>
          <cell r="AG1689" t="str">
            <v xml:space="preserve"> ST</v>
          </cell>
          <cell r="AH1689" t="str">
            <v xml:space="preserve"> 06 CADILLAC ESCALADE/97 F150</v>
          </cell>
          <cell r="AI1689" t="str">
            <v xml:space="preserve"> N</v>
          </cell>
          <cell r="AJ1689">
            <v>7.5</v>
          </cell>
          <cell r="AK1689">
            <v>5</v>
          </cell>
          <cell r="AL1689">
            <v>57650</v>
          </cell>
          <cell r="AM1689">
            <v>52135</v>
          </cell>
          <cell r="AN1689" t="str">
            <v xml:space="preserve">  0/00/0000</v>
          </cell>
          <cell r="AO1689">
            <v>729.19</v>
          </cell>
          <cell r="AP1689">
            <v>78.95</v>
          </cell>
          <cell r="AQ1689">
            <v>404.38</v>
          </cell>
          <cell r="AR1689">
            <v>403.76</v>
          </cell>
          <cell r="AS1689">
            <v>0</v>
          </cell>
          <cell r="AT1689">
            <v>0</v>
          </cell>
          <cell r="AU1689">
            <v>0</v>
          </cell>
          <cell r="AV1689">
            <v>2</v>
          </cell>
          <cell r="AW1689">
            <v>0</v>
          </cell>
          <cell r="AX1689">
            <v>0</v>
          </cell>
          <cell r="AY1689">
            <v>57650</v>
          </cell>
          <cell r="AZ1689">
            <v>52135</v>
          </cell>
          <cell r="BA1689" t="str">
            <v xml:space="preserve"> ST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 t="str">
            <v>Pass</v>
          </cell>
          <cell r="BH1689" t="str">
            <v>Pass</v>
          </cell>
          <cell r="BI1689" t="str">
            <v>***-**-7379</v>
          </cell>
          <cell r="BJ1689">
            <v>7248.32</v>
          </cell>
          <cell r="BK1689">
            <v>7361.5199999999995</v>
          </cell>
          <cell r="BL1689">
            <v>7361.5199999999995</v>
          </cell>
          <cell r="BM1689"/>
          <cell r="BN1689"/>
          <cell r="BO1689"/>
          <cell r="BP1689"/>
          <cell r="BQ1689">
            <v>7.4653797176576293E-6</v>
          </cell>
          <cell r="BR1689">
            <v>7248.32</v>
          </cell>
          <cell r="BS1689">
            <v>113.2</v>
          </cell>
          <cell r="BT1689">
            <v>7361.5199999999995</v>
          </cell>
          <cell r="BU1689">
            <v>0</v>
          </cell>
          <cell r="BV1689">
            <v>7361.5199999999995</v>
          </cell>
          <cell r="BW1689">
            <v>0</v>
          </cell>
          <cell r="BX1689">
            <v>0</v>
          </cell>
          <cell r="BY1689" t="str">
            <v>30-59</v>
          </cell>
          <cell r="BZ1689">
            <v>808.1400000000001</v>
          </cell>
          <cell r="CA1689" t="e">
            <v>#REF!</v>
          </cell>
          <cell r="CB1689" t="str">
            <v>Match</v>
          </cell>
          <cell r="CC1689" t="b">
            <v>0</v>
          </cell>
          <cell r="CD1689">
            <v>680227379</v>
          </cell>
          <cell r="CE1689">
            <v>9</v>
          </cell>
          <cell r="CF1689">
            <v>6</v>
          </cell>
          <cell r="CG1689">
            <v>22</v>
          </cell>
          <cell r="CH1689" t="b">
            <v>0</v>
          </cell>
          <cell r="CI1689">
            <v>53.686840277776355</v>
          </cell>
          <cell r="CJ1689" t="str">
            <v>31 +</v>
          </cell>
          <cell r="CK1689" t="e">
            <v>#REF!</v>
          </cell>
          <cell r="CL1689" t="e">
            <v>#REF!</v>
          </cell>
        </row>
        <row r="1690">
          <cell r="B1690">
            <v>53746</v>
          </cell>
          <cell r="C1690" t="str">
            <v xml:space="preserve"> SIANEZ-OCON,ELIDIO</v>
          </cell>
          <cell r="D1690">
            <v>4025</v>
          </cell>
          <cell r="E1690">
            <v>2295.5300000000002</v>
          </cell>
          <cell r="F1690">
            <v>42835</v>
          </cell>
          <cell r="G1690">
            <v>43296</v>
          </cell>
          <cell r="H1690" t="str">
            <v xml:space="preserve"> PERSONAL</v>
          </cell>
          <cell r="I1690" t="str">
            <v xml:space="preserve"> SA</v>
          </cell>
          <cell r="J1690">
            <v>31</v>
          </cell>
          <cell r="K1690" t="str">
            <v xml:space="preserve"> A</v>
          </cell>
          <cell r="L1690" t="str">
            <v xml:space="preserve"> N</v>
          </cell>
          <cell r="M1690">
            <v>0</v>
          </cell>
          <cell r="N1690">
            <v>57650</v>
          </cell>
          <cell r="O1690">
            <v>53746</v>
          </cell>
          <cell r="P1690">
            <v>0</v>
          </cell>
          <cell r="Q1690" t="str">
            <v xml:space="preserve"> J</v>
          </cell>
          <cell r="R1690">
            <v>43084</v>
          </cell>
          <cell r="S1690">
            <v>296.58999999999997</v>
          </cell>
          <cell r="T1690">
            <v>15.09</v>
          </cell>
          <cell r="U1690" t="str">
            <v xml:space="preserve"> N</v>
          </cell>
          <cell r="V1690">
            <v>11</v>
          </cell>
          <cell r="W1690">
            <v>680227379</v>
          </cell>
          <cell r="X1690" t="str">
            <v xml:space="preserve"> S</v>
          </cell>
          <cell r="Y1690">
            <v>57650</v>
          </cell>
          <cell r="Z1690">
            <v>53746</v>
          </cell>
          <cell r="AA1690">
            <v>0</v>
          </cell>
          <cell r="AB1690">
            <v>1</v>
          </cell>
          <cell r="AC1690">
            <v>10</v>
          </cell>
          <cell r="AD1690">
            <v>4</v>
          </cell>
          <cell r="AE1690">
            <v>0</v>
          </cell>
          <cell r="AF1690">
            <v>0</v>
          </cell>
          <cell r="AG1690" t="str">
            <v xml:space="preserve"> ST</v>
          </cell>
          <cell r="AH1690" t="str">
            <v xml:space="preserve"> 2005 DODGE  NEON SE</v>
          </cell>
          <cell r="AI1690" t="str">
            <v xml:space="preserve"> N</v>
          </cell>
          <cell r="AJ1690">
            <v>15</v>
          </cell>
          <cell r="AK1690">
            <v>5</v>
          </cell>
          <cell r="AL1690">
            <v>57650</v>
          </cell>
          <cell r="AM1690">
            <v>53746</v>
          </cell>
          <cell r="AN1690" t="str">
            <v xml:space="preserve">  0/00/0000</v>
          </cell>
          <cell r="AO1690">
            <v>566.57000000000005</v>
          </cell>
          <cell r="AP1690">
            <v>6.6</v>
          </cell>
          <cell r="AQ1690">
            <v>0</v>
          </cell>
          <cell r="AR1690">
            <v>276.58</v>
          </cell>
          <cell r="AS1690">
            <v>0</v>
          </cell>
          <cell r="AT1690">
            <v>0</v>
          </cell>
          <cell r="AU1690">
            <v>0</v>
          </cell>
          <cell r="AV1690">
            <v>3</v>
          </cell>
          <cell r="AW1690">
            <v>0</v>
          </cell>
          <cell r="AX1690">
            <v>0</v>
          </cell>
          <cell r="AY1690">
            <v>57650</v>
          </cell>
          <cell r="AZ1690">
            <v>53746</v>
          </cell>
          <cell r="BA1690" t="str">
            <v xml:space="preserve"> ST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 t="str">
            <v>Pass</v>
          </cell>
          <cell r="BH1690" t="str">
            <v>Pass</v>
          </cell>
          <cell r="BI1690" t="str">
            <v>***-**-7379</v>
          </cell>
          <cell r="BJ1690">
            <v>2295.5300000000002</v>
          </cell>
          <cell r="BK1690">
            <v>2310.6200000000003</v>
          </cell>
          <cell r="BL1690">
            <v>2310.6200000000003</v>
          </cell>
          <cell r="BM1690"/>
          <cell r="BN1690"/>
          <cell r="BO1690"/>
          <cell r="BP1690"/>
          <cell r="BQ1690">
            <v>4.7285448499168412E-6</v>
          </cell>
          <cell r="BR1690">
            <v>2295.5300000000002</v>
          </cell>
          <cell r="BS1690">
            <v>15.09</v>
          </cell>
          <cell r="BT1690">
            <v>2310.6200000000003</v>
          </cell>
          <cell r="BU1690">
            <v>0</v>
          </cell>
          <cell r="BV1690">
            <v>2310.6200000000003</v>
          </cell>
          <cell r="BW1690">
            <v>0</v>
          </cell>
          <cell r="BX1690">
            <v>0</v>
          </cell>
          <cell r="BY1690" t="str">
            <v>30-59</v>
          </cell>
          <cell r="BZ1690">
            <v>573.17000000000007</v>
          </cell>
          <cell r="CA1690" t="e">
            <v>#REF!</v>
          </cell>
          <cell r="CB1690" t="str">
            <v>Match</v>
          </cell>
          <cell r="CC1690" t="b">
            <v>0</v>
          </cell>
          <cell r="CD1690">
            <v>680227379</v>
          </cell>
          <cell r="CE1690">
            <v>9</v>
          </cell>
          <cell r="CF1690">
            <v>6</v>
          </cell>
          <cell r="CG1690">
            <v>22</v>
          </cell>
          <cell r="CH1690" t="b">
            <v>0</v>
          </cell>
          <cell r="CI1690">
            <v>39.686840277776355</v>
          </cell>
          <cell r="CJ1690" t="str">
            <v>31 +</v>
          </cell>
          <cell r="CK1690" t="e">
            <v>#REF!</v>
          </cell>
          <cell r="CL1690" t="e">
            <v>#REF!</v>
          </cell>
        </row>
        <row r="1691">
          <cell r="B1691">
            <v>44514</v>
          </cell>
          <cell r="C1691" t="str">
            <v xml:space="preserve"> MC LEAN ,BOBBY D.</v>
          </cell>
          <cell r="D1691">
            <v>1115</v>
          </cell>
          <cell r="E1691">
            <v>71.81</v>
          </cell>
          <cell r="F1691">
            <v>40087</v>
          </cell>
          <cell r="G1691">
            <v>40334</v>
          </cell>
          <cell r="H1691" t="str">
            <v xml:space="preserve"> PERSONAL</v>
          </cell>
          <cell r="I1691" t="str">
            <v xml:space="preserve"> CO</v>
          </cell>
          <cell r="J1691">
            <v>31</v>
          </cell>
          <cell r="K1691" t="str">
            <v xml:space="preserve"> A</v>
          </cell>
          <cell r="L1691" t="str">
            <v xml:space="preserve"> N</v>
          </cell>
          <cell r="M1691">
            <v>0</v>
          </cell>
          <cell r="N1691">
            <v>57720</v>
          </cell>
          <cell r="O1691">
            <v>44514</v>
          </cell>
          <cell r="P1691">
            <v>0</v>
          </cell>
          <cell r="Q1691" t="str">
            <v xml:space="preserve"> CP</v>
          </cell>
          <cell r="R1691">
            <v>40334</v>
          </cell>
          <cell r="S1691">
            <v>0</v>
          </cell>
          <cell r="T1691">
            <v>0</v>
          </cell>
          <cell r="U1691" t="str">
            <v xml:space="preserve"> N</v>
          </cell>
          <cell r="V1691">
            <v>11</v>
          </cell>
          <cell r="W1691">
            <v>458350934</v>
          </cell>
          <cell r="X1691" t="str">
            <v xml:space="preserve"> S</v>
          </cell>
          <cell r="Y1691">
            <v>57720</v>
          </cell>
          <cell r="Z1691">
            <v>44514</v>
          </cell>
          <cell r="AA1691">
            <v>0</v>
          </cell>
          <cell r="AB1691">
            <v>3</v>
          </cell>
          <cell r="AC1691">
            <v>10</v>
          </cell>
          <cell r="AD1691">
            <v>4</v>
          </cell>
          <cell r="AE1691">
            <v>0</v>
          </cell>
          <cell r="AF1691">
            <v>0</v>
          </cell>
          <cell r="AG1691" t="str">
            <v xml:space="preserve"> ST</v>
          </cell>
          <cell r="AH1691" t="str">
            <v xml:space="preserve"> 1992 FORD F150</v>
          </cell>
          <cell r="AI1691" t="str">
            <v xml:space="preserve"> N</v>
          </cell>
          <cell r="AJ1691">
            <v>11</v>
          </cell>
          <cell r="AK1691">
            <v>9</v>
          </cell>
          <cell r="AL1691">
            <v>57720</v>
          </cell>
          <cell r="AM1691">
            <v>44514</v>
          </cell>
          <cell r="AN1691" t="str">
            <v xml:space="preserve">  0/00/0000</v>
          </cell>
          <cell r="AO1691">
            <v>71.81</v>
          </cell>
          <cell r="AP1691">
            <v>172.84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244.65</v>
          </cell>
          <cell r="AV1691">
            <v>9</v>
          </cell>
          <cell r="AW1691">
            <v>7</v>
          </cell>
          <cell r="AX1691">
            <v>4</v>
          </cell>
          <cell r="AY1691">
            <v>57720</v>
          </cell>
          <cell r="AZ1691">
            <v>44514</v>
          </cell>
          <cell r="BA1691" t="str">
            <v xml:space="preserve"> ST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 t="str">
            <v>Substandard</v>
          </cell>
          <cell r="BH1691" t="str">
            <v>Pass</v>
          </cell>
          <cell r="BI1691" t="str">
            <v>***-**-0934</v>
          </cell>
          <cell r="BJ1691">
            <v>71.81</v>
          </cell>
          <cell r="BK1691">
            <v>0</v>
          </cell>
          <cell r="BL1691"/>
          <cell r="BM1691"/>
          <cell r="BN1691">
            <v>0</v>
          </cell>
          <cell r="BO1691"/>
          <cell r="BP1691"/>
          <cell r="BQ1691">
            <v>1.0847530816842045E-7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71.81</v>
          </cell>
          <cell r="BY1691" t="str">
            <v>120 +</v>
          </cell>
          <cell r="BZ1691">
            <v>244.65</v>
          </cell>
          <cell r="CA1691" t="e">
            <v>#REF!</v>
          </cell>
          <cell r="CB1691" t="str">
            <v>Match</v>
          </cell>
          <cell r="CC1691" t="b">
            <v>0</v>
          </cell>
          <cell r="CD1691">
            <v>458350934</v>
          </cell>
          <cell r="CE1691">
            <v>9</v>
          </cell>
          <cell r="CF1691">
            <v>4</v>
          </cell>
          <cell r="CG1691">
            <v>35</v>
          </cell>
          <cell r="CH1691" t="b">
            <v>0</v>
          </cell>
          <cell r="CI1691">
            <v>2789.6868402777764</v>
          </cell>
          <cell r="CJ1691" t="str">
            <v>31 +</v>
          </cell>
          <cell r="CK1691">
            <v>0</v>
          </cell>
          <cell r="CL1691">
            <v>0</v>
          </cell>
        </row>
        <row r="1692">
          <cell r="B1692">
            <v>90049</v>
          </cell>
          <cell r="C1692" t="str">
            <v xml:space="preserve"> RUSSELL,MARIA</v>
          </cell>
          <cell r="D1692">
            <v>28000</v>
          </cell>
          <cell r="E1692">
            <v>8531</v>
          </cell>
          <cell r="F1692">
            <v>35766</v>
          </cell>
          <cell r="G1692">
            <v>36130</v>
          </cell>
          <cell r="H1692" t="str">
            <v xml:space="preserve"> OPERATE RENEWAL</v>
          </cell>
          <cell r="I1692" t="str">
            <v xml:space="preserve"> CO</v>
          </cell>
          <cell r="J1692">
            <v>61</v>
          </cell>
          <cell r="K1692" t="str">
            <v xml:space="preserve"> A</v>
          </cell>
          <cell r="L1692" t="str">
            <v xml:space="preserve"> N</v>
          </cell>
          <cell r="M1692">
            <v>0</v>
          </cell>
          <cell r="N1692">
            <v>57800</v>
          </cell>
          <cell r="O1692">
            <v>90049</v>
          </cell>
          <cell r="P1692">
            <v>0</v>
          </cell>
          <cell r="Q1692" t="str">
            <v xml:space="preserve"> CP</v>
          </cell>
          <cell r="R1692">
            <v>36130</v>
          </cell>
          <cell r="S1692">
            <v>0</v>
          </cell>
          <cell r="T1692">
            <v>0</v>
          </cell>
          <cell r="U1692" t="str">
            <v xml:space="preserve"> N</v>
          </cell>
          <cell r="V1692">
            <v>7</v>
          </cell>
          <cell r="W1692">
            <v>514283170</v>
          </cell>
          <cell r="X1692" t="str">
            <v xml:space="preserve"> S</v>
          </cell>
          <cell r="Y1692">
            <v>57800</v>
          </cell>
          <cell r="Z1692">
            <v>90049</v>
          </cell>
          <cell r="AA1692">
            <v>0</v>
          </cell>
          <cell r="AB1692">
            <v>1</v>
          </cell>
          <cell r="AC1692">
            <v>4</v>
          </cell>
          <cell r="AD1692">
            <v>5</v>
          </cell>
          <cell r="AE1692">
            <v>0</v>
          </cell>
          <cell r="AF1692">
            <v>0</v>
          </cell>
          <cell r="AG1692" t="str">
            <v xml:space="preserve"> ST</v>
          </cell>
          <cell r="AH1692" t="str">
            <v xml:space="preserve"> SEC AGREE:80 5460 JD SILAGE CU</v>
          </cell>
          <cell r="AI1692" t="str">
            <v xml:space="preserve"> N</v>
          </cell>
          <cell r="AJ1692">
            <v>11.25</v>
          </cell>
          <cell r="AK1692">
            <v>1</v>
          </cell>
          <cell r="AL1692">
            <v>57800</v>
          </cell>
          <cell r="AM1692">
            <v>90049</v>
          </cell>
          <cell r="AN1692" t="str">
            <v xml:space="preserve">  0/00/0000</v>
          </cell>
          <cell r="AO1692">
            <v>8531</v>
          </cell>
          <cell r="AP1692">
            <v>20321.849999999999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28852.85</v>
          </cell>
          <cell r="AV1692">
            <v>1</v>
          </cell>
          <cell r="AW1692">
            <v>1</v>
          </cell>
          <cell r="AX1692">
            <v>45</v>
          </cell>
          <cell r="AY1692">
            <v>57800</v>
          </cell>
          <cell r="AZ1692">
            <v>90049</v>
          </cell>
          <cell r="BA1692" t="str">
            <v xml:space="preserve"> ST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 t="str">
            <v>Substandard</v>
          </cell>
          <cell r="BH1692" t="str">
            <v>Pass</v>
          </cell>
          <cell r="BI1692" t="str">
            <v>***-**-3170</v>
          </cell>
          <cell r="BJ1692">
            <v>8531</v>
          </cell>
          <cell r="BK1692">
            <v>0</v>
          </cell>
          <cell r="BL1692"/>
          <cell r="BM1692"/>
          <cell r="BN1692">
            <v>0</v>
          </cell>
          <cell r="BO1692"/>
          <cell r="BP1692"/>
          <cell r="BQ1692">
            <v>1.3179706684722236E-5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8531</v>
          </cell>
          <cell r="BY1692" t="str">
            <v>120 +</v>
          </cell>
          <cell r="BZ1692">
            <v>28852.85</v>
          </cell>
          <cell r="CA1692" t="e">
            <v>#REF!</v>
          </cell>
          <cell r="CB1692" t="str">
            <v>Match</v>
          </cell>
          <cell r="CC1692" t="b">
            <v>0</v>
          </cell>
          <cell r="CD1692">
            <v>514283170</v>
          </cell>
          <cell r="CE1692">
            <v>9</v>
          </cell>
          <cell r="CF1692">
            <v>5</v>
          </cell>
          <cell r="CG1692">
            <v>28</v>
          </cell>
          <cell r="CH1692" t="b">
            <v>0</v>
          </cell>
          <cell r="CI1692">
            <v>6993.6868402777764</v>
          </cell>
          <cell r="CJ1692" t="str">
            <v>31 +</v>
          </cell>
          <cell r="CK1692">
            <v>0</v>
          </cell>
          <cell r="CL1692">
            <v>0</v>
          </cell>
        </row>
        <row r="1693">
          <cell r="B1693">
            <v>90298</v>
          </cell>
          <cell r="C1693" t="str">
            <v xml:space="preserve"> RUSSELL,MARIA</v>
          </cell>
          <cell r="D1693">
            <v>7500</v>
          </cell>
          <cell r="E1693">
            <v>7500</v>
          </cell>
          <cell r="F1693">
            <v>35822</v>
          </cell>
          <cell r="G1693">
            <v>36130</v>
          </cell>
          <cell r="H1693" t="str">
            <v xml:space="preserve"> OPERATE</v>
          </cell>
          <cell r="I1693" t="str">
            <v xml:space="preserve"> CO</v>
          </cell>
          <cell r="J1693">
            <v>91</v>
          </cell>
          <cell r="K1693" t="str">
            <v xml:space="preserve"> A</v>
          </cell>
          <cell r="L1693" t="str">
            <v xml:space="preserve"> N</v>
          </cell>
          <cell r="M1693">
            <v>0</v>
          </cell>
          <cell r="N1693">
            <v>57800</v>
          </cell>
          <cell r="O1693">
            <v>90298</v>
          </cell>
          <cell r="P1693">
            <v>0</v>
          </cell>
          <cell r="Q1693" t="str">
            <v xml:space="preserve"> CP</v>
          </cell>
          <cell r="R1693">
            <v>36130</v>
          </cell>
          <cell r="S1693">
            <v>0</v>
          </cell>
          <cell r="T1693">
            <v>0</v>
          </cell>
          <cell r="U1693" t="str">
            <v xml:space="preserve"> N</v>
          </cell>
          <cell r="V1693">
            <v>7</v>
          </cell>
          <cell r="W1693">
            <v>514283170</v>
          </cell>
          <cell r="X1693" t="str">
            <v xml:space="preserve"> S</v>
          </cell>
          <cell r="Y1693">
            <v>57800</v>
          </cell>
          <cell r="Z1693">
            <v>90298</v>
          </cell>
          <cell r="AA1693">
            <v>0</v>
          </cell>
          <cell r="AB1693">
            <v>1</v>
          </cell>
          <cell r="AC1693">
            <v>4</v>
          </cell>
          <cell r="AD1693">
            <v>11</v>
          </cell>
          <cell r="AE1693">
            <v>0</v>
          </cell>
          <cell r="AF1693">
            <v>0</v>
          </cell>
          <cell r="AG1693" t="str">
            <v xml:space="preserve"> ST</v>
          </cell>
          <cell r="AH1693" t="str">
            <v xml:space="preserve"> MACHINERY,EQUIP,VEHICLES,GEN I</v>
          </cell>
          <cell r="AI1693" t="str">
            <v xml:space="preserve"> N</v>
          </cell>
          <cell r="AJ1693">
            <v>11.25</v>
          </cell>
          <cell r="AK1693">
            <v>1</v>
          </cell>
          <cell r="AL1693">
            <v>57800</v>
          </cell>
          <cell r="AM1693">
            <v>90298</v>
          </cell>
          <cell r="AN1693" t="str">
            <v xml:space="preserve">  0/00/0000</v>
          </cell>
          <cell r="AO1693">
            <v>7500</v>
          </cell>
          <cell r="AP1693">
            <v>16151.17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23651.17</v>
          </cell>
          <cell r="AV1693">
            <v>1</v>
          </cell>
          <cell r="AW1693">
            <v>1</v>
          </cell>
          <cell r="AX1693">
            <v>45</v>
          </cell>
          <cell r="AY1693">
            <v>57800</v>
          </cell>
          <cell r="AZ1693">
            <v>90298</v>
          </cell>
          <cell r="BA1693" t="str">
            <v xml:space="preserve"> ST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 t="str">
            <v>Substandard</v>
          </cell>
          <cell r="BH1693" t="str">
            <v>Pass</v>
          </cell>
          <cell r="BI1693" t="str">
            <v>***-**-3170</v>
          </cell>
          <cell r="BJ1693">
            <v>7500</v>
          </cell>
          <cell r="BK1693">
            <v>0</v>
          </cell>
          <cell r="BL1693"/>
          <cell r="BM1693"/>
          <cell r="BN1693">
            <v>0</v>
          </cell>
          <cell r="BO1693"/>
          <cell r="BP1693"/>
          <cell r="BQ1693">
            <v>1.1586894869935151E-5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7500</v>
          </cell>
          <cell r="BY1693" t="str">
            <v>120 +</v>
          </cell>
          <cell r="BZ1693">
            <v>23651.17</v>
          </cell>
          <cell r="CA1693" t="e">
            <v>#REF!</v>
          </cell>
          <cell r="CB1693" t="str">
            <v>Match</v>
          </cell>
          <cell r="CC1693" t="b">
            <v>0</v>
          </cell>
          <cell r="CD1693">
            <v>514283170</v>
          </cell>
          <cell r="CE1693">
            <v>9</v>
          </cell>
          <cell r="CF1693">
            <v>5</v>
          </cell>
          <cell r="CG1693">
            <v>28</v>
          </cell>
          <cell r="CH1693" t="b">
            <v>0</v>
          </cell>
          <cell r="CI1693">
            <v>6993.6868402777764</v>
          </cell>
          <cell r="CJ1693" t="str">
            <v>31 +</v>
          </cell>
          <cell r="CK1693">
            <v>0</v>
          </cell>
          <cell r="CL1693">
            <v>0</v>
          </cell>
        </row>
        <row r="1694">
          <cell r="B1694">
            <v>90577</v>
          </cell>
          <cell r="C1694" t="str">
            <v xml:space="preserve"> RUSSELL,MARIA</v>
          </cell>
          <cell r="D1694">
            <v>8500</v>
          </cell>
          <cell r="E1694">
            <v>8500</v>
          </cell>
          <cell r="F1694">
            <v>35888</v>
          </cell>
          <cell r="G1694">
            <v>36130</v>
          </cell>
          <cell r="H1694" t="str">
            <v xml:space="preserve"> OPERATE-REPAIRS</v>
          </cell>
          <cell r="I1694" t="str">
            <v xml:space="preserve"> CO</v>
          </cell>
          <cell r="J1694">
            <v>91</v>
          </cell>
          <cell r="K1694" t="str">
            <v xml:space="preserve"> A</v>
          </cell>
          <cell r="L1694" t="str">
            <v xml:space="preserve"> N</v>
          </cell>
          <cell r="M1694">
            <v>0</v>
          </cell>
          <cell r="N1694">
            <v>57800</v>
          </cell>
          <cell r="O1694">
            <v>90577</v>
          </cell>
          <cell r="P1694">
            <v>0</v>
          </cell>
          <cell r="Q1694" t="str">
            <v xml:space="preserve"> CP</v>
          </cell>
          <cell r="R1694">
            <v>36130</v>
          </cell>
          <cell r="S1694">
            <v>0</v>
          </cell>
          <cell r="T1694">
            <v>0</v>
          </cell>
          <cell r="U1694" t="str">
            <v xml:space="preserve"> N</v>
          </cell>
          <cell r="V1694">
            <v>7</v>
          </cell>
          <cell r="W1694">
            <v>514283170</v>
          </cell>
          <cell r="X1694" t="str">
            <v xml:space="preserve"> S</v>
          </cell>
          <cell r="Y1694">
            <v>57800</v>
          </cell>
          <cell r="Z1694">
            <v>90577</v>
          </cell>
          <cell r="AA1694">
            <v>0</v>
          </cell>
          <cell r="AB1694">
            <v>1</v>
          </cell>
          <cell r="AC1694">
            <v>4</v>
          </cell>
          <cell r="AD1694">
            <v>11</v>
          </cell>
          <cell r="AE1694">
            <v>0</v>
          </cell>
          <cell r="AF1694">
            <v>0</v>
          </cell>
          <cell r="AG1694" t="str">
            <v xml:space="preserve"> ST</v>
          </cell>
          <cell r="AH1694" t="str">
            <v xml:space="preserve"> EQUIPMENT &amp; VEHICLES,ACCTS REC</v>
          </cell>
          <cell r="AI1694" t="str">
            <v xml:space="preserve"> N</v>
          </cell>
          <cell r="AJ1694">
            <v>11.25</v>
          </cell>
          <cell r="AK1694">
            <v>2</v>
          </cell>
          <cell r="AL1694">
            <v>57800</v>
          </cell>
          <cell r="AM1694">
            <v>90577</v>
          </cell>
          <cell r="AN1694" t="str">
            <v xml:space="preserve">  0/00/0000</v>
          </cell>
          <cell r="AO1694">
            <v>8500</v>
          </cell>
          <cell r="AP1694">
            <v>18305.09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26805.09</v>
          </cell>
          <cell r="AV1694">
            <v>1</v>
          </cell>
          <cell r="AW1694">
            <v>1</v>
          </cell>
          <cell r="AX1694">
            <v>45</v>
          </cell>
          <cell r="AY1694">
            <v>57800</v>
          </cell>
          <cell r="AZ1694">
            <v>90577</v>
          </cell>
          <cell r="BA1694" t="str">
            <v xml:space="preserve"> ST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 t="str">
            <v>Substandard</v>
          </cell>
          <cell r="BH1694" t="str">
            <v>Pass</v>
          </cell>
          <cell r="BI1694" t="str">
            <v>***-**-3170</v>
          </cell>
          <cell r="BJ1694">
            <v>8500</v>
          </cell>
          <cell r="BK1694">
            <v>0</v>
          </cell>
          <cell r="BL1694"/>
          <cell r="BM1694"/>
          <cell r="BN1694">
            <v>0</v>
          </cell>
          <cell r="BO1694"/>
          <cell r="BP1694"/>
          <cell r="BQ1694">
            <v>1.3131814185926504E-5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8500</v>
          </cell>
          <cell r="BY1694" t="str">
            <v>120 +</v>
          </cell>
          <cell r="BZ1694">
            <v>26805.09</v>
          </cell>
          <cell r="CA1694" t="e">
            <v>#REF!</v>
          </cell>
          <cell r="CB1694" t="str">
            <v>Match</v>
          </cell>
          <cell r="CC1694" t="b">
            <v>0</v>
          </cell>
          <cell r="CD1694">
            <v>514283170</v>
          </cell>
          <cell r="CE1694">
            <v>9</v>
          </cell>
          <cell r="CF1694">
            <v>5</v>
          </cell>
          <cell r="CG1694">
            <v>28</v>
          </cell>
          <cell r="CH1694" t="b">
            <v>0</v>
          </cell>
          <cell r="CI1694">
            <v>6993.6868402777764</v>
          </cell>
          <cell r="CJ1694" t="str">
            <v>31 +</v>
          </cell>
          <cell r="CK1694">
            <v>0</v>
          </cell>
          <cell r="CL1694">
            <v>0</v>
          </cell>
        </row>
        <row r="1695">
          <cell r="B1695">
            <v>90763</v>
          </cell>
          <cell r="C1695" t="str">
            <v xml:space="preserve"> RUSSELL,MARIA</v>
          </cell>
          <cell r="D1695">
            <v>4500</v>
          </cell>
          <cell r="E1695">
            <v>4500</v>
          </cell>
          <cell r="F1695">
            <v>35942</v>
          </cell>
          <cell r="G1695">
            <v>36130</v>
          </cell>
          <cell r="H1695" t="str">
            <v xml:space="preserve"> OPERATE</v>
          </cell>
          <cell r="I1695" t="str">
            <v xml:space="preserve"> CO</v>
          </cell>
          <cell r="J1695">
            <v>61</v>
          </cell>
          <cell r="K1695" t="str">
            <v xml:space="preserve"> A</v>
          </cell>
          <cell r="L1695" t="str">
            <v xml:space="preserve"> N</v>
          </cell>
          <cell r="M1695">
            <v>0</v>
          </cell>
          <cell r="N1695">
            <v>57800</v>
          </cell>
          <cell r="O1695">
            <v>90763</v>
          </cell>
          <cell r="P1695">
            <v>0</v>
          </cell>
          <cell r="Q1695" t="str">
            <v xml:space="preserve"> CP</v>
          </cell>
          <cell r="R1695">
            <v>36130</v>
          </cell>
          <cell r="S1695">
            <v>0</v>
          </cell>
          <cell r="T1695">
            <v>0</v>
          </cell>
          <cell r="U1695" t="str">
            <v xml:space="preserve"> N</v>
          </cell>
          <cell r="V1695">
            <v>7</v>
          </cell>
          <cell r="W1695">
            <v>514283170</v>
          </cell>
          <cell r="X1695" t="str">
            <v xml:space="preserve"> S</v>
          </cell>
          <cell r="Y1695">
            <v>57800</v>
          </cell>
          <cell r="Z1695">
            <v>90763</v>
          </cell>
          <cell r="AA1695">
            <v>0</v>
          </cell>
          <cell r="AB1695">
            <v>1</v>
          </cell>
          <cell r="AC1695">
            <v>4</v>
          </cell>
          <cell r="AD1695">
            <v>5</v>
          </cell>
          <cell r="AE1695">
            <v>0</v>
          </cell>
          <cell r="AF1695">
            <v>0</v>
          </cell>
          <cell r="AG1695" t="str">
            <v xml:space="preserve"> ST</v>
          </cell>
          <cell r="AH1695" t="str">
            <v xml:space="preserve"> SEC AGREE:MACH,EQUIP,VEHICLES</v>
          </cell>
          <cell r="AI1695" t="str">
            <v xml:space="preserve"> N</v>
          </cell>
          <cell r="AJ1695">
            <v>11.25</v>
          </cell>
          <cell r="AK1695">
            <v>2</v>
          </cell>
          <cell r="AL1695">
            <v>57800</v>
          </cell>
          <cell r="AM1695">
            <v>90763</v>
          </cell>
          <cell r="AN1695" t="str">
            <v xml:space="preserve">  0/00/0000</v>
          </cell>
          <cell r="AO1695">
            <v>4500</v>
          </cell>
          <cell r="AP1695">
            <v>9690.83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14190.83</v>
          </cell>
          <cell r="AV1695">
            <v>1</v>
          </cell>
          <cell r="AW1695">
            <v>1</v>
          </cell>
          <cell r="AX1695">
            <v>45</v>
          </cell>
          <cell r="AY1695">
            <v>57800</v>
          </cell>
          <cell r="AZ1695">
            <v>90763</v>
          </cell>
          <cell r="BA1695" t="str">
            <v xml:space="preserve"> ST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 t="str">
            <v>Substandard</v>
          </cell>
          <cell r="BH1695" t="str">
            <v>Pass</v>
          </cell>
          <cell r="BI1695" t="str">
            <v>***-**-3170</v>
          </cell>
          <cell r="BJ1695">
            <v>4500</v>
          </cell>
          <cell r="BK1695">
            <v>0</v>
          </cell>
          <cell r="BL1695"/>
          <cell r="BM1695"/>
          <cell r="BN1695">
            <v>0</v>
          </cell>
          <cell r="BO1695"/>
          <cell r="BP1695"/>
          <cell r="BQ1695">
            <v>6.9521369219610896E-6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4500</v>
          </cell>
          <cell r="BY1695" t="str">
            <v>120 +</v>
          </cell>
          <cell r="BZ1695">
            <v>14190.83</v>
          </cell>
          <cell r="CA1695" t="e">
            <v>#REF!</v>
          </cell>
          <cell r="CB1695" t="str">
            <v>Match</v>
          </cell>
          <cell r="CC1695" t="b">
            <v>0</v>
          </cell>
          <cell r="CD1695">
            <v>514283170</v>
          </cell>
          <cell r="CE1695">
            <v>9</v>
          </cell>
          <cell r="CF1695">
            <v>5</v>
          </cell>
          <cell r="CG1695">
            <v>28</v>
          </cell>
          <cell r="CH1695" t="b">
            <v>0</v>
          </cell>
          <cell r="CI1695">
            <v>6993.6868402777764</v>
          </cell>
          <cell r="CJ1695" t="str">
            <v>31 +</v>
          </cell>
          <cell r="CK1695">
            <v>0</v>
          </cell>
          <cell r="CL1695">
            <v>0</v>
          </cell>
        </row>
        <row r="1696">
          <cell r="B1696">
            <v>52825</v>
          </cell>
          <cell r="C1696" t="str">
            <v xml:space="preserve"> SIMON,JEREMY ALAN</v>
          </cell>
          <cell r="D1696">
            <v>22017.5</v>
          </cell>
          <cell r="E1696">
            <v>12905.02</v>
          </cell>
          <cell r="F1696">
            <v>42486</v>
          </cell>
          <cell r="G1696">
            <v>43947</v>
          </cell>
          <cell r="H1696" t="str">
            <v xml:space="preserve"> PURCHASE VEHICLE</v>
          </cell>
          <cell r="I1696" t="str">
            <v xml:space="preserve"> SA</v>
          </cell>
          <cell r="J1696">
            <v>34</v>
          </cell>
          <cell r="K1696" t="str">
            <v xml:space="preserve"> A</v>
          </cell>
          <cell r="L1696" t="str">
            <v xml:space="preserve"> N</v>
          </cell>
          <cell r="M1696">
            <v>0</v>
          </cell>
          <cell r="N1696">
            <v>57801</v>
          </cell>
          <cell r="O1696">
            <v>52825</v>
          </cell>
          <cell r="P1696">
            <v>0</v>
          </cell>
          <cell r="Q1696" t="str">
            <v xml:space="preserve"> CP</v>
          </cell>
          <cell r="R1696">
            <v>43157</v>
          </cell>
          <cell r="S1696">
            <v>514.6</v>
          </cell>
          <cell r="T1696">
            <v>16.27</v>
          </cell>
          <cell r="U1696" t="str">
            <v xml:space="preserve"> N</v>
          </cell>
          <cell r="V1696">
            <v>11</v>
          </cell>
          <cell r="W1696">
            <v>509882358</v>
          </cell>
          <cell r="X1696" t="str">
            <v xml:space="preserve"> S</v>
          </cell>
          <cell r="Y1696">
            <v>57801</v>
          </cell>
          <cell r="Z1696">
            <v>52825</v>
          </cell>
          <cell r="AA1696">
            <v>0</v>
          </cell>
          <cell r="AB1696">
            <v>24</v>
          </cell>
          <cell r="AC1696">
            <v>5</v>
          </cell>
          <cell r="AD1696">
            <v>12</v>
          </cell>
          <cell r="AE1696">
            <v>0</v>
          </cell>
          <cell r="AF1696">
            <v>0</v>
          </cell>
          <cell r="AG1696" t="str">
            <v xml:space="preserve"> ST</v>
          </cell>
          <cell r="AH1696" t="str">
            <v xml:space="preserve"> 2011 FORD EXPEDITION EL-V8</v>
          </cell>
          <cell r="AI1696" t="str">
            <v xml:space="preserve"> N</v>
          </cell>
          <cell r="AJ1696">
            <v>5.75</v>
          </cell>
          <cell r="AK1696">
            <v>1</v>
          </cell>
          <cell r="AL1696">
            <v>57801</v>
          </cell>
          <cell r="AM1696">
            <v>52825</v>
          </cell>
          <cell r="AN1696" t="str">
            <v xml:space="preserve">  0/00/0000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57801</v>
          </cell>
          <cell r="AZ1696">
            <v>52825</v>
          </cell>
          <cell r="BA1696" t="str">
            <v xml:space="preserve"> ST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 t="str">
            <v>Pass</v>
          </cell>
          <cell r="BH1696" t="str">
            <v>Pass</v>
          </cell>
          <cell r="BI1696" t="str">
            <v>***-**-2358</v>
          </cell>
          <cell r="BJ1696">
            <v>12905.02</v>
          </cell>
          <cell r="BK1696">
            <v>12921.29</v>
          </cell>
          <cell r="BL1696">
            <v>12921.29</v>
          </cell>
          <cell r="BM1696"/>
          <cell r="BN1696"/>
          <cell r="BO1696"/>
          <cell r="BP1696"/>
          <cell r="BQ1696">
            <v>1.0190131943085754E-5</v>
          </cell>
          <cell r="BR1696">
            <v>12905.02</v>
          </cell>
          <cell r="BS1696">
            <v>16.27</v>
          </cell>
          <cell r="BT1696">
            <v>12921.29</v>
          </cell>
          <cell r="BU1696">
            <v>0</v>
          </cell>
          <cell r="BV1696">
            <v>12921.29</v>
          </cell>
          <cell r="BW1696">
            <v>0</v>
          </cell>
          <cell r="BX1696">
            <v>0</v>
          </cell>
          <cell r="BY1696"/>
          <cell r="BZ1696">
            <v>0</v>
          </cell>
          <cell r="CA1696" t="e">
            <v>#REF!</v>
          </cell>
          <cell r="CB1696" t="str">
            <v>Match</v>
          </cell>
          <cell r="CC1696" t="b">
            <v>0</v>
          </cell>
          <cell r="CD1696">
            <v>509882358</v>
          </cell>
          <cell r="CE1696">
            <v>9</v>
          </cell>
          <cell r="CF1696">
            <v>5</v>
          </cell>
          <cell r="CG1696">
            <v>88</v>
          </cell>
          <cell r="CH1696" t="b">
            <v>0</v>
          </cell>
          <cell r="CI1696">
            <v>-33.313159722223645</v>
          </cell>
          <cell r="CJ1696"/>
          <cell r="CK1696" t="e">
            <v>#REF!</v>
          </cell>
          <cell r="CL1696" t="e">
            <v>#REF!</v>
          </cell>
        </row>
        <row r="1697">
          <cell r="B1697">
            <v>54177</v>
          </cell>
          <cell r="C1697" t="str">
            <v xml:space="preserve"> SMITH,ANITA R.</v>
          </cell>
          <cell r="D1697">
            <v>3036.5</v>
          </cell>
          <cell r="E1697">
            <v>3036.5</v>
          </cell>
          <cell r="F1697">
            <v>42993</v>
          </cell>
          <cell r="G1697">
            <v>43221</v>
          </cell>
          <cell r="H1697" t="str">
            <v xml:space="preserve"> PURCHASE VEHICLE</v>
          </cell>
          <cell r="I1697" t="str">
            <v xml:space="preserve"> SI</v>
          </cell>
          <cell r="J1697">
            <v>34</v>
          </cell>
          <cell r="K1697" t="str">
            <v xml:space="preserve"> A</v>
          </cell>
          <cell r="L1697" t="str">
            <v xml:space="preserve"> N</v>
          </cell>
          <cell r="M1697">
            <v>0</v>
          </cell>
          <cell r="N1697">
            <v>57885</v>
          </cell>
          <cell r="O1697">
            <v>54177</v>
          </cell>
          <cell r="P1697">
            <v>0</v>
          </cell>
          <cell r="Q1697" t="str">
            <v xml:space="preserve"> J</v>
          </cell>
          <cell r="R1697">
            <v>43221</v>
          </cell>
          <cell r="S1697">
            <v>0</v>
          </cell>
          <cell r="T1697">
            <v>103.52</v>
          </cell>
          <cell r="U1697" t="str">
            <v xml:space="preserve"> N</v>
          </cell>
          <cell r="V1697">
            <v>11</v>
          </cell>
          <cell r="W1697">
            <v>510608491</v>
          </cell>
          <cell r="X1697" t="str">
            <v xml:space="preserve"> S</v>
          </cell>
          <cell r="Y1697">
            <v>57885</v>
          </cell>
          <cell r="Z1697">
            <v>54177</v>
          </cell>
          <cell r="AA1697">
            <v>0</v>
          </cell>
          <cell r="AB1697">
            <v>23</v>
          </cell>
          <cell r="AC1697">
            <v>5</v>
          </cell>
          <cell r="AD1697">
            <v>12</v>
          </cell>
          <cell r="AE1697">
            <v>0</v>
          </cell>
          <cell r="AF1697">
            <v>0</v>
          </cell>
          <cell r="AG1697" t="str">
            <v xml:space="preserve"> ST</v>
          </cell>
          <cell r="AH1697" t="str">
            <v xml:space="preserve"> 2000 GMC YUKON (VIN 1GKEK13T1Y</v>
          </cell>
          <cell r="AI1697" t="str">
            <v xml:space="preserve"> N</v>
          </cell>
          <cell r="AJ1697">
            <v>9.5</v>
          </cell>
          <cell r="AK1697">
            <v>0</v>
          </cell>
          <cell r="AL1697">
            <v>57885</v>
          </cell>
          <cell r="AM1697">
            <v>54177</v>
          </cell>
          <cell r="AN1697" t="str">
            <v xml:space="preserve">  0/00/0000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57885</v>
          </cell>
          <cell r="AZ1697">
            <v>54177</v>
          </cell>
          <cell r="BA1697" t="str">
            <v xml:space="preserve"> ST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 t="str">
            <v>Pass</v>
          </cell>
          <cell r="BH1697" t="str">
            <v>Pass</v>
          </cell>
          <cell r="BI1697" t="str">
            <v>***-**-8491</v>
          </cell>
          <cell r="BJ1697">
            <v>3036.5</v>
          </cell>
          <cell r="BK1697">
            <v>3140.02</v>
          </cell>
          <cell r="BL1697">
            <v>3140.02</v>
          </cell>
          <cell r="BM1697"/>
          <cell r="BN1697"/>
          <cell r="BO1697"/>
          <cell r="BP1697"/>
          <cell r="BQ1697">
            <v>3.9614134469843181E-6</v>
          </cell>
          <cell r="BR1697">
            <v>3036.5</v>
          </cell>
          <cell r="BS1697">
            <v>103.52</v>
          </cell>
          <cell r="BT1697">
            <v>3140.02</v>
          </cell>
          <cell r="BU1697">
            <v>0</v>
          </cell>
          <cell r="BV1697">
            <v>3140.02</v>
          </cell>
          <cell r="BW1697">
            <v>0</v>
          </cell>
          <cell r="BX1697">
            <v>0</v>
          </cell>
          <cell r="BY1697"/>
          <cell r="BZ1697">
            <v>0</v>
          </cell>
          <cell r="CA1697" t="e">
            <v>#REF!</v>
          </cell>
          <cell r="CB1697" t="str">
            <v>Match</v>
          </cell>
          <cell r="CC1697" t="b">
            <v>0</v>
          </cell>
          <cell r="CD1697">
            <v>510608491</v>
          </cell>
          <cell r="CE1697">
            <v>9</v>
          </cell>
          <cell r="CF1697">
            <v>5</v>
          </cell>
          <cell r="CG1697">
            <v>60</v>
          </cell>
          <cell r="CH1697" t="b">
            <v>0</v>
          </cell>
          <cell r="CI1697">
            <v>-97.313159722223645</v>
          </cell>
          <cell r="CJ1697"/>
          <cell r="CK1697" t="e">
            <v>#REF!</v>
          </cell>
          <cell r="CL1697" t="e">
            <v>#REF!</v>
          </cell>
        </row>
        <row r="1698">
          <cell r="B1698">
            <v>47326</v>
          </cell>
          <cell r="C1698" t="str">
            <v xml:space="preserve"> SMITH,CRAIG</v>
          </cell>
          <cell r="D1698">
            <v>27318.37</v>
          </cell>
          <cell r="E1698">
            <v>20081.93</v>
          </cell>
          <cell r="F1698">
            <v>40906</v>
          </cell>
          <cell r="G1698">
            <v>42733</v>
          </cell>
          <cell r="H1698" t="str">
            <v xml:space="preserve"> REFINANCE EQUIPMENT</v>
          </cell>
          <cell r="I1698" t="str">
            <v xml:space="preserve"> CO</v>
          </cell>
          <cell r="J1698">
            <v>32</v>
          </cell>
          <cell r="K1698" t="str">
            <v xml:space="preserve"> A</v>
          </cell>
          <cell r="L1698" t="str">
            <v xml:space="preserve"> N</v>
          </cell>
          <cell r="M1698">
            <v>0</v>
          </cell>
          <cell r="N1698">
            <v>58175</v>
          </cell>
          <cell r="O1698">
            <v>47326</v>
          </cell>
          <cell r="P1698">
            <v>0</v>
          </cell>
          <cell r="Q1698" t="str">
            <v xml:space="preserve"> JB</v>
          </cell>
          <cell r="R1698">
            <v>42733</v>
          </cell>
          <cell r="S1698">
            <v>0</v>
          </cell>
          <cell r="T1698">
            <v>0</v>
          </cell>
          <cell r="U1698" t="str">
            <v xml:space="preserve"> N</v>
          </cell>
          <cell r="V1698">
            <v>3</v>
          </cell>
          <cell r="W1698">
            <v>514826061</v>
          </cell>
          <cell r="X1698" t="str">
            <v xml:space="preserve"> S</v>
          </cell>
          <cell r="Y1698">
            <v>58175</v>
          </cell>
          <cell r="Z1698">
            <v>47326</v>
          </cell>
          <cell r="AA1698">
            <v>0</v>
          </cell>
          <cell r="AB1698">
            <v>13</v>
          </cell>
          <cell r="AC1698">
            <v>2</v>
          </cell>
          <cell r="AD1698">
            <v>5</v>
          </cell>
          <cell r="AE1698">
            <v>0</v>
          </cell>
          <cell r="AF1698">
            <v>0</v>
          </cell>
          <cell r="AG1698" t="str">
            <v xml:space="preserve"> ST</v>
          </cell>
          <cell r="AH1698" t="str">
            <v xml:space="preserve"> ALL EQUIPMENT</v>
          </cell>
          <cell r="AI1698" t="str">
            <v xml:space="preserve"> N</v>
          </cell>
          <cell r="AJ1698">
            <v>10</v>
          </cell>
          <cell r="AK1698">
            <v>21</v>
          </cell>
          <cell r="AL1698">
            <v>58175</v>
          </cell>
          <cell r="AM1698">
            <v>47326</v>
          </cell>
          <cell r="AN1698" t="str">
            <v xml:space="preserve">  0/00/0000</v>
          </cell>
          <cell r="AO1698">
            <v>20081.93</v>
          </cell>
          <cell r="AP1698">
            <v>11276.9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31358.83</v>
          </cell>
          <cell r="AV1698">
            <v>16</v>
          </cell>
          <cell r="AW1698">
            <v>9</v>
          </cell>
          <cell r="AX1698">
            <v>7</v>
          </cell>
          <cell r="AY1698">
            <v>58175</v>
          </cell>
          <cell r="AZ1698">
            <v>47326</v>
          </cell>
          <cell r="BA1698" t="str">
            <v xml:space="preserve"> ST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 t="str">
            <v>Substandard</v>
          </cell>
          <cell r="BH1698" t="str">
            <v>Pass</v>
          </cell>
          <cell r="BI1698" t="str">
            <v>***-**-6061</v>
          </cell>
          <cell r="BJ1698">
            <v>20081.93</v>
          </cell>
          <cell r="BK1698">
            <v>0</v>
          </cell>
          <cell r="BL1698"/>
          <cell r="BM1698"/>
          <cell r="BN1698">
            <v>0</v>
          </cell>
          <cell r="BO1698"/>
          <cell r="BP1698"/>
          <cell r="BQ1698">
            <v>2.7577743608343325E-5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20081.93</v>
          </cell>
          <cell r="BY1698" t="str">
            <v>120 +</v>
          </cell>
          <cell r="BZ1698">
            <v>31358.83</v>
          </cell>
          <cell r="CA1698" t="e">
            <v>#REF!</v>
          </cell>
          <cell r="CB1698" t="str">
            <v>Match</v>
          </cell>
          <cell r="CC1698" t="b">
            <v>0</v>
          </cell>
          <cell r="CD1698">
            <v>514826061</v>
          </cell>
          <cell r="CE1698">
            <v>9</v>
          </cell>
          <cell r="CF1698">
            <v>5</v>
          </cell>
          <cell r="CG1698">
            <v>82</v>
          </cell>
          <cell r="CH1698" t="b">
            <v>0</v>
          </cell>
          <cell r="CI1698">
            <v>390.68684027777635</v>
          </cell>
          <cell r="CJ1698" t="str">
            <v>31 +</v>
          </cell>
          <cell r="CK1698">
            <v>0</v>
          </cell>
          <cell r="CL1698">
            <v>0</v>
          </cell>
        </row>
        <row r="1699">
          <cell r="B1699">
            <v>54338</v>
          </cell>
          <cell r="C1699" t="str">
            <v xml:space="preserve"> SMITH,CLIFTON R.</v>
          </cell>
          <cell r="D1699">
            <v>5941.33</v>
          </cell>
          <cell r="E1699">
            <v>5721.28</v>
          </cell>
          <cell r="F1699">
            <v>43067</v>
          </cell>
          <cell r="G1699">
            <v>43855</v>
          </cell>
          <cell r="H1699" t="str">
            <v xml:space="preserve"> REFINANCE DEBT</v>
          </cell>
          <cell r="I1699" t="str">
            <v xml:space="preserve"> SA</v>
          </cell>
          <cell r="J1699">
            <v>31</v>
          </cell>
          <cell r="K1699" t="str">
            <v xml:space="preserve"> A</v>
          </cell>
          <cell r="L1699" t="str">
            <v xml:space="preserve"> N</v>
          </cell>
          <cell r="M1699">
            <v>0</v>
          </cell>
          <cell r="N1699">
            <v>58177</v>
          </cell>
          <cell r="O1699">
            <v>54338</v>
          </cell>
          <cell r="P1699">
            <v>0</v>
          </cell>
          <cell r="Q1699" t="str">
            <v xml:space="preserve"> MN</v>
          </cell>
          <cell r="R1699">
            <v>43125</v>
          </cell>
          <cell r="S1699">
            <v>245.44</v>
          </cell>
          <cell r="T1699">
            <v>33.619999999999997</v>
          </cell>
          <cell r="U1699" t="str">
            <v xml:space="preserve"> N</v>
          </cell>
          <cell r="V1699">
            <v>11</v>
          </cell>
          <cell r="W1699">
            <v>512607928</v>
          </cell>
          <cell r="X1699" t="str">
            <v xml:space="preserve"> S</v>
          </cell>
          <cell r="Y1699">
            <v>58177</v>
          </cell>
          <cell r="Z1699">
            <v>54338</v>
          </cell>
          <cell r="AA1699">
            <v>0</v>
          </cell>
          <cell r="AB1699">
            <v>3</v>
          </cell>
          <cell r="AC1699">
            <v>10</v>
          </cell>
          <cell r="AD1699">
            <v>4</v>
          </cell>
          <cell r="AE1699">
            <v>0</v>
          </cell>
          <cell r="AF1699">
            <v>0</v>
          </cell>
          <cell r="AG1699" t="str">
            <v xml:space="preserve"> ST</v>
          </cell>
          <cell r="AH1699" t="str">
            <v xml:space="preserve"> 2004 GMC SIERRA 1500 (VIN 2GTE</v>
          </cell>
          <cell r="AI1699" t="str">
            <v xml:space="preserve"> N</v>
          </cell>
          <cell r="AJ1699">
            <v>6.5</v>
          </cell>
          <cell r="AK1699">
            <v>0</v>
          </cell>
          <cell r="AL1699">
            <v>58177</v>
          </cell>
          <cell r="AM1699">
            <v>54338</v>
          </cell>
          <cell r="AN1699" t="str">
            <v xml:space="preserve">  0/00/0000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58177</v>
          </cell>
          <cell r="AZ1699">
            <v>54338</v>
          </cell>
          <cell r="BA1699" t="str">
            <v xml:space="preserve"> ST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 t="str">
            <v>Pass</v>
          </cell>
          <cell r="BH1699" t="str">
            <v>Pass</v>
          </cell>
          <cell r="BI1699" t="str">
            <v>***-**-7928</v>
          </cell>
          <cell r="BJ1699">
            <v>5721.28</v>
          </cell>
          <cell r="BK1699">
            <v>5754.9</v>
          </cell>
          <cell r="BL1699">
            <v>5754.9</v>
          </cell>
          <cell r="BM1699"/>
          <cell r="BN1699"/>
          <cell r="BO1699"/>
          <cell r="BP1699"/>
          <cell r="BQ1699">
            <v>5.1069292353126725E-6</v>
          </cell>
          <cell r="BR1699">
            <v>5721.28</v>
          </cell>
          <cell r="BS1699">
            <v>33.619999999999997</v>
          </cell>
          <cell r="BT1699">
            <v>5754.9</v>
          </cell>
          <cell r="BU1699">
            <v>0</v>
          </cell>
          <cell r="BV1699">
            <v>5754.9</v>
          </cell>
          <cell r="BW1699">
            <v>0</v>
          </cell>
          <cell r="BX1699">
            <v>0</v>
          </cell>
          <cell r="BY1699"/>
          <cell r="BZ1699">
            <v>0</v>
          </cell>
          <cell r="CA1699" t="e">
            <v>#REF!</v>
          </cell>
          <cell r="CB1699" t="str">
            <v>Match</v>
          </cell>
          <cell r="CC1699" t="b">
            <v>0</v>
          </cell>
          <cell r="CD1699">
            <v>512607928</v>
          </cell>
          <cell r="CE1699">
            <v>9</v>
          </cell>
          <cell r="CF1699">
            <v>5</v>
          </cell>
          <cell r="CG1699">
            <v>60</v>
          </cell>
          <cell r="CH1699" t="b">
            <v>0</v>
          </cell>
          <cell r="CI1699">
            <v>-1.3131597222236451</v>
          </cell>
          <cell r="CJ1699"/>
          <cell r="CK1699" t="e">
            <v>#REF!</v>
          </cell>
          <cell r="CL1699" t="e">
            <v>#REF!</v>
          </cell>
        </row>
        <row r="1700">
          <cell r="B1700">
            <v>53675</v>
          </cell>
          <cell r="C1700" t="str">
            <v xml:space="preserve"> SMITH,GRACIE ANN</v>
          </cell>
          <cell r="D1700">
            <v>11230.94</v>
          </cell>
          <cell r="E1700">
            <v>9410.39</v>
          </cell>
          <cell r="F1700">
            <v>42804</v>
          </cell>
          <cell r="G1700">
            <v>44280</v>
          </cell>
          <cell r="H1700" t="str">
            <v xml:space="preserve"> PURCHASE VEHICLE</v>
          </cell>
          <cell r="I1700" t="str">
            <v xml:space="preserve"> SA</v>
          </cell>
          <cell r="J1700">
            <v>34</v>
          </cell>
          <cell r="K1700" t="str">
            <v xml:space="preserve"> A</v>
          </cell>
          <cell r="L1700" t="str">
            <v xml:space="preserve"> N</v>
          </cell>
          <cell r="M1700">
            <v>0</v>
          </cell>
          <cell r="N1700">
            <v>58180</v>
          </cell>
          <cell r="O1700">
            <v>53675</v>
          </cell>
          <cell r="P1700">
            <v>0</v>
          </cell>
          <cell r="Q1700" t="str">
            <v xml:space="preserve"> MN</v>
          </cell>
          <cell r="R1700">
            <v>43125</v>
          </cell>
          <cell r="S1700">
            <v>270.77</v>
          </cell>
          <cell r="T1700">
            <v>13.54</v>
          </cell>
          <cell r="U1700" t="str">
            <v xml:space="preserve"> N</v>
          </cell>
          <cell r="V1700">
            <v>11</v>
          </cell>
          <cell r="W1700">
            <v>515083043</v>
          </cell>
          <cell r="X1700" t="str">
            <v xml:space="preserve"> S</v>
          </cell>
          <cell r="Y1700">
            <v>58180</v>
          </cell>
          <cell r="Z1700">
            <v>53675</v>
          </cell>
          <cell r="AA1700">
            <v>1</v>
          </cell>
          <cell r="AB1700">
            <v>1</v>
          </cell>
          <cell r="AC1700">
            <v>5</v>
          </cell>
          <cell r="AD1700">
            <v>12</v>
          </cell>
          <cell r="AE1700">
            <v>0</v>
          </cell>
          <cell r="AF1700">
            <v>0</v>
          </cell>
          <cell r="AG1700" t="str">
            <v xml:space="preserve"> ST</v>
          </cell>
          <cell r="AH1700" t="str">
            <v xml:space="preserve"> 2007 JEEP GRAND CHEROKEE LIMIT</v>
          </cell>
          <cell r="AI1700" t="str">
            <v xml:space="preserve"> N</v>
          </cell>
          <cell r="AJ1700">
            <v>7.5</v>
          </cell>
          <cell r="AK1700">
            <v>3</v>
          </cell>
          <cell r="AL1700">
            <v>58180</v>
          </cell>
          <cell r="AM1700">
            <v>53675</v>
          </cell>
          <cell r="AN1700" t="str">
            <v xml:space="preserve"> 10/22/2017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58180</v>
          </cell>
          <cell r="AZ1700">
            <v>53675</v>
          </cell>
          <cell r="BA1700" t="str">
            <v xml:space="preserve"> ST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 t="str">
            <v>Pass</v>
          </cell>
          <cell r="BH1700" t="str">
            <v>Pass</v>
          </cell>
          <cell r="BI1700" t="str">
            <v>***-**-3043</v>
          </cell>
          <cell r="BJ1700">
            <v>9410.39</v>
          </cell>
          <cell r="BK1700">
            <v>9423.93</v>
          </cell>
          <cell r="BL1700">
            <v>9423.93</v>
          </cell>
          <cell r="BM1700"/>
          <cell r="BN1700"/>
          <cell r="BO1700"/>
          <cell r="BP1700"/>
          <cell r="BQ1700">
            <v>9.692195521341247E-6</v>
          </cell>
          <cell r="BR1700">
            <v>9410.39</v>
          </cell>
          <cell r="BS1700">
            <v>13.54</v>
          </cell>
          <cell r="BT1700">
            <v>9423.93</v>
          </cell>
          <cell r="BU1700">
            <v>0</v>
          </cell>
          <cell r="BV1700">
            <v>9423.93</v>
          </cell>
          <cell r="BW1700">
            <v>0</v>
          </cell>
          <cell r="BX1700">
            <v>0</v>
          </cell>
          <cell r="BY1700"/>
          <cell r="BZ1700">
            <v>0</v>
          </cell>
          <cell r="CA1700" t="e">
            <v>#REF!</v>
          </cell>
          <cell r="CB1700" t="str">
            <v>Match</v>
          </cell>
          <cell r="CC1700" t="b">
            <v>0</v>
          </cell>
          <cell r="CD1700">
            <v>515083043</v>
          </cell>
          <cell r="CE1700">
            <v>9</v>
          </cell>
          <cell r="CF1700">
            <v>5</v>
          </cell>
          <cell r="CG1700">
            <v>8</v>
          </cell>
          <cell r="CH1700" t="b">
            <v>0</v>
          </cell>
          <cell r="CI1700">
            <v>-1.3131597222236451</v>
          </cell>
          <cell r="CJ1700"/>
          <cell r="CK1700" t="e">
            <v>#REF!</v>
          </cell>
          <cell r="CL1700" t="e">
            <v>#REF!</v>
          </cell>
        </row>
        <row r="1701">
          <cell r="B1701">
            <v>48424</v>
          </cell>
          <cell r="C1701" t="str">
            <v xml:space="preserve"> SMITH,DANIELLE E.</v>
          </cell>
          <cell r="D1701">
            <v>4291.5200000000004</v>
          </cell>
          <cell r="E1701">
            <v>3841.52</v>
          </cell>
          <cell r="F1701">
            <v>41218</v>
          </cell>
          <cell r="G1701">
            <v>42190</v>
          </cell>
          <cell r="H1701" t="str">
            <v xml:space="preserve"> REFINANCE VEHICLE</v>
          </cell>
          <cell r="I1701" t="str">
            <v xml:space="preserve"> CO</v>
          </cell>
          <cell r="J1701">
            <v>34</v>
          </cell>
          <cell r="K1701" t="str">
            <v xml:space="preserve"> A</v>
          </cell>
          <cell r="L1701" t="str">
            <v xml:space="preserve"> N</v>
          </cell>
          <cell r="M1701">
            <v>0</v>
          </cell>
          <cell r="N1701">
            <v>58190</v>
          </cell>
          <cell r="O1701">
            <v>48424</v>
          </cell>
          <cell r="P1701">
            <v>0</v>
          </cell>
          <cell r="Q1701" t="str">
            <v xml:space="preserve"> LF</v>
          </cell>
          <cell r="R1701">
            <v>41338</v>
          </cell>
          <cell r="S1701">
            <v>150.33000000000001</v>
          </cell>
          <cell r="T1701">
            <v>0</v>
          </cell>
          <cell r="U1701" t="str">
            <v xml:space="preserve"> N</v>
          </cell>
          <cell r="V1701">
            <v>11</v>
          </cell>
          <cell r="W1701">
            <v>617643500</v>
          </cell>
          <cell r="X1701" t="str">
            <v xml:space="preserve"> S</v>
          </cell>
          <cell r="Y1701">
            <v>58190</v>
          </cell>
          <cell r="Z1701">
            <v>48424</v>
          </cell>
          <cell r="AA1701">
            <v>0</v>
          </cell>
          <cell r="AB1701">
            <v>1</v>
          </cell>
          <cell r="AC1701">
            <v>5</v>
          </cell>
          <cell r="AD1701">
            <v>12</v>
          </cell>
          <cell r="AE1701">
            <v>0</v>
          </cell>
          <cell r="AF1701">
            <v>0</v>
          </cell>
          <cell r="AG1701" t="str">
            <v xml:space="preserve"> ST</v>
          </cell>
          <cell r="AH1701" t="str">
            <v xml:space="preserve"> 2002 DODGE STRATUS (VIN 1B3EL4</v>
          </cell>
          <cell r="AI1701" t="str">
            <v xml:space="preserve"> N</v>
          </cell>
          <cell r="AJ1701">
            <v>8.5</v>
          </cell>
          <cell r="AK1701">
            <v>32</v>
          </cell>
          <cell r="AL1701">
            <v>58190</v>
          </cell>
          <cell r="AM1701">
            <v>48424</v>
          </cell>
          <cell r="AN1701" t="str">
            <v xml:space="preserve">  0/00/0000</v>
          </cell>
          <cell r="AO1701">
            <v>3841.52</v>
          </cell>
          <cell r="AP1701">
            <v>1717.89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5559.41</v>
          </cell>
          <cell r="AV1701">
            <v>32</v>
          </cell>
          <cell r="AW1701">
            <v>31</v>
          </cell>
          <cell r="AX1701">
            <v>30</v>
          </cell>
          <cell r="AY1701">
            <v>58190</v>
          </cell>
          <cell r="AZ1701">
            <v>48424</v>
          </cell>
          <cell r="BA1701" t="str">
            <v xml:space="preserve"> ST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 t="str">
            <v>Substandard</v>
          </cell>
          <cell r="BH1701" t="str">
            <v>Pass</v>
          </cell>
          <cell r="BI1701" t="str">
            <v>***-**-3500</v>
          </cell>
          <cell r="BJ1701">
            <v>3841.52</v>
          </cell>
          <cell r="BK1701">
            <v>0</v>
          </cell>
          <cell r="BL1701"/>
          <cell r="BM1701"/>
          <cell r="BN1701">
            <v>0</v>
          </cell>
          <cell r="BO1701"/>
          <cell r="BP1701"/>
          <cell r="BQ1701">
            <v>4.4841001628018119E-6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3841.52</v>
          </cell>
          <cell r="BY1701" t="str">
            <v>120 +</v>
          </cell>
          <cell r="BZ1701">
            <v>5559.41</v>
          </cell>
          <cell r="CA1701" t="e">
            <v>#REF!</v>
          </cell>
          <cell r="CB1701" t="str">
            <v>Match</v>
          </cell>
          <cell r="CC1701" t="b">
            <v>0</v>
          </cell>
          <cell r="CD1701">
            <v>617643500</v>
          </cell>
          <cell r="CE1701">
            <v>9</v>
          </cell>
          <cell r="CF1701">
            <v>6</v>
          </cell>
          <cell r="CG1701">
            <v>64</v>
          </cell>
          <cell r="CH1701" t="b">
            <v>0</v>
          </cell>
          <cell r="CI1701">
            <v>1785.6868402777764</v>
          </cell>
          <cell r="CJ1701" t="str">
            <v>31 +</v>
          </cell>
          <cell r="CK1701">
            <v>0</v>
          </cell>
          <cell r="CL1701">
            <v>0</v>
          </cell>
        </row>
        <row r="1702">
          <cell r="B1702">
            <v>47600</v>
          </cell>
          <cell r="C1702" t="str">
            <v xml:space="preserve"> SMITH,DAVID L</v>
          </cell>
          <cell r="D1702">
            <v>9960.2800000000007</v>
          </cell>
          <cell r="E1702">
            <v>2208.77</v>
          </cell>
          <cell r="F1702">
            <v>40990</v>
          </cell>
          <cell r="G1702">
            <v>41876</v>
          </cell>
          <cell r="H1702" t="str">
            <v xml:space="preserve"> PURCHASE VEHICLE</v>
          </cell>
          <cell r="I1702" t="str">
            <v xml:space="preserve"> CO</v>
          </cell>
          <cell r="J1702">
            <v>34</v>
          </cell>
          <cell r="K1702" t="str">
            <v xml:space="preserve"> A</v>
          </cell>
          <cell r="L1702" t="str">
            <v xml:space="preserve"> N</v>
          </cell>
          <cell r="M1702">
            <v>0</v>
          </cell>
          <cell r="N1702">
            <v>58200</v>
          </cell>
          <cell r="O1702">
            <v>47600</v>
          </cell>
          <cell r="P1702">
            <v>0</v>
          </cell>
          <cell r="Q1702" t="str">
            <v xml:space="preserve"> CP</v>
          </cell>
          <cell r="R1702">
            <v>41664</v>
          </cell>
          <cell r="S1702">
            <v>361.04</v>
          </cell>
          <cell r="T1702">
            <v>0</v>
          </cell>
          <cell r="U1702" t="str">
            <v xml:space="preserve"> N</v>
          </cell>
          <cell r="V1702">
            <v>11</v>
          </cell>
          <cell r="W1702">
            <v>489703310</v>
          </cell>
          <cell r="X1702" t="str">
            <v xml:space="preserve"> S</v>
          </cell>
          <cell r="Y1702">
            <v>58200</v>
          </cell>
          <cell r="Z1702">
            <v>47600</v>
          </cell>
          <cell r="AA1702">
            <v>0</v>
          </cell>
          <cell r="AB1702">
            <v>26</v>
          </cell>
          <cell r="AC1702">
            <v>5</v>
          </cell>
          <cell r="AD1702">
            <v>12</v>
          </cell>
          <cell r="AE1702">
            <v>0</v>
          </cell>
          <cell r="AF1702">
            <v>0</v>
          </cell>
          <cell r="AG1702" t="str">
            <v xml:space="preserve"> ST</v>
          </cell>
          <cell r="AH1702" t="str">
            <v xml:space="preserve"> 01 CHEVY 1500, 91 HARLEY DAVID</v>
          </cell>
          <cell r="AI1702" t="str">
            <v xml:space="preserve">  </v>
          </cell>
          <cell r="AJ1702">
            <v>7</v>
          </cell>
          <cell r="AK1702">
            <v>19</v>
          </cell>
          <cell r="AL1702">
            <v>58200</v>
          </cell>
          <cell r="AM1702">
            <v>47600</v>
          </cell>
          <cell r="AN1702" t="str">
            <v xml:space="preserve">  0/00/0000</v>
          </cell>
          <cell r="AO1702">
            <v>2208.77</v>
          </cell>
          <cell r="AP1702">
            <v>917.13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3125.9</v>
          </cell>
          <cell r="AV1702">
            <v>16</v>
          </cell>
          <cell r="AW1702">
            <v>14</v>
          </cell>
          <cell r="AX1702">
            <v>12</v>
          </cell>
          <cell r="AY1702">
            <v>58200</v>
          </cell>
          <cell r="AZ1702">
            <v>47600</v>
          </cell>
          <cell r="BA1702" t="str">
            <v xml:space="preserve"> ST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 t="str">
            <v>Substandard</v>
          </cell>
          <cell r="BH1702" t="str">
            <v>Pass</v>
          </cell>
          <cell r="BI1702" t="str">
            <v>***-**-3310</v>
          </cell>
          <cell r="BJ1702">
            <v>2208.77</v>
          </cell>
          <cell r="BK1702">
            <v>0</v>
          </cell>
          <cell r="BL1702"/>
          <cell r="BM1702"/>
          <cell r="BN1702">
            <v>0</v>
          </cell>
          <cell r="BO1702"/>
          <cell r="BP1702"/>
          <cell r="BQ1702">
            <v>2.123253338940049E-6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2208.77</v>
          </cell>
          <cell r="BY1702" t="str">
            <v>120 +</v>
          </cell>
          <cell r="BZ1702">
            <v>3125.9</v>
          </cell>
          <cell r="CA1702" t="e">
            <v>#REF!</v>
          </cell>
          <cell r="CB1702" t="str">
            <v>Match</v>
          </cell>
          <cell r="CC1702" t="b">
            <v>0</v>
          </cell>
          <cell r="CD1702">
            <v>489703310</v>
          </cell>
          <cell r="CE1702">
            <v>9</v>
          </cell>
          <cell r="CF1702">
            <v>4</v>
          </cell>
          <cell r="CG1702">
            <v>70</v>
          </cell>
          <cell r="CH1702" t="b">
            <v>0</v>
          </cell>
          <cell r="CI1702">
            <v>1459.6868402777764</v>
          </cell>
          <cell r="CJ1702" t="str">
            <v>31 +</v>
          </cell>
          <cell r="CK1702">
            <v>0</v>
          </cell>
          <cell r="CL1702">
            <v>0</v>
          </cell>
        </row>
        <row r="1703">
          <cell r="B1703">
            <v>54126</v>
          </cell>
          <cell r="C1703" t="str">
            <v xml:space="preserve"> SMITH,JAMES RICHARD</v>
          </cell>
          <cell r="D1703">
            <v>3850.79</v>
          </cell>
          <cell r="E1703">
            <v>3462.27</v>
          </cell>
          <cell r="F1703">
            <v>42975</v>
          </cell>
          <cell r="G1703">
            <v>44077</v>
          </cell>
          <cell r="H1703" t="str">
            <v xml:space="preserve"> PERSONAL</v>
          </cell>
          <cell r="I1703" t="str">
            <v xml:space="preserve"> SA</v>
          </cell>
          <cell r="J1703">
            <v>31</v>
          </cell>
          <cell r="K1703" t="str">
            <v xml:space="preserve"> A</v>
          </cell>
          <cell r="L1703" t="str">
            <v xml:space="preserve"> N</v>
          </cell>
          <cell r="M1703">
            <v>0</v>
          </cell>
          <cell r="N1703">
            <v>58325</v>
          </cell>
          <cell r="O1703">
            <v>54126</v>
          </cell>
          <cell r="P1703">
            <v>0</v>
          </cell>
          <cell r="Q1703" t="str">
            <v xml:space="preserve"> BR</v>
          </cell>
          <cell r="R1703">
            <v>43134</v>
          </cell>
          <cell r="S1703">
            <v>119.03</v>
          </cell>
          <cell r="T1703">
            <v>17.27</v>
          </cell>
          <cell r="U1703" t="str">
            <v xml:space="preserve"> N</v>
          </cell>
          <cell r="V1703">
            <v>11</v>
          </cell>
          <cell r="W1703">
            <v>515365205</v>
          </cell>
          <cell r="X1703" t="str">
            <v xml:space="preserve"> S</v>
          </cell>
          <cell r="Y1703">
            <v>58325</v>
          </cell>
          <cell r="Z1703">
            <v>54126</v>
          </cell>
          <cell r="AA1703">
            <v>0</v>
          </cell>
          <cell r="AB1703">
            <v>1</v>
          </cell>
          <cell r="AC1703">
            <v>10</v>
          </cell>
          <cell r="AD1703">
            <v>4</v>
          </cell>
          <cell r="AE1703">
            <v>0</v>
          </cell>
          <cell r="AF1703">
            <v>0</v>
          </cell>
          <cell r="AG1703" t="str">
            <v xml:space="preserve"> ST</v>
          </cell>
          <cell r="AH1703" t="str">
            <v xml:space="preserve"> 2000 FORD  F-150 (VIN 1FTRF17W</v>
          </cell>
          <cell r="AI1703" t="str">
            <v xml:space="preserve"> N</v>
          </cell>
          <cell r="AJ1703">
            <v>7</v>
          </cell>
          <cell r="AK1703">
            <v>0</v>
          </cell>
          <cell r="AL1703">
            <v>58325</v>
          </cell>
          <cell r="AM1703">
            <v>54126</v>
          </cell>
          <cell r="AN1703" t="str">
            <v xml:space="preserve">  0/00/0000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58325</v>
          </cell>
          <cell r="AZ1703">
            <v>54126</v>
          </cell>
          <cell r="BA1703" t="str">
            <v xml:space="preserve"> ST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 t="str">
            <v>Pass</v>
          </cell>
          <cell r="BH1703" t="str">
            <v>Pass</v>
          </cell>
          <cell r="BI1703" t="str">
            <v>***-**-5205</v>
          </cell>
          <cell r="BJ1703">
            <v>3462.27</v>
          </cell>
          <cell r="BK1703">
            <v>3479.54</v>
          </cell>
          <cell r="BL1703">
            <v>3479.54</v>
          </cell>
          <cell r="BM1703"/>
          <cell r="BN1703"/>
          <cell r="BO1703"/>
          <cell r="BP1703"/>
          <cell r="BQ1703">
            <v>3.3282217423325943E-6</v>
          </cell>
          <cell r="BR1703">
            <v>3462.27</v>
          </cell>
          <cell r="BS1703">
            <v>17.27</v>
          </cell>
          <cell r="BT1703">
            <v>3479.54</v>
          </cell>
          <cell r="BU1703">
            <v>0</v>
          </cell>
          <cell r="BV1703">
            <v>3479.54</v>
          </cell>
          <cell r="BW1703">
            <v>0</v>
          </cell>
          <cell r="BX1703">
            <v>0</v>
          </cell>
          <cell r="BY1703"/>
          <cell r="BZ1703">
            <v>0</v>
          </cell>
          <cell r="CA1703" t="e">
            <v>#REF!</v>
          </cell>
          <cell r="CB1703" t="str">
            <v>Match</v>
          </cell>
          <cell r="CC1703" t="b">
            <v>0</v>
          </cell>
          <cell r="CD1703">
            <v>515365205</v>
          </cell>
          <cell r="CE1703">
            <v>9</v>
          </cell>
          <cell r="CF1703">
            <v>5</v>
          </cell>
          <cell r="CG1703">
            <v>36</v>
          </cell>
          <cell r="CH1703" t="b">
            <v>0</v>
          </cell>
          <cell r="CI1703">
            <v>-10.313159722223645</v>
          </cell>
          <cell r="CJ1703"/>
          <cell r="CK1703" t="e">
            <v>#REF!</v>
          </cell>
          <cell r="CL1703" t="e">
            <v>#REF!</v>
          </cell>
        </row>
        <row r="1704">
          <cell r="B1704">
            <v>54227</v>
          </cell>
          <cell r="C1704" t="str">
            <v xml:space="preserve"> SMITH,JOSPEH A.</v>
          </cell>
          <cell r="D1704">
            <v>6125</v>
          </cell>
          <cell r="E1704">
            <v>5668.77</v>
          </cell>
          <cell r="F1704">
            <v>43013</v>
          </cell>
          <cell r="G1704">
            <v>44109</v>
          </cell>
          <cell r="H1704" t="str">
            <v xml:space="preserve"> REFINANCE VEHICLE</v>
          </cell>
          <cell r="I1704" t="str">
            <v xml:space="preserve"> SA</v>
          </cell>
          <cell r="J1704">
            <v>31</v>
          </cell>
          <cell r="K1704" t="str">
            <v xml:space="preserve"> A</v>
          </cell>
          <cell r="L1704" t="str">
            <v xml:space="preserve"> N</v>
          </cell>
          <cell r="M1704">
            <v>0</v>
          </cell>
          <cell r="N1704">
            <v>58400</v>
          </cell>
          <cell r="O1704">
            <v>54227</v>
          </cell>
          <cell r="P1704">
            <v>0</v>
          </cell>
          <cell r="Q1704" t="str">
            <v xml:space="preserve"> MN</v>
          </cell>
          <cell r="R1704">
            <v>43136</v>
          </cell>
          <cell r="S1704">
            <v>189.13</v>
          </cell>
          <cell r="T1704">
            <v>15.22</v>
          </cell>
          <cell r="U1704" t="str">
            <v xml:space="preserve"> N</v>
          </cell>
          <cell r="V1704">
            <v>11</v>
          </cell>
          <cell r="W1704">
            <v>509903684</v>
          </cell>
          <cell r="X1704" t="str">
            <v xml:space="preserve"> S</v>
          </cell>
          <cell r="Y1704">
            <v>58400</v>
          </cell>
          <cell r="Z1704">
            <v>54227</v>
          </cell>
          <cell r="AA1704">
            <v>0</v>
          </cell>
          <cell r="AB1704">
            <v>1</v>
          </cell>
          <cell r="AC1704">
            <v>10</v>
          </cell>
          <cell r="AD1704">
            <v>4</v>
          </cell>
          <cell r="AE1704">
            <v>0</v>
          </cell>
          <cell r="AF1704">
            <v>0</v>
          </cell>
          <cell r="AG1704" t="str">
            <v xml:space="preserve"> ST</v>
          </cell>
          <cell r="AH1704" t="str">
            <v xml:space="preserve"> 2006 PONTIAC G6 (VIN 1G2ZH158</v>
          </cell>
          <cell r="AI1704" t="str">
            <v xml:space="preserve"> N</v>
          </cell>
          <cell r="AJ1704">
            <v>7</v>
          </cell>
          <cell r="AK1704">
            <v>0</v>
          </cell>
          <cell r="AL1704">
            <v>58400</v>
          </cell>
          <cell r="AM1704">
            <v>54227</v>
          </cell>
          <cell r="AN1704" t="str">
            <v xml:space="preserve">  0/00/0000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58400</v>
          </cell>
          <cell r="AZ1704">
            <v>54227</v>
          </cell>
          <cell r="BA1704" t="str">
            <v xml:space="preserve"> ST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 t="str">
            <v>Pass</v>
          </cell>
          <cell r="BH1704" t="str">
            <v>Pass</v>
          </cell>
          <cell r="BI1704" t="str">
            <v>***-**-3684</v>
          </cell>
          <cell r="BJ1704">
            <v>5668.77</v>
          </cell>
          <cell r="BK1704">
            <v>5683.9900000000007</v>
          </cell>
          <cell r="BL1704">
            <v>5683.9900000000007</v>
          </cell>
          <cell r="BM1704"/>
          <cell r="BN1704"/>
          <cell r="BO1704"/>
          <cell r="BP1704"/>
          <cell r="BQ1704">
            <v>5.4492929685676565E-6</v>
          </cell>
          <cell r="BR1704">
            <v>5668.77</v>
          </cell>
          <cell r="BS1704">
            <v>15.22</v>
          </cell>
          <cell r="BT1704">
            <v>5683.9900000000007</v>
          </cell>
          <cell r="BU1704">
            <v>0</v>
          </cell>
          <cell r="BV1704">
            <v>5683.9900000000007</v>
          </cell>
          <cell r="BW1704">
            <v>0</v>
          </cell>
          <cell r="BX1704">
            <v>0</v>
          </cell>
          <cell r="BY1704"/>
          <cell r="BZ1704">
            <v>0</v>
          </cell>
          <cell r="CA1704" t="e">
            <v>#REF!</v>
          </cell>
          <cell r="CB1704" t="str">
            <v>Match</v>
          </cell>
          <cell r="CC1704" t="b">
            <v>0</v>
          </cell>
          <cell r="CD1704">
            <v>509903684</v>
          </cell>
          <cell r="CE1704">
            <v>9</v>
          </cell>
          <cell r="CF1704">
            <v>5</v>
          </cell>
          <cell r="CG1704">
            <v>90</v>
          </cell>
          <cell r="CH1704" t="b">
            <v>0</v>
          </cell>
          <cell r="CI1704">
            <v>-12.313159722223645</v>
          </cell>
          <cell r="CJ1704"/>
          <cell r="CK1704" t="e">
            <v>#REF!</v>
          </cell>
          <cell r="CL1704" t="e">
            <v>#REF!</v>
          </cell>
        </row>
        <row r="1705">
          <cell r="B1705">
            <v>54416</v>
          </cell>
          <cell r="C1705" t="str">
            <v xml:space="preserve"> SMITH,JOSEPH A.</v>
          </cell>
          <cell r="D1705">
            <v>6605.53</v>
          </cell>
          <cell r="E1705">
            <v>6418.92</v>
          </cell>
          <cell r="F1705">
            <v>43097</v>
          </cell>
          <cell r="G1705">
            <v>44170</v>
          </cell>
          <cell r="H1705" t="str">
            <v xml:space="preserve"> PURCHASE VEHICLE</v>
          </cell>
          <cell r="I1705" t="str">
            <v xml:space="preserve"> SA</v>
          </cell>
          <cell r="J1705">
            <v>34</v>
          </cell>
          <cell r="K1705" t="str">
            <v xml:space="preserve"> A</v>
          </cell>
          <cell r="L1705" t="str">
            <v xml:space="preserve"> N</v>
          </cell>
          <cell r="M1705">
            <v>0</v>
          </cell>
          <cell r="N1705">
            <v>58400</v>
          </cell>
          <cell r="O1705">
            <v>54416</v>
          </cell>
          <cell r="P1705">
            <v>0</v>
          </cell>
          <cell r="Q1705" t="str">
            <v xml:space="preserve"> MN</v>
          </cell>
          <cell r="R1705">
            <v>43136</v>
          </cell>
          <cell r="S1705">
            <v>203.07</v>
          </cell>
          <cell r="T1705">
            <v>17.239999999999998</v>
          </cell>
          <cell r="U1705" t="str">
            <v xml:space="preserve"> N</v>
          </cell>
          <cell r="V1705">
            <v>11</v>
          </cell>
          <cell r="W1705">
            <v>509903684</v>
          </cell>
          <cell r="X1705" t="str">
            <v xml:space="preserve"> S</v>
          </cell>
          <cell r="Y1705">
            <v>58400</v>
          </cell>
          <cell r="Z1705">
            <v>54416</v>
          </cell>
          <cell r="AA1705">
            <v>0</v>
          </cell>
          <cell r="AB1705">
            <v>1</v>
          </cell>
          <cell r="AC1705">
            <v>5</v>
          </cell>
          <cell r="AD1705">
            <v>12</v>
          </cell>
          <cell r="AE1705">
            <v>0</v>
          </cell>
          <cell r="AF1705">
            <v>0</v>
          </cell>
          <cell r="AG1705" t="str">
            <v xml:space="preserve"> ST</v>
          </cell>
          <cell r="AH1705" t="str">
            <v xml:space="preserve"> 2004 GMC  ENVOY (VIN 1GKES16S7</v>
          </cell>
          <cell r="AI1705" t="str">
            <v xml:space="preserve"> N</v>
          </cell>
          <cell r="AJ1705">
            <v>7</v>
          </cell>
          <cell r="AK1705">
            <v>0</v>
          </cell>
          <cell r="AL1705">
            <v>58400</v>
          </cell>
          <cell r="AM1705">
            <v>54416</v>
          </cell>
          <cell r="AN1705" t="str">
            <v xml:space="preserve">  0/00/0000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58400</v>
          </cell>
          <cell r="AZ1705">
            <v>54416</v>
          </cell>
          <cell r="BA1705" t="str">
            <v xml:space="preserve"> ST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 t="str">
            <v>Pass</v>
          </cell>
          <cell r="BH1705" t="str">
            <v>Pass</v>
          </cell>
          <cell r="BI1705" t="str">
            <v>***-**-3684</v>
          </cell>
          <cell r="BJ1705">
            <v>6418.92</v>
          </cell>
          <cell r="BK1705">
            <v>6436.16</v>
          </cell>
          <cell r="BL1705">
            <v>6436.16</v>
          </cell>
          <cell r="BM1705"/>
          <cell r="BN1705"/>
          <cell r="BO1705"/>
          <cell r="BP1705"/>
          <cell r="BQ1705">
            <v>6.1703995084997805E-6</v>
          </cell>
          <cell r="BR1705">
            <v>6418.92</v>
          </cell>
          <cell r="BS1705">
            <v>17.239999999999998</v>
          </cell>
          <cell r="BT1705">
            <v>6436.16</v>
          </cell>
          <cell r="BU1705">
            <v>0</v>
          </cell>
          <cell r="BV1705">
            <v>6436.16</v>
          </cell>
          <cell r="BW1705">
            <v>0</v>
          </cell>
          <cell r="BX1705">
            <v>0</v>
          </cell>
          <cell r="BY1705"/>
          <cell r="BZ1705">
            <v>0</v>
          </cell>
          <cell r="CA1705" t="e">
            <v>#REF!</v>
          </cell>
          <cell r="CB1705" t="str">
            <v>Match</v>
          </cell>
          <cell r="CC1705" t="b">
            <v>0</v>
          </cell>
          <cell r="CD1705">
            <v>509903684</v>
          </cell>
          <cell r="CE1705">
            <v>9</v>
          </cell>
          <cell r="CF1705">
            <v>5</v>
          </cell>
          <cell r="CG1705">
            <v>90</v>
          </cell>
          <cell r="CH1705" t="b">
            <v>0</v>
          </cell>
          <cell r="CI1705">
            <v>-12.313159722223645</v>
          </cell>
          <cell r="CJ1705"/>
          <cell r="CK1705" t="e">
            <v>#REF!</v>
          </cell>
          <cell r="CL1705" t="e">
            <v>#REF!</v>
          </cell>
        </row>
        <row r="1706">
          <cell r="B1706">
            <v>54365</v>
          </cell>
          <cell r="C1706" t="str">
            <v xml:space="preserve"> SMITH KEENAN</v>
          </cell>
          <cell r="D1706">
            <v>15827.5</v>
          </cell>
          <cell r="E1706">
            <v>15617.01</v>
          </cell>
          <cell r="F1706">
            <v>43077</v>
          </cell>
          <cell r="G1706">
            <v>44903</v>
          </cell>
          <cell r="H1706" t="str">
            <v xml:space="preserve"> PURCHASE VEHICLE</v>
          </cell>
          <cell r="I1706" t="str">
            <v xml:space="preserve"> SA</v>
          </cell>
          <cell r="J1706">
            <v>34</v>
          </cell>
          <cell r="K1706" t="str">
            <v xml:space="preserve"> A</v>
          </cell>
          <cell r="L1706" t="str">
            <v xml:space="preserve"> N</v>
          </cell>
          <cell r="M1706">
            <v>0</v>
          </cell>
          <cell r="N1706">
            <v>58405</v>
          </cell>
          <cell r="O1706">
            <v>54365</v>
          </cell>
          <cell r="P1706">
            <v>0</v>
          </cell>
          <cell r="Q1706" t="str">
            <v xml:space="preserve"> J</v>
          </cell>
          <cell r="R1706">
            <v>43139</v>
          </cell>
          <cell r="S1706">
            <v>324.75</v>
          </cell>
          <cell r="T1706">
            <v>58.19</v>
          </cell>
          <cell r="U1706" t="str">
            <v xml:space="preserve"> N</v>
          </cell>
          <cell r="V1706">
            <v>11</v>
          </cell>
          <cell r="W1706">
            <v>510158981</v>
          </cell>
          <cell r="X1706" t="str">
            <v xml:space="preserve"> S</v>
          </cell>
          <cell r="Y1706">
            <v>58405</v>
          </cell>
          <cell r="Z1706">
            <v>54365</v>
          </cell>
          <cell r="AA1706">
            <v>0</v>
          </cell>
          <cell r="AB1706">
            <v>22</v>
          </cell>
          <cell r="AC1706">
            <v>5</v>
          </cell>
          <cell r="AD1706">
            <v>12</v>
          </cell>
          <cell r="AE1706">
            <v>0</v>
          </cell>
          <cell r="AF1706">
            <v>0</v>
          </cell>
          <cell r="AG1706" t="str">
            <v xml:space="preserve"> ST</v>
          </cell>
          <cell r="AH1706" t="str">
            <v xml:space="preserve"> 2010 CHEVROLET SILVERADO  (VIN</v>
          </cell>
          <cell r="AI1706" t="str">
            <v xml:space="preserve"> N</v>
          </cell>
          <cell r="AJ1706">
            <v>8.5</v>
          </cell>
          <cell r="AK1706">
            <v>0</v>
          </cell>
          <cell r="AL1706">
            <v>58405</v>
          </cell>
          <cell r="AM1706">
            <v>54365</v>
          </cell>
          <cell r="AN1706" t="str">
            <v xml:space="preserve">  0/00/0000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58405</v>
          </cell>
          <cell r="AZ1706">
            <v>54365</v>
          </cell>
          <cell r="BA1706" t="str">
            <v xml:space="preserve"> ST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 t="str">
            <v>Pass</v>
          </cell>
          <cell r="BH1706" t="str">
            <v>Pass</v>
          </cell>
          <cell r="BI1706" t="str">
            <v>***-**-8981</v>
          </cell>
          <cell r="BJ1706">
            <v>15617.01</v>
          </cell>
          <cell r="BK1706">
            <v>15675.2</v>
          </cell>
          <cell r="BL1706">
            <v>15675.2</v>
          </cell>
          <cell r="BM1706"/>
          <cell r="BN1706"/>
          <cell r="BO1706"/>
          <cell r="BP1706"/>
          <cell r="BQ1706">
            <v>1.8229304307533871E-5</v>
          </cell>
          <cell r="BR1706">
            <v>15617.01</v>
          </cell>
          <cell r="BS1706">
            <v>58.19</v>
          </cell>
          <cell r="BT1706">
            <v>15675.2</v>
          </cell>
          <cell r="BU1706">
            <v>0</v>
          </cell>
          <cell r="BV1706">
            <v>15675.2</v>
          </cell>
          <cell r="BW1706">
            <v>0</v>
          </cell>
          <cell r="BX1706">
            <v>0</v>
          </cell>
          <cell r="BY1706"/>
          <cell r="BZ1706">
            <v>0</v>
          </cell>
          <cell r="CA1706" t="e">
            <v>#REF!</v>
          </cell>
          <cell r="CB1706" t="str">
            <v>Match</v>
          </cell>
          <cell r="CC1706" t="b">
            <v>0</v>
          </cell>
          <cell r="CD1706">
            <v>510158981</v>
          </cell>
          <cell r="CE1706">
            <v>9</v>
          </cell>
          <cell r="CF1706">
            <v>5</v>
          </cell>
          <cell r="CG1706">
            <v>15</v>
          </cell>
          <cell r="CH1706" t="b">
            <v>0</v>
          </cell>
          <cell r="CI1706">
            <v>-15.313159722223645</v>
          </cell>
          <cell r="CJ1706"/>
          <cell r="CK1706" t="e">
            <v>#REF!</v>
          </cell>
          <cell r="CL1706" t="e">
            <v>#REF!</v>
          </cell>
        </row>
        <row r="1707">
          <cell r="B1707">
            <v>53644</v>
          </cell>
          <cell r="C1707" t="str">
            <v xml:space="preserve"> SMITH,ROBERT J.</v>
          </cell>
          <cell r="D1707">
            <v>197702.01</v>
          </cell>
          <cell r="E1707">
            <v>182351.53</v>
          </cell>
          <cell r="F1707">
            <v>42793</v>
          </cell>
          <cell r="G1707">
            <v>44377</v>
          </cell>
          <cell r="H1707" t="str">
            <v xml:space="preserve"> PURCHASE TRUCK/REFI EQUIPMENT</v>
          </cell>
          <cell r="I1707" t="str">
            <v xml:space="preserve"> SA</v>
          </cell>
          <cell r="J1707">
            <v>32</v>
          </cell>
          <cell r="K1707" t="str">
            <v xml:space="preserve"> A</v>
          </cell>
          <cell r="L1707" t="str">
            <v xml:space="preserve"> N</v>
          </cell>
          <cell r="M1707">
            <v>0</v>
          </cell>
          <cell r="N1707">
            <v>58410</v>
          </cell>
          <cell r="O1707">
            <v>53644</v>
          </cell>
          <cell r="P1707">
            <v>0</v>
          </cell>
          <cell r="Q1707" t="str">
            <v xml:space="preserve"> JD</v>
          </cell>
          <cell r="R1707">
            <v>43189</v>
          </cell>
          <cell r="S1707">
            <v>14893.87</v>
          </cell>
          <cell r="T1707">
            <v>6354.83</v>
          </cell>
          <cell r="U1707" t="str">
            <v xml:space="preserve"> N</v>
          </cell>
          <cell r="V1707">
            <v>7</v>
          </cell>
          <cell r="W1707">
            <v>514864231</v>
          </cell>
          <cell r="X1707" t="str">
            <v xml:space="preserve"> S</v>
          </cell>
          <cell r="Y1707">
            <v>58410</v>
          </cell>
          <cell r="Z1707">
            <v>53644</v>
          </cell>
          <cell r="AA1707">
            <v>1</v>
          </cell>
          <cell r="AB1707">
            <v>23</v>
          </cell>
          <cell r="AC1707">
            <v>5</v>
          </cell>
          <cell r="AD1707">
            <v>5</v>
          </cell>
          <cell r="AE1707">
            <v>0</v>
          </cell>
          <cell r="AF1707">
            <v>0</v>
          </cell>
          <cell r="AG1707" t="str">
            <v xml:space="preserve"> ST</v>
          </cell>
          <cell r="AH1707" t="str">
            <v xml:space="preserve"> ALL CH AC EQ GI 1999 DODGE RAM</v>
          </cell>
          <cell r="AI1707" t="str">
            <v xml:space="preserve"> N</v>
          </cell>
          <cell r="AJ1707">
            <v>6</v>
          </cell>
          <cell r="AK1707">
            <v>1</v>
          </cell>
          <cell r="AL1707">
            <v>58410</v>
          </cell>
          <cell r="AM1707">
            <v>53644</v>
          </cell>
          <cell r="AN1707" t="str">
            <v xml:space="preserve"> 12/27/2017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1</v>
          </cell>
          <cell r="AW1707">
            <v>1</v>
          </cell>
          <cell r="AX1707">
            <v>1</v>
          </cell>
          <cell r="AY1707">
            <v>58410</v>
          </cell>
          <cell r="AZ1707">
            <v>53644</v>
          </cell>
          <cell r="BA1707" t="str">
            <v xml:space="preserve"> ST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 t="str">
            <v>Pass</v>
          </cell>
          <cell r="BH1707" t="str">
            <v>Pass</v>
          </cell>
          <cell r="BI1707" t="str">
            <v>***-**-4231</v>
          </cell>
          <cell r="BJ1707">
            <v>182351.53</v>
          </cell>
          <cell r="BK1707">
            <v>188706.36</v>
          </cell>
          <cell r="BL1707">
            <v>188706.36</v>
          </cell>
          <cell r="BM1707"/>
          <cell r="BN1707"/>
          <cell r="BO1707"/>
          <cell r="BP1707"/>
          <cell r="BQ1707">
            <v>1.5024981386537427E-4</v>
          </cell>
          <cell r="BR1707">
            <v>182351.53</v>
          </cell>
          <cell r="BS1707">
            <v>6354.83</v>
          </cell>
          <cell r="BT1707">
            <v>188706.36</v>
          </cell>
          <cell r="BU1707">
            <v>0</v>
          </cell>
          <cell r="BV1707">
            <v>188706.36</v>
          </cell>
          <cell r="BW1707">
            <v>0</v>
          </cell>
          <cell r="BX1707">
            <v>0</v>
          </cell>
          <cell r="BY1707"/>
          <cell r="BZ1707">
            <v>0</v>
          </cell>
          <cell r="CA1707" t="e">
            <v>#REF!</v>
          </cell>
          <cell r="CB1707" t="str">
            <v>Match</v>
          </cell>
          <cell r="CC1707" t="b">
            <v>0</v>
          </cell>
          <cell r="CD1707">
            <v>514864231</v>
          </cell>
          <cell r="CE1707">
            <v>9</v>
          </cell>
          <cell r="CF1707">
            <v>5</v>
          </cell>
          <cell r="CG1707">
            <v>86</v>
          </cell>
          <cell r="CH1707" t="b">
            <v>0</v>
          </cell>
          <cell r="CI1707">
            <v>-65.313159722223645</v>
          </cell>
          <cell r="CJ1707"/>
          <cell r="CK1707" t="e">
            <v>#REF!</v>
          </cell>
          <cell r="CL1707" t="e">
            <v>#REF!</v>
          </cell>
        </row>
        <row r="1708">
          <cell r="B1708">
            <v>54107</v>
          </cell>
          <cell r="C1708" t="str">
            <v xml:space="preserve"> SMITH,STEVEN R.</v>
          </cell>
          <cell r="D1708">
            <v>9779.27</v>
          </cell>
          <cell r="E1708">
            <v>7276.16</v>
          </cell>
          <cell r="F1708">
            <v>42970</v>
          </cell>
          <cell r="G1708">
            <v>43542</v>
          </cell>
          <cell r="H1708" t="str">
            <v xml:space="preserve"> PERSONAL</v>
          </cell>
          <cell r="I1708" t="str">
            <v xml:space="preserve"> SA</v>
          </cell>
          <cell r="J1708">
            <v>34</v>
          </cell>
          <cell r="K1708" t="str">
            <v xml:space="preserve"> A</v>
          </cell>
          <cell r="L1708" t="str">
            <v xml:space="preserve"> N</v>
          </cell>
          <cell r="M1708">
            <v>0</v>
          </cell>
          <cell r="N1708">
            <v>58706</v>
          </cell>
          <cell r="O1708">
            <v>54107</v>
          </cell>
          <cell r="P1708">
            <v>0</v>
          </cell>
          <cell r="Q1708" t="str">
            <v xml:space="preserve"> MN</v>
          </cell>
          <cell r="R1708">
            <v>43149</v>
          </cell>
          <cell r="S1708">
            <v>536.07000000000005</v>
          </cell>
          <cell r="T1708">
            <v>5.98</v>
          </cell>
          <cell r="U1708" t="str">
            <v xml:space="preserve"> N</v>
          </cell>
          <cell r="V1708">
            <v>11</v>
          </cell>
          <cell r="W1708">
            <v>388746184</v>
          </cell>
          <cell r="X1708" t="str">
            <v xml:space="preserve"> S</v>
          </cell>
          <cell r="Y1708">
            <v>58706</v>
          </cell>
          <cell r="Z1708">
            <v>54107</v>
          </cell>
          <cell r="AA1708">
            <v>0</v>
          </cell>
          <cell r="AB1708">
            <v>1</v>
          </cell>
          <cell r="AC1708">
            <v>5</v>
          </cell>
          <cell r="AD1708">
            <v>4</v>
          </cell>
          <cell r="AE1708">
            <v>0</v>
          </cell>
          <cell r="AF1708">
            <v>0</v>
          </cell>
          <cell r="AG1708" t="str">
            <v xml:space="preserve"> ST</v>
          </cell>
          <cell r="AH1708" t="str">
            <v xml:space="preserve"> 2012 CHEVROLET SILVERADO 1500</v>
          </cell>
          <cell r="AI1708" t="str">
            <v xml:space="preserve"> N</v>
          </cell>
          <cell r="AJ1708">
            <v>5</v>
          </cell>
          <cell r="AK1708">
            <v>0</v>
          </cell>
          <cell r="AL1708">
            <v>58706</v>
          </cell>
          <cell r="AM1708">
            <v>54107</v>
          </cell>
          <cell r="AN1708" t="str">
            <v xml:space="preserve">  0/00/0000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58706</v>
          </cell>
          <cell r="AZ1708">
            <v>54107</v>
          </cell>
          <cell r="BA1708" t="str">
            <v xml:space="preserve"> ST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 t="str">
            <v>Pass</v>
          </cell>
          <cell r="BH1708" t="str">
            <v>Pass</v>
          </cell>
          <cell r="BI1708" t="str">
            <v>***-**-6184</v>
          </cell>
          <cell r="BJ1708">
            <v>7276.16</v>
          </cell>
          <cell r="BK1708">
            <v>7282.1399999999994</v>
          </cell>
          <cell r="BL1708">
            <v>7282.1399999999994</v>
          </cell>
          <cell r="BM1708"/>
          <cell r="BN1708"/>
          <cell r="BO1708"/>
          <cell r="BP1708"/>
          <cell r="BQ1708">
            <v>4.9960356134416197E-6</v>
          </cell>
          <cell r="BR1708">
            <v>7276.16</v>
          </cell>
          <cell r="BS1708">
            <v>5.98</v>
          </cell>
          <cell r="BT1708">
            <v>7282.1399999999994</v>
          </cell>
          <cell r="BU1708">
            <v>0</v>
          </cell>
          <cell r="BV1708">
            <v>7282.1399999999994</v>
          </cell>
          <cell r="BW1708">
            <v>0</v>
          </cell>
          <cell r="BX1708">
            <v>0</v>
          </cell>
          <cell r="BY1708"/>
          <cell r="BZ1708">
            <v>0</v>
          </cell>
          <cell r="CA1708" t="e">
            <v>#REF!</v>
          </cell>
          <cell r="CB1708" t="str">
            <v>Match</v>
          </cell>
          <cell r="CC1708" t="b">
            <v>0</v>
          </cell>
          <cell r="CD1708">
            <v>388746184</v>
          </cell>
          <cell r="CE1708">
            <v>9</v>
          </cell>
          <cell r="CF1708">
            <v>3</v>
          </cell>
          <cell r="CG1708">
            <v>74</v>
          </cell>
          <cell r="CH1708" t="b">
            <v>0</v>
          </cell>
          <cell r="CI1708">
            <v>-25.313159722223645</v>
          </cell>
          <cell r="CJ1708"/>
          <cell r="CK1708" t="e">
            <v>#REF!</v>
          </cell>
          <cell r="CL1708" t="e">
            <v>#REF!</v>
          </cell>
        </row>
        <row r="1709">
          <cell r="B1709">
            <v>53197</v>
          </cell>
          <cell r="C1709" t="str">
            <v xml:space="preserve"> SMYTH,REAGAN D.</v>
          </cell>
          <cell r="D1709">
            <v>7527.5</v>
          </cell>
          <cell r="E1709">
            <v>5802.99</v>
          </cell>
          <cell r="F1709">
            <v>42601</v>
          </cell>
          <cell r="G1709">
            <v>44449</v>
          </cell>
          <cell r="H1709" t="str">
            <v xml:space="preserve"> PURCHASE VEHICLE</v>
          </cell>
          <cell r="I1709" t="str">
            <v xml:space="preserve"> SA</v>
          </cell>
          <cell r="J1709">
            <v>34</v>
          </cell>
          <cell r="K1709" t="str">
            <v xml:space="preserve"> A</v>
          </cell>
          <cell r="L1709" t="str">
            <v xml:space="preserve"> N</v>
          </cell>
          <cell r="M1709">
            <v>0</v>
          </cell>
          <cell r="N1709">
            <v>58800</v>
          </cell>
          <cell r="O1709">
            <v>53197</v>
          </cell>
          <cell r="P1709">
            <v>0</v>
          </cell>
          <cell r="Q1709" t="str">
            <v xml:space="preserve"> BR</v>
          </cell>
          <cell r="R1709">
            <v>43141</v>
          </cell>
          <cell r="S1709">
            <v>149.66999999999999</v>
          </cell>
          <cell r="T1709">
            <v>5.56</v>
          </cell>
          <cell r="U1709" t="str">
            <v xml:space="preserve"> N</v>
          </cell>
          <cell r="V1709">
            <v>11</v>
          </cell>
          <cell r="W1709">
            <v>515137294</v>
          </cell>
          <cell r="X1709" t="str">
            <v xml:space="preserve"> S</v>
          </cell>
          <cell r="Y1709">
            <v>58800</v>
          </cell>
          <cell r="Z1709">
            <v>53197</v>
          </cell>
          <cell r="AA1709">
            <v>0</v>
          </cell>
          <cell r="AB1709">
            <v>4</v>
          </cell>
          <cell r="AC1709">
            <v>5</v>
          </cell>
          <cell r="AD1709">
            <v>12</v>
          </cell>
          <cell r="AE1709">
            <v>0</v>
          </cell>
          <cell r="AF1709">
            <v>0</v>
          </cell>
          <cell r="AG1709" t="str">
            <v xml:space="preserve"> ST</v>
          </cell>
          <cell r="AH1709" t="str">
            <v xml:space="preserve"> 2009 FORD ESCAPE</v>
          </cell>
          <cell r="AI1709" t="str">
            <v xml:space="preserve"> N</v>
          </cell>
          <cell r="AJ1709">
            <v>7</v>
          </cell>
          <cell r="AK1709">
            <v>0</v>
          </cell>
          <cell r="AL1709">
            <v>58800</v>
          </cell>
          <cell r="AM1709">
            <v>53197</v>
          </cell>
          <cell r="AN1709" t="str">
            <v xml:space="preserve">  0/00/0000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58800</v>
          </cell>
          <cell r="AZ1709">
            <v>53197</v>
          </cell>
          <cell r="BA1709" t="str">
            <v xml:space="preserve"> ST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 t="str">
            <v>Pass</v>
          </cell>
          <cell r="BH1709" t="str">
            <v>Pass</v>
          </cell>
          <cell r="BI1709" t="str">
            <v>***-**-7294</v>
          </cell>
          <cell r="BJ1709">
            <v>5802.99</v>
          </cell>
          <cell r="BK1709">
            <v>5808.55</v>
          </cell>
          <cell r="BL1709">
            <v>5808.55</v>
          </cell>
          <cell r="BM1709"/>
          <cell r="BN1709"/>
          <cell r="BO1709"/>
          <cell r="BP1709"/>
          <cell r="BQ1709">
            <v>5.5783163902695691E-6</v>
          </cell>
          <cell r="BR1709">
            <v>5802.99</v>
          </cell>
          <cell r="BS1709">
            <v>5.56</v>
          </cell>
          <cell r="BT1709">
            <v>5808.55</v>
          </cell>
          <cell r="BU1709">
            <v>0</v>
          </cell>
          <cell r="BV1709">
            <v>5808.55</v>
          </cell>
          <cell r="BW1709">
            <v>0</v>
          </cell>
          <cell r="BX1709">
            <v>0</v>
          </cell>
          <cell r="BY1709"/>
          <cell r="BZ1709">
            <v>0</v>
          </cell>
          <cell r="CA1709" t="e">
            <v>#REF!</v>
          </cell>
          <cell r="CB1709" t="str">
            <v>Match</v>
          </cell>
          <cell r="CC1709" t="b">
            <v>0</v>
          </cell>
          <cell r="CD1709">
            <v>515137294</v>
          </cell>
          <cell r="CE1709">
            <v>9</v>
          </cell>
          <cell r="CF1709">
            <v>5</v>
          </cell>
          <cell r="CG1709">
            <v>13</v>
          </cell>
          <cell r="CH1709" t="b">
            <v>0</v>
          </cell>
          <cell r="CI1709">
            <v>-17.313159722223645</v>
          </cell>
          <cell r="CJ1709"/>
          <cell r="CK1709" t="e">
            <v>#REF!</v>
          </cell>
          <cell r="CL1709" t="e">
            <v>#REF!</v>
          </cell>
        </row>
        <row r="1710">
          <cell r="B1710">
            <v>53941</v>
          </cell>
          <cell r="C1710" t="str">
            <v xml:space="preserve"> SNYDER,ALEXANDER N</v>
          </cell>
          <cell r="D1710">
            <v>6548.5</v>
          </cell>
          <cell r="E1710">
            <v>5550.79</v>
          </cell>
          <cell r="F1710">
            <v>42902</v>
          </cell>
          <cell r="G1710">
            <v>44012</v>
          </cell>
          <cell r="H1710" t="str">
            <v xml:space="preserve"> PURCHASE VEHICLE</v>
          </cell>
          <cell r="I1710" t="str">
            <v xml:space="preserve"> SA</v>
          </cell>
          <cell r="J1710">
            <v>34</v>
          </cell>
          <cell r="K1710" t="str">
            <v xml:space="preserve"> A</v>
          </cell>
          <cell r="L1710" t="str">
            <v xml:space="preserve"> N</v>
          </cell>
          <cell r="M1710">
            <v>0</v>
          </cell>
          <cell r="N1710">
            <v>58825</v>
          </cell>
          <cell r="O1710">
            <v>53941</v>
          </cell>
          <cell r="P1710">
            <v>0</v>
          </cell>
          <cell r="Q1710" t="str">
            <v xml:space="preserve"> MN</v>
          </cell>
          <cell r="R1710">
            <v>43130</v>
          </cell>
          <cell r="S1710">
            <v>199.72</v>
          </cell>
          <cell r="T1710">
            <v>19.16</v>
          </cell>
          <cell r="U1710" t="str">
            <v xml:space="preserve"> N</v>
          </cell>
          <cell r="V1710">
            <v>11</v>
          </cell>
          <cell r="W1710">
            <v>509137461</v>
          </cell>
          <cell r="X1710" t="str">
            <v xml:space="preserve"> S</v>
          </cell>
          <cell r="Y1710">
            <v>58825</v>
          </cell>
          <cell r="Z1710">
            <v>53941</v>
          </cell>
          <cell r="AA1710">
            <v>0</v>
          </cell>
          <cell r="AB1710">
            <v>1</v>
          </cell>
          <cell r="AC1710">
            <v>5</v>
          </cell>
          <cell r="AD1710">
            <v>12</v>
          </cell>
          <cell r="AE1710">
            <v>0</v>
          </cell>
          <cell r="AF1710">
            <v>0</v>
          </cell>
          <cell r="AG1710" t="str">
            <v xml:space="preserve"> ST</v>
          </cell>
          <cell r="AH1710" t="str">
            <v xml:space="preserve"> 2003 FORD EXPEDITION</v>
          </cell>
          <cell r="AI1710" t="str">
            <v xml:space="preserve"> N</v>
          </cell>
          <cell r="AJ1710">
            <v>6</v>
          </cell>
          <cell r="AK1710">
            <v>0</v>
          </cell>
          <cell r="AL1710">
            <v>58825</v>
          </cell>
          <cell r="AM1710">
            <v>53941</v>
          </cell>
          <cell r="AN1710" t="str">
            <v xml:space="preserve">  0/00/0000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58825</v>
          </cell>
          <cell r="AZ1710">
            <v>53941</v>
          </cell>
          <cell r="BA1710" t="str">
            <v xml:space="preserve"> ST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 t="str">
            <v>Pass</v>
          </cell>
          <cell r="BH1710" t="str">
            <v>Pass</v>
          </cell>
          <cell r="BI1710" t="str">
            <v>***-**-7461</v>
          </cell>
          <cell r="BJ1710">
            <v>5550.79</v>
          </cell>
          <cell r="BK1710">
            <v>5569.95</v>
          </cell>
          <cell r="BL1710">
            <v>5569.95</v>
          </cell>
          <cell r="BM1710"/>
          <cell r="BN1710"/>
          <cell r="BO1710"/>
          <cell r="BP1710"/>
          <cell r="BQ1710">
            <v>4.5736121013395428E-6</v>
          </cell>
          <cell r="BR1710">
            <v>5550.79</v>
          </cell>
          <cell r="BS1710">
            <v>19.16</v>
          </cell>
          <cell r="BT1710">
            <v>5569.95</v>
          </cell>
          <cell r="BU1710">
            <v>0</v>
          </cell>
          <cell r="BV1710">
            <v>5569.95</v>
          </cell>
          <cell r="BW1710">
            <v>0</v>
          </cell>
          <cell r="BX1710">
            <v>0</v>
          </cell>
          <cell r="BY1710"/>
          <cell r="BZ1710">
            <v>0</v>
          </cell>
          <cell r="CA1710" t="e">
            <v>#REF!</v>
          </cell>
          <cell r="CB1710" t="str">
            <v>Match</v>
          </cell>
          <cell r="CC1710" t="b">
            <v>0</v>
          </cell>
          <cell r="CD1710">
            <v>509137461</v>
          </cell>
          <cell r="CE1710">
            <v>9</v>
          </cell>
          <cell r="CF1710">
            <v>5</v>
          </cell>
          <cell r="CG1710">
            <v>13</v>
          </cell>
          <cell r="CH1710" t="b">
            <v>0</v>
          </cell>
          <cell r="CI1710">
            <v>-6.3131597222236451</v>
          </cell>
          <cell r="CJ1710"/>
          <cell r="CK1710" t="e">
            <v>#REF!</v>
          </cell>
          <cell r="CL1710" t="e">
            <v>#REF!</v>
          </cell>
        </row>
        <row r="1711">
          <cell r="B1711">
            <v>54318</v>
          </cell>
          <cell r="C1711" t="str">
            <v xml:space="preserve"> SNYDER,ALEXANDER N</v>
          </cell>
          <cell r="D1711">
            <v>12481.4</v>
          </cell>
          <cell r="E1711">
            <v>12314.32</v>
          </cell>
          <cell r="F1711">
            <v>43060</v>
          </cell>
          <cell r="G1711">
            <v>44772</v>
          </cell>
          <cell r="H1711" t="str">
            <v xml:space="preserve"> PURCHASE VEHICLE</v>
          </cell>
          <cell r="I1711" t="str">
            <v xml:space="preserve"> SA</v>
          </cell>
          <cell r="J1711">
            <v>34</v>
          </cell>
          <cell r="K1711" t="str">
            <v xml:space="preserve"> A</v>
          </cell>
          <cell r="L1711" t="str">
            <v xml:space="preserve"> N</v>
          </cell>
          <cell r="M1711">
            <v>0</v>
          </cell>
          <cell r="N1711">
            <v>58825</v>
          </cell>
          <cell r="O1711">
            <v>54318</v>
          </cell>
          <cell r="P1711">
            <v>0</v>
          </cell>
          <cell r="Q1711" t="str">
            <v xml:space="preserve"> MN</v>
          </cell>
          <cell r="R1711">
            <v>43130</v>
          </cell>
          <cell r="S1711">
            <v>262.33999999999997</v>
          </cell>
          <cell r="T1711">
            <v>49.6</v>
          </cell>
          <cell r="U1711" t="str">
            <v xml:space="preserve"> N</v>
          </cell>
          <cell r="V1711">
            <v>11</v>
          </cell>
          <cell r="W1711">
            <v>509137461</v>
          </cell>
          <cell r="X1711" t="str">
            <v xml:space="preserve"> S</v>
          </cell>
          <cell r="Y1711">
            <v>58825</v>
          </cell>
          <cell r="Z1711">
            <v>54318</v>
          </cell>
          <cell r="AA1711">
            <v>0</v>
          </cell>
          <cell r="AB1711">
            <v>1</v>
          </cell>
          <cell r="AC1711">
            <v>5</v>
          </cell>
          <cell r="AD1711">
            <v>12</v>
          </cell>
          <cell r="AE1711">
            <v>0</v>
          </cell>
          <cell r="AF1711">
            <v>0</v>
          </cell>
          <cell r="AG1711" t="str">
            <v xml:space="preserve"> ST</v>
          </cell>
          <cell r="AH1711" t="str">
            <v xml:space="preserve"> 2014 FORD TAURUS (VIN 1FAHP2J8</v>
          </cell>
          <cell r="AI1711" t="str">
            <v xml:space="preserve"> N</v>
          </cell>
          <cell r="AJ1711">
            <v>7</v>
          </cell>
          <cell r="AK1711">
            <v>0</v>
          </cell>
          <cell r="AL1711">
            <v>58825</v>
          </cell>
          <cell r="AM1711">
            <v>54318</v>
          </cell>
          <cell r="AN1711" t="str">
            <v xml:space="preserve">  0/00/0000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58825</v>
          </cell>
          <cell r="AZ1711">
            <v>54318</v>
          </cell>
          <cell r="BA1711" t="str">
            <v xml:space="preserve"> ST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 t="str">
            <v>Pass</v>
          </cell>
          <cell r="BH1711" t="str">
            <v>Pass</v>
          </cell>
          <cell r="BI1711" t="str">
            <v>***-**-7461</v>
          </cell>
          <cell r="BJ1711">
            <v>12314.32</v>
          </cell>
          <cell r="BK1711">
            <v>12363.92</v>
          </cell>
          <cell r="BL1711">
            <v>12363.92</v>
          </cell>
          <cell r="BM1711"/>
          <cell r="BN1711"/>
          <cell r="BO1711"/>
          <cell r="BP1711"/>
          <cell r="BQ1711">
            <v>1.1837548072808045E-5</v>
          </cell>
          <cell r="BR1711">
            <v>12314.32</v>
          </cell>
          <cell r="BS1711">
            <v>49.6</v>
          </cell>
          <cell r="BT1711">
            <v>12363.92</v>
          </cell>
          <cell r="BU1711">
            <v>0</v>
          </cell>
          <cell r="BV1711">
            <v>12363.92</v>
          </cell>
          <cell r="BW1711">
            <v>0</v>
          </cell>
          <cell r="BX1711">
            <v>0</v>
          </cell>
          <cell r="BY1711"/>
          <cell r="BZ1711">
            <v>0</v>
          </cell>
          <cell r="CA1711" t="e">
            <v>#REF!</v>
          </cell>
          <cell r="CB1711" t="str">
            <v>Match</v>
          </cell>
          <cell r="CC1711" t="b">
            <v>0</v>
          </cell>
          <cell r="CD1711">
            <v>509137461</v>
          </cell>
          <cell r="CE1711">
            <v>9</v>
          </cell>
          <cell r="CF1711">
            <v>5</v>
          </cell>
          <cell r="CG1711">
            <v>13</v>
          </cell>
          <cell r="CH1711" t="b">
            <v>0</v>
          </cell>
          <cell r="CI1711">
            <v>-6.3131597222236451</v>
          </cell>
          <cell r="CJ1711"/>
          <cell r="CK1711" t="e">
            <v>#REF!</v>
          </cell>
          <cell r="CL1711" t="e">
            <v>#REF!</v>
          </cell>
        </row>
        <row r="1712">
          <cell r="B1712">
            <v>52832</v>
          </cell>
          <cell r="C1712" t="str">
            <v xml:space="preserve"> SOLIS,KING D.</v>
          </cell>
          <cell r="D1712">
            <v>12370</v>
          </cell>
          <cell r="E1712">
            <v>8527.06</v>
          </cell>
          <cell r="F1712">
            <v>42489</v>
          </cell>
          <cell r="G1712">
            <v>44301</v>
          </cell>
          <cell r="H1712" t="str">
            <v xml:space="preserve"> PURCHASE VEHICLE</v>
          </cell>
          <cell r="I1712" t="str">
            <v xml:space="preserve"> SA</v>
          </cell>
          <cell r="J1712">
            <v>34</v>
          </cell>
          <cell r="K1712" t="str">
            <v xml:space="preserve"> A</v>
          </cell>
          <cell r="L1712" t="str">
            <v xml:space="preserve"> N</v>
          </cell>
          <cell r="M1712">
            <v>0</v>
          </cell>
          <cell r="N1712">
            <v>58826</v>
          </cell>
          <cell r="O1712">
            <v>52832</v>
          </cell>
          <cell r="P1712">
            <v>0</v>
          </cell>
          <cell r="Q1712" t="str">
            <v xml:space="preserve"> MN</v>
          </cell>
          <cell r="R1712">
            <v>43146</v>
          </cell>
          <cell r="S1712">
            <v>247.19</v>
          </cell>
          <cell r="T1712">
            <v>21.03</v>
          </cell>
          <cell r="U1712" t="str">
            <v xml:space="preserve"> N</v>
          </cell>
          <cell r="V1712">
            <v>11</v>
          </cell>
          <cell r="W1712">
            <v>810118320</v>
          </cell>
          <cell r="X1712" t="str">
            <v xml:space="preserve"> S</v>
          </cell>
          <cell r="Y1712">
            <v>58826</v>
          </cell>
          <cell r="Z1712">
            <v>52832</v>
          </cell>
          <cell r="AA1712">
            <v>0</v>
          </cell>
          <cell r="AB1712">
            <v>4</v>
          </cell>
          <cell r="AC1712">
            <v>5</v>
          </cell>
          <cell r="AD1712">
            <v>12</v>
          </cell>
          <cell r="AE1712">
            <v>0</v>
          </cell>
          <cell r="AF1712">
            <v>0</v>
          </cell>
          <cell r="AG1712" t="str">
            <v xml:space="preserve"> ST</v>
          </cell>
          <cell r="AH1712" t="str">
            <v xml:space="preserve"> 2013 NISSAN ALTIMA 4 CYL.</v>
          </cell>
          <cell r="AI1712" t="str">
            <v xml:space="preserve"> N</v>
          </cell>
          <cell r="AJ1712">
            <v>7.5</v>
          </cell>
          <cell r="AK1712">
            <v>0</v>
          </cell>
          <cell r="AL1712">
            <v>58826</v>
          </cell>
          <cell r="AM1712">
            <v>52832</v>
          </cell>
          <cell r="AN1712" t="str">
            <v xml:space="preserve">  0/00/0000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58826</v>
          </cell>
          <cell r="AZ1712">
            <v>52832</v>
          </cell>
          <cell r="BA1712" t="str">
            <v xml:space="preserve"> ST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 t="str">
            <v>Pass</v>
          </cell>
          <cell r="BH1712" t="str">
            <v>Pass</v>
          </cell>
          <cell r="BI1712" t="str">
            <v>***-**-8320</v>
          </cell>
          <cell r="BJ1712">
            <v>8527.06</v>
          </cell>
          <cell r="BK1712">
            <v>8548.09</v>
          </cell>
          <cell r="BL1712">
            <v>8548.09</v>
          </cell>
          <cell r="BM1712"/>
          <cell r="BN1712"/>
          <cell r="BO1712"/>
          <cell r="BP1712"/>
          <cell r="BQ1712">
            <v>8.7824131350781531E-6</v>
          </cell>
          <cell r="BR1712">
            <v>8527.06</v>
          </cell>
          <cell r="BS1712">
            <v>21.03</v>
          </cell>
          <cell r="BT1712">
            <v>8548.09</v>
          </cell>
          <cell r="BU1712">
            <v>0</v>
          </cell>
          <cell r="BV1712">
            <v>8548.09</v>
          </cell>
          <cell r="BW1712">
            <v>0</v>
          </cell>
          <cell r="BX1712">
            <v>0</v>
          </cell>
          <cell r="BY1712"/>
          <cell r="BZ1712">
            <v>0</v>
          </cell>
          <cell r="CA1712" t="e">
            <v>#REF!</v>
          </cell>
          <cell r="CB1712" t="str">
            <v>Match</v>
          </cell>
          <cell r="CC1712" t="b">
            <v>0</v>
          </cell>
          <cell r="CD1712">
            <v>810118320</v>
          </cell>
          <cell r="CE1712">
            <v>9</v>
          </cell>
          <cell r="CF1712">
            <v>8</v>
          </cell>
          <cell r="CG1712">
            <v>11</v>
          </cell>
          <cell r="CH1712" t="b">
            <v>0</v>
          </cell>
          <cell r="CI1712">
            <v>-22.313159722223645</v>
          </cell>
          <cell r="CJ1712"/>
          <cell r="CK1712" t="e">
            <v>#REF!</v>
          </cell>
          <cell r="CL1712" t="e">
            <v>#REF!</v>
          </cell>
        </row>
        <row r="1713">
          <cell r="B1713">
            <v>53786</v>
          </cell>
          <cell r="C1713" t="str">
            <v xml:space="preserve"> SOUTHEAST CAT</v>
          </cell>
          <cell r="D1713">
            <v>60791</v>
          </cell>
          <cell r="E1713">
            <v>60791</v>
          </cell>
          <cell r="F1713">
            <v>42813</v>
          </cell>
          <cell r="G1713">
            <v>43101</v>
          </cell>
          <cell r="H1713" t="str">
            <v xml:space="preserve"> TMC PURCHASE PAPERS</v>
          </cell>
          <cell r="I1713" t="str">
            <v xml:space="preserve"> SI</v>
          </cell>
          <cell r="J1713">
            <v>90</v>
          </cell>
          <cell r="K1713" t="str">
            <v xml:space="preserve"> A</v>
          </cell>
          <cell r="L1713" t="str">
            <v xml:space="preserve"> N</v>
          </cell>
          <cell r="M1713">
            <v>0</v>
          </cell>
          <cell r="N1713">
            <v>58870</v>
          </cell>
          <cell r="O1713">
            <v>53786</v>
          </cell>
          <cell r="P1713">
            <v>0</v>
          </cell>
          <cell r="Q1713" t="str">
            <v xml:space="preserve"> LF</v>
          </cell>
          <cell r="R1713">
            <v>43101</v>
          </cell>
          <cell r="S1713">
            <v>0</v>
          </cell>
          <cell r="T1713">
            <v>2719.35</v>
          </cell>
          <cell r="U1713" t="str">
            <v xml:space="preserve"> N</v>
          </cell>
          <cell r="V1713">
            <v>4</v>
          </cell>
          <cell r="W1713">
            <v>272776060</v>
          </cell>
          <cell r="X1713" t="str">
            <v xml:space="preserve"> F</v>
          </cell>
          <cell r="Y1713">
            <v>58870</v>
          </cell>
          <cell r="Z1713">
            <v>53786</v>
          </cell>
          <cell r="AA1713">
            <v>0</v>
          </cell>
          <cell r="AB1713">
            <v>13</v>
          </cell>
          <cell r="AC1713">
            <v>3</v>
          </cell>
          <cell r="AD1713">
            <v>11</v>
          </cell>
          <cell r="AE1713">
            <v>0</v>
          </cell>
          <cell r="AF1713">
            <v>0</v>
          </cell>
          <cell r="AG1713" t="str">
            <v xml:space="preserve"> ST</v>
          </cell>
          <cell r="AH1713" t="str">
            <v xml:space="preserve"> LIVESTOCK LOT C1363</v>
          </cell>
          <cell r="AI1713" t="str">
            <v xml:space="preserve">  </v>
          </cell>
          <cell r="AJ1713">
            <v>5.25</v>
          </cell>
          <cell r="AK1713">
            <v>1</v>
          </cell>
          <cell r="AL1713">
            <v>58870</v>
          </cell>
          <cell r="AM1713">
            <v>53786</v>
          </cell>
          <cell r="AN1713" t="str">
            <v xml:space="preserve">  0/00/0000</v>
          </cell>
          <cell r="AO1713">
            <v>60791</v>
          </cell>
          <cell r="AP1713">
            <v>2719.35</v>
          </cell>
          <cell r="AQ1713">
            <v>63510.35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58870</v>
          </cell>
          <cell r="AZ1713">
            <v>53786</v>
          </cell>
          <cell r="BA1713" t="str">
            <v xml:space="preserve"> ST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 t="str">
            <v>Pass</v>
          </cell>
          <cell r="BH1713" t="str">
            <v>Pass</v>
          </cell>
          <cell r="BI1713" t="str">
            <v>**-***6060</v>
          </cell>
          <cell r="BJ1713">
            <v>60791</v>
          </cell>
          <cell r="BK1713">
            <v>63510.35</v>
          </cell>
          <cell r="BL1713">
            <v>63510.35</v>
          </cell>
          <cell r="BM1713"/>
          <cell r="BN1713"/>
          <cell r="BO1713"/>
          <cell r="BP1713"/>
          <cell r="BQ1713">
            <v>4.3828022064600833E-5</v>
          </cell>
          <cell r="BR1713">
            <v>60791</v>
          </cell>
          <cell r="BS1713">
            <v>2719.35</v>
          </cell>
          <cell r="BT1713">
            <v>63510.35</v>
          </cell>
          <cell r="BU1713">
            <v>0</v>
          </cell>
          <cell r="BV1713">
            <v>63510.35</v>
          </cell>
          <cell r="BW1713">
            <v>0</v>
          </cell>
          <cell r="BX1713">
            <v>0</v>
          </cell>
          <cell r="BY1713" t="str">
            <v>1-29</v>
          </cell>
          <cell r="BZ1713">
            <v>63510.35</v>
          </cell>
          <cell r="CA1713" t="e">
            <v>#REF!</v>
          </cell>
          <cell r="CB1713" t="str">
            <v>Match</v>
          </cell>
          <cell r="CC1713" t="b">
            <v>0</v>
          </cell>
          <cell r="CD1713">
            <v>272776060</v>
          </cell>
          <cell r="CE1713">
            <v>9</v>
          </cell>
          <cell r="CF1713">
            <v>2</v>
          </cell>
          <cell r="CG1713">
            <v>77</v>
          </cell>
          <cell r="CH1713" t="b">
            <v>0</v>
          </cell>
          <cell r="CI1713">
            <v>22.686840277776355</v>
          </cell>
          <cell r="CJ1713"/>
          <cell r="CK1713" t="e">
            <v>#REF!</v>
          </cell>
          <cell r="CL1713" t="e">
            <v>#REF!</v>
          </cell>
        </row>
        <row r="1714">
          <cell r="B1714">
            <v>54123</v>
          </cell>
          <cell r="C1714" t="str">
            <v xml:space="preserve"> SOUTHEAST CAT</v>
          </cell>
          <cell r="D1714">
            <v>66253.38</v>
          </cell>
          <cell r="E1714">
            <v>66253.38</v>
          </cell>
          <cell r="F1714">
            <v>42972</v>
          </cell>
          <cell r="G1714">
            <v>43338</v>
          </cell>
          <cell r="H1714" t="str">
            <v xml:space="preserve"> TMC LOT C1411</v>
          </cell>
          <cell r="I1714" t="str">
            <v xml:space="preserve"> SI</v>
          </cell>
          <cell r="J1714">
            <v>90</v>
          </cell>
          <cell r="K1714" t="str">
            <v xml:space="preserve"> A</v>
          </cell>
          <cell r="L1714" t="str">
            <v xml:space="preserve"> N</v>
          </cell>
          <cell r="M1714">
            <v>0</v>
          </cell>
          <cell r="N1714">
            <v>58870</v>
          </cell>
          <cell r="O1714">
            <v>54123</v>
          </cell>
          <cell r="P1714">
            <v>0</v>
          </cell>
          <cell r="Q1714" t="str">
            <v xml:space="preserve"> LF</v>
          </cell>
          <cell r="R1714">
            <v>43338</v>
          </cell>
          <cell r="S1714">
            <v>0</v>
          </cell>
          <cell r="T1714">
            <v>1448.49</v>
          </cell>
          <cell r="U1714" t="str">
            <v xml:space="preserve"> N</v>
          </cell>
          <cell r="V1714">
            <v>4</v>
          </cell>
          <cell r="W1714">
            <v>272776060</v>
          </cell>
          <cell r="X1714" t="str">
            <v xml:space="preserve"> F</v>
          </cell>
          <cell r="Y1714">
            <v>58870</v>
          </cell>
          <cell r="Z1714">
            <v>54123</v>
          </cell>
          <cell r="AA1714">
            <v>0</v>
          </cell>
          <cell r="AB1714">
            <v>13</v>
          </cell>
          <cell r="AC1714">
            <v>3</v>
          </cell>
          <cell r="AD1714">
            <v>11</v>
          </cell>
          <cell r="AE1714">
            <v>0</v>
          </cell>
          <cell r="AF1714">
            <v>0</v>
          </cell>
          <cell r="AG1714" t="str">
            <v xml:space="preserve"> ST</v>
          </cell>
          <cell r="AH1714" t="str">
            <v xml:space="preserve"> PURCHASE LOT C1411</v>
          </cell>
          <cell r="AI1714" t="str">
            <v xml:space="preserve">  </v>
          </cell>
          <cell r="AJ1714">
            <v>5.25</v>
          </cell>
          <cell r="AK1714">
            <v>0</v>
          </cell>
          <cell r="AL1714">
            <v>58870</v>
          </cell>
          <cell r="AM1714">
            <v>54123</v>
          </cell>
          <cell r="AN1714" t="str">
            <v xml:space="preserve">  0/00/0000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58870</v>
          </cell>
          <cell r="AZ1714">
            <v>54123</v>
          </cell>
          <cell r="BA1714" t="str">
            <v xml:space="preserve"> ST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 t="str">
            <v>Pass</v>
          </cell>
          <cell r="BH1714" t="str">
            <v>Pass</v>
          </cell>
          <cell r="BI1714" t="str">
            <v>**-***6060</v>
          </cell>
          <cell r="BJ1714">
            <v>66253.38</v>
          </cell>
          <cell r="BK1714">
            <v>67701.87000000001</v>
          </cell>
          <cell r="BL1714">
            <v>67701.87000000001</v>
          </cell>
          <cell r="BM1714"/>
          <cell r="BN1714"/>
          <cell r="BO1714"/>
          <cell r="BP1714"/>
          <cell r="BQ1714">
            <v>4.7766192372133763E-5</v>
          </cell>
          <cell r="BR1714">
            <v>66253.38</v>
          </cell>
          <cell r="BS1714">
            <v>1448.49</v>
          </cell>
          <cell r="BT1714">
            <v>67701.87000000001</v>
          </cell>
          <cell r="BU1714">
            <v>0</v>
          </cell>
          <cell r="BV1714">
            <v>67701.87000000001</v>
          </cell>
          <cell r="BW1714">
            <v>0</v>
          </cell>
          <cell r="BX1714">
            <v>0</v>
          </cell>
          <cell r="BY1714"/>
          <cell r="BZ1714">
            <v>0</v>
          </cell>
          <cell r="CA1714" t="e">
            <v>#REF!</v>
          </cell>
          <cell r="CB1714" t="str">
            <v>Match</v>
          </cell>
          <cell r="CC1714" t="b">
            <v>0</v>
          </cell>
          <cell r="CD1714">
            <v>272776060</v>
          </cell>
          <cell r="CE1714">
            <v>9</v>
          </cell>
          <cell r="CF1714">
            <v>2</v>
          </cell>
          <cell r="CG1714">
            <v>77</v>
          </cell>
          <cell r="CH1714" t="b">
            <v>0</v>
          </cell>
          <cell r="CI1714">
            <v>-214.31315972222365</v>
          </cell>
          <cell r="CJ1714"/>
          <cell r="CK1714" t="e">
            <v>#REF!</v>
          </cell>
          <cell r="CL1714" t="e">
            <v>#REF!</v>
          </cell>
        </row>
        <row r="1715">
          <cell r="B1715">
            <v>54124</v>
          </cell>
          <cell r="C1715" t="str">
            <v xml:space="preserve"> SOUTHEAST CAT</v>
          </cell>
          <cell r="D1715">
            <v>64229.06</v>
          </cell>
          <cell r="E1715">
            <v>64229.06</v>
          </cell>
          <cell r="F1715">
            <v>42972</v>
          </cell>
          <cell r="G1715">
            <v>43338</v>
          </cell>
          <cell r="H1715" t="str">
            <v xml:space="preserve"> TMC LOT C1411</v>
          </cell>
          <cell r="I1715" t="str">
            <v xml:space="preserve"> SI</v>
          </cell>
          <cell r="J1715">
            <v>90</v>
          </cell>
          <cell r="K1715" t="str">
            <v xml:space="preserve"> A</v>
          </cell>
          <cell r="L1715" t="str">
            <v xml:space="preserve"> N</v>
          </cell>
          <cell r="M1715">
            <v>0</v>
          </cell>
          <cell r="N1715">
            <v>58870</v>
          </cell>
          <cell r="O1715">
            <v>54124</v>
          </cell>
          <cell r="P1715">
            <v>0</v>
          </cell>
          <cell r="Q1715" t="str">
            <v xml:space="preserve"> LF</v>
          </cell>
          <cell r="R1715">
            <v>43338</v>
          </cell>
          <cell r="S1715">
            <v>0</v>
          </cell>
          <cell r="T1715">
            <v>1404.23</v>
          </cell>
          <cell r="U1715" t="str">
            <v xml:space="preserve"> N</v>
          </cell>
          <cell r="V1715">
            <v>4</v>
          </cell>
          <cell r="W1715">
            <v>272776060</v>
          </cell>
          <cell r="X1715" t="str">
            <v xml:space="preserve"> F</v>
          </cell>
          <cell r="Y1715">
            <v>58870</v>
          </cell>
          <cell r="Z1715">
            <v>54124</v>
          </cell>
          <cell r="AA1715">
            <v>0</v>
          </cell>
          <cell r="AB1715">
            <v>13</v>
          </cell>
          <cell r="AC1715">
            <v>3</v>
          </cell>
          <cell r="AD1715">
            <v>11</v>
          </cell>
          <cell r="AE1715">
            <v>0</v>
          </cell>
          <cell r="AF1715">
            <v>0</v>
          </cell>
          <cell r="AG1715" t="str">
            <v xml:space="preserve"> ST</v>
          </cell>
          <cell r="AH1715" t="str">
            <v xml:space="preserve"> PURCHASE LOT C1411</v>
          </cell>
          <cell r="AI1715" t="str">
            <v xml:space="preserve">  </v>
          </cell>
          <cell r="AJ1715">
            <v>5.25</v>
          </cell>
          <cell r="AK1715">
            <v>0</v>
          </cell>
          <cell r="AL1715">
            <v>58870</v>
          </cell>
          <cell r="AM1715">
            <v>54124</v>
          </cell>
          <cell r="AN1715" t="str">
            <v xml:space="preserve">  0/00/0000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58870</v>
          </cell>
          <cell r="AZ1715">
            <v>54124</v>
          </cell>
          <cell r="BA1715" t="str">
            <v xml:space="preserve"> ST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 t="str">
            <v>Pass</v>
          </cell>
          <cell r="BH1715" t="str">
            <v>Pass</v>
          </cell>
          <cell r="BI1715" t="str">
            <v>**-***6060</v>
          </cell>
          <cell r="BJ1715">
            <v>64229.06</v>
          </cell>
          <cell r="BK1715">
            <v>65633.289999999994</v>
          </cell>
          <cell r="BL1715">
            <v>65633.289999999994</v>
          </cell>
          <cell r="BM1715"/>
          <cell r="BN1715"/>
          <cell r="BO1715"/>
          <cell r="BP1715"/>
          <cell r="BQ1715">
            <v>4.6306733872918205E-5</v>
          </cell>
          <cell r="BR1715">
            <v>64229.06</v>
          </cell>
          <cell r="BS1715">
            <v>1404.23</v>
          </cell>
          <cell r="BT1715">
            <v>65633.289999999994</v>
          </cell>
          <cell r="BU1715">
            <v>0</v>
          </cell>
          <cell r="BV1715">
            <v>65633.289999999994</v>
          </cell>
          <cell r="BW1715">
            <v>0</v>
          </cell>
          <cell r="BX1715">
            <v>0</v>
          </cell>
          <cell r="BY1715"/>
          <cell r="BZ1715">
            <v>0</v>
          </cell>
          <cell r="CA1715" t="e">
            <v>#REF!</v>
          </cell>
          <cell r="CB1715" t="str">
            <v>Match</v>
          </cell>
          <cell r="CC1715" t="b">
            <v>0</v>
          </cell>
          <cell r="CD1715">
            <v>272776060</v>
          </cell>
          <cell r="CE1715">
            <v>9</v>
          </cell>
          <cell r="CF1715">
            <v>2</v>
          </cell>
          <cell r="CG1715">
            <v>77</v>
          </cell>
          <cell r="CH1715" t="b">
            <v>0</v>
          </cell>
          <cell r="CI1715">
            <v>-214.31315972222365</v>
          </cell>
          <cell r="CJ1715"/>
          <cell r="CK1715" t="e">
            <v>#REF!</v>
          </cell>
          <cell r="CL1715" t="e">
            <v>#REF!</v>
          </cell>
        </row>
        <row r="1716">
          <cell r="B1716">
            <v>54208</v>
          </cell>
          <cell r="C1716" t="str">
            <v xml:space="preserve"> SOUTHEAST CAT</v>
          </cell>
          <cell r="D1716">
            <v>107217.99</v>
          </cell>
          <cell r="E1716">
            <v>107217.99</v>
          </cell>
          <cell r="F1716">
            <v>43003</v>
          </cell>
          <cell r="G1716">
            <v>43216</v>
          </cell>
          <cell r="H1716" t="str">
            <v xml:space="preserve"> TMC PURCHASE PAPERS</v>
          </cell>
          <cell r="I1716" t="str">
            <v xml:space="preserve"> SI</v>
          </cell>
          <cell r="J1716">
            <v>90</v>
          </cell>
          <cell r="K1716" t="str">
            <v xml:space="preserve"> A</v>
          </cell>
          <cell r="L1716" t="str">
            <v xml:space="preserve"> N</v>
          </cell>
          <cell r="M1716">
            <v>0</v>
          </cell>
          <cell r="N1716">
            <v>58870</v>
          </cell>
          <cell r="O1716">
            <v>54208</v>
          </cell>
          <cell r="P1716">
            <v>0</v>
          </cell>
          <cell r="Q1716" t="str">
            <v xml:space="preserve"> LF</v>
          </cell>
          <cell r="R1716">
            <v>43216</v>
          </cell>
          <cell r="S1716">
            <v>0</v>
          </cell>
          <cell r="T1716">
            <v>1866.03</v>
          </cell>
          <cell r="U1716" t="str">
            <v xml:space="preserve"> N</v>
          </cell>
          <cell r="V1716">
            <v>4</v>
          </cell>
          <cell r="W1716">
            <v>272776060</v>
          </cell>
          <cell r="X1716" t="str">
            <v xml:space="preserve"> F</v>
          </cell>
          <cell r="Y1716">
            <v>58870</v>
          </cell>
          <cell r="Z1716">
            <v>54208</v>
          </cell>
          <cell r="AA1716">
            <v>0</v>
          </cell>
          <cell r="AB1716">
            <v>13</v>
          </cell>
          <cell r="AC1716">
            <v>3</v>
          </cell>
          <cell r="AD1716">
            <v>11</v>
          </cell>
          <cell r="AE1716">
            <v>0</v>
          </cell>
          <cell r="AF1716">
            <v>0</v>
          </cell>
          <cell r="AG1716" t="str">
            <v xml:space="preserve"> ST</v>
          </cell>
          <cell r="AH1716" t="str">
            <v xml:space="preserve"> SE CATTLE BROKERS LOT G1419</v>
          </cell>
          <cell r="AI1716" t="str">
            <v xml:space="preserve">  </v>
          </cell>
          <cell r="AJ1716">
            <v>5.25</v>
          </cell>
          <cell r="AK1716">
            <v>0</v>
          </cell>
          <cell r="AL1716">
            <v>58870</v>
          </cell>
          <cell r="AM1716">
            <v>54208</v>
          </cell>
          <cell r="AN1716" t="str">
            <v xml:space="preserve">  0/00/0000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58870</v>
          </cell>
          <cell r="AZ1716">
            <v>54208</v>
          </cell>
          <cell r="BA1716" t="str">
            <v xml:space="preserve"> ST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 t="str">
            <v>Pass</v>
          </cell>
          <cell r="BH1716" t="str">
            <v>Pass</v>
          </cell>
          <cell r="BI1716" t="str">
            <v>**-***6060</v>
          </cell>
          <cell r="BJ1716">
            <v>107217.99</v>
          </cell>
          <cell r="BK1716">
            <v>109084.02</v>
          </cell>
          <cell r="BL1716">
            <v>109084.02</v>
          </cell>
          <cell r="BM1716"/>
          <cell r="BN1716"/>
          <cell r="BO1716"/>
          <cell r="BP1716"/>
          <cell r="BQ1716">
            <v>7.7300133760624954E-5</v>
          </cell>
          <cell r="BR1716">
            <v>107217.99</v>
          </cell>
          <cell r="BS1716">
            <v>1866.03</v>
          </cell>
          <cell r="BT1716">
            <v>109084.02</v>
          </cell>
          <cell r="BU1716">
            <v>0</v>
          </cell>
          <cell r="BV1716">
            <v>109084.02</v>
          </cell>
          <cell r="BW1716">
            <v>0</v>
          </cell>
          <cell r="BX1716">
            <v>0</v>
          </cell>
          <cell r="BY1716"/>
          <cell r="BZ1716">
            <v>0</v>
          </cell>
          <cell r="CA1716" t="e">
            <v>#REF!</v>
          </cell>
          <cell r="CB1716" t="str">
            <v>Match</v>
          </cell>
          <cell r="CC1716" t="b">
            <v>0</v>
          </cell>
          <cell r="CD1716">
            <v>272776060</v>
          </cell>
          <cell r="CE1716">
            <v>9</v>
          </cell>
          <cell r="CF1716">
            <v>2</v>
          </cell>
          <cell r="CG1716">
            <v>77</v>
          </cell>
          <cell r="CH1716" t="b">
            <v>0</v>
          </cell>
          <cell r="CI1716">
            <v>-92.313159722223645</v>
          </cell>
          <cell r="CJ1716"/>
          <cell r="CK1716" t="e">
            <v>#REF!</v>
          </cell>
          <cell r="CL1716" t="e">
            <v>#REF!</v>
          </cell>
        </row>
        <row r="1717">
          <cell r="B1717">
            <v>54292</v>
          </cell>
          <cell r="C1717" t="str">
            <v xml:space="preserve"> SOUTHEAST CAT</v>
          </cell>
          <cell r="D1717">
            <v>60636.13</v>
          </cell>
          <cell r="E1717">
            <v>60636.13</v>
          </cell>
          <cell r="F1717">
            <v>43047</v>
          </cell>
          <cell r="G1717">
            <v>43338</v>
          </cell>
          <cell r="H1717" t="str">
            <v xml:space="preserve"> TMC PURCHASE PAPERS</v>
          </cell>
          <cell r="I1717" t="str">
            <v xml:space="preserve"> SI</v>
          </cell>
          <cell r="J1717">
            <v>90</v>
          </cell>
          <cell r="K1717" t="str">
            <v xml:space="preserve"> A</v>
          </cell>
          <cell r="L1717" t="str">
            <v xml:space="preserve"> N</v>
          </cell>
          <cell r="M1717">
            <v>0</v>
          </cell>
          <cell r="N1717">
            <v>58870</v>
          </cell>
          <cell r="O1717">
            <v>54292</v>
          </cell>
          <cell r="P1717">
            <v>0</v>
          </cell>
          <cell r="Q1717" t="str">
            <v xml:space="preserve"> LF</v>
          </cell>
          <cell r="R1717">
            <v>43338</v>
          </cell>
          <cell r="S1717">
            <v>0</v>
          </cell>
          <cell r="T1717">
            <v>671.56</v>
          </cell>
          <cell r="U1717" t="str">
            <v xml:space="preserve"> N</v>
          </cell>
          <cell r="V1717">
            <v>4</v>
          </cell>
          <cell r="W1717">
            <v>272776060</v>
          </cell>
          <cell r="X1717" t="str">
            <v xml:space="preserve"> F</v>
          </cell>
          <cell r="Y1717">
            <v>58870</v>
          </cell>
          <cell r="Z1717">
            <v>54292</v>
          </cell>
          <cell r="AA1717">
            <v>0</v>
          </cell>
          <cell r="AB1717">
            <v>13</v>
          </cell>
          <cell r="AC1717">
            <v>3</v>
          </cell>
          <cell r="AD1717">
            <v>11</v>
          </cell>
          <cell r="AE1717">
            <v>0</v>
          </cell>
          <cell r="AF1717">
            <v>0</v>
          </cell>
          <cell r="AG1717" t="str">
            <v xml:space="preserve"> ST</v>
          </cell>
          <cell r="AH1717" t="str">
            <v xml:space="preserve"> SE CATTLE BROKERS LOT G1429</v>
          </cell>
          <cell r="AI1717" t="str">
            <v xml:space="preserve">  </v>
          </cell>
          <cell r="AJ1717">
            <v>5.25</v>
          </cell>
          <cell r="AK1717">
            <v>0</v>
          </cell>
          <cell r="AL1717">
            <v>58870</v>
          </cell>
          <cell r="AM1717">
            <v>54292</v>
          </cell>
          <cell r="AN1717" t="str">
            <v xml:space="preserve">  0/00/0000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58870</v>
          </cell>
          <cell r="AZ1717">
            <v>54292</v>
          </cell>
          <cell r="BA1717" t="str">
            <v xml:space="preserve"> ST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 t="str">
            <v>Pass</v>
          </cell>
          <cell r="BH1717" t="str">
            <v>Pass</v>
          </cell>
          <cell r="BI1717" t="str">
            <v>**-***6060</v>
          </cell>
          <cell r="BJ1717">
            <v>60636.13</v>
          </cell>
          <cell r="BK1717">
            <v>61307.689999999995</v>
          </cell>
          <cell r="BL1717">
            <v>61307.689999999995</v>
          </cell>
          <cell r="BM1717"/>
          <cell r="BN1717"/>
          <cell r="BO1717"/>
          <cell r="BP1717"/>
          <cell r="BQ1717">
            <v>4.3716366625849294E-5</v>
          </cell>
          <cell r="BR1717">
            <v>60636.13</v>
          </cell>
          <cell r="BS1717">
            <v>671.56</v>
          </cell>
          <cell r="BT1717">
            <v>61307.689999999995</v>
          </cell>
          <cell r="BU1717">
            <v>0</v>
          </cell>
          <cell r="BV1717">
            <v>61307.689999999995</v>
          </cell>
          <cell r="BW1717">
            <v>0</v>
          </cell>
          <cell r="BX1717">
            <v>0</v>
          </cell>
          <cell r="BY1717"/>
          <cell r="BZ1717">
            <v>0</v>
          </cell>
          <cell r="CA1717" t="e">
            <v>#REF!</v>
          </cell>
          <cell r="CB1717" t="str">
            <v>Match</v>
          </cell>
          <cell r="CC1717" t="b">
            <v>0</v>
          </cell>
          <cell r="CD1717">
            <v>272776060</v>
          </cell>
          <cell r="CE1717">
            <v>9</v>
          </cell>
          <cell r="CF1717">
            <v>2</v>
          </cell>
          <cell r="CG1717">
            <v>77</v>
          </cell>
          <cell r="CH1717" t="b">
            <v>0</v>
          </cell>
          <cell r="CI1717">
            <v>-214.31315972222365</v>
          </cell>
          <cell r="CJ1717"/>
          <cell r="CK1717" t="e">
            <v>#REF!</v>
          </cell>
          <cell r="CL1717" t="e">
            <v>#REF!</v>
          </cell>
        </row>
        <row r="1718">
          <cell r="B1718">
            <v>54402</v>
          </cell>
          <cell r="C1718" t="str">
            <v xml:space="preserve"> SOUTHEAST CAT</v>
          </cell>
          <cell r="D1718">
            <v>68560.37</v>
          </cell>
          <cell r="E1718">
            <v>68560.37</v>
          </cell>
          <cell r="F1718">
            <v>43084</v>
          </cell>
          <cell r="G1718">
            <v>43338</v>
          </cell>
          <cell r="H1718" t="str">
            <v xml:space="preserve"> TMC PURCHASE PAPERS</v>
          </cell>
          <cell r="I1718" t="str">
            <v xml:space="preserve"> SI</v>
          </cell>
          <cell r="J1718">
            <v>90</v>
          </cell>
          <cell r="K1718" t="str">
            <v xml:space="preserve"> A</v>
          </cell>
          <cell r="L1718" t="str">
            <v xml:space="preserve"> N</v>
          </cell>
          <cell r="M1718">
            <v>0</v>
          </cell>
          <cell r="N1718">
            <v>58870</v>
          </cell>
          <cell r="O1718">
            <v>54402</v>
          </cell>
          <cell r="P1718">
            <v>0</v>
          </cell>
          <cell r="Q1718" t="str">
            <v xml:space="preserve"> LF</v>
          </cell>
          <cell r="R1718">
            <v>43338</v>
          </cell>
          <cell r="S1718">
            <v>0</v>
          </cell>
          <cell r="T1718">
            <v>394.45</v>
          </cell>
          <cell r="U1718" t="str">
            <v xml:space="preserve"> N</v>
          </cell>
          <cell r="V1718">
            <v>4</v>
          </cell>
          <cell r="W1718">
            <v>272776060</v>
          </cell>
          <cell r="X1718" t="str">
            <v xml:space="preserve"> F</v>
          </cell>
          <cell r="Y1718">
            <v>58870</v>
          </cell>
          <cell r="Z1718">
            <v>54402</v>
          </cell>
          <cell r="AA1718">
            <v>0</v>
          </cell>
          <cell r="AB1718">
            <v>13</v>
          </cell>
          <cell r="AC1718">
            <v>3</v>
          </cell>
          <cell r="AD1718">
            <v>11</v>
          </cell>
          <cell r="AE1718">
            <v>0</v>
          </cell>
          <cell r="AF1718">
            <v>0</v>
          </cell>
          <cell r="AG1718" t="str">
            <v xml:space="preserve"> ST</v>
          </cell>
          <cell r="AH1718" t="str">
            <v xml:space="preserve"> LIVESTOCK LOT C1439</v>
          </cell>
          <cell r="AI1718" t="str">
            <v xml:space="preserve">  </v>
          </cell>
          <cell r="AJ1718">
            <v>5.25</v>
          </cell>
          <cell r="AK1718">
            <v>0</v>
          </cell>
          <cell r="AL1718">
            <v>58870</v>
          </cell>
          <cell r="AM1718">
            <v>54402</v>
          </cell>
          <cell r="AN1718" t="str">
            <v xml:space="preserve">  0/00/0000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58870</v>
          </cell>
          <cell r="AZ1718">
            <v>54402</v>
          </cell>
          <cell r="BA1718" t="str">
            <v xml:space="preserve"> ST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 t="str">
            <v>Pass</v>
          </cell>
          <cell r="BH1718" t="str">
            <v>Pass</v>
          </cell>
          <cell r="BI1718" t="str">
            <v>**-***6060</v>
          </cell>
          <cell r="BJ1718">
            <v>68560.37</v>
          </cell>
          <cell r="BK1718">
            <v>68954.819999999992</v>
          </cell>
          <cell r="BL1718">
            <v>68954.819999999992</v>
          </cell>
          <cell r="BM1718"/>
          <cell r="BN1718"/>
          <cell r="BO1718"/>
          <cell r="BP1718"/>
          <cell r="BQ1718">
            <v>4.9429445298106572E-5</v>
          </cell>
          <cell r="BR1718">
            <v>68560.37</v>
          </cell>
          <cell r="BS1718">
            <v>394.45</v>
          </cell>
          <cell r="BT1718">
            <v>68954.819999999992</v>
          </cell>
          <cell r="BU1718">
            <v>0</v>
          </cell>
          <cell r="BV1718">
            <v>68954.819999999992</v>
          </cell>
          <cell r="BW1718">
            <v>0</v>
          </cell>
          <cell r="BX1718">
            <v>0</v>
          </cell>
          <cell r="BY1718"/>
          <cell r="BZ1718">
            <v>0</v>
          </cell>
          <cell r="CA1718" t="e">
            <v>#REF!</v>
          </cell>
          <cell r="CB1718" t="str">
            <v>Match</v>
          </cell>
          <cell r="CC1718" t="b">
            <v>0</v>
          </cell>
          <cell r="CD1718">
            <v>272776060</v>
          </cell>
          <cell r="CE1718">
            <v>9</v>
          </cell>
          <cell r="CF1718">
            <v>2</v>
          </cell>
          <cell r="CG1718">
            <v>77</v>
          </cell>
          <cell r="CH1718" t="b">
            <v>0</v>
          </cell>
          <cell r="CI1718">
            <v>-214.31315972222365</v>
          </cell>
          <cell r="CJ1718"/>
          <cell r="CK1718" t="e">
            <v>#REF!</v>
          </cell>
          <cell r="CL1718" t="e">
            <v>#REF!</v>
          </cell>
        </row>
        <row r="1719">
          <cell r="B1719">
            <v>53533</v>
          </cell>
          <cell r="C1719" t="str">
            <v xml:space="preserve"> SOTO,MIGUEL A.</v>
          </cell>
          <cell r="D1719">
            <v>13934.11</v>
          </cell>
          <cell r="E1719">
            <v>8836.69</v>
          </cell>
          <cell r="F1719">
            <v>42738</v>
          </cell>
          <cell r="G1719">
            <v>43694</v>
          </cell>
          <cell r="H1719" t="str">
            <v xml:space="preserve"> REFINANCE VEHICLE</v>
          </cell>
          <cell r="I1719" t="str">
            <v xml:space="preserve"> SA</v>
          </cell>
          <cell r="J1719">
            <v>31</v>
          </cell>
          <cell r="K1719" t="str">
            <v xml:space="preserve"> A</v>
          </cell>
          <cell r="L1719" t="str">
            <v xml:space="preserve"> N</v>
          </cell>
          <cell r="M1719">
            <v>0</v>
          </cell>
          <cell r="N1719">
            <v>58895</v>
          </cell>
          <cell r="O1719">
            <v>53533</v>
          </cell>
          <cell r="P1719">
            <v>0</v>
          </cell>
          <cell r="Q1719" t="str">
            <v xml:space="preserve"> MN</v>
          </cell>
          <cell r="R1719">
            <v>43148</v>
          </cell>
          <cell r="S1719">
            <v>490.63</v>
          </cell>
          <cell r="T1719">
            <v>11.02</v>
          </cell>
          <cell r="U1719" t="str">
            <v xml:space="preserve"> N</v>
          </cell>
          <cell r="V1719">
            <v>11</v>
          </cell>
          <cell r="W1719">
            <v>345837983</v>
          </cell>
          <cell r="X1719" t="str">
            <v xml:space="preserve"> S</v>
          </cell>
          <cell r="Y1719">
            <v>58895</v>
          </cell>
          <cell r="Z1719">
            <v>53533</v>
          </cell>
          <cell r="AA1719">
            <v>0</v>
          </cell>
          <cell r="AB1719">
            <v>4</v>
          </cell>
          <cell r="AC1719">
            <v>10</v>
          </cell>
          <cell r="AD1719">
            <v>4</v>
          </cell>
          <cell r="AE1719">
            <v>0</v>
          </cell>
          <cell r="AF1719">
            <v>0</v>
          </cell>
          <cell r="AG1719" t="str">
            <v xml:space="preserve"> ST</v>
          </cell>
          <cell r="AH1719" t="str">
            <v xml:space="preserve"> 2010 FORD F-150</v>
          </cell>
          <cell r="AI1719" t="str">
            <v xml:space="preserve"> N</v>
          </cell>
          <cell r="AJ1719">
            <v>6.5</v>
          </cell>
          <cell r="AK1719">
            <v>0</v>
          </cell>
          <cell r="AL1719">
            <v>58895</v>
          </cell>
          <cell r="AM1719">
            <v>53533</v>
          </cell>
          <cell r="AN1719" t="str">
            <v xml:space="preserve">  0/00/0000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58895</v>
          </cell>
          <cell r="AZ1719">
            <v>53533</v>
          </cell>
          <cell r="BA1719" t="str">
            <v xml:space="preserve"> ST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 t="str">
            <v>Pass</v>
          </cell>
          <cell r="BH1719" t="str">
            <v>Pass</v>
          </cell>
          <cell r="BI1719" t="str">
            <v>***-**-7983</v>
          </cell>
          <cell r="BJ1719">
            <v>8836.69</v>
          </cell>
          <cell r="BK1719">
            <v>8847.7100000000009</v>
          </cell>
          <cell r="BL1719">
            <v>8847.7100000000009</v>
          </cell>
          <cell r="BM1719"/>
          <cell r="BN1719"/>
          <cell r="BO1719"/>
          <cell r="BP1719"/>
          <cell r="BQ1719">
            <v>7.8878066629137435E-6</v>
          </cell>
          <cell r="BR1719">
            <v>8836.69</v>
          </cell>
          <cell r="BS1719">
            <v>11.02</v>
          </cell>
          <cell r="BT1719">
            <v>8847.7100000000009</v>
          </cell>
          <cell r="BU1719">
            <v>0</v>
          </cell>
          <cell r="BV1719">
            <v>8847.7100000000009</v>
          </cell>
          <cell r="BW1719">
            <v>0</v>
          </cell>
          <cell r="BX1719">
            <v>0</v>
          </cell>
          <cell r="BY1719"/>
          <cell r="BZ1719">
            <v>0</v>
          </cell>
          <cell r="CA1719" t="e">
            <v>#REF!</v>
          </cell>
          <cell r="CB1719" t="str">
            <v>Match</v>
          </cell>
          <cell r="CC1719" t="b">
            <v>0</v>
          </cell>
          <cell r="CD1719">
            <v>345837983</v>
          </cell>
          <cell r="CE1719">
            <v>9</v>
          </cell>
          <cell r="CF1719">
            <v>3</v>
          </cell>
          <cell r="CG1719">
            <v>83</v>
          </cell>
          <cell r="CH1719" t="b">
            <v>0</v>
          </cell>
          <cell r="CI1719">
            <v>-24.313159722223645</v>
          </cell>
          <cell r="CJ1719"/>
          <cell r="CK1719" t="e">
            <v>#REF!</v>
          </cell>
          <cell r="CL1719" t="e">
            <v>#REF!</v>
          </cell>
        </row>
        <row r="1720">
          <cell r="B1720">
            <v>54440</v>
          </cell>
          <cell r="C1720" t="str">
            <v xml:space="preserve"> SOTO,MIGUEL A.</v>
          </cell>
          <cell r="D1720">
            <v>9942.35</v>
          </cell>
          <cell r="E1720">
            <v>9942.35</v>
          </cell>
          <cell r="F1720">
            <v>43110</v>
          </cell>
          <cell r="G1720">
            <v>44477</v>
          </cell>
          <cell r="H1720" t="str">
            <v xml:space="preserve"> REFINANCE DEBT</v>
          </cell>
          <cell r="I1720" t="str">
            <v xml:space="preserve"> SA</v>
          </cell>
          <cell r="J1720">
            <v>34</v>
          </cell>
          <cell r="K1720" t="str">
            <v xml:space="preserve"> A</v>
          </cell>
          <cell r="L1720" t="str">
            <v xml:space="preserve"> N</v>
          </cell>
          <cell r="M1720">
            <v>0</v>
          </cell>
          <cell r="N1720">
            <v>58895</v>
          </cell>
          <cell r="O1720">
            <v>54440</v>
          </cell>
          <cell r="P1720">
            <v>0</v>
          </cell>
          <cell r="Q1720" t="str">
            <v xml:space="preserve"> MN</v>
          </cell>
          <cell r="R1720">
            <v>43139</v>
          </cell>
          <cell r="S1720">
            <v>248.31</v>
          </cell>
          <cell r="T1720">
            <v>23.83</v>
          </cell>
          <cell r="U1720" t="str">
            <v xml:space="preserve"> N</v>
          </cell>
          <cell r="V1720">
            <v>11</v>
          </cell>
          <cell r="W1720">
            <v>345837983</v>
          </cell>
          <cell r="X1720" t="str">
            <v xml:space="preserve"> S</v>
          </cell>
          <cell r="Y1720">
            <v>58895</v>
          </cell>
          <cell r="Z1720">
            <v>54440</v>
          </cell>
          <cell r="AA1720">
            <v>0</v>
          </cell>
          <cell r="AB1720">
            <v>4</v>
          </cell>
          <cell r="AC1720">
            <v>5</v>
          </cell>
          <cell r="AD1720">
            <v>12</v>
          </cell>
          <cell r="AE1720">
            <v>0</v>
          </cell>
          <cell r="AF1720">
            <v>0</v>
          </cell>
          <cell r="AG1720" t="str">
            <v xml:space="preserve"> ST</v>
          </cell>
          <cell r="AH1720" t="str">
            <v xml:space="preserve"> 2015 NISSAN SENTRA (VIN 3N1AB7</v>
          </cell>
          <cell r="AI1720" t="str">
            <v xml:space="preserve"> N</v>
          </cell>
          <cell r="AJ1720">
            <v>6.25</v>
          </cell>
          <cell r="AK1720">
            <v>0</v>
          </cell>
          <cell r="AL1720">
            <v>58895</v>
          </cell>
          <cell r="AM1720">
            <v>54440</v>
          </cell>
          <cell r="AN1720" t="str">
            <v xml:space="preserve">  0/00/0000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58895</v>
          </cell>
          <cell r="AZ1720">
            <v>54440</v>
          </cell>
          <cell r="BA1720" t="str">
            <v xml:space="preserve"> ST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 t="str">
            <v>Pass</v>
          </cell>
          <cell r="BH1720" t="str">
            <v>Pass</v>
          </cell>
          <cell r="BI1720" t="str">
            <v>***-**-7983</v>
          </cell>
          <cell r="BJ1720">
            <v>9942.35</v>
          </cell>
          <cell r="BK1720">
            <v>9966.18</v>
          </cell>
          <cell r="BL1720">
            <v>9966.18</v>
          </cell>
          <cell r="BM1720"/>
          <cell r="BN1720"/>
          <cell r="BO1720"/>
          <cell r="BP1720"/>
          <cell r="BQ1720">
            <v>8.5334047563036852E-6</v>
          </cell>
          <cell r="BR1720">
            <v>9942.35</v>
          </cell>
          <cell r="BS1720">
            <v>23.83</v>
          </cell>
          <cell r="BT1720">
            <v>9966.18</v>
          </cell>
          <cell r="BU1720">
            <v>0</v>
          </cell>
          <cell r="BV1720">
            <v>9966.18</v>
          </cell>
          <cell r="BW1720">
            <v>0</v>
          </cell>
          <cell r="BX1720">
            <v>0</v>
          </cell>
          <cell r="BY1720"/>
          <cell r="BZ1720">
            <v>0</v>
          </cell>
          <cell r="CA1720" t="e">
            <v>#REF!</v>
          </cell>
          <cell r="CB1720" t="str">
            <v>Match</v>
          </cell>
          <cell r="CC1720" t="b">
            <v>0</v>
          </cell>
          <cell r="CD1720">
            <v>345837983</v>
          </cell>
          <cell r="CE1720">
            <v>9</v>
          </cell>
          <cell r="CF1720">
            <v>3</v>
          </cell>
          <cell r="CG1720">
            <v>83</v>
          </cell>
          <cell r="CH1720" t="b">
            <v>0</v>
          </cell>
          <cell r="CI1720">
            <v>-15.313159722223645</v>
          </cell>
          <cell r="CJ1720"/>
          <cell r="CK1720" t="e">
            <v>#REF!</v>
          </cell>
          <cell r="CL1720" t="e">
            <v>#REF!</v>
          </cell>
        </row>
        <row r="1721">
          <cell r="B1721">
            <v>52549</v>
          </cell>
          <cell r="C1721" t="str">
            <v xml:space="preserve"> SPOHN,ROSS ALLEN</v>
          </cell>
          <cell r="D1721">
            <v>14000</v>
          </cell>
          <cell r="E1721">
            <v>14000</v>
          </cell>
          <cell r="F1721">
            <v>42395</v>
          </cell>
          <cell r="G1721">
            <v>43093</v>
          </cell>
          <cell r="H1721" t="str">
            <v xml:space="preserve"> LINE OF CREDIT</v>
          </cell>
          <cell r="I1721" t="str">
            <v xml:space="preserve"> SI</v>
          </cell>
          <cell r="J1721">
            <v>61</v>
          </cell>
          <cell r="K1721" t="str">
            <v xml:space="preserve"> A</v>
          </cell>
          <cell r="L1721" t="str">
            <v xml:space="preserve"> O</v>
          </cell>
          <cell r="M1721">
            <v>14000</v>
          </cell>
          <cell r="N1721">
            <v>59591</v>
          </cell>
          <cell r="O1721">
            <v>52549</v>
          </cell>
          <cell r="P1721">
            <v>0</v>
          </cell>
          <cell r="Q1721" t="str">
            <v xml:space="preserve"> JB</v>
          </cell>
          <cell r="R1721">
            <v>43093</v>
          </cell>
          <cell r="S1721">
            <v>0</v>
          </cell>
          <cell r="T1721">
            <v>490.61</v>
          </cell>
          <cell r="U1721" t="str">
            <v xml:space="preserve"> N</v>
          </cell>
          <cell r="V1721">
            <v>7</v>
          </cell>
          <cell r="W1721">
            <v>509766843</v>
          </cell>
          <cell r="X1721" t="str">
            <v xml:space="preserve"> S</v>
          </cell>
          <cell r="Y1721">
            <v>59591</v>
          </cell>
          <cell r="Z1721">
            <v>52549</v>
          </cell>
          <cell r="AA1721">
            <v>1</v>
          </cell>
          <cell r="AB1721">
            <v>2</v>
          </cell>
          <cell r="AC1721">
            <v>4</v>
          </cell>
          <cell r="AD1721">
            <v>5</v>
          </cell>
          <cell r="AE1721">
            <v>0</v>
          </cell>
          <cell r="AF1721">
            <v>0</v>
          </cell>
          <cell r="AG1721" t="str">
            <v xml:space="preserve"> ST</v>
          </cell>
          <cell r="AH1721" t="str">
            <v xml:space="preserve"> IN CH AC EQ GI</v>
          </cell>
          <cell r="AI1721" t="str">
            <v xml:space="preserve"> N</v>
          </cell>
          <cell r="AJ1721">
            <v>5</v>
          </cell>
          <cell r="AK1721">
            <v>3</v>
          </cell>
          <cell r="AL1721">
            <v>59591</v>
          </cell>
          <cell r="AM1721">
            <v>52549</v>
          </cell>
          <cell r="AN1721" t="str">
            <v xml:space="preserve"> 11/14/2017</v>
          </cell>
          <cell r="AO1721">
            <v>14000</v>
          </cell>
          <cell r="AP1721">
            <v>490.61</v>
          </cell>
          <cell r="AQ1721">
            <v>0</v>
          </cell>
          <cell r="AR1721">
            <v>14490.61</v>
          </cell>
          <cell r="AS1721">
            <v>0</v>
          </cell>
          <cell r="AT1721">
            <v>0</v>
          </cell>
          <cell r="AU1721">
            <v>0</v>
          </cell>
          <cell r="AV1721">
            <v>2</v>
          </cell>
          <cell r="AW1721">
            <v>0</v>
          </cell>
          <cell r="AX1721">
            <v>0</v>
          </cell>
          <cell r="AY1721">
            <v>59591</v>
          </cell>
          <cell r="AZ1721">
            <v>52549</v>
          </cell>
          <cell r="BA1721" t="str">
            <v xml:space="preserve"> ST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 t="str">
            <v>Pass</v>
          </cell>
          <cell r="BH1721" t="str">
            <v>Pass</v>
          </cell>
          <cell r="BI1721" t="str">
            <v>***-**-6843</v>
          </cell>
          <cell r="BJ1721">
            <v>14000</v>
          </cell>
          <cell r="BK1721">
            <v>14490.61</v>
          </cell>
          <cell r="BL1721">
            <v>14490.61</v>
          </cell>
          <cell r="BM1721"/>
          <cell r="BN1721"/>
          <cell r="BO1721"/>
          <cell r="BP1721"/>
          <cell r="BQ1721">
            <v>9.6128312995017533E-6</v>
          </cell>
          <cell r="BR1721">
            <v>14000</v>
          </cell>
          <cell r="BS1721">
            <v>490.61</v>
          </cell>
          <cell r="BT1721">
            <v>14490.61</v>
          </cell>
          <cell r="BU1721">
            <v>0</v>
          </cell>
          <cell r="BV1721">
            <v>14490.61</v>
          </cell>
          <cell r="BW1721">
            <v>0</v>
          </cell>
          <cell r="BX1721">
            <v>0</v>
          </cell>
          <cell r="BY1721" t="str">
            <v>30-59</v>
          </cell>
          <cell r="BZ1721">
            <v>14490.61</v>
          </cell>
          <cell r="CA1721" t="e">
            <v>#REF!</v>
          </cell>
          <cell r="CB1721" t="str">
            <v>Match</v>
          </cell>
          <cell r="CC1721" t="b">
            <v>0</v>
          </cell>
          <cell r="CD1721">
            <v>509766843</v>
          </cell>
          <cell r="CE1721">
            <v>9</v>
          </cell>
          <cell r="CF1721">
            <v>5</v>
          </cell>
          <cell r="CG1721">
            <v>76</v>
          </cell>
          <cell r="CH1721" t="b">
            <v>0</v>
          </cell>
          <cell r="CI1721">
            <v>30.686840277776355</v>
          </cell>
          <cell r="CJ1721"/>
          <cell r="CK1721" t="e">
            <v>#REF!</v>
          </cell>
          <cell r="CL1721" t="e">
            <v>#REF!</v>
          </cell>
        </row>
        <row r="1722">
          <cell r="B1722">
            <v>53669</v>
          </cell>
          <cell r="C1722" t="str">
            <v xml:space="preserve"> SPOHN,ROSS ALLEN</v>
          </cell>
          <cell r="D1722">
            <v>173177.5</v>
          </cell>
          <cell r="E1722">
            <v>171138.24</v>
          </cell>
          <cell r="F1722">
            <v>42802</v>
          </cell>
          <cell r="G1722">
            <v>48373</v>
          </cell>
          <cell r="H1722" t="str">
            <v xml:space="preserve"> REFI R/E &amp; TRUCK REPAIRS</v>
          </cell>
          <cell r="I1722" t="str">
            <v xml:space="preserve"> SA</v>
          </cell>
          <cell r="J1722">
            <v>32</v>
          </cell>
          <cell r="K1722" t="str">
            <v xml:space="preserve"> A</v>
          </cell>
          <cell r="L1722" t="str">
            <v xml:space="preserve"> N</v>
          </cell>
          <cell r="M1722">
            <v>0</v>
          </cell>
          <cell r="N1722">
            <v>59591</v>
          </cell>
          <cell r="O1722">
            <v>53669</v>
          </cell>
          <cell r="P1722">
            <v>0</v>
          </cell>
          <cell r="Q1722" t="str">
            <v xml:space="preserve"> JB</v>
          </cell>
          <cell r="R1722">
            <v>43139</v>
          </cell>
          <cell r="S1722">
            <v>1469.44</v>
          </cell>
          <cell r="T1722">
            <v>858.98</v>
          </cell>
          <cell r="U1722" t="str">
            <v xml:space="preserve"> N</v>
          </cell>
          <cell r="V1722">
            <v>7</v>
          </cell>
          <cell r="W1722">
            <v>509766843</v>
          </cell>
          <cell r="X1722" t="str">
            <v xml:space="preserve"> S</v>
          </cell>
          <cell r="Y1722">
            <v>59591</v>
          </cell>
          <cell r="Z1722">
            <v>53669</v>
          </cell>
          <cell r="AA1722">
            <v>1</v>
          </cell>
          <cell r="AB1722">
            <v>1</v>
          </cell>
          <cell r="AC1722">
            <v>6</v>
          </cell>
          <cell r="AD1722">
            <v>5</v>
          </cell>
          <cell r="AE1722">
            <v>0</v>
          </cell>
          <cell r="AF1722">
            <v>0</v>
          </cell>
          <cell r="AG1722" t="str">
            <v xml:space="preserve"> ST</v>
          </cell>
          <cell r="AH1722" t="str">
            <v xml:space="preserve"> ALL INVENTORY AND EQUIPMENT</v>
          </cell>
          <cell r="AI1722" t="str">
            <v xml:space="preserve"> N</v>
          </cell>
          <cell r="AJ1722">
            <v>6</v>
          </cell>
          <cell r="AK1722">
            <v>1</v>
          </cell>
          <cell r="AL1722">
            <v>59591</v>
          </cell>
          <cell r="AM1722">
            <v>53669</v>
          </cell>
          <cell r="AN1722" t="str">
            <v xml:space="preserve"> 11/14/2017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1</v>
          </cell>
          <cell r="AW1722">
            <v>0</v>
          </cell>
          <cell r="AX1722">
            <v>0</v>
          </cell>
          <cell r="AY1722">
            <v>59591</v>
          </cell>
          <cell r="AZ1722">
            <v>53669</v>
          </cell>
          <cell r="BA1722" t="str">
            <v xml:space="preserve"> ST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 t="str">
            <v>Pass</v>
          </cell>
          <cell r="BH1722" t="str">
            <v>Pass</v>
          </cell>
          <cell r="BI1722" t="str">
            <v>***-**-6843</v>
          </cell>
          <cell r="BJ1722">
            <v>171138.24</v>
          </cell>
          <cell r="BK1722">
            <v>171997.22</v>
          </cell>
          <cell r="BL1722">
            <v>171997.22</v>
          </cell>
          <cell r="BM1722"/>
          <cell r="BN1722"/>
          <cell r="BO1722"/>
          <cell r="BP1722"/>
          <cell r="BQ1722">
            <v>1.4101054542974082E-4</v>
          </cell>
          <cell r="BR1722">
            <v>171138.24</v>
          </cell>
          <cell r="BS1722">
            <v>858.98</v>
          </cell>
          <cell r="BT1722">
            <v>171997.22</v>
          </cell>
          <cell r="BU1722">
            <v>0</v>
          </cell>
          <cell r="BV1722">
            <v>171997.22</v>
          </cell>
          <cell r="BW1722">
            <v>0</v>
          </cell>
          <cell r="BX1722">
            <v>0</v>
          </cell>
          <cell r="BY1722"/>
          <cell r="BZ1722">
            <v>0</v>
          </cell>
          <cell r="CA1722" t="e">
            <v>#REF!</v>
          </cell>
          <cell r="CB1722" t="str">
            <v>Match</v>
          </cell>
          <cell r="CC1722" t="b">
            <v>0</v>
          </cell>
          <cell r="CD1722">
            <v>509766843</v>
          </cell>
          <cell r="CE1722">
            <v>9</v>
          </cell>
          <cell r="CF1722">
            <v>5</v>
          </cell>
          <cell r="CG1722">
            <v>76</v>
          </cell>
          <cell r="CH1722" t="b">
            <v>0</v>
          </cell>
          <cell r="CI1722">
            <v>-15.313159722223645</v>
          </cell>
          <cell r="CJ1722"/>
          <cell r="CK1722" t="e">
            <v>#REF!</v>
          </cell>
          <cell r="CL1722" t="e">
            <v>#REF!</v>
          </cell>
        </row>
        <row r="1723">
          <cell r="B1723">
            <v>52040</v>
          </cell>
          <cell r="C1723" t="str">
            <v xml:space="preserve"> SPOHN,JANEL M.</v>
          </cell>
          <cell r="D1723">
            <v>17015</v>
          </cell>
          <cell r="E1723">
            <v>10371.24</v>
          </cell>
          <cell r="F1723">
            <v>42244</v>
          </cell>
          <cell r="G1723">
            <v>44132</v>
          </cell>
          <cell r="H1723" t="str">
            <v xml:space="preserve"> HOME REMODEL</v>
          </cell>
          <cell r="I1723" t="str">
            <v xml:space="preserve"> SA</v>
          </cell>
          <cell r="J1723">
            <v>31</v>
          </cell>
          <cell r="K1723" t="str">
            <v xml:space="preserve"> A</v>
          </cell>
          <cell r="L1723" t="str">
            <v xml:space="preserve"> N</v>
          </cell>
          <cell r="M1723">
            <v>0</v>
          </cell>
          <cell r="N1723">
            <v>59592</v>
          </cell>
          <cell r="O1723">
            <v>52040</v>
          </cell>
          <cell r="P1723">
            <v>0</v>
          </cell>
          <cell r="Q1723" t="str">
            <v xml:space="preserve"> JB</v>
          </cell>
          <cell r="R1723">
            <v>43128</v>
          </cell>
          <cell r="S1723">
            <v>329.01</v>
          </cell>
          <cell r="T1723">
            <v>46.03</v>
          </cell>
          <cell r="U1723" t="str">
            <v xml:space="preserve"> N</v>
          </cell>
          <cell r="V1723">
            <v>1</v>
          </cell>
          <cell r="W1723">
            <v>512648444</v>
          </cell>
          <cell r="X1723" t="str">
            <v xml:space="preserve"> S</v>
          </cell>
          <cell r="Y1723">
            <v>59592</v>
          </cell>
          <cell r="Z1723">
            <v>52040</v>
          </cell>
          <cell r="AA1723">
            <v>0</v>
          </cell>
          <cell r="AB1723">
            <v>2</v>
          </cell>
          <cell r="AC1723">
            <v>10</v>
          </cell>
          <cell r="AD1723">
            <v>4</v>
          </cell>
          <cell r="AE1723">
            <v>0</v>
          </cell>
          <cell r="AF1723">
            <v>0</v>
          </cell>
          <cell r="AG1723" t="str">
            <v xml:space="preserve"> ST</v>
          </cell>
          <cell r="AH1723" t="str">
            <v xml:space="preserve"> UNSECURED</v>
          </cell>
          <cell r="AI1723" t="str">
            <v xml:space="preserve"> N</v>
          </cell>
          <cell r="AJ1723">
            <v>6</v>
          </cell>
          <cell r="AK1723">
            <v>4</v>
          </cell>
          <cell r="AL1723">
            <v>59592</v>
          </cell>
          <cell r="AM1723">
            <v>52040</v>
          </cell>
          <cell r="AN1723" t="str">
            <v xml:space="preserve">  0/00/0000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59592</v>
          </cell>
          <cell r="AZ1723">
            <v>52040</v>
          </cell>
          <cell r="BA1723" t="str">
            <v xml:space="preserve"> ST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 t="str">
            <v>Pass</v>
          </cell>
          <cell r="BH1723" t="str">
            <v>Pass</v>
          </cell>
          <cell r="BI1723" t="str">
            <v>***-**-8444</v>
          </cell>
          <cell r="BJ1723">
            <v>10371.24</v>
          </cell>
          <cell r="BK1723">
            <v>10417.27</v>
          </cell>
          <cell r="BL1723">
            <v>10417.27</v>
          </cell>
          <cell r="BM1723"/>
          <cell r="BN1723"/>
          <cell r="BO1723"/>
          <cell r="BP1723"/>
          <cell r="BQ1723">
            <v>8.5454554702838206E-6</v>
          </cell>
          <cell r="BR1723">
            <v>10371.24</v>
          </cell>
          <cell r="BS1723">
            <v>46.03</v>
          </cell>
          <cell r="BT1723">
            <v>10417.27</v>
          </cell>
          <cell r="BU1723">
            <v>0</v>
          </cell>
          <cell r="BV1723">
            <v>10417.27</v>
          </cell>
          <cell r="BW1723">
            <v>0</v>
          </cell>
          <cell r="BX1723">
            <v>0</v>
          </cell>
          <cell r="BY1723"/>
          <cell r="BZ1723">
            <v>0</v>
          </cell>
          <cell r="CA1723" t="e">
            <v>#REF!</v>
          </cell>
          <cell r="CB1723" t="str">
            <v>Match</v>
          </cell>
          <cell r="CC1723" t="b">
            <v>0</v>
          </cell>
          <cell r="CD1723">
            <v>512648444</v>
          </cell>
          <cell r="CE1723">
            <v>9</v>
          </cell>
          <cell r="CF1723">
            <v>5</v>
          </cell>
          <cell r="CG1723">
            <v>64</v>
          </cell>
          <cell r="CH1723" t="b">
            <v>0</v>
          </cell>
          <cell r="CI1723">
            <v>-4.3131597222236451</v>
          </cell>
          <cell r="CJ1723"/>
          <cell r="CK1723" t="e">
            <v>#REF!</v>
          </cell>
          <cell r="CL1723" t="e">
            <v>#REF!</v>
          </cell>
        </row>
        <row r="1724">
          <cell r="B1724">
            <v>52833</v>
          </cell>
          <cell r="C1724" t="str">
            <v xml:space="preserve"> SPOHN,JANEL M.</v>
          </cell>
          <cell r="D1724">
            <v>10399.64</v>
          </cell>
          <cell r="E1724">
            <v>5511.88</v>
          </cell>
          <cell r="F1724">
            <v>42489</v>
          </cell>
          <cell r="G1724">
            <v>43661</v>
          </cell>
          <cell r="H1724" t="str">
            <v xml:space="preserve"> AMORTIZE HOME REMODEL</v>
          </cell>
          <cell r="I1724" t="str">
            <v xml:space="preserve"> SA</v>
          </cell>
          <cell r="J1724">
            <v>31</v>
          </cell>
          <cell r="K1724" t="str">
            <v xml:space="preserve"> A</v>
          </cell>
          <cell r="L1724" t="str">
            <v xml:space="preserve"> N</v>
          </cell>
          <cell r="M1724">
            <v>0</v>
          </cell>
          <cell r="N1724">
            <v>59592</v>
          </cell>
          <cell r="O1724">
            <v>52833</v>
          </cell>
          <cell r="P1724">
            <v>0</v>
          </cell>
          <cell r="Q1724" t="str">
            <v xml:space="preserve"> JD</v>
          </cell>
          <cell r="R1724">
            <v>43146</v>
          </cell>
          <cell r="S1724">
            <v>317.25</v>
          </cell>
          <cell r="T1724">
            <v>7.25</v>
          </cell>
          <cell r="U1724" t="str">
            <v xml:space="preserve"> N</v>
          </cell>
          <cell r="V1724">
            <v>1</v>
          </cell>
          <cell r="W1724">
            <v>512648444</v>
          </cell>
          <cell r="X1724" t="str">
            <v xml:space="preserve"> S</v>
          </cell>
          <cell r="Y1724">
            <v>59592</v>
          </cell>
          <cell r="Z1724">
            <v>52833</v>
          </cell>
          <cell r="AA1724">
            <v>1</v>
          </cell>
          <cell r="AB1724">
            <v>2</v>
          </cell>
          <cell r="AC1724">
            <v>9</v>
          </cell>
          <cell r="AD1724">
            <v>4</v>
          </cell>
          <cell r="AE1724">
            <v>0</v>
          </cell>
          <cell r="AF1724">
            <v>0</v>
          </cell>
          <cell r="AG1724" t="str">
            <v xml:space="preserve"> ST</v>
          </cell>
          <cell r="AH1724" t="str">
            <v xml:space="preserve"> UNSECURED</v>
          </cell>
          <cell r="AI1724" t="str">
            <v xml:space="preserve"> N</v>
          </cell>
          <cell r="AJ1724">
            <v>6</v>
          </cell>
          <cell r="AK1724">
            <v>2</v>
          </cell>
          <cell r="AL1724">
            <v>59592</v>
          </cell>
          <cell r="AM1724">
            <v>52833</v>
          </cell>
          <cell r="AN1724" t="str">
            <v xml:space="preserve"> 11/14/2017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1</v>
          </cell>
          <cell r="AW1724">
            <v>0</v>
          </cell>
          <cell r="AX1724">
            <v>0</v>
          </cell>
          <cell r="AY1724">
            <v>59592</v>
          </cell>
          <cell r="AZ1724">
            <v>52833</v>
          </cell>
          <cell r="BA1724" t="str">
            <v xml:space="preserve"> ST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 t="str">
            <v>Pass</v>
          </cell>
          <cell r="BH1724" t="str">
            <v>Pass</v>
          </cell>
          <cell r="BI1724" t="str">
            <v>***-**-8444</v>
          </cell>
          <cell r="BJ1724">
            <v>5511.88</v>
          </cell>
          <cell r="BK1724">
            <v>5519.13</v>
          </cell>
          <cell r="BL1724">
            <v>5519.13</v>
          </cell>
          <cell r="BM1724"/>
          <cell r="BN1724"/>
          <cell r="BO1724"/>
          <cell r="BP1724"/>
          <cell r="BQ1724">
            <v>4.5415519356940915E-6</v>
          </cell>
          <cell r="BR1724">
            <v>5511.88</v>
          </cell>
          <cell r="BS1724">
            <v>7.25</v>
          </cell>
          <cell r="BT1724">
            <v>5519.13</v>
          </cell>
          <cell r="BU1724">
            <v>0</v>
          </cell>
          <cell r="BV1724">
            <v>5519.13</v>
          </cell>
          <cell r="BW1724">
            <v>0</v>
          </cell>
          <cell r="BX1724">
            <v>0</v>
          </cell>
          <cell r="BY1724"/>
          <cell r="BZ1724">
            <v>0</v>
          </cell>
          <cell r="CA1724" t="e">
            <v>#REF!</v>
          </cell>
          <cell r="CB1724" t="str">
            <v>Match</v>
          </cell>
          <cell r="CC1724" t="b">
            <v>0</v>
          </cell>
          <cell r="CD1724">
            <v>512648444</v>
          </cell>
          <cell r="CE1724">
            <v>9</v>
          </cell>
          <cell r="CF1724">
            <v>5</v>
          </cell>
          <cell r="CG1724">
            <v>64</v>
          </cell>
          <cell r="CH1724" t="b">
            <v>0</v>
          </cell>
          <cell r="CI1724">
            <v>-22.313159722223645</v>
          </cell>
          <cell r="CJ1724"/>
          <cell r="CK1724" t="e">
            <v>#REF!</v>
          </cell>
          <cell r="CL1724" t="e">
            <v>#REF!</v>
          </cell>
        </row>
        <row r="1725">
          <cell r="B1725">
            <v>51262</v>
          </cell>
          <cell r="C1725" t="str">
            <v xml:space="preserve"> SPRAY FOAM IT, LLC</v>
          </cell>
          <cell r="D1725">
            <v>45100</v>
          </cell>
          <cell r="E1725">
            <v>29697.68</v>
          </cell>
          <cell r="F1725">
            <v>42037</v>
          </cell>
          <cell r="G1725">
            <v>43862</v>
          </cell>
          <cell r="H1725" t="str">
            <v xml:space="preserve"> PURCHASE INSULATION EQUIPMENT</v>
          </cell>
          <cell r="I1725" t="str">
            <v xml:space="preserve"> SA</v>
          </cell>
          <cell r="J1725">
            <v>32</v>
          </cell>
          <cell r="K1725" t="str">
            <v xml:space="preserve"> A</v>
          </cell>
          <cell r="L1725" t="str">
            <v xml:space="preserve"> N</v>
          </cell>
          <cell r="M1725">
            <v>0</v>
          </cell>
          <cell r="N1725">
            <v>59595</v>
          </cell>
          <cell r="O1725">
            <v>51262</v>
          </cell>
          <cell r="P1725">
            <v>0</v>
          </cell>
          <cell r="Q1725" t="str">
            <v xml:space="preserve"> LF</v>
          </cell>
          <cell r="R1725">
            <v>43132</v>
          </cell>
          <cell r="S1725">
            <v>10633.51</v>
          </cell>
          <cell r="T1725">
            <v>1614.05</v>
          </cell>
          <cell r="U1725" t="str">
            <v xml:space="preserve"> N</v>
          </cell>
          <cell r="V1725">
            <v>7</v>
          </cell>
          <cell r="W1725">
            <v>472913020</v>
          </cell>
          <cell r="X1725" t="str">
            <v xml:space="preserve"> F</v>
          </cell>
          <cell r="Y1725">
            <v>59595</v>
          </cell>
          <cell r="Z1725">
            <v>51262</v>
          </cell>
          <cell r="AA1725">
            <v>0</v>
          </cell>
          <cell r="AB1725">
            <v>13</v>
          </cell>
          <cell r="AC1725">
            <v>2</v>
          </cell>
          <cell r="AD1725">
            <v>5</v>
          </cell>
          <cell r="AE1725">
            <v>0</v>
          </cell>
          <cell r="AF1725">
            <v>0</v>
          </cell>
          <cell r="AG1725" t="str">
            <v xml:space="preserve"> ST</v>
          </cell>
          <cell r="AH1725" t="str">
            <v xml:space="preserve"> CHAT ACCTS EQUIP GI</v>
          </cell>
          <cell r="AI1725" t="str">
            <v xml:space="preserve"> N</v>
          </cell>
          <cell r="AJ1725">
            <v>5.75</v>
          </cell>
          <cell r="AK1725">
            <v>2</v>
          </cell>
          <cell r="AL1725">
            <v>59595</v>
          </cell>
          <cell r="AM1725">
            <v>51262</v>
          </cell>
          <cell r="AN1725" t="str">
            <v xml:space="preserve">  0/00/0000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1</v>
          </cell>
          <cell r="AW1725">
            <v>0</v>
          </cell>
          <cell r="AX1725">
            <v>0</v>
          </cell>
          <cell r="AY1725">
            <v>59595</v>
          </cell>
          <cell r="AZ1725">
            <v>51262</v>
          </cell>
          <cell r="BA1725" t="str">
            <v xml:space="preserve"> ST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 t="str">
            <v>Pass</v>
          </cell>
          <cell r="BH1725" t="str">
            <v>Pass</v>
          </cell>
          <cell r="BI1725" t="str">
            <v>**-***3020</v>
          </cell>
          <cell r="BJ1725">
            <v>29697.68</v>
          </cell>
          <cell r="BK1725">
            <v>31311.73</v>
          </cell>
          <cell r="BL1725">
            <v>31311.73</v>
          </cell>
          <cell r="BM1725"/>
          <cell r="BN1725"/>
          <cell r="BO1725"/>
          <cell r="BP1725"/>
          <cell r="BQ1725">
            <v>2.3450043285755382E-5</v>
          </cell>
          <cell r="BR1725">
            <v>29697.68</v>
          </cell>
          <cell r="BS1725">
            <v>1614.05</v>
          </cell>
          <cell r="BT1725">
            <v>31311.73</v>
          </cell>
          <cell r="BU1725">
            <v>0</v>
          </cell>
          <cell r="BV1725">
            <v>31311.73</v>
          </cell>
          <cell r="BW1725">
            <v>0</v>
          </cell>
          <cell r="BX1725">
            <v>0</v>
          </cell>
          <cell r="BY1725"/>
          <cell r="BZ1725">
            <v>0</v>
          </cell>
          <cell r="CA1725" t="e">
            <v>#REF!</v>
          </cell>
          <cell r="CB1725" t="str">
            <v>Match</v>
          </cell>
          <cell r="CC1725" t="b">
            <v>0</v>
          </cell>
          <cell r="CD1725">
            <v>472913020</v>
          </cell>
          <cell r="CE1725">
            <v>9</v>
          </cell>
          <cell r="CF1725">
            <v>4</v>
          </cell>
          <cell r="CG1725">
            <v>91</v>
          </cell>
          <cell r="CH1725" t="b">
            <v>0</v>
          </cell>
          <cell r="CI1725">
            <v>-8.3131597222236451</v>
          </cell>
          <cell r="CJ1725"/>
          <cell r="CK1725" t="e">
            <v>#REF!</v>
          </cell>
          <cell r="CL1725" t="e">
            <v>#REF!</v>
          </cell>
        </row>
        <row r="1726">
          <cell r="B1726">
            <v>52601</v>
          </cell>
          <cell r="C1726" t="str">
            <v xml:space="preserve"> STEGMAN,DYLAN ANDREW</v>
          </cell>
          <cell r="D1726">
            <v>4710.3500000000004</v>
          </cell>
          <cell r="E1726">
            <v>4212.49</v>
          </cell>
          <cell r="F1726">
            <v>42418</v>
          </cell>
          <cell r="G1726">
            <v>43326</v>
          </cell>
          <cell r="H1726" t="str">
            <v xml:space="preserve"> PERSONAL</v>
          </cell>
          <cell r="I1726" t="str">
            <v xml:space="preserve"> CO</v>
          </cell>
          <cell r="J1726">
            <v>31</v>
          </cell>
          <cell r="K1726" t="str">
            <v xml:space="preserve"> A</v>
          </cell>
          <cell r="L1726" t="str">
            <v xml:space="preserve"> N</v>
          </cell>
          <cell r="M1726">
            <v>0</v>
          </cell>
          <cell r="N1726">
            <v>59725</v>
          </cell>
          <cell r="O1726">
            <v>52601</v>
          </cell>
          <cell r="P1726">
            <v>4390.49</v>
          </cell>
          <cell r="Q1726" t="str">
            <v xml:space="preserve"> BR</v>
          </cell>
          <cell r="R1726">
            <v>42528</v>
          </cell>
          <cell r="S1726">
            <v>80.98</v>
          </cell>
          <cell r="T1726">
            <v>0</v>
          </cell>
          <cell r="U1726" t="str">
            <v xml:space="preserve"> N</v>
          </cell>
          <cell r="V1726">
            <v>11</v>
          </cell>
          <cell r="W1726">
            <v>510131206</v>
          </cell>
          <cell r="X1726" t="str">
            <v xml:space="preserve"> S</v>
          </cell>
          <cell r="Y1726">
            <v>59725</v>
          </cell>
          <cell r="Z1726">
            <v>52601</v>
          </cell>
          <cell r="AA1726">
            <v>0</v>
          </cell>
          <cell r="AB1726">
            <v>4</v>
          </cell>
          <cell r="AC1726">
            <v>10</v>
          </cell>
          <cell r="AD1726">
            <v>4</v>
          </cell>
          <cell r="AE1726">
            <v>0</v>
          </cell>
          <cell r="AF1726">
            <v>0</v>
          </cell>
          <cell r="AG1726" t="str">
            <v xml:space="preserve"> CO</v>
          </cell>
          <cell r="AH1726" t="str">
            <v xml:space="preserve"> 2004 CHEVROLET SILVERADO</v>
          </cell>
          <cell r="AI1726" t="str">
            <v xml:space="preserve"> N</v>
          </cell>
          <cell r="AJ1726">
            <v>9</v>
          </cell>
          <cell r="AK1726">
            <v>49</v>
          </cell>
          <cell r="AL1726">
            <v>59725</v>
          </cell>
          <cell r="AM1726">
            <v>52601</v>
          </cell>
          <cell r="AN1726" t="str">
            <v xml:space="preserve">  0/00/0000</v>
          </cell>
          <cell r="AO1726">
            <v>2810.76</v>
          </cell>
          <cell r="AP1726">
            <v>598.28</v>
          </cell>
          <cell r="AQ1726">
            <v>80.98</v>
          </cell>
          <cell r="AR1726">
            <v>161.96</v>
          </cell>
          <cell r="AS1726">
            <v>161.96</v>
          </cell>
          <cell r="AT1726">
            <v>161.96</v>
          </cell>
          <cell r="AU1726">
            <v>2761.2</v>
          </cell>
          <cell r="AV1726">
            <v>47</v>
          </cell>
          <cell r="AW1726">
            <v>42</v>
          </cell>
          <cell r="AX1726">
            <v>36</v>
          </cell>
          <cell r="AY1726">
            <v>59725</v>
          </cell>
          <cell r="AZ1726">
            <v>52601</v>
          </cell>
          <cell r="BA1726" t="str">
            <v xml:space="preserve"> CO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 t="str">
            <v>Substandard</v>
          </cell>
          <cell r="BH1726" t="str">
            <v>Pass</v>
          </cell>
          <cell r="BI1726" t="str">
            <v>***-**-1206</v>
          </cell>
          <cell r="BJ1726">
            <v>4212.49</v>
          </cell>
          <cell r="BK1726">
            <v>0</v>
          </cell>
          <cell r="BL1726"/>
          <cell r="BM1726"/>
          <cell r="BN1726">
            <v>0</v>
          </cell>
          <cell r="BO1726"/>
          <cell r="BP1726"/>
          <cell r="BQ1726">
            <v>5.2063657355363317E-6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8602.98</v>
          </cell>
          <cell r="BY1726" t="str">
            <v>120 +</v>
          </cell>
          <cell r="BZ1726">
            <v>3409.04</v>
          </cell>
          <cell r="CA1726" t="e">
            <v>#REF!</v>
          </cell>
          <cell r="CB1726" t="str">
            <v>Match</v>
          </cell>
          <cell r="CC1726" t="b">
            <v>0</v>
          </cell>
          <cell r="CD1726">
            <v>510131206</v>
          </cell>
          <cell r="CE1726">
            <v>9</v>
          </cell>
          <cell r="CF1726">
            <v>5</v>
          </cell>
          <cell r="CG1726">
            <v>13</v>
          </cell>
          <cell r="CH1726" t="b">
            <v>0</v>
          </cell>
          <cell r="CI1726">
            <v>595.68684027777635</v>
          </cell>
          <cell r="CJ1726" t="str">
            <v>31 +</v>
          </cell>
          <cell r="CK1726">
            <v>0</v>
          </cell>
          <cell r="CL1726">
            <v>0</v>
          </cell>
        </row>
        <row r="1727">
          <cell r="B1727">
            <v>46011</v>
          </cell>
          <cell r="C1727" t="str">
            <v xml:space="preserve"> STEFFENS,PHIL R.</v>
          </cell>
          <cell r="D1727">
            <v>50000</v>
          </cell>
          <cell r="E1727">
            <v>30875.06</v>
          </cell>
          <cell r="F1727">
            <v>40532</v>
          </cell>
          <cell r="G1727">
            <v>46007</v>
          </cell>
          <cell r="H1727" t="str">
            <v xml:space="preserve"> PURCHASE RENTAL PROPERTY</v>
          </cell>
          <cell r="I1727" t="str">
            <v xml:space="preserve"> SA</v>
          </cell>
          <cell r="J1727">
            <v>13</v>
          </cell>
          <cell r="K1727" t="str">
            <v xml:space="preserve"> A</v>
          </cell>
          <cell r="L1727" t="str">
            <v xml:space="preserve"> N</v>
          </cell>
          <cell r="M1727">
            <v>0</v>
          </cell>
          <cell r="N1727">
            <v>60115</v>
          </cell>
          <cell r="O1727">
            <v>46011</v>
          </cell>
          <cell r="P1727">
            <v>0</v>
          </cell>
          <cell r="Q1727" t="str">
            <v xml:space="preserve"> KM</v>
          </cell>
          <cell r="R1727">
            <v>43147</v>
          </cell>
          <cell r="S1727">
            <v>402.03</v>
          </cell>
          <cell r="T1727">
            <v>35.53</v>
          </cell>
          <cell r="U1727" t="str">
            <v xml:space="preserve"> N</v>
          </cell>
          <cell r="V1727">
            <v>2</v>
          </cell>
          <cell r="W1727">
            <v>511627779</v>
          </cell>
          <cell r="X1727" t="str">
            <v xml:space="preserve"> S</v>
          </cell>
          <cell r="Y1727">
            <v>60115</v>
          </cell>
          <cell r="Z1727">
            <v>46011</v>
          </cell>
          <cell r="AA1727">
            <v>0</v>
          </cell>
          <cell r="AB1727">
            <v>2</v>
          </cell>
          <cell r="AC1727">
            <v>6</v>
          </cell>
          <cell r="AD1727">
            <v>1</v>
          </cell>
          <cell r="AE1727">
            <v>0</v>
          </cell>
          <cell r="AF1727">
            <v>0</v>
          </cell>
          <cell r="AG1727" t="str">
            <v xml:space="preserve"> ST</v>
          </cell>
          <cell r="AH1727" t="str">
            <v xml:space="preserve"> REM 602 MYRTLE</v>
          </cell>
          <cell r="AI1727" t="str">
            <v xml:space="preserve"> N</v>
          </cell>
          <cell r="AJ1727">
            <v>5.25</v>
          </cell>
          <cell r="AK1727">
            <v>4</v>
          </cell>
          <cell r="AL1727">
            <v>60115</v>
          </cell>
          <cell r="AM1727">
            <v>46011</v>
          </cell>
          <cell r="AN1727" t="str">
            <v xml:space="preserve">  0/00/0000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60115</v>
          </cell>
          <cell r="AZ1727">
            <v>46011</v>
          </cell>
          <cell r="BA1727" t="str">
            <v xml:space="preserve"> ST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 t="str">
            <v>Pass</v>
          </cell>
          <cell r="BH1727" t="str">
            <v>Pass</v>
          </cell>
          <cell r="BI1727" t="str">
            <v>***-**-7779</v>
          </cell>
          <cell r="BJ1727">
            <v>30875.06</v>
          </cell>
          <cell r="BK1727">
            <v>30910.59</v>
          </cell>
          <cell r="BL1727">
            <v>30910.59</v>
          </cell>
          <cell r="BM1727"/>
          <cell r="BN1727"/>
          <cell r="BO1727"/>
          <cell r="BP1727"/>
          <cell r="BQ1727">
            <v>2.2259755735649595E-5</v>
          </cell>
          <cell r="BR1727">
            <v>30875.06</v>
          </cell>
          <cell r="BS1727">
            <v>35.53</v>
          </cell>
          <cell r="BT1727">
            <v>30910.59</v>
          </cell>
          <cell r="BU1727">
            <v>0</v>
          </cell>
          <cell r="BV1727">
            <v>30910.59</v>
          </cell>
          <cell r="BW1727">
            <v>0</v>
          </cell>
          <cell r="BX1727">
            <v>0</v>
          </cell>
          <cell r="BY1727"/>
          <cell r="BZ1727">
            <v>0</v>
          </cell>
          <cell r="CA1727" t="e">
            <v>#REF!</v>
          </cell>
          <cell r="CB1727" t="str">
            <v>Match</v>
          </cell>
          <cell r="CC1727" t="b">
            <v>0</v>
          </cell>
          <cell r="CD1727">
            <v>511627779</v>
          </cell>
          <cell r="CE1727">
            <v>9</v>
          </cell>
          <cell r="CF1727">
            <v>5</v>
          </cell>
          <cell r="CG1727">
            <v>62</v>
          </cell>
          <cell r="CH1727" t="b">
            <v>0</v>
          </cell>
          <cell r="CI1727">
            <v>-23.313159722223645</v>
          </cell>
          <cell r="CJ1727"/>
          <cell r="CK1727" t="e">
            <v>#REF!</v>
          </cell>
          <cell r="CL1727" t="e">
            <v>#REF!</v>
          </cell>
        </row>
        <row r="1728">
          <cell r="B1728">
            <v>310411</v>
          </cell>
          <cell r="C1728" t="str">
            <v xml:space="preserve"> STEFFENS,EARL N.</v>
          </cell>
          <cell r="D1728">
            <v>163750</v>
          </cell>
          <cell r="E1728">
            <v>156002.47</v>
          </cell>
          <cell r="F1728">
            <v>42732</v>
          </cell>
          <cell r="G1728">
            <v>48245</v>
          </cell>
          <cell r="H1728" t="str">
            <v xml:space="preserve"> CASH-OUT REFINANCE</v>
          </cell>
          <cell r="I1728" t="str">
            <v xml:space="preserve"> PA</v>
          </cell>
          <cell r="J1728">
            <v>19</v>
          </cell>
          <cell r="K1728" t="str">
            <v xml:space="preserve"> A</v>
          </cell>
          <cell r="L1728" t="str">
            <v xml:space="preserve"> N</v>
          </cell>
          <cell r="M1728">
            <v>0</v>
          </cell>
          <cell r="N1728">
            <v>60125</v>
          </cell>
          <cell r="O1728">
            <v>310411</v>
          </cell>
          <cell r="P1728">
            <v>0</v>
          </cell>
          <cell r="Q1728" t="str">
            <v xml:space="preserve"> BR</v>
          </cell>
          <cell r="R1728">
            <v>43132</v>
          </cell>
          <cell r="S1728">
            <v>1170.6199999999999</v>
          </cell>
          <cell r="T1728">
            <v>323.95999999999998</v>
          </cell>
          <cell r="U1728" t="str">
            <v xml:space="preserve"> N</v>
          </cell>
          <cell r="V1728">
            <v>2</v>
          </cell>
          <cell r="W1728">
            <v>501668007</v>
          </cell>
          <cell r="X1728" t="str">
            <v xml:space="preserve"> S</v>
          </cell>
          <cell r="Y1728">
            <v>60125</v>
          </cell>
          <cell r="Z1728">
            <v>310411</v>
          </cell>
          <cell r="AA1728">
            <v>0</v>
          </cell>
          <cell r="AB1728">
            <v>23</v>
          </cell>
          <cell r="AC1728">
            <v>6</v>
          </cell>
          <cell r="AD1728">
            <v>3</v>
          </cell>
          <cell r="AE1728">
            <v>310411</v>
          </cell>
          <cell r="AF1728">
            <v>1</v>
          </cell>
          <cell r="AG1728" t="str">
            <v xml:space="preserve"> ST</v>
          </cell>
          <cell r="AH1728" t="str">
            <v xml:space="preserve"> 55 WEST ROAD 120, DIGHTON</v>
          </cell>
          <cell r="AI1728" t="str">
            <v xml:space="preserve"> N</v>
          </cell>
          <cell r="AJ1728">
            <v>3.25</v>
          </cell>
          <cell r="AK1728">
            <v>1</v>
          </cell>
          <cell r="AL1728">
            <v>60125</v>
          </cell>
          <cell r="AM1728">
            <v>310411</v>
          </cell>
          <cell r="AN1728" t="str">
            <v xml:space="preserve">  0/00/0000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1</v>
          </cell>
          <cell r="AW1728">
            <v>0</v>
          </cell>
          <cell r="AX1728">
            <v>0</v>
          </cell>
          <cell r="AY1728">
            <v>60125</v>
          </cell>
          <cell r="AZ1728">
            <v>310411</v>
          </cell>
          <cell r="BA1728" t="str">
            <v xml:space="preserve"> ST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 t="str">
            <v>Pass</v>
          </cell>
          <cell r="BH1728" t="str">
            <v>Pass</v>
          </cell>
          <cell r="BI1728" t="str">
            <v>***-**-8007</v>
          </cell>
          <cell r="BJ1728">
            <v>156002.47</v>
          </cell>
          <cell r="BK1728">
            <v>156326.43</v>
          </cell>
          <cell r="BL1728">
            <v>156326.43</v>
          </cell>
          <cell r="BM1728"/>
          <cell r="BN1728"/>
          <cell r="BO1728"/>
          <cell r="BP1728"/>
          <cell r="BQ1728">
            <v>6.9625466226437799E-5</v>
          </cell>
          <cell r="BR1728">
            <v>156002.47</v>
          </cell>
          <cell r="BS1728">
            <v>323.95999999999998</v>
          </cell>
          <cell r="BT1728">
            <v>156326.43</v>
          </cell>
          <cell r="BU1728">
            <v>0</v>
          </cell>
          <cell r="BV1728">
            <v>156326.43</v>
          </cell>
          <cell r="BW1728">
            <v>0</v>
          </cell>
          <cell r="BX1728">
            <v>0</v>
          </cell>
          <cell r="BY1728"/>
          <cell r="BZ1728">
            <v>0</v>
          </cell>
          <cell r="CA1728" t="e">
            <v>#REF!</v>
          </cell>
          <cell r="CB1728" t="str">
            <v>Match</v>
          </cell>
          <cell r="CC1728" t="b">
            <v>0</v>
          </cell>
          <cell r="CD1728">
            <v>501668007</v>
          </cell>
          <cell r="CE1728">
            <v>9</v>
          </cell>
          <cell r="CF1728">
            <v>5</v>
          </cell>
          <cell r="CG1728">
            <v>66</v>
          </cell>
          <cell r="CH1728" t="b">
            <v>0</v>
          </cell>
          <cell r="CI1728">
            <v>-8.3131597222236451</v>
          </cell>
          <cell r="CJ1728"/>
          <cell r="CK1728" t="e">
            <v>#REF!</v>
          </cell>
          <cell r="CL1728" t="e">
            <v>#REF!</v>
          </cell>
        </row>
        <row r="1729">
          <cell r="B1729">
            <v>9310411</v>
          </cell>
          <cell r="C1729" t="str">
            <v xml:space="preserve"> STEFFENS,EARL</v>
          </cell>
          <cell r="D1729">
            <v>-163750</v>
          </cell>
          <cell r="E1729">
            <v>-156002.47</v>
          </cell>
          <cell r="F1729">
            <v>42732</v>
          </cell>
          <cell r="G1729">
            <v>48245</v>
          </cell>
          <cell r="H1729" t="str">
            <v xml:space="preserve"> MPF LOAN SOLD</v>
          </cell>
          <cell r="I1729" t="str">
            <v xml:space="preserve"> PT</v>
          </cell>
          <cell r="J1729">
            <v>20</v>
          </cell>
          <cell r="K1729" t="str">
            <v xml:space="preserve"> A</v>
          </cell>
          <cell r="L1729" t="str">
            <v xml:space="preserve"> N</v>
          </cell>
          <cell r="M1729">
            <v>0</v>
          </cell>
          <cell r="N1729">
            <v>60125</v>
          </cell>
          <cell r="O1729">
            <v>9310411</v>
          </cell>
          <cell r="P1729">
            <v>0</v>
          </cell>
          <cell r="Q1729" t="str">
            <v xml:space="preserve"> BR</v>
          </cell>
          <cell r="R1729">
            <v>43132</v>
          </cell>
          <cell r="S1729">
            <v>1170.6199999999999</v>
          </cell>
          <cell r="T1729">
            <v>-323.95999999999998</v>
          </cell>
          <cell r="U1729" t="str">
            <v xml:space="preserve"> N</v>
          </cell>
          <cell r="V1729">
            <v>2</v>
          </cell>
          <cell r="W1729">
            <v>501668007</v>
          </cell>
          <cell r="X1729" t="str">
            <v xml:space="preserve"> S</v>
          </cell>
          <cell r="Y1729">
            <v>60125</v>
          </cell>
          <cell r="Z1729">
            <v>9310411</v>
          </cell>
          <cell r="AA1729">
            <v>0</v>
          </cell>
          <cell r="AB1729">
            <v>23</v>
          </cell>
          <cell r="AC1729">
            <v>6</v>
          </cell>
          <cell r="AD1729">
            <v>3</v>
          </cell>
          <cell r="AE1729">
            <v>310411</v>
          </cell>
          <cell r="AF1729">
            <v>1</v>
          </cell>
          <cell r="AG1729" t="str">
            <v xml:space="preserve"> ST</v>
          </cell>
          <cell r="AH1729" t="str">
            <v xml:space="preserve"> 55 WEST ROAD 120, DIGHTON</v>
          </cell>
          <cell r="AI1729" t="str">
            <v xml:space="preserve">  </v>
          </cell>
          <cell r="AJ1729">
            <v>3.25</v>
          </cell>
          <cell r="AK1729">
            <v>1</v>
          </cell>
          <cell r="AL1729">
            <v>60125</v>
          </cell>
          <cell r="AM1729">
            <v>9310411</v>
          </cell>
          <cell r="AN1729" t="str">
            <v xml:space="preserve">  0/00/0000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1</v>
          </cell>
          <cell r="AW1729">
            <v>0</v>
          </cell>
          <cell r="AX1729">
            <v>0</v>
          </cell>
          <cell r="AY1729">
            <v>60125</v>
          </cell>
          <cell r="AZ1729">
            <v>9310411</v>
          </cell>
          <cell r="BA1729" t="str">
            <v xml:space="preserve"> ST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 t="str">
            <v>Pass</v>
          </cell>
          <cell r="BH1729" t="str">
            <v>Pass</v>
          </cell>
          <cell r="BI1729" t="str">
            <v>***-**-8007</v>
          </cell>
          <cell r="BJ1729">
            <v>-156002.47</v>
          </cell>
          <cell r="BK1729">
            <v>-156326.43</v>
          </cell>
          <cell r="BL1729">
            <v>-156326.43</v>
          </cell>
          <cell r="BM1729"/>
          <cell r="BN1729"/>
          <cell r="BO1729"/>
          <cell r="BP1729"/>
          <cell r="BQ1729">
            <v>-6.9625466226437799E-5</v>
          </cell>
          <cell r="BR1729">
            <v>-156002.47</v>
          </cell>
          <cell r="BS1729">
            <v>-323.95999999999998</v>
          </cell>
          <cell r="BT1729">
            <v>-156326.43</v>
          </cell>
          <cell r="BU1729">
            <v>0</v>
          </cell>
          <cell r="BV1729">
            <v>-156326.43</v>
          </cell>
          <cell r="BW1729">
            <v>0</v>
          </cell>
          <cell r="BX1729">
            <v>0</v>
          </cell>
          <cell r="BY1729"/>
          <cell r="BZ1729">
            <v>0</v>
          </cell>
          <cell r="CA1729" t="e">
            <v>#REF!</v>
          </cell>
          <cell r="CB1729" t="str">
            <v>Match</v>
          </cell>
          <cell r="CC1729" t="b">
            <v>0</v>
          </cell>
          <cell r="CD1729">
            <v>501668007</v>
          </cell>
          <cell r="CE1729">
            <v>9</v>
          </cell>
          <cell r="CF1729">
            <v>5</v>
          </cell>
          <cell r="CG1729">
            <v>66</v>
          </cell>
          <cell r="CH1729" t="b">
            <v>0</v>
          </cell>
          <cell r="CI1729">
            <v>-8.3131597222236451</v>
          </cell>
          <cell r="CJ1729"/>
          <cell r="CK1729" t="e">
            <v>#REF!</v>
          </cell>
          <cell r="CL1729" t="e">
            <v>#REF!</v>
          </cell>
        </row>
        <row r="1730">
          <cell r="B1730">
            <v>47491</v>
          </cell>
          <cell r="C1730" t="str">
            <v xml:space="preserve"> STEINBRINK,LUKE</v>
          </cell>
          <cell r="D1730">
            <v>23607</v>
          </cell>
          <cell r="E1730">
            <v>4628.8900000000003</v>
          </cell>
          <cell r="F1730">
            <v>40966</v>
          </cell>
          <cell r="G1730">
            <v>43529</v>
          </cell>
          <cell r="H1730" t="str">
            <v xml:space="preserve"> PURCHASE RENTAL</v>
          </cell>
          <cell r="I1730" t="str">
            <v xml:space="preserve"> SA</v>
          </cell>
          <cell r="J1730">
            <v>13</v>
          </cell>
          <cell r="K1730" t="str">
            <v xml:space="preserve"> A</v>
          </cell>
          <cell r="L1730" t="str">
            <v xml:space="preserve"> N</v>
          </cell>
          <cell r="M1730">
            <v>0</v>
          </cell>
          <cell r="N1730">
            <v>60130</v>
          </cell>
          <cell r="O1730">
            <v>47491</v>
          </cell>
          <cell r="P1730">
            <v>0</v>
          </cell>
          <cell r="Q1730" t="str">
            <v xml:space="preserve"> LF</v>
          </cell>
          <cell r="R1730">
            <v>43136</v>
          </cell>
          <cell r="S1730">
            <v>342.49</v>
          </cell>
          <cell r="T1730">
            <v>13.86</v>
          </cell>
          <cell r="U1730" t="str">
            <v xml:space="preserve"> N</v>
          </cell>
          <cell r="V1730">
            <v>2</v>
          </cell>
          <cell r="W1730">
            <v>507115426</v>
          </cell>
          <cell r="X1730" t="str">
            <v xml:space="preserve"> S</v>
          </cell>
          <cell r="Y1730">
            <v>60130</v>
          </cell>
          <cell r="Z1730">
            <v>47491</v>
          </cell>
          <cell r="AA1730">
            <v>0</v>
          </cell>
          <cell r="AB1730">
            <v>26</v>
          </cell>
          <cell r="AC1730">
            <v>6</v>
          </cell>
          <cell r="AD1730">
            <v>1</v>
          </cell>
          <cell r="AE1730">
            <v>0</v>
          </cell>
          <cell r="AF1730">
            <v>0</v>
          </cell>
          <cell r="AG1730" t="str">
            <v xml:space="preserve"> ST</v>
          </cell>
          <cell r="AH1730" t="str">
            <v xml:space="preserve"> REAL PROPERTY LOCATED AT 202 E</v>
          </cell>
          <cell r="AI1730" t="str">
            <v xml:space="preserve"> N</v>
          </cell>
          <cell r="AJ1730">
            <v>5.75</v>
          </cell>
          <cell r="AK1730">
            <v>1</v>
          </cell>
          <cell r="AL1730">
            <v>60130</v>
          </cell>
          <cell r="AM1730">
            <v>47491</v>
          </cell>
          <cell r="AN1730" t="str">
            <v xml:space="preserve">  0/00/0000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60130</v>
          </cell>
          <cell r="AZ1730">
            <v>47491</v>
          </cell>
          <cell r="BA1730" t="str">
            <v xml:space="preserve"> ST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 t="str">
            <v>Pass</v>
          </cell>
          <cell r="BH1730" t="str">
            <v>Pass</v>
          </cell>
          <cell r="BI1730" t="str">
            <v>***-**-5426</v>
          </cell>
          <cell r="BJ1730">
            <v>4628.8900000000003</v>
          </cell>
          <cell r="BK1730">
            <v>4642.75</v>
          </cell>
          <cell r="BL1730">
            <v>4642.75</v>
          </cell>
          <cell r="BM1730"/>
          <cell r="BN1730"/>
          <cell r="BO1730"/>
          <cell r="BP1730"/>
          <cell r="BQ1730">
            <v>3.6550892482173769E-6</v>
          </cell>
          <cell r="BR1730">
            <v>4628.8900000000003</v>
          </cell>
          <cell r="BS1730">
            <v>13.86</v>
          </cell>
          <cell r="BT1730">
            <v>4642.75</v>
          </cell>
          <cell r="BU1730">
            <v>0</v>
          </cell>
          <cell r="BV1730">
            <v>4642.75</v>
          </cell>
          <cell r="BW1730">
            <v>0</v>
          </cell>
          <cell r="BX1730">
            <v>0</v>
          </cell>
          <cell r="BY1730"/>
          <cell r="BZ1730">
            <v>0</v>
          </cell>
          <cell r="CA1730" t="e">
            <v>#REF!</v>
          </cell>
          <cell r="CB1730" t="str">
            <v>Match</v>
          </cell>
          <cell r="CC1730" t="b">
            <v>0</v>
          </cell>
          <cell r="CD1730">
            <v>507115426</v>
          </cell>
          <cell r="CE1730">
            <v>9</v>
          </cell>
          <cell r="CF1730">
            <v>5</v>
          </cell>
          <cell r="CG1730">
            <v>11</v>
          </cell>
          <cell r="CH1730" t="b">
            <v>0</v>
          </cell>
          <cell r="CI1730">
            <v>-12.313159722223645</v>
          </cell>
          <cell r="CJ1730"/>
          <cell r="CK1730" t="e">
            <v>#REF!</v>
          </cell>
          <cell r="CL1730" t="e">
            <v>#REF!</v>
          </cell>
        </row>
        <row r="1731">
          <cell r="B1731">
            <v>310307</v>
          </cell>
          <cell r="C1731" t="str">
            <v xml:space="preserve"> STEPHENS,COREY T</v>
          </cell>
          <cell r="D1731">
            <v>75000</v>
          </cell>
          <cell r="E1731">
            <v>57661.58</v>
          </cell>
          <cell r="F1731">
            <v>41390</v>
          </cell>
          <cell r="G1731">
            <v>48700</v>
          </cell>
          <cell r="H1731" t="str">
            <v xml:space="preserve"> CASH OUT REFINANCE</v>
          </cell>
          <cell r="I1731" t="str">
            <v xml:space="preserve"> PA</v>
          </cell>
          <cell r="J1731">
            <v>19</v>
          </cell>
          <cell r="K1731" t="str">
            <v xml:space="preserve"> A</v>
          </cell>
          <cell r="L1731" t="str">
            <v xml:space="preserve"> N</v>
          </cell>
          <cell r="M1731">
            <v>0</v>
          </cell>
          <cell r="N1731">
            <v>60135</v>
          </cell>
          <cell r="O1731">
            <v>310307</v>
          </cell>
          <cell r="P1731">
            <v>0</v>
          </cell>
          <cell r="Q1731" t="str">
            <v xml:space="preserve"> KM</v>
          </cell>
          <cell r="R1731">
            <v>43160</v>
          </cell>
          <cell r="S1731">
            <v>425.4</v>
          </cell>
          <cell r="T1731">
            <v>0</v>
          </cell>
          <cell r="U1731" t="str">
            <v xml:space="preserve"> N</v>
          </cell>
          <cell r="V1731">
            <v>2</v>
          </cell>
          <cell r="W1731">
            <v>515807722</v>
          </cell>
          <cell r="X1731" t="str">
            <v xml:space="preserve"> S</v>
          </cell>
          <cell r="Y1731">
            <v>60135</v>
          </cell>
          <cell r="Z1731">
            <v>310307</v>
          </cell>
          <cell r="AA1731">
            <v>0</v>
          </cell>
          <cell r="AB1731">
            <v>23</v>
          </cell>
          <cell r="AC1731">
            <v>6</v>
          </cell>
          <cell r="AD1731">
            <v>3</v>
          </cell>
          <cell r="AE1731">
            <v>310307</v>
          </cell>
          <cell r="AF1731">
            <v>1</v>
          </cell>
          <cell r="AG1731" t="str">
            <v xml:space="preserve"> ST</v>
          </cell>
          <cell r="AH1731" t="str">
            <v xml:space="preserve"> 320 PAWNEE DR., DIGHTON</v>
          </cell>
          <cell r="AI1731" t="str">
            <v xml:space="preserve"> N</v>
          </cell>
          <cell r="AJ1731">
            <v>3</v>
          </cell>
          <cell r="AK1731">
            <v>0</v>
          </cell>
          <cell r="AL1731">
            <v>60135</v>
          </cell>
          <cell r="AM1731">
            <v>310307</v>
          </cell>
          <cell r="AN1731" t="str">
            <v xml:space="preserve">  0/00/0000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60135</v>
          </cell>
          <cell r="AZ1731">
            <v>310307</v>
          </cell>
          <cell r="BA1731" t="str">
            <v xml:space="preserve"> ST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 t="str">
            <v>Pass</v>
          </cell>
          <cell r="BH1731" t="str">
            <v>Pass</v>
          </cell>
          <cell r="BI1731" t="str">
            <v>***-**-7722</v>
          </cell>
          <cell r="BJ1731">
            <v>57661.58</v>
          </cell>
          <cell r="BK1731">
            <v>57661.58</v>
          </cell>
          <cell r="BL1731">
            <v>57661.58</v>
          </cell>
          <cell r="BM1731"/>
          <cell r="BN1731"/>
          <cell r="BO1731"/>
          <cell r="BP1731"/>
          <cell r="BQ1731">
            <v>2.3755330328688186E-5</v>
          </cell>
          <cell r="BR1731">
            <v>57661.58</v>
          </cell>
          <cell r="BS1731">
            <v>0</v>
          </cell>
          <cell r="BT1731">
            <v>57661.58</v>
          </cell>
          <cell r="BU1731">
            <v>0</v>
          </cell>
          <cell r="BV1731">
            <v>57661.58</v>
          </cell>
          <cell r="BW1731">
            <v>0</v>
          </cell>
          <cell r="BX1731">
            <v>0</v>
          </cell>
          <cell r="BY1731"/>
          <cell r="BZ1731">
            <v>0</v>
          </cell>
          <cell r="CA1731" t="e">
            <v>#REF!</v>
          </cell>
          <cell r="CB1731" t="str">
            <v>Match</v>
          </cell>
          <cell r="CC1731" t="b">
            <v>0</v>
          </cell>
          <cell r="CD1731">
            <v>515807722</v>
          </cell>
          <cell r="CE1731">
            <v>9</v>
          </cell>
          <cell r="CF1731">
            <v>5</v>
          </cell>
          <cell r="CG1731">
            <v>80</v>
          </cell>
          <cell r="CH1731" t="b">
            <v>0</v>
          </cell>
          <cell r="CI1731">
            <v>-36.313159722223645</v>
          </cell>
          <cell r="CJ1731"/>
          <cell r="CK1731" t="e">
            <v>#REF!</v>
          </cell>
          <cell r="CL1731" t="e">
            <v>#REF!</v>
          </cell>
        </row>
        <row r="1732">
          <cell r="B1732">
            <v>9310307</v>
          </cell>
          <cell r="C1732" t="str">
            <v xml:space="preserve"> STEPHENS,CORE</v>
          </cell>
          <cell r="D1732">
            <v>-75000</v>
          </cell>
          <cell r="E1732">
            <v>-57661.58</v>
          </cell>
          <cell r="F1732">
            <v>41390</v>
          </cell>
          <cell r="G1732">
            <v>48700</v>
          </cell>
          <cell r="H1732" t="str">
            <v xml:space="preserve"> FHLB SOLD LOAN</v>
          </cell>
          <cell r="I1732" t="str">
            <v xml:space="preserve"> PT</v>
          </cell>
          <cell r="J1732">
            <v>20</v>
          </cell>
          <cell r="K1732" t="str">
            <v xml:space="preserve"> A</v>
          </cell>
          <cell r="L1732" t="str">
            <v xml:space="preserve"> N</v>
          </cell>
          <cell r="M1732">
            <v>0</v>
          </cell>
          <cell r="N1732">
            <v>60135</v>
          </cell>
          <cell r="O1732">
            <v>9310307</v>
          </cell>
          <cell r="P1732">
            <v>0</v>
          </cell>
          <cell r="Q1732" t="str">
            <v xml:space="preserve"> KM</v>
          </cell>
          <cell r="R1732">
            <v>43160</v>
          </cell>
          <cell r="S1732">
            <v>425.4</v>
          </cell>
          <cell r="T1732">
            <v>0</v>
          </cell>
          <cell r="U1732" t="str">
            <v xml:space="preserve"> N</v>
          </cell>
          <cell r="V1732">
            <v>2</v>
          </cell>
          <cell r="W1732">
            <v>515807722</v>
          </cell>
          <cell r="X1732" t="str">
            <v xml:space="preserve"> S</v>
          </cell>
          <cell r="Y1732">
            <v>60135</v>
          </cell>
          <cell r="Z1732">
            <v>9310307</v>
          </cell>
          <cell r="AA1732">
            <v>0</v>
          </cell>
          <cell r="AB1732">
            <v>23</v>
          </cell>
          <cell r="AC1732">
            <v>6</v>
          </cell>
          <cell r="AD1732">
            <v>3</v>
          </cell>
          <cell r="AE1732">
            <v>310307</v>
          </cell>
          <cell r="AF1732">
            <v>1</v>
          </cell>
          <cell r="AG1732" t="str">
            <v xml:space="preserve"> ST</v>
          </cell>
          <cell r="AH1732" t="str">
            <v xml:space="preserve"> 320 PAWNEE DRIVE,DIGHTON</v>
          </cell>
          <cell r="AI1732" t="str">
            <v xml:space="preserve"> N</v>
          </cell>
          <cell r="AJ1732">
            <v>3</v>
          </cell>
          <cell r="AK1732">
            <v>0</v>
          </cell>
          <cell r="AL1732">
            <v>60135</v>
          </cell>
          <cell r="AM1732">
            <v>9310307</v>
          </cell>
          <cell r="AN1732" t="str">
            <v xml:space="preserve">  0/00/0000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60135</v>
          </cell>
          <cell r="AZ1732">
            <v>9310307</v>
          </cell>
          <cell r="BA1732" t="str">
            <v xml:space="preserve"> ST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 t="str">
            <v>Pass</v>
          </cell>
          <cell r="BH1732" t="str">
            <v>Pass</v>
          </cell>
          <cell r="BI1732" t="str">
            <v>***-**-7722</v>
          </cell>
          <cell r="BJ1732">
            <v>-57661.58</v>
          </cell>
          <cell r="BK1732">
            <v>-57661.58</v>
          </cell>
          <cell r="BL1732">
            <v>-57661.58</v>
          </cell>
          <cell r="BM1732"/>
          <cell r="BN1732"/>
          <cell r="BO1732"/>
          <cell r="BP1732"/>
          <cell r="BQ1732">
            <v>-2.3755330328688186E-5</v>
          </cell>
          <cell r="BR1732">
            <v>-57661.58</v>
          </cell>
          <cell r="BS1732">
            <v>0</v>
          </cell>
          <cell r="BT1732">
            <v>-57661.58</v>
          </cell>
          <cell r="BU1732">
            <v>0</v>
          </cell>
          <cell r="BV1732">
            <v>-57661.58</v>
          </cell>
          <cell r="BW1732">
            <v>0</v>
          </cell>
          <cell r="BX1732">
            <v>0</v>
          </cell>
          <cell r="BY1732"/>
          <cell r="BZ1732">
            <v>0</v>
          </cell>
          <cell r="CA1732" t="e">
            <v>#REF!</v>
          </cell>
          <cell r="CB1732" t="str">
            <v>Match</v>
          </cell>
          <cell r="CC1732" t="b">
            <v>0</v>
          </cell>
          <cell r="CD1732">
            <v>515807722</v>
          </cell>
          <cell r="CE1732">
            <v>9</v>
          </cell>
          <cell r="CF1732">
            <v>5</v>
          </cell>
          <cell r="CG1732">
            <v>80</v>
          </cell>
          <cell r="CH1732" t="b">
            <v>0</v>
          </cell>
          <cell r="CI1732">
            <v>-36.313159722223645</v>
          </cell>
          <cell r="CJ1732"/>
          <cell r="CK1732" t="e">
            <v>#REF!</v>
          </cell>
          <cell r="CL1732" t="e">
            <v>#REF!</v>
          </cell>
        </row>
        <row r="1733">
          <cell r="B1733">
            <v>45013</v>
          </cell>
          <cell r="C1733" t="str">
            <v xml:space="preserve"> STEVENS,CORBIN L.</v>
          </cell>
          <cell r="D1733">
            <v>150013</v>
          </cell>
          <cell r="E1733">
            <v>38463.24</v>
          </cell>
          <cell r="F1733">
            <v>40242</v>
          </cell>
          <cell r="G1733">
            <v>43886</v>
          </cell>
          <cell r="H1733" t="str">
            <v xml:space="preserve"> AMORTIZE CLINIC COSTS</v>
          </cell>
          <cell r="I1733" t="str">
            <v xml:space="preserve"> SA</v>
          </cell>
          <cell r="J1733">
            <v>15</v>
          </cell>
          <cell r="K1733" t="str">
            <v xml:space="preserve"> A</v>
          </cell>
          <cell r="L1733" t="str">
            <v xml:space="preserve"> N</v>
          </cell>
          <cell r="M1733">
            <v>0</v>
          </cell>
          <cell r="N1733">
            <v>60150</v>
          </cell>
          <cell r="O1733">
            <v>45013</v>
          </cell>
          <cell r="P1733">
            <v>0</v>
          </cell>
          <cell r="Q1733" t="str">
            <v xml:space="preserve"> BR</v>
          </cell>
          <cell r="R1733">
            <v>43156</v>
          </cell>
          <cell r="S1733">
            <v>1663.19</v>
          </cell>
          <cell r="T1733">
            <v>120.13</v>
          </cell>
          <cell r="U1733" t="str">
            <v xml:space="preserve"> N</v>
          </cell>
          <cell r="V1733">
            <v>2</v>
          </cell>
          <cell r="W1733">
            <v>510825497</v>
          </cell>
          <cell r="X1733" t="str">
            <v xml:space="preserve"> S</v>
          </cell>
          <cell r="Y1733">
            <v>60150</v>
          </cell>
          <cell r="Z1733">
            <v>45013</v>
          </cell>
          <cell r="AA1733">
            <v>0</v>
          </cell>
          <cell r="AB1733">
            <v>2</v>
          </cell>
          <cell r="AC1733">
            <v>6</v>
          </cell>
          <cell r="AD1733">
            <v>2</v>
          </cell>
          <cell r="AE1733">
            <v>0</v>
          </cell>
          <cell r="AF1733">
            <v>0</v>
          </cell>
          <cell r="AG1733" t="str">
            <v xml:space="preserve"> ST</v>
          </cell>
          <cell r="AH1733" t="str">
            <v xml:space="preserve"> REM DATED 08 14 09</v>
          </cell>
          <cell r="AI1733" t="str">
            <v xml:space="preserve"> N</v>
          </cell>
          <cell r="AJ1733">
            <v>6</v>
          </cell>
          <cell r="AK1733">
            <v>0</v>
          </cell>
          <cell r="AL1733">
            <v>60150</v>
          </cell>
          <cell r="AM1733">
            <v>45013</v>
          </cell>
          <cell r="AN1733" t="str">
            <v xml:space="preserve">  0/00/0000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60150</v>
          </cell>
          <cell r="AZ1733">
            <v>45013</v>
          </cell>
          <cell r="BA1733" t="str">
            <v xml:space="preserve"> ST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 t="str">
            <v>Pass</v>
          </cell>
          <cell r="BH1733" t="str">
            <v>Pass</v>
          </cell>
          <cell r="BI1733" t="str">
            <v>***-**-5497</v>
          </cell>
          <cell r="BJ1733">
            <v>38463.24</v>
          </cell>
          <cell r="BK1733">
            <v>38583.369999999995</v>
          </cell>
          <cell r="BL1733">
            <v>38583.369999999995</v>
          </cell>
          <cell r="BM1733"/>
          <cell r="BN1733"/>
          <cell r="BO1733"/>
          <cell r="BP1733"/>
          <cell r="BQ1733">
            <v>3.1692054630192671E-5</v>
          </cell>
          <cell r="BR1733">
            <v>38463.24</v>
          </cell>
          <cell r="BS1733">
            <v>120.13</v>
          </cell>
          <cell r="BT1733">
            <v>38583.369999999995</v>
          </cell>
          <cell r="BU1733">
            <v>0</v>
          </cell>
          <cell r="BV1733">
            <v>38583.369999999995</v>
          </cell>
          <cell r="BW1733">
            <v>0</v>
          </cell>
          <cell r="BX1733">
            <v>0</v>
          </cell>
          <cell r="BY1733"/>
          <cell r="BZ1733">
            <v>0</v>
          </cell>
          <cell r="CA1733" t="e">
            <v>#REF!</v>
          </cell>
          <cell r="CB1733" t="str">
            <v>Match</v>
          </cell>
          <cell r="CC1733" t="b">
            <v>0</v>
          </cell>
          <cell r="CD1733">
            <v>510825497</v>
          </cell>
          <cell r="CE1733">
            <v>9</v>
          </cell>
          <cell r="CF1733">
            <v>5</v>
          </cell>
          <cell r="CG1733">
            <v>82</v>
          </cell>
          <cell r="CH1733" t="b">
            <v>0</v>
          </cell>
          <cell r="CI1733">
            <v>-32.313159722223645</v>
          </cell>
          <cell r="CJ1733"/>
          <cell r="CK1733" t="e">
            <v>#REF!</v>
          </cell>
          <cell r="CL1733" t="e">
            <v>#REF!</v>
          </cell>
        </row>
        <row r="1734">
          <cell r="B1734">
            <v>52464</v>
          </cell>
          <cell r="C1734" t="str">
            <v xml:space="preserve"> STEVENS,CORBIN L.</v>
          </cell>
          <cell r="D1734">
            <v>167608.22</v>
          </cell>
          <cell r="E1734">
            <v>157144.04999999999</v>
          </cell>
          <cell r="F1734">
            <v>42369</v>
          </cell>
          <cell r="G1734">
            <v>49689</v>
          </cell>
          <cell r="H1734" t="str">
            <v xml:space="preserve"> PURCHASE REAL ESTATE</v>
          </cell>
          <cell r="I1734" t="str">
            <v xml:space="preserve"> SA</v>
          </cell>
          <cell r="J1734">
            <v>12</v>
          </cell>
          <cell r="K1734" t="str">
            <v xml:space="preserve"> A</v>
          </cell>
          <cell r="L1734" t="str">
            <v xml:space="preserve"> N</v>
          </cell>
          <cell r="M1734">
            <v>0</v>
          </cell>
          <cell r="N1734">
            <v>60150</v>
          </cell>
          <cell r="O1734">
            <v>52464</v>
          </cell>
          <cell r="P1734">
            <v>0</v>
          </cell>
          <cell r="Q1734" t="str">
            <v xml:space="preserve"> BR</v>
          </cell>
          <cell r="R1734">
            <v>43480</v>
          </cell>
          <cell r="S1734">
            <v>13480.23</v>
          </cell>
          <cell r="T1734">
            <v>559.69000000000005</v>
          </cell>
          <cell r="U1734" t="str">
            <v xml:space="preserve"> N</v>
          </cell>
          <cell r="V1734">
            <v>2</v>
          </cell>
          <cell r="W1734">
            <v>510825497</v>
          </cell>
          <cell r="X1734" t="str">
            <v xml:space="preserve"> S</v>
          </cell>
          <cell r="Y1734">
            <v>60150</v>
          </cell>
          <cell r="Z1734">
            <v>52464</v>
          </cell>
          <cell r="AA1734">
            <v>0</v>
          </cell>
          <cell r="AB1734">
            <v>2</v>
          </cell>
          <cell r="AC1734">
            <v>6</v>
          </cell>
          <cell r="AD1734">
            <v>2</v>
          </cell>
          <cell r="AE1734">
            <v>0</v>
          </cell>
          <cell r="AF1734">
            <v>0</v>
          </cell>
          <cell r="AG1734" t="str">
            <v xml:space="preserve"> ST</v>
          </cell>
          <cell r="AH1734" t="str">
            <v xml:space="preserve"> REM DATED 12/31/15</v>
          </cell>
          <cell r="AI1734" t="str">
            <v xml:space="preserve"> N</v>
          </cell>
          <cell r="AJ1734">
            <v>5</v>
          </cell>
          <cell r="AK1734">
            <v>0</v>
          </cell>
          <cell r="AL1734">
            <v>60150</v>
          </cell>
          <cell r="AM1734">
            <v>52464</v>
          </cell>
          <cell r="AN1734" t="str">
            <v xml:space="preserve">  0/00/0000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60150</v>
          </cell>
          <cell r="AZ1734">
            <v>52464</v>
          </cell>
          <cell r="BA1734" t="str">
            <v xml:space="preserve"> ST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 t="str">
            <v>Pass</v>
          </cell>
          <cell r="BH1734" t="str">
            <v>Pass</v>
          </cell>
          <cell r="BI1734" t="str">
            <v>***-**-5497</v>
          </cell>
          <cell r="BJ1734">
            <v>157144.04999999999</v>
          </cell>
          <cell r="BK1734">
            <v>157703.74</v>
          </cell>
          <cell r="BL1734">
            <v>157703.74</v>
          </cell>
          <cell r="BM1734"/>
          <cell r="BN1734"/>
          <cell r="BO1734"/>
          <cell r="BP1734"/>
          <cell r="BQ1734">
            <v>1.0789994588360489E-4</v>
          </cell>
          <cell r="BR1734">
            <v>157144.04999999999</v>
          </cell>
          <cell r="BS1734">
            <v>559.69000000000005</v>
          </cell>
          <cell r="BT1734">
            <v>157703.74</v>
          </cell>
          <cell r="BU1734">
            <v>0</v>
          </cell>
          <cell r="BV1734">
            <v>157703.74</v>
          </cell>
          <cell r="BW1734">
            <v>0</v>
          </cell>
          <cell r="BX1734">
            <v>0</v>
          </cell>
          <cell r="BY1734"/>
          <cell r="BZ1734">
            <v>0</v>
          </cell>
          <cell r="CA1734" t="e">
            <v>#REF!</v>
          </cell>
          <cell r="CB1734" t="str">
            <v>Match</v>
          </cell>
          <cell r="CC1734" t="b">
            <v>0</v>
          </cell>
          <cell r="CD1734">
            <v>510825497</v>
          </cell>
          <cell r="CE1734">
            <v>9</v>
          </cell>
          <cell r="CF1734">
            <v>5</v>
          </cell>
          <cell r="CG1734">
            <v>82</v>
          </cell>
          <cell r="CH1734" t="b">
            <v>0</v>
          </cell>
          <cell r="CI1734">
            <v>-356.31315972222365</v>
          </cell>
          <cell r="CJ1734"/>
          <cell r="CK1734" t="e">
            <v>#REF!</v>
          </cell>
          <cell r="CL1734" t="e">
            <v>#REF!</v>
          </cell>
        </row>
        <row r="1735">
          <cell r="B1735">
            <v>48366</v>
          </cell>
          <cell r="C1735" t="str">
            <v xml:space="preserve"> R. C. STEVENS TRUST</v>
          </cell>
          <cell r="D1735">
            <v>20011.5</v>
          </cell>
          <cell r="E1735">
            <v>4169.33</v>
          </cell>
          <cell r="F1735">
            <v>41207</v>
          </cell>
          <cell r="G1735">
            <v>42019</v>
          </cell>
          <cell r="H1735" t="str">
            <v xml:space="preserve"> BUSINESS INVESTMENT</v>
          </cell>
          <cell r="I1735" t="str">
            <v xml:space="preserve"> CO</v>
          </cell>
          <cell r="J1735">
            <v>61</v>
          </cell>
          <cell r="K1735" t="str">
            <v xml:space="preserve"> A</v>
          </cell>
          <cell r="L1735" t="str">
            <v xml:space="preserve"> N</v>
          </cell>
          <cell r="M1735">
            <v>0</v>
          </cell>
          <cell r="N1735">
            <v>60200</v>
          </cell>
          <cell r="O1735">
            <v>48366</v>
          </cell>
          <cell r="P1735">
            <v>0</v>
          </cell>
          <cell r="Q1735" t="str">
            <v xml:space="preserve"> CP</v>
          </cell>
          <cell r="R1735">
            <v>42019</v>
          </cell>
          <cell r="S1735">
            <v>0</v>
          </cell>
          <cell r="T1735">
            <v>0</v>
          </cell>
          <cell r="U1735" t="str">
            <v xml:space="preserve"> N</v>
          </cell>
          <cell r="V1735">
            <v>11</v>
          </cell>
          <cell r="W1735">
            <v>509569548</v>
          </cell>
          <cell r="X1735" t="str">
            <v xml:space="preserve"> F</v>
          </cell>
          <cell r="Y1735">
            <v>60200</v>
          </cell>
          <cell r="Z1735">
            <v>48366</v>
          </cell>
          <cell r="AA1735">
            <v>0</v>
          </cell>
          <cell r="AB1735">
            <v>13</v>
          </cell>
          <cell r="AC1735">
            <v>11</v>
          </cell>
          <cell r="AD1735">
            <v>5</v>
          </cell>
          <cell r="AE1735">
            <v>0</v>
          </cell>
          <cell r="AF1735">
            <v>0</v>
          </cell>
          <cell r="AG1735" t="str">
            <v xml:space="preserve"> ST</v>
          </cell>
          <cell r="AH1735" t="str">
            <v xml:space="preserve"> 2006 FORD F150 (VIN 1FTPW12546</v>
          </cell>
          <cell r="AI1735" t="str">
            <v xml:space="preserve"> N</v>
          </cell>
          <cell r="AJ1735">
            <v>6</v>
          </cell>
          <cell r="AK1735">
            <v>2</v>
          </cell>
          <cell r="AL1735">
            <v>60200</v>
          </cell>
          <cell r="AM1735">
            <v>48366</v>
          </cell>
          <cell r="AN1735" t="str">
            <v xml:space="preserve">  0/00/0000</v>
          </cell>
          <cell r="AO1735">
            <v>4169.33</v>
          </cell>
          <cell r="AP1735">
            <v>603.16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4772.49</v>
          </cell>
          <cell r="AV1735">
            <v>2</v>
          </cell>
          <cell r="AW1735">
            <v>2</v>
          </cell>
          <cell r="AX1735">
            <v>2</v>
          </cell>
          <cell r="AY1735">
            <v>60200</v>
          </cell>
          <cell r="AZ1735">
            <v>48366</v>
          </cell>
          <cell r="BA1735" t="str">
            <v xml:space="preserve"> ST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 t="str">
            <v>Substandard</v>
          </cell>
          <cell r="BH1735" t="str">
            <v>Pass</v>
          </cell>
          <cell r="BI1735" t="str">
            <v>**-***9548</v>
          </cell>
          <cell r="BJ1735">
            <v>4169.33</v>
          </cell>
          <cell r="BK1735">
            <v>0</v>
          </cell>
          <cell r="BL1735"/>
          <cell r="BM1735"/>
          <cell r="BN1735">
            <v>0</v>
          </cell>
          <cell r="BO1735"/>
          <cell r="BP1735"/>
          <cell r="BQ1735">
            <v>3.4353485075958553E-6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4169.33</v>
          </cell>
          <cell r="BY1735" t="str">
            <v>120 +</v>
          </cell>
          <cell r="BZ1735">
            <v>4772.49</v>
          </cell>
          <cell r="CA1735" t="e">
            <v>#REF!</v>
          </cell>
          <cell r="CB1735" t="str">
            <v>Match</v>
          </cell>
          <cell r="CC1735" t="b">
            <v>0</v>
          </cell>
          <cell r="CD1735">
            <v>509569548</v>
          </cell>
          <cell r="CE1735">
            <v>9</v>
          </cell>
          <cell r="CF1735">
            <v>5</v>
          </cell>
          <cell r="CG1735">
            <v>56</v>
          </cell>
          <cell r="CH1735" t="b">
            <v>0</v>
          </cell>
          <cell r="CI1735">
            <v>1104.6868402777764</v>
          </cell>
          <cell r="CJ1735" t="str">
            <v>31 +</v>
          </cell>
          <cell r="CK1735">
            <v>0</v>
          </cell>
          <cell r="CL1735">
            <v>0</v>
          </cell>
        </row>
        <row r="1736">
          <cell r="B1736">
            <v>53721</v>
          </cell>
          <cell r="C1736" t="str">
            <v xml:space="preserve"> STEWART,EDWARD G.</v>
          </cell>
          <cell r="D1736">
            <v>13456.52</v>
          </cell>
          <cell r="E1736">
            <v>11641.86</v>
          </cell>
          <cell r="F1736">
            <v>42824</v>
          </cell>
          <cell r="G1736">
            <v>44814</v>
          </cell>
          <cell r="H1736" t="str">
            <v xml:space="preserve"> REFINANCE DEBT</v>
          </cell>
          <cell r="I1736" t="str">
            <v xml:space="preserve"> SA</v>
          </cell>
          <cell r="J1736">
            <v>31</v>
          </cell>
          <cell r="K1736" t="str">
            <v xml:space="preserve"> A</v>
          </cell>
          <cell r="L1736" t="str">
            <v xml:space="preserve"> N</v>
          </cell>
          <cell r="M1736">
            <v>0</v>
          </cell>
          <cell r="N1736">
            <v>60278</v>
          </cell>
          <cell r="O1736">
            <v>53721</v>
          </cell>
          <cell r="P1736">
            <v>0</v>
          </cell>
          <cell r="Q1736" t="str">
            <v xml:space="preserve"> J</v>
          </cell>
          <cell r="R1736">
            <v>43141</v>
          </cell>
          <cell r="S1736">
            <v>248.5</v>
          </cell>
          <cell r="T1736">
            <v>38.28</v>
          </cell>
          <cell r="U1736" t="str">
            <v xml:space="preserve"> N</v>
          </cell>
          <cell r="V1736">
            <v>11</v>
          </cell>
          <cell r="W1736">
            <v>509884049</v>
          </cell>
          <cell r="X1736" t="str">
            <v xml:space="preserve"> S</v>
          </cell>
          <cell r="Y1736">
            <v>60278</v>
          </cell>
          <cell r="Z1736">
            <v>53721</v>
          </cell>
          <cell r="AA1736">
            <v>0</v>
          </cell>
          <cell r="AB1736">
            <v>14</v>
          </cell>
          <cell r="AC1736">
            <v>10</v>
          </cell>
          <cell r="AD1736">
            <v>4</v>
          </cell>
          <cell r="AE1736">
            <v>0</v>
          </cell>
          <cell r="AF1736">
            <v>0</v>
          </cell>
          <cell r="AG1736" t="str">
            <v xml:space="preserve"> ST</v>
          </cell>
          <cell r="AH1736" t="str">
            <v xml:space="preserve"> 2006 FORD MUSTANG (VIN 1ZVFT80</v>
          </cell>
          <cell r="AI1736" t="str">
            <v xml:space="preserve"> N</v>
          </cell>
          <cell r="AJ1736">
            <v>7.5</v>
          </cell>
          <cell r="AK1736">
            <v>0</v>
          </cell>
          <cell r="AL1736">
            <v>60278</v>
          </cell>
          <cell r="AM1736">
            <v>53721</v>
          </cell>
          <cell r="AN1736" t="str">
            <v xml:space="preserve">  0/00/0000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60278</v>
          </cell>
          <cell r="AZ1736">
            <v>53721</v>
          </cell>
          <cell r="BA1736" t="str">
            <v xml:space="preserve"> ST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 t="str">
            <v>Pass</v>
          </cell>
          <cell r="BH1736" t="str">
            <v>Pass</v>
          </cell>
          <cell r="BI1736" t="str">
            <v>***-**-4049</v>
          </cell>
          <cell r="BJ1736">
            <v>11641.86</v>
          </cell>
          <cell r="BK1736">
            <v>11680.140000000001</v>
          </cell>
          <cell r="BL1736">
            <v>11680.140000000001</v>
          </cell>
          <cell r="BM1736"/>
          <cell r="BN1736"/>
          <cell r="BO1736"/>
          <cell r="BP1736"/>
          <cell r="BQ1736">
            <v>1.199048959204473E-5</v>
          </cell>
          <cell r="BR1736">
            <v>11641.86</v>
          </cell>
          <cell r="BS1736">
            <v>38.28</v>
          </cell>
          <cell r="BT1736">
            <v>11680.140000000001</v>
          </cell>
          <cell r="BU1736">
            <v>0</v>
          </cell>
          <cell r="BV1736">
            <v>11680.140000000001</v>
          </cell>
          <cell r="BW1736">
            <v>0</v>
          </cell>
          <cell r="BX1736">
            <v>0</v>
          </cell>
          <cell r="BY1736"/>
          <cell r="BZ1736">
            <v>0</v>
          </cell>
          <cell r="CA1736" t="e">
            <v>#REF!</v>
          </cell>
          <cell r="CB1736" t="str">
            <v>Match</v>
          </cell>
          <cell r="CC1736" t="b">
            <v>0</v>
          </cell>
          <cell r="CD1736">
            <v>509884049</v>
          </cell>
          <cell r="CE1736">
            <v>9</v>
          </cell>
          <cell r="CF1736">
            <v>5</v>
          </cell>
          <cell r="CG1736">
            <v>88</v>
          </cell>
          <cell r="CH1736" t="b">
            <v>0</v>
          </cell>
          <cell r="CI1736">
            <v>-17.313159722223645</v>
          </cell>
          <cell r="CJ1736"/>
          <cell r="CK1736" t="e">
            <v>#REF!</v>
          </cell>
          <cell r="CL1736" t="e">
            <v>#REF!</v>
          </cell>
        </row>
        <row r="1737">
          <cell r="B1737">
            <v>54092</v>
          </cell>
          <cell r="C1737" t="str">
            <v xml:space="preserve"> STEWART,EDWARD G.</v>
          </cell>
          <cell r="D1737">
            <v>6606.8</v>
          </cell>
          <cell r="E1737">
            <v>6127.91</v>
          </cell>
          <cell r="F1737">
            <v>42963</v>
          </cell>
          <cell r="G1737">
            <v>44793</v>
          </cell>
          <cell r="H1737" t="str">
            <v xml:space="preserve"> FINANCE PICKUP AND CARRY OVER</v>
          </cell>
          <cell r="I1737" t="str">
            <v xml:space="preserve"> SA</v>
          </cell>
          <cell r="J1737">
            <v>31</v>
          </cell>
          <cell r="K1737" t="str">
            <v xml:space="preserve"> A</v>
          </cell>
          <cell r="L1737" t="str">
            <v xml:space="preserve"> N</v>
          </cell>
          <cell r="M1737">
            <v>0</v>
          </cell>
          <cell r="N1737">
            <v>60278</v>
          </cell>
          <cell r="O1737">
            <v>54092</v>
          </cell>
          <cell r="P1737">
            <v>0</v>
          </cell>
          <cell r="Q1737" t="str">
            <v xml:space="preserve"> LF</v>
          </cell>
          <cell r="R1737">
            <v>43151</v>
          </cell>
          <cell r="S1737">
            <v>134.07</v>
          </cell>
          <cell r="T1737">
            <v>21.49</v>
          </cell>
          <cell r="U1737" t="str">
            <v xml:space="preserve"> N</v>
          </cell>
          <cell r="V1737">
            <v>11</v>
          </cell>
          <cell r="W1737">
            <v>509884049</v>
          </cell>
          <cell r="X1737" t="str">
            <v xml:space="preserve"> S</v>
          </cell>
          <cell r="Y1737">
            <v>60278</v>
          </cell>
          <cell r="Z1737">
            <v>54092</v>
          </cell>
          <cell r="AA1737">
            <v>0</v>
          </cell>
          <cell r="AB1737">
            <v>14</v>
          </cell>
          <cell r="AC1737">
            <v>10</v>
          </cell>
          <cell r="AD1737">
            <v>4</v>
          </cell>
          <cell r="AE1737">
            <v>0</v>
          </cell>
          <cell r="AF1737">
            <v>0</v>
          </cell>
          <cell r="AG1737" t="str">
            <v xml:space="preserve"> ST</v>
          </cell>
          <cell r="AH1737" t="str">
            <v xml:space="preserve"> 2001 CHEVROLET SILVERADO 1500</v>
          </cell>
          <cell r="AI1737" t="str">
            <v xml:space="preserve"> N</v>
          </cell>
          <cell r="AJ1737">
            <v>8</v>
          </cell>
          <cell r="AK1737">
            <v>0</v>
          </cell>
          <cell r="AL1737">
            <v>60278</v>
          </cell>
          <cell r="AM1737">
            <v>54092</v>
          </cell>
          <cell r="AN1737" t="str">
            <v xml:space="preserve">  0/00/0000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60278</v>
          </cell>
          <cell r="AZ1737">
            <v>54092</v>
          </cell>
          <cell r="BA1737" t="str">
            <v xml:space="preserve"> ST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 t="str">
            <v>Pass</v>
          </cell>
          <cell r="BH1737" t="str">
            <v>Pass</v>
          </cell>
          <cell r="BI1737" t="str">
            <v>***-**-4049</v>
          </cell>
          <cell r="BJ1737">
            <v>6127.91</v>
          </cell>
          <cell r="BK1737">
            <v>6149.4</v>
          </cell>
          <cell r="BL1737">
            <v>6149.4</v>
          </cell>
          <cell r="BM1737"/>
          <cell r="BN1737"/>
          <cell r="BO1737"/>
          <cell r="BP1737"/>
          <cell r="BQ1737">
            <v>6.7321788626891192E-6</v>
          </cell>
          <cell r="BR1737">
            <v>6127.91</v>
          </cell>
          <cell r="BS1737">
            <v>21.49</v>
          </cell>
          <cell r="BT1737">
            <v>6149.4</v>
          </cell>
          <cell r="BU1737">
            <v>0</v>
          </cell>
          <cell r="BV1737">
            <v>6149.4</v>
          </cell>
          <cell r="BW1737">
            <v>0</v>
          </cell>
          <cell r="BX1737">
            <v>0</v>
          </cell>
          <cell r="BY1737"/>
          <cell r="BZ1737">
            <v>0</v>
          </cell>
          <cell r="CA1737" t="e">
            <v>#REF!</v>
          </cell>
          <cell r="CB1737" t="str">
            <v>Match</v>
          </cell>
          <cell r="CC1737" t="b">
            <v>0</v>
          </cell>
          <cell r="CD1737">
            <v>509884049</v>
          </cell>
          <cell r="CE1737">
            <v>9</v>
          </cell>
          <cell r="CF1737">
            <v>5</v>
          </cell>
          <cell r="CG1737">
            <v>88</v>
          </cell>
          <cell r="CH1737" t="b">
            <v>0</v>
          </cell>
          <cell r="CI1737">
            <v>-27.313159722223645</v>
          </cell>
          <cell r="CJ1737"/>
          <cell r="CK1737" t="e">
            <v>#REF!</v>
          </cell>
          <cell r="CL1737" t="e">
            <v>#REF!</v>
          </cell>
        </row>
        <row r="1738">
          <cell r="B1738">
            <v>54411</v>
          </cell>
          <cell r="C1738" t="str">
            <v xml:space="preserve"> STEWART,TERRI L.</v>
          </cell>
          <cell r="D1738">
            <v>1525</v>
          </cell>
          <cell r="E1738">
            <v>1439.41</v>
          </cell>
          <cell r="F1738">
            <v>43096</v>
          </cell>
          <cell r="G1738">
            <v>43636</v>
          </cell>
          <cell r="H1738" t="str">
            <v xml:space="preserve"> MEDICAL</v>
          </cell>
          <cell r="I1738" t="str">
            <v xml:space="preserve"> SA</v>
          </cell>
          <cell r="J1738">
            <v>31</v>
          </cell>
          <cell r="K1738" t="str">
            <v xml:space="preserve"> A</v>
          </cell>
          <cell r="L1738" t="str">
            <v xml:space="preserve"> N</v>
          </cell>
          <cell r="M1738">
            <v>0</v>
          </cell>
          <cell r="N1738">
            <v>60278</v>
          </cell>
          <cell r="O1738">
            <v>54411</v>
          </cell>
          <cell r="P1738">
            <v>0</v>
          </cell>
          <cell r="Q1738" t="str">
            <v xml:space="preserve"> J</v>
          </cell>
          <cell r="R1738">
            <v>43151</v>
          </cell>
          <cell r="S1738">
            <v>94.86</v>
          </cell>
          <cell r="T1738">
            <v>2.96</v>
          </cell>
          <cell r="U1738" t="str">
            <v xml:space="preserve"> N</v>
          </cell>
          <cell r="V1738">
            <v>1</v>
          </cell>
          <cell r="W1738">
            <v>521451072</v>
          </cell>
          <cell r="X1738" t="str">
            <v xml:space="preserve"> S</v>
          </cell>
          <cell r="Y1738">
            <v>60278</v>
          </cell>
          <cell r="Z1738">
            <v>54411</v>
          </cell>
          <cell r="AA1738">
            <v>0</v>
          </cell>
          <cell r="AB1738">
            <v>1</v>
          </cell>
          <cell r="AC1738">
            <v>10</v>
          </cell>
          <cell r="AD1738">
            <v>4</v>
          </cell>
          <cell r="AE1738">
            <v>0</v>
          </cell>
          <cell r="AF1738">
            <v>0</v>
          </cell>
          <cell r="AG1738" t="str">
            <v xml:space="preserve"> ST</v>
          </cell>
          <cell r="AH1738" t="str">
            <v xml:space="preserve"> UNSECURED</v>
          </cell>
          <cell r="AI1738" t="str">
            <v xml:space="preserve"> N</v>
          </cell>
          <cell r="AJ1738">
            <v>15</v>
          </cell>
          <cell r="AK1738">
            <v>0</v>
          </cell>
          <cell r="AL1738">
            <v>60278</v>
          </cell>
          <cell r="AM1738">
            <v>54411</v>
          </cell>
          <cell r="AN1738" t="str">
            <v xml:space="preserve">  0/00/0000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60278</v>
          </cell>
          <cell r="AZ1738">
            <v>54411</v>
          </cell>
          <cell r="BA1738" t="str">
            <v xml:space="preserve"> ST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 t="str">
            <v>Pass</v>
          </cell>
          <cell r="BH1738" t="str">
            <v>Pass</v>
          </cell>
          <cell r="BI1738" t="str">
            <v>***-**-1072</v>
          </cell>
          <cell r="BJ1738">
            <v>1439.41</v>
          </cell>
          <cell r="BK1738">
            <v>1442.3700000000001</v>
          </cell>
          <cell r="BL1738">
            <v>1442.3700000000001</v>
          </cell>
          <cell r="BM1738"/>
          <cell r="BN1738"/>
          <cell r="BO1738"/>
          <cell r="BP1738"/>
          <cell r="BQ1738">
            <v>2.9650297501748188E-6</v>
          </cell>
          <cell r="BR1738">
            <v>1439.41</v>
          </cell>
          <cell r="BS1738">
            <v>2.96</v>
          </cell>
          <cell r="BT1738">
            <v>1442.3700000000001</v>
          </cell>
          <cell r="BU1738">
            <v>0</v>
          </cell>
          <cell r="BV1738">
            <v>1442.3700000000001</v>
          </cell>
          <cell r="BW1738">
            <v>0</v>
          </cell>
          <cell r="BX1738">
            <v>0</v>
          </cell>
          <cell r="BY1738"/>
          <cell r="BZ1738">
            <v>0</v>
          </cell>
          <cell r="CA1738" t="e">
            <v>#REF!</v>
          </cell>
          <cell r="CB1738" t="str">
            <v>Match</v>
          </cell>
          <cell r="CC1738" t="b">
            <v>0</v>
          </cell>
          <cell r="CD1738">
            <v>521451072</v>
          </cell>
          <cell r="CE1738">
            <v>9</v>
          </cell>
          <cell r="CF1738">
            <v>5</v>
          </cell>
          <cell r="CG1738">
            <v>45</v>
          </cell>
          <cell r="CH1738" t="b">
            <v>0</v>
          </cell>
          <cell r="CI1738">
            <v>-27.313159722223645</v>
          </cell>
          <cell r="CJ1738"/>
          <cell r="CK1738" t="e">
            <v>#REF!</v>
          </cell>
          <cell r="CL1738" t="e">
            <v>#REF!</v>
          </cell>
        </row>
        <row r="1739">
          <cell r="B1739">
            <v>51804</v>
          </cell>
          <cell r="C1739" t="str">
            <v xml:space="preserve"> STICKEL,TINA M.</v>
          </cell>
          <cell r="D1739">
            <v>18880.78</v>
          </cell>
          <cell r="E1739">
            <v>7280.48</v>
          </cell>
          <cell r="F1739">
            <v>42181</v>
          </cell>
          <cell r="G1739">
            <v>44007</v>
          </cell>
          <cell r="H1739" t="str">
            <v xml:space="preserve"> PURCHASE VEHICLE</v>
          </cell>
          <cell r="I1739" t="str">
            <v xml:space="preserve"> SA</v>
          </cell>
          <cell r="J1739">
            <v>34</v>
          </cell>
          <cell r="K1739" t="str">
            <v xml:space="preserve"> A</v>
          </cell>
          <cell r="L1739" t="str">
            <v xml:space="preserve"> N</v>
          </cell>
          <cell r="M1739">
            <v>0</v>
          </cell>
          <cell r="N1739">
            <v>60553</v>
          </cell>
          <cell r="O1739">
            <v>51804</v>
          </cell>
          <cell r="P1739">
            <v>0</v>
          </cell>
          <cell r="Q1739" t="str">
            <v xml:space="preserve"> JD</v>
          </cell>
          <cell r="R1739">
            <v>43125</v>
          </cell>
          <cell r="S1739">
            <v>401.18</v>
          </cell>
          <cell r="T1739">
            <v>43.88</v>
          </cell>
          <cell r="U1739" t="str">
            <v xml:space="preserve"> N</v>
          </cell>
          <cell r="V1739">
            <v>11</v>
          </cell>
          <cell r="W1739">
            <v>515665709</v>
          </cell>
          <cell r="X1739" t="str">
            <v xml:space="preserve"> S</v>
          </cell>
          <cell r="Y1739">
            <v>60553</v>
          </cell>
          <cell r="Z1739">
            <v>51804</v>
          </cell>
          <cell r="AA1739">
            <v>0</v>
          </cell>
          <cell r="AB1739">
            <v>25</v>
          </cell>
          <cell r="AC1739">
            <v>5</v>
          </cell>
          <cell r="AD1739">
            <v>12</v>
          </cell>
          <cell r="AE1739">
            <v>0</v>
          </cell>
          <cell r="AF1739">
            <v>0</v>
          </cell>
          <cell r="AG1739" t="str">
            <v xml:space="preserve"> ST</v>
          </cell>
          <cell r="AH1739" t="str">
            <v xml:space="preserve"> 13 FORD ESCAPE/98 CHEV 1500</v>
          </cell>
          <cell r="AI1739" t="str">
            <v xml:space="preserve"> N</v>
          </cell>
          <cell r="AJ1739">
            <v>10</v>
          </cell>
          <cell r="AK1739">
            <v>0</v>
          </cell>
          <cell r="AL1739">
            <v>60553</v>
          </cell>
          <cell r="AM1739">
            <v>51804</v>
          </cell>
          <cell r="AN1739" t="str">
            <v xml:space="preserve">  0/00/0000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60553</v>
          </cell>
          <cell r="AZ1739">
            <v>51804</v>
          </cell>
          <cell r="BA1739" t="str">
            <v xml:space="preserve"> ST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 t="str">
            <v>Pass</v>
          </cell>
          <cell r="BH1739" t="str">
            <v>Pass</v>
          </cell>
          <cell r="BI1739" t="str">
            <v>***-**-5709</v>
          </cell>
          <cell r="BJ1739">
            <v>7280.48</v>
          </cell>
          <cell r="BK1739">
            <v>7324.36</v>
          </cell>
          <cell r="BL1739">
            <v>7324.36</v>
          </cell>
          <cell r="BM1739"/>
          <cell r="BN1739"/>
          <cell r="BO1739"/>
          <cell r="BP1739"/>
          <cell r="BQ1739">
            <v>9.9980037170566475E-6</v>
          </cell>
          <cell r="BR1739">
            <v>7280.48</v>
          </cell>
          <cell r="BS1739">
            <v>43.88</v>
          </cell>
          <cell r="BT1739">
            <v>7324.36</v>
          </cell>
          <cell r="BU1739">
            <v>0</v>
          </cell>
          <cell r="BV1739">
            <v>7324.36</v>
          </cell>
          <cell r="BW1739">
            <v>0</v>
          </cell>
          <cell r="BX1739">
            <v>0</v>
          </cell>
          <cell r="BY1739"/>
          <cell r="BZ1739">
            <v>0</v>
          </cell>
          <cell r="CA1739" t="e">
            <v>#REF!</v>
          </cell>
          <cell r="CB1739" t="str">
            <v>Match</v>
          </cell>
          <cell r="CC1739" t="b">
            <v>0</v>
          </cell>
          <cell r="CD1739">
            <v>515665709</v>
          </cell>
          <cell r="CE1739">
            <v>9</v>
          </cell>
          <cell r="CF1739">
            <v>5</v>
          </cell>
          <cell r="CG1739">
            <v>66</v>
          </cell>
          <cell r="CH1739" t="b">
            <v>0</v>
          </cell>
          <cell r="CI1739">
            <v>-1.3131597222236451</v>
          </cell>
          <cell r="CJ1739"/>
          <cell r="CK1739" t="e">
            <v>#REF!</v>
          </cell>
          <cell r="CL1739" t="e">
            <v>#REF!</v>
          </cell>
        </row>
        <row r="1740">
          <cell r="B1740">
            <v>52859</v>
          </cell>
          <cell r="C1740" t="str">
            <v xml:space="preserve"> STOCKMAN,DANNY R.</v>
          </cell>
          <cell r="D1740">
            <v>9214.98</v>
          </cell>
          <cell r="E1740">
            <v>4339.79</v>
          </cell>
          <cell r="F1740">
            <v>42496</v>
          </cell>
          <cell r="G1740">
            <v>43593</v>
          </cell>
          <cell r="H1740" t="str">
            <v xml:space="preserve"> PURCHASE VEHICLE</v>
          </cell>
          <cell r="I1740" t="str">
            <v xml:space="preserve"> SA</v>
          </cell>
          <cell r="J1740">
            <v>34</v>
          </cell>
          <cell r="K1740" t="str">
            <v xml:space="preserve"> A</v>
          </cell>
          <cell r="L1740" t="str">
            <v xml:space="preserve"> N</v>
          </cell>
          <cell r="M1740">
            <v>0</v>
          </cell>
          <cell r="N1740">
            <v>60554</v>
          </cell>
          <cell r="O1740">
            <v>52859</v>
          </cell>
          <cell r="P1740">
            <v>0</v>
          </cell>
          <cell r="Q1740" t="str">
            <v xml:space="preserve"> JD</v>
          </cell>
          <cell r="R1740">
            <v>43139</v>
          </cell>
          <cell r="S1740">
            <v>286.81</v>
          </cell>
          <cell r="T1740">
            <v>24.97</v>
          </cell>
          <cell r="U1740" t="str">
            <v xml:space="preserve"> N</v>
          </cell>
          <cell r="V1740">
            <v>11</v>
          </cell>
          <cell r="W1740">
            <v>512627735</v>
          </cell>
          <cell r="X1740" t="str">
            <v xml:space="preserve"> S</v>
          </cell>
          <cell r="Y1740">
            <v>60554</v>
          </cell>
          <cell r="Z1740">
            <v>52859</v>
          </cell>
          <cell r="AA1740">
            <v>0</v>
          </cell>
          <cell r="AB1740">
            <v>3</v>
          </cell>
          <cell r="AC1740">
            <v>5</v>
          </cell>
          <cell r="AD1740">
            <v>12</v>
          </cell>
          <cell r="AE1740">
            <v>0</v>
          </cell>
          <cell r="AF1740">
            <v>0</v>
          </cell>
          <cell r="AG1740" t="str">
            <v xml:space="preserve"> ST</v>
          </cell>
          <cell r="AH1740" t="str">
            <v xml:space="preserve"> 1998 CADILLAC DEVILLE</v>
          </cell>
          <cell r="AI1740" t="str">
            <v xml:space="preserve"> N</v>
          </cell>
          <cell r="AJ1740">
            <v>7.5</v>
          </cell>
          <cell r="AK1740">
            <v>0</v>
          </cell>
          <cell r="AL1740">
            <v>60554</v>
          </cell>
          <cell r="AM1740">
            <v>52859</v>
          </cell>
          <cell r="AN1740" t="str">
            <v xml:space="preserve">  0/00/0000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60554</v>
          </cell>
          <cell r="AZ1740">
            <v>52859</v>
          </cell>
          <cell r="BA1740" t="str">
            <v xml:space="preserve"> ST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 t="str">
            <v>Pass</v>
          </cell>
          <cell r="BH1740" t="str">
            <v>Pass</v>
          </cell>
          <cell r="BI1740" t="str">
            <v>***-**-7735</v>
          </cell>
          <cell r="BJ1740">
            <v>4339.79</v>
          </cell>
          <cell r="BK1740">
            <v>4364.76</v>
          </cell>
          <cell r="BL1740">
            <v>4364.76</v>
          </cell>
          <cell r="BM1740"/>
          <cell r="BN1740"/>
          <cell r="BO1740"/>
          <cell r="BP1740"/>
          <cell r="BQ1740">
            <v>4.4697502655640768E-6</v>
          </cell>
          <cell r="BR1740">
            <v>4339.79</v>
          </cell>
          <cell r="BS1740">
            <v>24.97</v>
          </cell>
          <cell r="BT1740">
            <v>4364.76</v>
          </cell>
          <cell r="BU1740">
            <v>0</v>
          </cell>
          <cell r="BV1740">
            <v>4364.76</v>
          </cell>
          <cell r="BW1740">
            <v>0</v>
          </cell>
          <cell r="BX1740">
            <v>0</v>
          </cell>
          <cell r="BY1740"/>
          <cell r="BZ1740">
            <v>0</v>
          </cell>
          <cell r="CA1740" t="e">
            <v>#REF!</v>
          </cell>
          <cell r="CB1740" t="str">
            <v>Match</v>
          </cell>
          <cell r="CC1740" t="b">
            <v>0</v>
          </cell>
          <cell r="CD1740">
            <v>512627735</v>
          </cell>
          <cell r="CE1740">
            <v>9</v>
          </cell>
          <cell r="CF1740">
            <v>5</v>
          </cell>
          <cell r="CG1740">
            <v>62</v>
          </cell>
          <cell r="CH1740" t="b">
            <v>0</v>
          </cell>
          <cell r="CI1740">
            <v>-15.313159722223645</v>
          </cell>
          <cell r="CJ1740"/>
          <cell r="CK1740" t="e">
            <v>#REF!</v>
          </cell>
          <cell r="CL1740" t="e">
            <v>#REF!</v>
          </cell>
        </row>
        <row r="1741">
          <cell r="B1741">
            <v>53111</v>
          </cell>
          <cell r="C1741" t="str">
            <v xml:space="preserve"> STOCKMAN,KARLA</v>
          </cell>
          <cell r="D1741">
            <v>4025</v>
          </cell>
          <cell r="E1741">
            <v>4025</v>
          </cell>
          <cell r="F1741">
            <v>42573</v>
          </cell>
          <cell r="G1741">
            <v>43311</v>
          </cell>
          <cell r="H1741" t="str">
            <v xml:space="preserve"> CAR PURCHASE RENEWAL</v>
          </cell>
          <cell r="I1741" t="str">
            <v xml:space="preserve"> SI</v>
          </cell>
          <cell r="J1741">
            <v>72</v>
          </cell>
          <cell r="K1741" t="str">
            <v xml:space="preserve"> A</v>
          </cell>
          <cell r="L1741" t="str">
            <v xml:space="preserve"> N</v>
          </cell>
          <cell r="M1741">
            <v>0</v>
          </cell>
          <cell r="N1741">
            <v>60576</v>
          </cell>
          <cell r="O1741">
            <v>53111</v>
          </cell>
          <cell r="P1741">
            <v>0</v>
          </cell>
          <cell r="Q1741" t="str">
            <v xml:space="preserve"> BR</v>
          </cell>
          <cell r="R1741">
            <v>43311</v>
          </cell>
          <cell r="S1741">
            <v>0</v>
          </cell>
          <cell r="T1741">
            <v>50.9</v>
          </cell>
          <cell r="U1741" t="str">
            <v xml:space="preserve"> N</v>
          </cell>
          <cell r="V1741">
            <v>8</v>
          </cell>
          <cell r="W1741">
            <v>512704329</v>
          </cell>
          <cell r="X1741" t="str">
            <v xml:space="preserve"> S</v>
          </cell>
          <cell r="Y1741">
            <v>60576</v>
          </cell>
          <cell r="Z1741">
            <v>53111</v>
          </cell>
          <cell r="AA1741">
            <v>1</v>
          </cell>
          <cell r="AB1741">
            <v>3</v>
          </cell>
          <cell r="AC1741">
            <v>10</v>
          </cell>
          <cell r="AD1741">
            <v>8</v>
          </cell>
          <cell r="AE1741">
            <v>0</v>
          </cell>
          <cell r="AF1741">
            <v>0</v>
          </cell>
          <cell r="AG1741" t="str">
            <v xml:space="preserve"> ST</v>
          </cell>
          <cell r="AH1741" t="str">
            <v xml:space="preserve"> CD ACCOUNT NUMBER 13000</v>
          </cell>
          <cell r="AI1741" t="str">
            <v xml:space="preserve"> N</v>
          </cell>
          <cell r="AJ1741">
            <v>2.5499999999999998</v>
          </cell>
          <cell r="AK1741">
            <v>1</v>
          </cell>
          <cell r="AL1741">
            <v>60576</v>
          </cell>
          <cell r="AM1741">
            <v>53111</v>
          </cell>
          <cell r="AN1741" t="str">
            <v xml:space="preserve">  0/00/0000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60576</v>
          </cell>
          <cell r="AZ1741">
            <v>53111</v>
          </cell>
          <cell r="BA1741" t="str">
            <v xml:space="preserve"> ST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 t="str">
            <v>Pass</v>
          </cell>
          <cell r="BH1741" t="str">
            <v>Pass</v>
          </cell>
          <cell r="BI1741" t="str">
            <v>***-**-4329</v>
          </cell>
          <cell r="BJ1741">
            <v>4025</v>
          </cell>
          <cell r="BK1741">
            <v>4075.9</v>
          </cell>
          <cell r="BL1741">
            <v>4075.9</v>
          </cell>
          <cell r="BM1741"/>
          <cell r="BN1741"/>
          <cell r="BO1741"/>
          <cell r="BP1741"/>
          <cell r="BQ1741">
            <v>1.4094813892894444E-6</v>
          </cell>
          <cell r="BR1741">
            <v>4025</v>
          </cell>
          <cell r="BS1741">
            <v>50.9</v>
          </cell>
          <cell r="BT1741">
            <v>4075.9</v>
          </cell>
          <cell r="BU1741">
            <v>0</v>
          </cell>
          <cell r="BV1741">
            <v>4075.9</v>
          </cell>
          <cell r="BW1741">
            <v>0</v>
          </cell>
          <cell r="BX1741">
            <v>0</v>
          </cell>
          <cell r="BY1741"/>
          <cell r="BZ1741">
            <v>0</v>
          </cell>
          <cell r="CA1741" t="e">
            <v>#REF!</v>
          </cell>
          <cell r="CB1741" t="str">
            <v>Match</v>
          </cell>
          <cell r="CC1741" t="b">
            <v>0</v>
          </cell>
          <cell r="CD1741">
            <v>512704329</v>
          </cell>
          <cell r="CE1741">
            <v>9</v>
          </cell>
          <cell r="CF1741">
            <v>5</v>
          </cell>
          <cell r="CG1741">
            <v>70</v>
          </cell>
          <cell r="CH1741" t="b">
            <v>0</v>
          </cell>
          <cell r="CI1741">
            <v>-187.31315972222365</v>
          </cell>
          <cell r="CJ1741"/>
          <cell r="CK1741" t="e">
            <v>#REF!</v>
          </cell>
          <cell r="CL1741" t="e">
            <v>#REF!</v>
          </cell>
        </row>
        <row r="1742">
          <cell r="B1742">
            <v>54268</v>
          </cell>
          <cell r="C1742" t="str">
            <v xml:space="preserve"> STOCKMAN,KARLA</v>
          </cell>
          <cell r="D1742">
            <v>838.21</v>
          </cell>
          <cell r="E1742">
            <v>636.4</v>
          </cell>
          <cell r="F1742">
            <v>43035</v>
          </cell>
          <cell r="G1742">
            <v>43388</v>
          </cell>
          <cell r="H1742" t="str">
            <v xml:space="preserve"> DEC-MART</v>
          </cell>
          <cell r="I1742" t="str">
            <v xml:space="preserve"> SA</v>
          </cell>
          <cell r="J1742">
            <v>31</v>
          </cell>
          <cell r="K1742" t="str">
            <v xml:space="preserve"> A</v>
          </cell>
          <cell r="L1742" t="str">
            <v xml:space="preserve"> N</v>
          </cell>
          <cell r="M1742">
            <v>0</v>
          </cell>
          <cell r="N1742">
            <v>60576</v>
          </cell>
          <cell r="O1742">
            <v>54268</v>
          </cell>
          <cell r="P1742">
            <v>0</v>
          </cell>
          <cell r="Q1742" t="str">
            <v xml:space="preserve"> J</v>
          </cell>
          <cell r="R1742">
            <v>43146</v>
          </cell>
          <cell r="S1742">
            <v>69.849999999999994</v>
          </cell>
          <cell r="T1742">
            <v>0</v>
          </cell>
          <cell r="U1742" t="str">
            <v xml:space="preserve"> N</v>
          </cell>
          <cell r="V1742">
            <v>14</v>
          </cell>
          <cell r="W1742">
            <v>512704329</v>
          </cell>
          <cell r="X1742" t="str">
            <v xml:space="preserve"> S</v>
          </cell>
          <cell r="Y1742">
            <v>60576</v>
          </cell>
          <cell r="Z1742">
            <v>54268</v>
          </cell>
          <cell r="AA1742">
            <v>0</v>
          </cell>
          <cell r="AB1742">
            <v>3</v>
          </cell>
          <cell r="AC1742">
            <v>11</v>
          </cell>
          <cell r="AD1742">
            <v>4</v>
          </cell>
          <cell r="AE1742">
            <v>0</v>
          </cell>
          <cell r="AF1742">
            <v>0</v>
          </cell>
          <cell r="AG1742" t="str">
            <v xml:space="preserve"> ST</v>
          </cell>
          <cell r="AH1742" t="str">
            <v xml:space="preserve"> DEC-MART</v>
          </cell>
          <cell r="AI1742" t="str">
            <v xml:space="preserve"> N</v>
          </cell>
          <cell r="AJ1742">
            <v>0</v>
          </cell>
          <cell r="AK1742">
            <v>1</v>
          </cell>
          <cell r="AL1742">
            <v>60576</v>
          </cell>
          <cell r="AM1742">
            <v>54268</v>
          </cell>
          <cell r="AN1742" t="str">
            <v xml:space="preserve">  0/00/0000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60576</v>
          </cell>
          <cell r="AZ1742">
            <v>54268</v>
          </cell>
          <cell r="BA1742" t="str">
            <v xml:space="preserve"> ST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 t="str">
            <v>Pass</v>
          </cell>
          <cell r="BH1742" t="str">
            <v>Pass</v>
          </cell>
          <cell r="BI1742" t="str">
            <v>***-**-4329</v>
          </cell>
          <cell r="BJ1742">
            <v>636.4</v>
          </cell>
          <cell r="BK1742">
            <v>636.4</v>
          </cell>
          <cell r="BL1742">
            <v>636.4</v>
          </cell>
          <cell r="BM1742"/>
          <cell r="BN1742"/>
          <cell r="BO1742"/>
          <cell r="BP1742"/>
          <cell r="BQ1742">
            <v>0</v>
          </cell>
          <cell r="BR1742">
            <v>636.4</v>
          </cell>
          <cell r="BS1742">
            <v>0</v>
          </cell>
          <cell r="BT1742">
            <v>636.4</v>
          </cell>
          <cell r="BU1742">
            <v>0</v>
          </cell>
          <cell r="BV1742">
            <v>636.4</v>
          </cell>
          <cell r="BW1742">
            <v>0</v>
          </cell>
          <cell r="BX1742">
            <v>0</v>
          </cell>
          <cell r="BY1742"/>
          <cell r="BZ1742">
            <v>0</v>
          </cell>
          <cell r="CA1742" t="e">
            <v>#REF!</v>
          </cell>
          <cell r="CB1742" t="str">
            <v>Match</v>
          </cell>
          <cell r="CC1742" t="b">
            <v>0</v>
          </cell>
          <cell r="CD1742">
            <v>512704329</v>
          </cell>
          <cell r="CE1742">
            <v>9</v>
          </cell>
          <cell r="CF1742">
            <v>5</v>
          </cell>
          <cell r="CG1742">
            <v>70</v>
          </cell>
          <cell r="CH1742" t="b">
            <v>0</v>
          </cell>
          <cell r="CI1742">
            <v>-22.313159722223645</v>
          </cell>
          <cell r="CJ1742"/>
          <cell r="CK1742" t="e">
            <v>#REF!</v>
          </cell>
          <cell r="CL1742" t="e">
            <v>#REF!</v>
          </cell>
        </row>
        <row r="1743">
          <cell r="B1743">
            <v>47406</v>
          </cell>
          <cell r="C1743" t="str">
            <v xml:space="preserve"> STORM,VERNON M.</v>
          </cell>
          <cell r="D1743">
            <v>50000</v>
          </cell>
          <cell r="E1743">
            <v>16528.54</v>
          </cell>
          <cell r="F1743">
            <v>40931</v>
          </cell>
          <cell r="G1743">
            <v>44576</v>
          </cell>
          <cell r="H1743" t="str">
            <v xml:space="preserve"> PURCHASE REAL ESTATE</v>
          </cell>
          <cell r="I1743" t="str">
            <v xml:space="preserve"> SA</v>
          </cell>
          <cell r="J1743">
            <v>12</v>
          </cell>
          <cell r="K1743" t="str">
            <v xml:space="preserve"> A</v>
          </cell>
          <cell r="L1743" t="str">
            <v xml:space="preserve"> N</v>
          </cell>
          <cell r="M1743">
            <v>0</v>
          </cell>
          <cell r="N1743">
            <v>60645</v>
          </cell>
          <cell r="O1743">
            <v>47406</v>
          </cell>
          <cell r="P1743">
            <v>0</v>
          </cell>
          <cell r="Q1743" t="str">
            <v xml:space="preserve"> CP</v>
          </cell>
          <cell r="R1743">
            <v>43480</v>
          </cell>
          <cell r="S1743">
            <v>6394.23</v>
          </cell>
          <cell r="T1743">
            <v>785.11</v>
          </cell>
          <cell r="U1743" t="str">
            <v xml:space="preserve"> N</v>
          </cell>
          <cell r="V1743">
            <v>2</v>
          </cell>
          <cell r="W1743">
            <v>512445119</v>
          </cell>
          <cell r="X1743" t="str">
            <v xml:space="preserve"> S</v>
          </cell>
          <cell r="Y1743">
            <v>60645</v>
          </cell>
          <cell r="Z1743">
            <v>47406</v>
          </cell>
          <cell r="AA1743">
            <v>0</v>
          </cell>
          <cell r="AB1743">
            <v>2</v>
          </cell>
          <cell r="AC1743">
            <v>6</v>
          </cell>
          <cell r="AD1743">
            <v>2</v>
          </cell>
          <cell r="AE1743">
            <v>0</v>
          </cell>
          <cell r="AF1743">
            <v>0</v>
          </cell>
          <cell r="AG1743" t="str">
            <v xml:space="preserve"> ST</v>
          </cell>
          <cell r="AH1743" t="str">
            <v xml:space="preserve"> THE NORTHWEST QUARTER (NW 1/4)</v>
          </cell>
          <cell r="AI1743" t="str">
            <v xml:space="preserve"> N</v>
          </cell>
          <cell r="AJ1743">
            <v>4.75</v>
          </cell>
          <cell r="AK1743">
            <v>0</v>
          </cell>
          <cell r="AL1743">
            <v>60645</v>
          </cell>
          <cell r="AM1743">
            <v>47406</v>
          </cell>
          <cell r="AN1743" t="str">
            <v xml:space="preserve">  0/00/0000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60645</v>
          </cell>
          <cell r="AZ1743">
            <v>47406</v>
          </cell>
          <cell r="BA1743" t="str">
            <v xml:space="preserve"> ST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 t="str">
            <v>Pass</v>
          </cell>
          <cell r="BH1743" t="str">
            <v>Pass</v>
          </cell>
          <cell r="BI1743" t="str">
            <v>***-**-5119</v>
          </cell>
          <cell r="BJ1743">
            <v>16528.54</v>
          </cell>
          <cell r="BK1743">
            <v>17313.650000000001</v>
          </cell>
          <cell r="BL1743">
            <v>17313.650000000001</v>
          </cell>
          <cell r="BM1743"/>
          <cell r="BN1743"/>
          <cell r="BO1743"/>
          <cell r="BP1743"/>
          <cell r="BQ1743">
            <v>1.0781554522479528E-5</v>
          </cell>
          <cell r="BR1743">
            <v>16528.54</v>
          </cell>
          <cell r="BS1743">
            <v>785.11</v>
          </cell>
          <cell r="BT1743">
            <v>17313.650000000001</v>
          </cell>
          <cell r="BU1743">
            <v>0</v>
          </cell>
          <cell r="BV1743">
            <v>17313.650000000001</v>
          </cell>
          <cell r="BW1743">
            <v>0</v>
          </cell>
          <cell r="BX1743">
            <v>0</v>
          </cell>
          <cell r="BY1743"/>
          <cell r="BZ1743">
            <v>0</v>
          </cell>
          <cell r="CA1743" t="e">
            <v>#REF!</v>
          </cell>
          <cell r="CB1743" t="str">
            <v>Match</v>
          </cell>
          <cell r="CC1743" t="b">
            <v>0</v>
          </cell>
          <cell r="CD1743">
            <v>512445119</v>
          </cell>
          <cell r="CE1743">
            <v>9</v>
          </cell>
          <cell r="CF1743">
            <v>5</v>
          </cell>
          <cell r="CG1743">
            <v>44</v>
          </cell>
          <cell r="CH1743" t="b">
            <v>0</v>
          </cell>
          <cell r="CI1743">
            <v>-356.31315972222365</v>
          </cell>
          <cell r="CJ1743"/>
          <cell r="CK1743" t="e">
            <v>#REF!</v>
          </cell>
          <cell r="CL1743" t="e">
            <v>#REF!</v>
          </cell>
        </row>
        <row r="1744">
          <cell r="B1744">
            <v>52927</v>
          </cell>
          <cell r="C1744" t="str">
            <v xml:space="preserve"> STRATEGIC CATTLE FEE</v>
          </cell>
          <cell r="D1744">
            <v>5000000</v>
          </cell>
          <cell r="E1744">
            <v>4535500</v>
          </cell>
          <cell r="F1744">
            <v>42513</v>
          </cell>
          <cell r="G1744">
            <v>43132</v>
          </cell>
          <cell r="H1744" t="str">
            <v xml:space="preserve"> OPERATE RENEWAL</v>
          </cell>
          <cell r="I1744" t="str">
            <v xml:space="preserve"> SI</v>
          </cell>
          <cell r="J1744">
            <v>91</v>
          </cell>
          <cell r="K1744" t="str">
            <v xml:space="preserve"> A</v>
          </cell>
          <cell r="L1744" t="str">
            <v xml:space="preserve"> O</v>
          </cell>
          <cell r="M1744">
            <v>5000000</v>
          </cell>
          <cell r="N1744">
            <v>60660</v>
          </cell>
          <cell r="O1744">
            <v>52927</v>
          </cell>
          <cell r="P1744">
            <v>0</v>
          </cell>
          <cell r="Q1744" t="str">
            <v xml:space="preserve"> LF</v>
          </cell>
          <cell r="R1744">
            <v>43132</v>
          </cell>
          <cell r="S1744">
            <v>0</v>
          </cell>
          <cell r="T1744">
            <v>173825.25</v>
          </cell>
          <cell r="U1744" t="str">
            <v xml:space="preserve"> N</v>
          </cell>
          <cell r="V1744">
            <v>7</v>
          </cell>
          <cell r="W1744">
            <v>262903451</v>
          </cell>
          <cell r="X1744" t="str">
            <v xml:space="preserve"> F</v>
          </cell>
          <cell r="Y1744">
            <v>60660</v>
          </cell>
          <cell r="Z1744">
            <v>52927</v>
          </cell>
          <cell r="AA1744">
            <v>0</v>
          </cell>
          <cell r="AB1744">
            <v>25</v>
          </cell>
          <cell r="AC1744">
            <v>4</v>
          </cell>
          <cell r="AD1744">
            <v>11</v>
          </cell>
          <cell r="AE1744">
            <v>0</v>
          </cell>
          <cell r="AF1744">
            <v>0</v>
          </cell>
          <cell r="AG1744" t="str">
            <v xml:space="preserve"> ST</v>
          </cell>
          <cell r="AH1744" t="str">
            <v xml:space="preserve"> INV CP ACCT GI FP LV</v>
          </cell>
          <cell r="AI1744" t="str">
            <v xml:space="preserve"> N</v>
          </cell>
          <cell r="AJ1744">
            <v>5</v>
          </cell>
          <cell r="AK1744">
            <v>1</v>
          </cell>
          <cell r="AL1744">
            <v>60660</v>
          </cell>
          <cell r="AM1744">
            <v>52927</v>
          </cell>
          <cell r="AN1744" t="str">
            <v xml:space="preserve">  0/00/0000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60660</v>
          </cell>
          <cell r="AZ1744">
            <v>52927</v>
          </cell>
          <cell r="BA1744" t="str">
            <v xml:space="preserve"> ST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 t="str">
            <v>Pass</v>
          </cell>
          <cell r="BH1744" t="str">
            <v>Pass</v>
          </cell>
          <cell r="BI1744" t="str">
            <v>**-***3451</v>
          </cell>
          <cell r="BJ1744">
            <v>5000000</v>
          </cell>
          <cell r="BK1744">
            <v>4709325.25</v>
          </cell>
          <cell r="BL1744">
            <v>4709325.25</v>
          </cell>
          <cell r="BM1744"/>
          <cell r="BN1744"/>
          <cell r="BO1744"/>
          <cell r="BP1744"/>
          <cell r="BQ1744">
            <v>3.1142140256350146E-3</v>
          </cell>
          <cell r="BR1744">
            <v>4535500</v>
          </cell>
          <cell r="BS1744">
            <v>173825.25</v>
          </cell>
          <cell r="BT1744">
            <v>4709325.25</v>
          </cell>
          <cell r="BU1744">
            <v>464500</v>
          </cell>
          <cell r="BV1744">
            <v>5173825.25</v>
          </cell>
          <cell r="BW1744">
            <v>0</v>
          </cell>
          <cell r="BX1744">
            <v>0</v>
          </cell>
          <cell r="BY1744"/>
          <cell r="BZ1744">
            <v>0</v>
          </cell>
          <cell r="CA1744" t="e">
            <v>#REF!</v>
          </cell>
          <cell r="CB1744" t="str">
            <v>Match</v>
          </cell>
          <cell r="CC1744" t="b">
            <v>0</v>
          </cell>
          <cell r="CD1744">
            <v>262903451</v>
          </cell>
          <cell r="CE1744">
            <v>9</v>
          </cell>
          <cell r="CF1744">
            <v>2</v>
          </cell>
          <cell r="CG1744">
            <v>90</v>
          </cell>
          <cell r="CH1744" t="b">
            <v>0</v>
          </cell>
          <cell r="CI1744">
            <v>-8.3131597222236451</v>
          </cell>
          <cell r="CJ1744"/>
          <cell r="CK1744" t="e">
            <v>#REF!</v>
          </cell>
          <cell r="CL1744" t="e">
            <v>#REF!</v>
          </cell>
        </row>
        <row r="1745">
          <cell r="B1745">
            <v>53861</v>
          </cell>
          <cell r="C1745" t="str">
            <v xml:space="preserve"> STRATEGIC CATTLE FEE</v>
          </cell>
          <cell r="D1745">
            <v>4500000</v>
          </cell>
          <cell r="E1745">
            <v>0</v>
          </cell>
          <cell r="F1745">
            <v>42870</v>
          </cell>
          <cell r="G1745">
            <v>43132</v>
          </cell>
          <cell r="H1745" t="str">
            <v xml:space="preserve"> ADDITIONAL OPERATE</v>
          </cell>
          <cell r="I1745" t="str">
            <v xml:space="preserve"> SI</v>
          </cell>
          <cell r="J1745">
            <v>91</v>
          </cell>
          <cell r="K1745" t="str">
            <v xml:space="preserve"> A</v>
          </cell>
          <cell r="L1745" t="str">
            <v xml:space="preserve"> O</v>
          </cell>
          <cell r="M1745">
            <v>4500000</v>
          </cell>
          <cell r="N1745">
            <v>60660</v>
          </cell>
          <cell r="O1745">
            <v>53861</v>
          </cell>
          <cell r="P1745">
            <v>0</v>
          </cell>
          <cell r="Q1745" t="str">
            <v xml:space="preserve"> LF</v>
          </cell>
          <cell r="R1745">
            <v>43132</v>
          </cell>
          <cell r="S1745">
            <v>0</v>
          </cell>
          <cell r="T1745">
            <v>19596.25</v>
          </cell>
          <cell r="U1745" t="str">
            <v xml:space="preserve"> N</v>
          </cell>
          <cell r="V1745">
            <v>7</v>
          </cell>
          <cell r="W1745">
            <v>262903451</v>
          </cell>
          <cell r="X1745" t="str">
            <v xml:space="preserve"> F</v>
          </cell>
          <cell r="Y1745">
            <v>60660</v>
          </cell>
          <cell r="Z1745">
            <v>53861</v>
          </cell>
          <cell r="AA1745">
            <v>0</v>
          </cell>
          <cell r="AB1745">
            <v>26</v>
          </cell>
          <cell r="AC1745">
            <v>4</v>
          </cell>
          <cell r="AD1745">
            <v>11</v>
          </cell>
          <cell r="AE1745">
            <v>0</v>
          </cell>
          <cell r="AF1745">
            <v>0</v>
          </cell>
          <cell r="AG1745" t="str">
            <v xml:space="preserve"> ST</v>
          </cell>
          <cell r="AH1745" t="str">
            <v xml:space="preserve"> ALL IN CP AC GI FP LIVESTOCK</v>
          </cell>
          <cell r="AI1745" t="str">
            <v xml:space="preserve"> N</v>
          </cell>
          <cell r="AJ1745">
            <v>5</v>
          </cell>
          <cell r="AK1745">
            <v>1</v>
          </cell>
          <cell r="AL1745">
            <v>60660</v>
          </cell>
          <cell r="AM1745">
            <v>53861</v>
          </cell>
          <cell r="AN1745" t="str">
            <v xml:space="preserve">  0/00/0000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60660</v>
          </cell>
          <cell r="AZ1745">
            <v>53861</v>
          </cell>
          <cell r="BA1745" t="str">
            <v xml:space="preserve"> ST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 t="str">
            <v>Pass</v>
          </cell>
          <cell r="BH1745" t="str">
            <v>Pass</v>
          </cell>
          <cell r="BI1745" t="str">
            <v>**-***3451</v>
          </cell>
          <cell r="BJ1745">
            <v>4500000</v>
          </cell>
          <cell r="BK1745">
            <v>19596.25</v>
          </cell>
          <cell r="BL1745">
            <v>19596.25</v>
          </cell>
          <cell r="BM1745"/>
          <cell r="BN1745"/>
          <cell r="BO1745"/>
          <cell r="BP1745"/>
          <cell r="BQ1745">
            <v>0</v>
          </cell>
          <cell r="BR1745">
            <v>0</v>
          </cell>
          <cell r="BS1745">
            <v>19596.25</v>
          </cell>
          <cell r="BT1745">
            <v>19596.25</v>
          </cell>
          <cell r="BU1745">
            <v>4500000</v>
          </cell>
          <cell r="BV1745">
            <v>4519596.25</v>
          </cell>
          <cell r="BW1745">
            <v>0</v>
          </cell>
          <cell r="BX1745">
            <v>0</v>
          </cell>
          <cell r="BY1745"/>
          <cell r="BZ1745">
            <v>0</v>
          </cell>
          <cell r="CA1745" t="e">
            <v>#REF!</v>
          </cell>
          <cell r="CB1745" t="str">
            <v>Match</v>
          </cell>
          <cell r="CC1745" t="b">
            <v>0</v>
          </cell>
          <cell r="CD1745">
            <v>262903451</v>
          </cell>
          <cell r="CE1745">
            <v>9</v>
          </cell>
          <cell r="CF1745">
            <v>2</v>
          </cell>
          <cell r="CG1745">
            <v>90</v>
          </cell>
          <cell r="CH1745" t="b">
            <v>0</v>
          </cell>
          <cell r="CI1745">
            <v>-8.3131597222236451</v>
          </cell>
          <cell r="CJ1745"/>
          <cell r="CK1745" t="e">
            <v>#REF!</v>
          </cell>
          <cell r="CL1745" t="e">
            <v>#REF!</v>
          </cell>
        </row>
        <row r="1746">
          <cell r="B1746">
            <v>952927</v>
          </cell>
          <cell r="C1746" t="str">
            <v xml:space="preserve"> STRATEGIC CAT</v>
          </cell>
          <cell r="D1746">
            <v>-2000000</v>
          </cell>
          <cell r="E1746">
            <v>-1733600</v>
          </cell>
          <cell r="F1746">
            <v>42516</v>
          </cell>
          <cell r="G1746">
            <v>43132</v>
          </cell>
          <cell r="H1746" t="str">
            <v xml:space="preserve"> INTRUST PARTICIPATION</v>
          </cell>
          <cell r="I1746" t="str">
            <v xml:space="preserve"> PT</v>
          </cell>
          <cell r="J1746">
            <v>93</v>
          </cell>
          <cell r="K1746" t="str">
            <v xml:space="preserve"> A</v>
          </cell>
          <cell r="L1746" t="str">
            <v xml:space="preserve"> O</v>
          </cell>
          <cell r="M1746">
            <v>-2000000</v>
          </cell>
          <cell r="N1746">
            <v>60660</v>
          </cell>
          <cell r="O1746">
            <v>952927</v>
          </cell>
          <cell r="P1746">
            <v>0</v>
          </cell>
          <cell r="Q1746" t="str">
            <v xml:space="preserve"> LF</v>
          </cell>
          <cell r="R1746">
            <v>43132</v>
          </cell>
          <cell r="S1746">
            <v>0</v>
          </cell>
          <cell r="T1746">
            <v>64305.47</v>
          </cell>
          <cell r="U1746" t="str">
            <v xml:space="preserve"> N</v>
          </cell>
          <cell r="V1746">
            <v>4</v>
          </cell>
          <cell r="W1746">
            <v>262903451</v>
          </cell>
          <cell r="X1746" t="str">
            <v xml:space="preserve"> F</v>
          </cell>
          <cell r="Y1746">
            <v>60660</v>
          </cell>
          <cell r="Z1746">
            <v>952927</v>
          </cell>
          <cell r="AA1746">
            <v>0</v>
          </cell>
          <cell r="AB1746">
            <v>25</v>
          </cell>
          <cell r="AC1746">
            <v>3</v>
          </cell>
          <cell r="AD1746">
            <v>11</v>
          </cell>
          <cell r="AE1746">
            <v>52927</v>
          </cell>
          <cell r="AF1746">
            <v>0</v>
          </cell>
          <cell r="AG1746" t="str">
            <v xml:space="preserve"> ST</v>
          </cell>
          <cell r="AH1746" t="str">
            <v xml:space="preserve"> ALL LIVESTCOCK, ACCTS, GI, CHA</v>
          </cell>
          <cell r="AI1746" t="str">
            <v xml:space="preserve">  </v>
          </cell>
          <cell r="AJ1746">
            <v>4.75</v>
          </cell>
          <cell r="AK1746">
            <v>3</v>
          </cell>
          <cell r="AL1746">
            <v>60660</v>
          </cell>
          <cell r="AM1746">
            <v>952927</v>
          </cell>
          <cell r="AN1746" t="str">
            <v xml:space="preserve">  0/00/0000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1</v>
          </cell>
          <cell r="AW1746">
            <v>1</v>
          </cell>
          <cell r="AX1746">
            <v>0</v>
          </cell>
          <cell r="AY1746">
            <v>60660</v>
          </cell>
          <cell r="AZ1746">
            <v>952927</v>
          </cell>
          <cell r="BA1746" t="str">
            <v xml:space="preserve"> ST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 t="str">
            <v>Pass</v>
          </cell>
          <cell r="BH1746" t="str">
            <v>Pass</v>
          </cell>
          <cell r="BI1746" t="str">
            <v>**-***3451</v>
          </cell>
          <cell r="BJ1746">
            <v>-2000000</v>
          </cell>
          <cell r="BK1746">
            <v>-1669294.53</v>
          </cell>
          <cell r="BL1746">
            <v>-1669294.53</v>
          </cell>
          <cell r="BM1746"/>
          <cell r="BN1746"/>
          <cell r="BO1746"/>
          <cell r="BP1746"/>
          <cell r="BQ1746">
            <v>-1.130826008841102E-3</v>
          </cell>
          <cell r="BR1746">
            <v>-1733600</v>
          </cell>
          <cell r="BS1746">
            <v>64305.47</v>
          </cell>
          <cell r="BT1746">
            <v>-1669294.53</v>
          </cell>
          <cell r="BU1746">
            <v>-266400</v>
          </cell>
          <cell r="BV1746">
            <v>-1935694.53</v>
          </cell>
          <cell r="BW1746">
            <v>0</v>
          </cell>
          <cell r="BX1746">
            <v>0</v>
          </cell>
          <cell r="BY1746"/>
          <cell r="BZ1746">
            <v>0</v>
          </cell>
          <cell r="CA1746" t="e">
            <v>#REF!</v>
          </cell>
          <cell r="CB1746" t="str">
            <v>Match</v>
          </cell>
          <cell r="CC1746" t="b">
            <v>0</v>
          </cell>
          <cell r="CD1746">
            <v>262903451</v>
          </cell>
          <cell r="CE1746">
            <v>9</v>
          </cell>
          <cell r="CF1746">
            <v>2</v>
          </cell>
          <cell r="CG1746">
            <v>90</v>
          </cell>
          <cell r="CH1746" t="b">
            <v>0</v>
          </cell>
          <cell r="CI1746">
            <v>-8.3131597222236451</v>
          </cell>
          <cell r="CJ1746"/>
          <cell r="CK1746" t="e">
            <v>#REF!</v>
          </cell>
          <cell r="CL1746" t="e">
            <v>#REF!</v>
          </cell>
        </row>
        <row r="1747">
          <cell r="B1747">
            <v>953861</v>
          </cell>
          <cell r="C1747" t="str">
            <v xml:space="preserve"> STRATEGIC CAT</v>
          </cell>
          <cell r="D1747">
            <v>-4500000</v>
          </cell>
          <cell r="E1747">
            <v>0</v>
          </cell>
          <cell r="F1747">
            <v>42870</v>
          </cell>
          <cell r="G1747">
            <v>43132</v>
          </cell>
          <cell r="H1747" t="str">
            <v xml:space="preserve"> INTRUST PARTICIPATION</v>
          </cell>
          <cell r="I1747" t="str">
            <v xml:space="preserve"> PT</v>
          </cell>
          <cell r="J1747">
            <v>93</v>
          </cell>
          <cell r="K1747" t="str">
            <v xml:space="preserve"> A</v>
          </cell>
          <cell r="L1747" t="str">
            <v xml:space="preserve"> O</v>
          </cell>
          <cell r="M1747">
            <v>-4500000</v>
          </cell>
          <cell r="N1747">
            <v>60660</v>
          </cell>
          <cell r="O1747">
            <v>953861</v>
          </cell>
          <cell r="P1747">
            <v>0</v>
          </cell>
          <cell r="Q1747" t="str">
            <v xml:space="preserve"> LF</v>
          </cell>
          <cell r="R1747">
            <v>43132</v>
          </cell>
          <cell r="S1747">
            <v>0</v>
          </cell>
          <cell r="T1747">
            <v>17880.38</v>
          </cell>
          <cell r="U1747" t="str">
            <v xml:space="preserve"> N</v>
          </cell>
          <cell r="V1747">
            <v>4</v>
          </cell>
          <cell r="W1747">
            <v>262903451</v>
          </cell>
          <cell r="X1747" t="str">
            <v xml:space="preserve"> F</v>
          </cell>
          <cell r="Y1747">
            <v>60660</v>
          </cell>
          <cell r="Z1747">
            <v>953861</v>
          </cell>
          <cell r="AA1747">
            <v>0</v>
          </cell>
          <cell r="AB1747">
            <v>25</v>
          </cell>
          <cell r="AC1747">
            <v>3</v>
          </cell>
          <cell r="AD1747">
            <v>11</v>
          </cell>
          <cell r="AE1747">
            <v>53861</v>
          </cell>
          <cell r="AF1747">
            <v>0</v>
          </cell>
          <cell r="AG1747" t="str">
            <v xml:space="preserve"> ST</v>
          </cell>
          <cell r="AH1747" t="str">
            <v xml:space="preserve"> ALL IN CP AC GI FP LIVESTOCK</v>
          </cell>
          <cell r="AI1747" t="str">
            <v xml:space="preserve">  </v>
          </cell>
          <cell r="AJ1747">
            <v>4.75</v>
          </cell>
          <cell r="AK1747">
            <v>1</v>
          </cell>
          <cell r="AL1747">
            <v>60660</v>
          </cell>
          <cell r="AM1747">
            <v>953861</v>
          </cell>
          <cell r="AN1747" t="str">
            <v xml:space="preserve">  0/00/0000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60660</v>
          </cell>
          <cell r="AZ1747">
            <v>953861</v>
          </cell>
          <cell r="BA1747" t="str">
            <v xml:space="preserve"> ST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 t="str">
            <v>Pass</v>
          </cell>
          <cell r="BH1747" t="str">
            <v>Pass</v>
          </cell>
          <cell r="BI1747" t="str">
            <v>**-***3451</v>
          </cell>
          <cell r="BJ1747">
            <v>-4500000</v>
          </cell>
          <cell r="BK1747">
            <v>17880.38</v>
          </cell>
          <cell r="BL1747">
            <v>17880.38</v>
          </cell>
          <cell r="BM1747"/>
          <cell r="BN1747"/>
          <cell r="BO1747"/>
          <cell r="BP1747"/>
          <cell r="BQ1747">
            <v>0</v>
          </cell>
          <cell r="BR1747">
            <v>0</v>
          </cell>
          <cell r="BS1747">
            <v>17880.38</v>
          </cell>
          <cell r="BT1747">
            <v>17880.38</v>
          </cell>
          <cell r="BU1747">
            <v>-4500000</v>
          </cell>
          <cell r="BV1747">
            <v>-4482119.62</v>
          </cell>
          <cell r="BW1747">
            <v>0</v>
          </cell>
          <cell r="BX1747">
            <v>0</v>
          </cell>
          <cell r="BY1747"/>
          <cell r="BZ1747">
            <v>0</v>
          </cell>
          <cell r="CA1747" t="e">
            <v>#REF!</v>
          </cell>
          <cell r="CB1747" t="str">
            <v>Match</v>
          </cell>
          <cell r="CC1747" t="b">
            <v>0</v>
          </cell>
          <cell r="CD1747">
            <v>262903451</v>
          </cell>
          <cell r="CE1747">
            <v>9</v>
          </cell>
          <cell r="CF1747">
            <v>2</v>
          </cell>
          <cell r="CG1747">
            <v>90</v>
          </cell>
          <cell r="CH1747" t="b">
            <v>0</v>
          </cell>
          <cell r="CI1747">
            <v>-8.3131597222236451</v>
          </cell>
          <cell r="CJ1747"/>
          <cell r="CK1747" t="e">
            <v>#REF!</v>
          </cell>
          <cell r="CL1747" t="e">
            <v>#REF!</v>
          </cell>
        </row>
        <row r="1748">
          <cell r="B1748">
            <v>52627</v>
          </cell>
          <cell r="C1748" t="str">
            <v xml:space="preserve"> STRATMEIER,COLE ADAM</v>
          </cell>
          <cell r="D1748">
            <v>14822.5</v>
          </cell>
          <cell r="E1748">
            <v>3247.9</v>
          </cell>
          <cell r="F1748">
            <v>42429</v>
          </cell>
          <cell r="G1748">
            <v>44252</v>
          </cell>
          <cell r="H1748" t="str">
            <v xml:space="preserve"> PURCHASE VEHICLE</v>
          </cell>
          <cell r="I1748" t="str">
            <v xml:space="preserve"> SA</v>
          </cell>
          <cell r="J1748">
            <v>34</v>
          </cell>
          <cell r="K1748" t="str">
            <v xml:space="preserve"> A</v>
          </cell>
          <cell r="L1748" t="str">
            <v xml:space="preserve"> N</v>
          </cell>
          <cell r="M1748">
            <v>0</v>
          </cell>
          <cell r="N1748">
            <v>60690</v>
          </cell>
          <cell r="O1748">
            <v>52627</v>
          </cell>
          <cell r="P1748">
            <v>0</v>
          </cell>
          <cell r="Q1748" t="str">
            <v xml:space="preserve"> JD</v>
          </cell>
          <cell r="R1748">
            <v>42880</v>
          </cell>
          <cell r="S1748">
            <v>293.27</v>
          </cell>
          <cell r="T1748">
            <v>0.01</v>
          </cell>
          <cell r="U1748" t="str">
            <v xml:space="preserve"> N</v>
          </cell>
          <cell r="V1748">
            <v>11</v>
          </cell>
          <cell r="W1748">
            <v>511132537</v>
          </cell>
          <cell r="X1748" t="str">
            <v xml:space="preserve"> S</v>
          </cell>
          <cell r="Y1748">
            <v>60690</v>
          </cell>
          <cell r="Z1748">
            <v>52627</v>
          </cell>
          <cell r="AA1748">
            <v>0</v>
          </cell>
          <cell r="AB1748">
            <v>13</v>
          </cell>
          <cell r="AC1748">
            <v>5</v>
          </cell>
          <cell r="AD1748">
            <v>12</v>
          </cell>
          <cell r="AE1748">
            <v>0</v>
          </cell>
          <cell r="AF1748">
            <v>0</v>
          </cell>
          <cell r="AG1748" t="str">
            <v xml:space="preserve"> NA</v>
          </cell>
          <cell r="AH1748" t="str">
            <v xml:space="preserve"> 2012 CHRYSLER TOWN &amp; COUNTRY</v>
          </cell>
          <cell r="AI1748" t="str">
            <v xml:space="preserve"> N</v>
          </cell>
          <cell r="AJ1748">
            <v>7</v>
          </cell>
          <cell r="AK1748">
            <v>13</v>
          </cell>
          <cell r="AL1748">
            <v>60690</v>
          </cell>
          <cell r="AM1748">
            <v>52627</v>
          </cell>
          <cell r="AN1748" t="str">
            <v xml:space="preserve">  0/00/0000</v>
          </cell>
          <cell r="AO1748">
            <v>2057.4</v>
          </cell>
          <cell r="AP1748">
            <v>1.88</v>
          </cell>
          <cell r="AQ1748">
            <v>0</v>
          </cell>
          <cell r="AR1748">
            <v>293.27</v>
          </cell>
          <cell r="AS1748">
            <v>293.27</v>
          </cell>
          <cell r="AT1748">
            <v>293.27</v>
          </cell>
          <cell r="AU1748">
            <v>1179.47</v>
          </cell>
          <cell r="AV1748">
            <v>9</v>
          </cell>
          <cell r="AW1748">
            <v>8</v>
          </cell>
          <cell r="AX1748">
            <v>7</v>
          </cell>
          <cell r="AY1748">
            <v>60690</v>
          </cell>
          <cell r="AZ1748">
            <v>52627</v>
          </cell>
          <cell r="BA1748" t="str">
            <v xml:space="preserve"> NA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 t="str">
            <v>Substandard</v>
          </cell>
          <cell r="BH1748" t="str">
            <v>Pass</v>
          </cell>
          <cell r="BI1748" t="str">
            <v>***-**-2537</v>
          </cell>
          <cell r="BJ1748">
            <v>3247.9</v>
          </cell>
          <cell r="BK1748">
            <v>3247.9100000000003</v>
          </cell>
          <cell r="BL1748"/>
          <cell r="BM1748"/>
          <cell r="BN1748">
            <v>3247.9100000000003</v>
          </cell>
          <cell r="BO1748"/>
          <cell r="BP1748"/>
          <cell r="BQ1748">
            <v>3.1221514777651753E-6</v>
          </cell>
          <cell r="BR1748">
            <v>3247.9</v>
          </cell>
          <cell r="BS1748">
            <v>0.01</v>
          </cell>
          <cell r="BT1748">
            <v>3247.9100000000003</v>
          </cell>
          <cell r="BU1748">
            <v>0</v>
          </cell>
          <cell r="BV1748">
            <v>3247.9100000000003</v>
          </cell>
          <cell r="BW1748">
            <v>0</v>
          </cell>
          <cell r="BX1748">
            <v>0</v>
          </cell>
          <cell r="BY1748" t="str">
            <v>120 +</v>
          </cell>
          <cell r="BZ1748">
            <v>2059.2800000000002</v>
          </cell>
          <cell r="CA1748" t="e">
            <v>#REF!</v>
          </cell>
          <cell r="CB1748" t="str">
            <v>Match</v>
          </cell>
          <cell r="CC1748" t="b">
            <v>0</v>
          </cell>
          <cell r="CD1748">
            <v>511132537</v>
          </cell>
          <cell r="CE1748">
            <v>9</v>
          </cell>
          <cell r="CF1748">
            <v>5</v>
          </cell>
          <cell r="CG1748">
            <v>13</v>
          </cell>
          <cell r="CH1748" t="b">
            <v>0</v>
          </cell>
          <cell r="CI1748">
            <v>243.68684027777635</v>
          </cell>
          <cell r="CJ1748" t="str">
            <v>31 +</v>
          </cell>
          <cell r="CK1748" t="e">
            <v>#REF!</v>
          </cell>
          <cell r="CL1748" t="e">
            <v>#REF!</v>
          </cell>
        </row>
        <row r="1749">
          <cell r="B1749">
            <v>52679</v>
          </cell>
          <cell r="C1749" t="str">
            <v xml:space="preserve"> STRATMEIER,CO</v>
          </cell>
          <cell r="D1749">
            <v>19514.77</v>
          </cell>
          <cell r="E1749">
            <v>11288.84</v>
          </cell>
          <cell r="F1749">
            <v>42450</v>
          </cell>
          <cell r="G1749">
            <v>43927</v>
          </cell>
          <cell r="H1749" t="str">
            <v xml:space="preserve"> VEHICLE REFI/REPAIRS</v>
          </cell>
          <cell r="I1749" t="str">
            <v xml:space="preserve"> SA</v>
          </cell>
          <cell r="J1749">
            <v>31</v>
          </cell>
          <cell r="K1749" t="str">
            <v xml:space="preserve"> A</v>
          </cell>
          <cell r="L1749" t="str">
            <v xml:space="preserve"> N</v>
          </cell>
          <cell r="M1749">
            <v>0</v>
          </cell>
          <cell r="N1749">
            <v>60690</v>
          </cell>
          <cell r="O1749">
            <v>52679</v>
          </cell>
          <cell r="P1749">
            <v>4413</v>
          </cell>
          <cell r="Q1749" t="str">
            <v xml:space="preserve"> JD</v>
          </cell>
          <cell r="R1749">
            <v>43090</v>
          </cell>
          <cell r="S1749">
            <v>231.32</v>
          </cell>
          <cell r="T1749">
            <v>0.01</v>
          </cell>
          <cell r="U1749" t="str">
            <v xml:space="preserve"> N</v>
          </cell>
          <cell r="V1749">
            <v>11</v>
          </cell>
          <cell r="W1749">
            <v>511132537</v>
          </cell>
          <cell r="X1749" t="str">
            <v xml:space="preserve"> S</v>
          </cell>
          <cell r="Y1749">
            <v>60690</v>
          </cell>
          <cell r="Z1749">
            <v>52679</v>
          </cell>
          <cell r="AA1749">
            <v>0</v>
          </cell>
          <cell r="AB1749">
            <v>13</v>
          </cell>
          <cell r="AC1749">
            <v>10</v>
          </cell>
          <cell r="AD1749">
            <v>4</v>
          </cell>
          <cell r="AE1749">
            <v>0</v>
          </cell>
          <cell r="AF1749">
            <v>0</v>
          </cell>
          <cell r="AG1749" t="str">
            <v xml:space="preserve"> NA</v>
          </cell>
          <cell r="AH1749" t="str">
            <v xml:space="preserve"> 2006 F-350 LARIAT CREW CAB</v>
          </cell>
          <cell r="AI1749" t="str">
            <v xml:space="preserve"> N</v>
          </cell>
          <cell r="AJ1749">
            <v>7</v>
          </cell>
          <cell r="AK1749">
            <v>20</v>
          </cell>
          <cell r="AL1749">
            <v>60690</v>
          </cell>
          <cell r="AM1749">
            <v>52679</v>
          </cell>
          <cell r="AN1749" t="str">
            <v xml:space="preserve">  0/00/0000</v>
          </cell>
          <cell r="AO1749">
            <v>626.84</v>
          </cell>
          <cell r="AP1749">
            <v>67.12</v>
          </cell>
          <cell r="AQ1749">
            <v>231.32</v>
          </cell>
          <cell r="AR1749">
            <v>231.32</v>
          </cell>
          <cell r="AS1749">
            <v>0</v>
          </cell>
          <cell r="AT1749">
            <v>0</v>
          </cell>
          <cell r="AU1749">
            <v>0</v>
          </cell>
          <cell r="AV1749">
            <v>16</v>
          </cell>
          <cell r="AW1749">
            <v>13</v>
          </cell>
          <cell r="AX1749">
            <v>11</v>
          </cell>
          <cell r="AY1749">
            <v>60690</v>
          </cell>
          <cell r="AZ1749">
            <v>52679</v>
          </cell>
          <cell r="BA1749" t="str">
            <v xml:space="preserve"> NA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 t="str">
            <v>Substandard</v>
          </cell>
          <cell r="BH1749" t="str">
            <v>Pass</v>
          </cell>
          <cell r="BI1749" t="str">
            <v>***-**-2537</v>
          </cell>
          <cell r="BJ1749">
            <v>11288.84</v>
          </cell>
          <cell r="BK1749">
            <v>6875.85</v>
          </cell>
          <cell r="BL1749"/>
          <cell r="BM1749"/>
          <cell r="BN1749">
            <v>6875.85</v>
          </cell>
          <cell r="BO1749"/>
          <cell r="BP1749"/>
          <cell r="BQ1749">
            <v>1.085177144870674E-5</v>
          </cell>
          <cell r="BR1749">
            <v>6875.84</v>
          </cell>
          <cell r="BS1749">
            <v>0.01</v>
          </cell>
          <cell r="BT1749">
            <v>6875.85</v>
          </cell>
          <cell r="BU1749">
            <v>0</v>
          </cell>
          <cell r="BV1749">
            <v>6875.85</v>
          </cell>
          <cell r="BW1749">
            <v>0</v>
          </cell>
          <cell r="BX1749">
            <v>0</v>
          </cell>
          <cell r="BY1749" t="str">
            <v>30-59</v>
          </cell>
          <cell r="BZ1749">
            <v>693.96</v>
          </cell>
          <cell r="CA1749" t="e">
            <v>#REF!</v>
          </cell>
          <cell r="CB1749" t="str">
            <v>Match</v>
          </cell>
          <cell r="CC1749" t="b">
            <v>0</v>
          </cell>
          <cell r="CD1749">
            <v>511132537</v>
          </cell>
          <cell r="CE1749">
            <v>9</v>
          </cell>
          <cell r="CF1749">
            <v>5</v>
          </cell>
          <cell r="CG1749">
            <v>13</v>
          </cell>
          <cell r="CH1749" t="b">
            <v>0</v>
          </cell>
          <cell r="CI1749">
            <v>33.686840277776355</v>
          </cell>
          <cell r="CJ1749" t="str">
            <v>31 +</v>
          </cell>
          <cell r="CK1749" t="e">
            <v>#REF!</v>
          </cell>
          <cell r="CL1749" t="e">
            <v>#REF!</v>
          </cell>
        </row>
        <row r="1750">
          <cell r="B1750">
            <v>52824</v>
          </cell>
          <cell r="C1750" t="str">
            <v xml:space="preserve"> STRATMEIER,COLE ADAM</v>
          </cell>
          <cell r="D1750">
            <v>4942</v>
          </cell>
          <cell r="E1750">
            <v>4942</v>
          </cell>
          <cell r="F1750">
            <v>42486</v>
          </cell>
          <cell r="G1750">
            <v>43580</v>
          </cell>
          <cell r="H1750" t="str">
            <v xml:space="preserve"> PURCHASE 4 WHEELER</v>
          </cell>
          <cell r="I1750" t="str">
            <v xml:space="preserve"> SA</v>
          </cell>
          <cell r="J1750">
            <v>92</v>
          </cell>
          <cell r="K1750" t="str">
            <v xml:space="preserve"> A</v>
          </cell>
          <cell r="L1750" t="str">
            <v xml:space="preserve"> N</v>
          </cell>
          <cell r="M1750">
            <v>0</v>
          </cell>
          <cell r="N1750">
            <v>60690</v>
          </cell>
          <cell r="O1750">
            <v>52824</v>
          </cell>
          <cell r="P1750">
            <v>0</v>
          </cell>
          <cell r="Q1750" t="str">
            <v xml:space="preserve"> JD</v>
          </cell>
          <cell r="R1750">
            <v>42850</v>
          </cell>
          <cell r="S1750">
            <v>1848.57</v>
          </cell>
          <cell r="T1750">
            <v>0</v>
          </cell>
          <cell r="U1750" t="str">
            <v xml:space="preserve"> N</v>
          </cell>
          <cell r="V1750">
            <v>3</v>
          </cell>
          <cell r="W1750">
            <v>511132537</v>
          </cell>
          <cell r="X1750" t="str">
            <v xml:space="preserve"> S</v>
          </cell>
          <cell r="Y1750">
            <v>60690</v>
          </cell>
          <cell r="Z1750">
            <v>52824</v>
          </cell>
          <cell r="AA1750">
            <v>0</v>
          </cell>
          <cell r="AB1750">
            <v>21</v>
          </cell>
          <cell r="AC1750">
            <v>2</v>
          </cell>
          <cell r="AD1750">
            <v>11</v>
          </cell>
          <cell r="AE1750">
            <v>0</v>
          </cell>
          <cell r="AF1750">
            <v>0</v>
          </cell>
          <cell r="AG1750" t="str">
            <v xml:space="preserve"> NA</v>
          </cell>
          <cell r="AH1750" t="str">
            <v xml:space="preserve"> ALL EQ, 2009 SPORTSMAN 850 XP</v>
          </cell>
          <cell r="AI1750" t="str">
            <v xml:space="preserve"> N</v>
          </cell>
          <cell r="AJ1750">
            <v>6</v>
          </cell>
          <cell r="AK1750">
            <v>1</v>
          </cell>
          <cell r="AL1750">
            <v>60690</v>
          </cell>
          <cell r="AM1750">
            <v>52824</v>
          </cell>
          <cell r="AN1750" t="str">
            <v xml:space="preserve">  0/00/0000</v>
          </cell>
          <cell r="AO1750">
            <v>1552.85</v>
          </cell>
          <cell r="AP1750">
            <v>295.72000000000003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1848.57</v>
          </cell>
          <cell r="AV1750">
            <v>1</v>
          </cell>
          <cell r="AW1750">
            <v>1</v>
          </cell>
          <cell r="AX1750">
            <v>1</v>
          </cell>
          <cell r="AY1750">
            <v>60690</v>
          </cell>
          <cell r="AZ1750">
            <v>52824</v>
          </cell>
          <cell r="BA1750" t="str">
            <v xml:space="preserve"> NA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 t="str">
            <v>Substandard</v>
          </cell>
          <cell r="BH1750" t="str">
            <v>Pass</v>
          </cell>
          <cell r="BI1750" t="str">
            <v>***-**-2537</v>
          </cell>
          <cell r="BJ1750">
            <v>4942</v>
          </cell>
          <cell r="BK1750">
            <v>4942</v>
          </cell>
          <cell r="BL1750"/>
          <cell r="BM1750"/>
          <cell r="BN1750">
            <v>4942</v>
          </cell>
          <cell r="BO1750"/>
          <cell r="BP1750"/>
          <cell r="BQ1750">
            <v>4.0719953384689428E-6</v>
          </cell>
          <cell r="BR1750">
            <v>4942</v>
          </cell>
          <cell r="BS1750">
            <v>0</v>
          </cell>
          <cell r="BT1750">
            <v>4942</v>
          </cell>
          <cell r="BU1750">
            <v>0</v>
          </cell>
          <cell r="BV1750">
            <v>4942</v>
          </cell>
          <cell r="BW1750">
            <v>0</v>
          </cell>
          <cell r="BX1750">
            <v>0</v>
          </cell>
          <cell r="BY1750" t="str">
            <v>120 +</v>
          </cell>
          <cell r="BZ1750">
            <v>1848.57</v>
          </cell>
          <cell r="CA1750" t="e">
            <v>#REF!</v>
          </cell>
          <cell r="CB1750" t="str">
            <v>Match</v>
          </cell>
          <cell r="CC1750" t="b">
            <v>0</v>
          </cell>
          <cell r="CD1750">
            <v>511132537</v>
          </cell>
          <cell r="CE1750">
            <v>9</v>
          </cell>
          <cell r="CF1750">
            <v>5</v>
          </cell>
          <cell r="CG1750">
            <v>13</v>
          </cell>
          <cell r="CH1750" t="b">
            <v>0</v>
          </cell>
          <cell r="CI1750">
            <v>273.68684027777635</v>
          </cell>
          <cell r="CJ1750" t="str">
            <v>31 +</v>
          </cell>
          <cell r="CK1750" t="e">
            <v>#REF!</v>
          </cell>
          <cell r="CL1750" t="e">
            <v>#REF!</v>
          </cell>
        </row>
        <row r="1751">
          <cell r="B1751">
            <v>53881</v>
          </cell>
          <cell r="C1751" t="str">
            <v xml:space="preserve"> STRATMEIER,COLE A.</v>
          </cell>
          <cell r="D1751">
            <v>12167.13</v>
          </cell>
          <cell r="E1751">
            <v>4917.13</v>
          </cell>
          <cell r="F1751">
            <v>42878</v>
          </cell>
          <cell r="G1751">
            <v>44341</v>
          </cell>
          <cell r="H1751" t="str">
            <v xml:space="preserve"> REFINANCE TRAILER</v>
          </cell>
          <cell r="I1751" t="str">
            <v xml:space="preserve"> SA</v>
          </cell>
          <cell r="J1751">
            <v>92</v>
          </cell>
          <cell r="K1751" t="str">
            <v xml:space="preserve"> A</v>
          </cell>
          <cell r="L1751" t="str">
            <v xml:space="preserve"> N</v>
          </cell>
          <cell r="M1751">
            <v>0</v>
          </cell>
          <cell r="N1751">
            <v>60690</v>
          </cell>
          <cell r="O1751">
            <v>53881</v>
          </cell>
          <cell r="P1751">
            <v>10500</v>
          </cell>
          <cell r="Q1751" t="str">
            <v xml:space="preserve"> JD</v>
          </cell>
          <cell r="R1751">
            <v>43641</v>
          </cell>
          <cell r="S1751">
            <v>291.52999999999997</v>
          </cell>
          <cell r="T1751">
            <v>0</v>
          </cell>
          <cell r="U1751" t="str">
            <v xml:space="preserve"> N</v>
          </cell>
          <cell r="V1751">
            <v>3</v>
          </cell>
          <cell r="W1751">
            <v>511132537</v>
          </cell>
          <cell r="X1751" t="str">
            <v xml:space="preserve"> S</v>
          </cell>
          <cell r="Y1751">
            <v>60690</v>
          </cell>
          <cell r="Z1751">
            <v>53881</v>
          </cell>
          <cell r="AA1751">
            <v>0</v>
          </cell>
          <cell r="AB1751">
            <v>23</v>
          </cell>
          <cell r="AC1751">
            <v>2</v>
          </cell>
          <cell r="AD1751">
            <v>11</v>
          </cell>
          <cell r="AE1751">
            <v>0</v>
          </cell>
          <cell r="AF1751">
            <v>0</v>
          </cell>
          <cell r="AG1751" t="str">
            <v xml:space="preserve"> NA</v>
          </cell>
          <cell r="AH1751" t="str">
            <v xml:space="preserve"> 2002 TRAVALONG GOOSENECK TRAIL</v>
          </cell>
          <cell r="AI1751" t="str">
            <v xml:space="preserve"> N</v>
          </cell>
          <cell r="AJ1751">
            <v>7</v>
          </cell>
          <cell r="AK1751">
            <v>7</v>
          </cell>
          <cell r="AL1751">
            <v>60690</v>
          </cell>
          <cell r="AM1751">
            <v>53881</v>
          </cell>
          <cell r="AN1751" t="str">
            <v xml:space="preserve">  0/00/0000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6</v>
          </cell>
          <cell r="AW1751">
            <v>5</v>
          </cell>
          <cell r="AX1751">
            <v>4</v>
          </cell>
          <cell r="AY1751">
            <v>60690</v>
          </cell>
          <cell r="AZ1751">
            <v>53881</v>
          </cell>
          <cell r="BA1751" t="str">
            <v xml:space="preserve"> NA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 t="str">
            <v>Substandard</v>
          </cell>
          <cell r="BH1751" t="str">
            <v>Pass</v>
          </cell>
          <cell r="BI1751" t="str">
            <v>***-**-2537</v>
          </cell>
          <cell r="BJ1751">
            <v>4917.13</v>
          </cell>
          <cell r="BK1751">
            <v>-5582.87</v>
          </cell>
          <cell r="BL1751"/>
          <cell r="BM1751"/>
          <cell r="BN1751">
            <v>-5582.87</v>
          </cell>
          <cell r="BO1751"/>
          <cell r="BP1751"/>
          <cell r="BQ1751">
            <v>4.7267541167719064E-6</v>
          </cell>
          <cell r="BR1751">
            <v>-5582.87</v>
          </cell>
          <cell r="BS1751">
            <v>0</v>
          </cell>
          <cell r="BT1751">
            <v>-5582.87</v>
          </cell>
          <cell r="BU1751">
            <v>0</v>
          </cell>
          <cell r="BV1751">
            <v>-5582.87</v>
          </cell>
          <cell r="BW1751">
            <v>0</v>
          </cell>
          <cell r="BX1751">
            <v>0</v>
          </cell>
          <cell r="BY1751"/>
          <cell r="BZ1751">
            <v>0</v>
          </cell>
          <cell r="CA1751" t="e">
            <v>#REF!</v>
          </cell>
          <cell r="CB1751" t="str">
            <v>Match</v>
          </cell>
          <cell r="CC1751" t="b">
            <v>0</v>
          </cell>
          <cell r="CD1751">
            <v>511132537</v>
          </cell>
          <cell r="CE1751">
            <v>9</v>
          </cell>
          <cell r="CF1751">
            <v>5</v>
          </cell>
          <cell r="CG1751">
            <v>13</v>
          </cell>
          <cell r="CH1751" t="b">
            <v>0</v>
          </cell>
          <cell r="CI1751">
            <v>-517.31315972222365</v>
          </cell>
          <cell r="CJ1751"/>
          <cell r="CK1751" t="e">
            <v>#REF!</v>
          </cell>
          <cell r="CL1751" t="e">
            <v>#REF!</v>
          </cell>
        </row>
        <row r="1752">
          <cell r="B1752">
            <v>51556</v>
          </cell>
          <cell r="C1752" t="str">
            <v xml:space="preserve"> STRATMEIER,DAN</v>
          </cell>
          <cell r="D1752">
            <v>5017.5</v>
          </cell>
          <cell r="E1752">
            <v>1100.98</v>
          </cell>
          <cell r="F1752">
            <v>42115</v>
          </cell>
          <cell r="G1752">
            <v>43284</v>
          </cell>
          <cell r="H1752" t="str">
            <v xml:space="preserve"> PURCHASE VEHICLE</v>
          </cell>
          <cell r="I1752" t="str">
            <v xml:space="preserve"> SA</v>
          </cell>
          <cell r="J1752">
            <v>34</v>
          </cell>
          <cell r="K1752" t="str">
            <v xml:space="preserve"> A</v>
          </cell>
          <cell r="L1752" t="str">
            <v xml:space="preserve"> N</v>
          </cell>
          <cell r="M1752">
            <v>0</v>
          </cell>
          <cell r="N1752">
            <v>60695</v>
          </cell>
          <cell r="O1752">
            <v>51556</v>
          </cell>
          <cell r="P1752">
            <v>0</v>
          </cell>
          <cell r="Q1752" t="str">
            <v xml:space="preserve"> JD</v>
          </cell>
          <cell r="R1752">
            <v>43128</v>
          </cell>
          <cell r="S1752">
            <v>156.34</v>
          </cell>
          <cell r="T1752">
            <v>4.75</v>
          </cell>
          <cell r="U1752" t="str">
            <v xml:space="preserve"> N</v>
          </cell>
          <cell r="V1752">
            <v>11</v>
          </cell>
          <cell r="W1752">
            <v>480760280</v>
          </cell>
          <cell r="X1752" t="str">
            <v xml:space="preserve"> S</v>
          </cell>
          <cell r="Y1752">
            <v>60695</v>
          </cell>
          <cell r="Z1752">
            <v>51556</v>
          </cell>
          <cell r="AA1752">
            <v>2</v>
          </cell>
          <cell r="AB1752">
            <v>14</v>
          </cell>
          <cell r="AC1752">
            <v>5</v>
          </cell>
          <cell r="AD1752">
            <v>12</v>
          </cell>
          <cell r="AE1752">
            <v>0</v>
          </cell>
          <cell r="AF1752">
            <v>0</v>
          </cell>
          <cell r="AG1752" t="str">
            <v xml:space="preserve"> ST</v>
          </cell>
          <cell r="AH1752" t="str">
            <v xml:space="preserve"> 2000 FORD EXPLORER</v>
          </cell>
          <cell r="AI1752" t="str">
            <v xml:space="preserve"> N</v>
          </cell>
          <cell r="AJ1752">
            <v>7.5</v>
          </cell>
          <cell r="AK1752">
            <v>0</v>
          </cell>
          <cell r="AL1752">
            <v>60695</v>
          </cell>
          <cell r="AM1752">
            <v>51556</v>
          </cell>
          <cell r="AN1752" t="str">
            <v xml:space="preserve">  7/18/2017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60695</v>
          </cell>
          <cell r="AZ1752">
            <v>51556</v>
          </cell>
          <cell r="BA1752" t="str">
            <v xml:space="preserve"> ST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 t="str">
            <v>Pass</v>
          </cell>
          <cell r="BH1752" t="str">
            <v>Pass</v>
          </cell>
          <cell r="BI1752" t="str">
            <v>***-**-0280</v>
          </cell>
          <cell r="BJ1752">
            <v>1100.98</v>
          </cell>
          <cell r="BK1752">
            <v>1105.73</v>
          </cell>
          <cell r="BL1752">
            <v>1105.73</v>
          </cell>
          <cell r="BM1752"/>
          <cell r="BN1752"/>
          <cell r="BO1752"/>
          <cell r="BP1752"/>
          <cell r="BQ1752">
            <v>1.13395017901344E-6</v>
          </cell>
          <cell r="BR1752">
            <v>1100.98</v>
          </cell>
          <cell r="BS1752">
            <v>4.75</v>
          </cell>
          <cell r="BT1752">
            <v>1105.73</v>
          </cell>
          <cell r="BU1752">
            <v>0</v>
          </cell>
          <cell r="BV1752">
            <v>1105.73</v>
          </cell>
          <cell r="BW1752">
            <v>0</v>
          </cell>
          <cell r="BX1752">
            <v>0</v>
          </cell>
          <cell r="BY1752"/>
          <cell r="BZ1752">
            <v>0</v>
          </cell>
          <cell r="CA1752" t="e">
            <v>#REF!</v>
          </cell>
          <cell r="CB1752" t="str">
            <v>Match</v>
          </cell>
          <cell r="CC1752" t="b">
            <v>0</v>
          </cell>
          <cell r="CD1752">
            <v>480760280</v>
          </cell>
          <cell r="CE1752">
            <v>9</v>
          </cell>
          <cell r="CF1752">
            <v>4</v>
          </cell>
          <cell r="CG1752">
            <v>76</v>
          </cell>
          <cell r="CH1752" t="b">
            <v>0</v>
          </cell>
          <cell r="CI1752">
            <v>-4.3131597222236451</v>
          </cell>
          <cell r="CJ1752"/>
          <cell r="CK1752" t="e">
            <v>#REF!</v>
          </cell>
          <cell r="CL1752" t="e">
            <v>#REF!</v>
          </cell>
        </row>
        <row r="1753">
          <cell r="B1753">
            <v>52808</v>
          </cell>
          <cell r="C1753" t="str">
            <v xml:space="preserve"> STRATMEIER,DAN</v>
          </cell>
          <cell r="D1753">
            <v>8708.2999999999993</v>
          </cell>
          <cell r="E1753">
            <v>4988.42</v>
          </cell>
          <cell r="F1753">
            <v>42482</v>
          </cell>
          <cell r="G1753">
            <v>43649</v>
          </cell>
          <cell r="H1753" t="str">
            <v xml:space="preserve"> VEHICLE REPAIRS</v>
          </cell>
          <cell r="I1753" t="str">
            <v xml:space="preserve"> SA</v>
          </cell>
          <cell r="J1753">
            <v>31</v>
          </cell>
          <cell r="K1753" t="str">
            <v xml:space="preserve"> A</v>
          </cell>
          <cell r="L1753" t="str">
            <v xml:space="preserve"> N</v>
          </cell>
          <cell r="M1753">
            <v>0</v>
          </cell>
          <cell r="N1753">
            <v>60695</v>
          </cell>
          <cell r="O1753">
            <v>52808</v>
          </cell>
          <cell r="P1753">
            <v>0</v>
          </cell>
          <cell r="Q1753" t="str">
            <v xml:space="preserve"> JD</v>
          </cell>
          <cell r="R1753">
            <v>43131</v>
          </cell>
          <cell r="S1753">
            <v>273.41000000000003</v>
          </cell>
          <cell r="T1753">
            <v>22.96</v>
          </cell>
          <cell r="U1753" t="str">
            <v xml:space="preserve"> N</v>
          </cell>
          <cell r="V1753">
            <v>11</v>
          </cell>
          <cell r="W1753">
            <v>480760280</v>
          </cell>
          <cell r="X1753" t="str">
            <v xml:space="preserve"> S</v>
          </cell>
          <cell r="Y1753">
            <v>60695</v>
          </cell>
          <cell r="Z1753">
            <v>52808</v>
          </cell>
          <cell r="AA1753">
            <v>2</v>
          </cell>
          <cell r="AB1753">
            <v>21</v>
          </cell>
          <cell r="AC1753">
            <v>10</v>
          </cell>
          <cell r="AD1753">
            <v>4</v>
          </cell>
          <cell r="AE1753">
            <v>0</v>
          </cell>
          <cell r="AF1753">
            <v>0</v>
          </cell>
          <cell r="AG1753" t="str">
            <v xml:space="preserve"> ST</v>
          </cell>
          <cell r="AH1753" t="str">
            <v xml:space="preserve"> 1999 FORD F-350</v>
          </cell>
          <cell r="AI1753" t="str">
            <v xml:space="preserve"> N</v>
          </cell>
          <cell r="AJ1753">
            <v>8</v>
          </cell>
          <cell r="AK1753">
            <v>0</v>
          </cell>
          <cell r="AL1753">
            <v>60695</v>
          </cell>
          <cell r="AM1753">
            <v>52808</v>
          </cell>
          <cell r="AN1753" t="str">
            <v xml:space="preserve">  7/18/2017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60695</v>
          </cell>
          <cell r="AZ1753">
            <v>52808</v>
          </cell>
          <cell r="BA1753" t="str">
            <v xml:space="preserve"> ST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 t="str">
            <v>Pass</v>
          </cell>
          <cell r="BH1753" t="str">
            <v>Pass</v>
          </cell>
          <cell r="BI1753" t="str">
            <v>***-**-0280</v>
          </cell>
          <cell r="BJ1753">
            <v>4988.42</v>
          </cell>
          <cell r="BK1753">
            <v>5011.38</v>
          </cell>
          <cell r="BL1753">
            <v>5011.38</v>
          </cell>
          <cell r="BM1753"/>
          <cell r="BN1753"/>
          <cell r="BO1753"/>
          <cell r="BP1753"/>
          <cell r="BQ1753">
            <v>5.4803245612640612E-6</v>
          </cell>
          <cell r="BR1753">
            <v>4988.42</v>
          </cell>
          <cell r="BS1753">
            <v>22.96</v>
          </cell>
          <cell r="BT1753">
            <v>5011.38</v>
          </cell>
          <cell r="BU1753">
            <v>0</v>
          </cell>
          <cell r="BV1753">
            <v>5011.38</v>
          </cell>
          <cell r="BW1753">
            <v>0</v>
          </cell>
          <cell r="BX1753">
            <v>0</v>
          </cell>
          <cell r="BY1753"/>
          <cell r="BZ1753">
            <v>0</v>
          </cell>
          <cell r="CA1753" t="e">
            <v>#REF!</v>
          </cell>
          <cell r="CB1753" t="str">
            <v>Match</v>
          </cell>
          <cell r="CC1753" t="b">
            <v>0</v>
          </cell>
          <cell r="CD1753">
            <v>480760280</v>
          </cell>
          <cell r="CE1753">
            <v>9</v>
          </cell>
          <cell r="CF1753">
            <v>4</v>
          </cell>
          <cell r="CG1753">
            <v>76</v>
          </cell>
          <cell r="CH1753" t="b">
            <v>0</v>
          </cell>
          <cell r="CI1753">
            <v>-7.3131597222236451</v>
          </cell>
          <cell r="CJ1753"/>
          <cell r="CK1753" t="e">
            <v>#REF!</v>
          </cell>
          <cell r="CL1753" t="e">
            <v>#REF!</v>
          </cell>
        </row>
        <row r="1754">
          <cell r="B1754">
            <v>53523</v>
          </cell>
          <cell r="C1754" t="str">
            <v xml:space="preserve"> STRATMEIER,DAN</v>
          </cell>
          <cell r="D1754">
            <v>18640.07</v>
          </cell>
          <cell r="E1754">
            <v>15707.1</v>
          </cell>
          <cell r="F1754">
            <v>42732</v>
          </cell>
          <cell r="G1754">
            <v>44138</v>
          </cell>
          <cell r="H1754" t="str">
            <v xml:space="preserve"> RE-AMORTIZE DEBT</v>
          </cell>
          <cell r="I1754" t="str">
            <v xml:space="preserve"> SA</v>
          </cell>
          <cell r="J1754">
            <v>92</v>
          </cell>
          <cell r="K1754" t="str">
            <v xml:space="preserve"> A</v>
          </cell>
          <cell r="L1754" t="str">
            <v xml:space="preserve"> N</v>
          </cell>
          <cell r="M1754">
            <v>0</v>
          </cell>
          <cell r="N1754">
            <v>60695</v>
          </cell>
          <cell r="O1754">
            <v>53523</v>
          </cell>
          <cell r="P1754">
            <v>0</v>
          </cell>
          <cell r="Q1754" t="str">
            <v xml:space="preserve"> JD</v>
          </cell>
          <cell r="R1754">
            <v>43129</v>
          </cell>
          <cell r="S1754">
            <v>500.61</v>
          </cell>
          <cell r="T1754">
            <v>80.89</v>
          </cell>
          <cell r="U1754" t="str">
            <v xml:space="preserve"> N</v>
          </cell>
          <cell r="V1754">
            <v>7</v>
          </cell>
          <cell r="W1754">
            <v>480760280</v>
          </cell>
          <cell r="X1754" t="str">
            <v xml:space="preserve"> S</v>
          </cell>
          <cell r="Y1754">
            <v>60695</v>
          </cell>
          <cell r="Z1754">
            <v>53523</v>
          </cell>
          <cell r="AA1754">
            <v>3</v>
          </cell>
          <cell r="AB1754">
            <v>21</v>
          </cell>
          <cell r="AC1754">
            <v>4</v>
          </cell>
          <cell r="AD1754">
            <v>11</v>
          </cell>
          <cell r="AE1754">
            <v>0</v>
          </cell>
          <cell r="AF1754">
            <v>0</v>
          </cell>
          <cell r="AG1754" t="str">
            <v xml:space="preserve"> ST</v>
          </cell>
          <cell r="AH1754" t="str">
            <v xml:space="preserve"> 2000 BRUTON TRAILER</v>
          </cell>
          <cell r="AI1754" t="str">
            <v xml:space="preserve"> N</v>
          </cell>
          <cell r="AJ1754">
            <v>8.9499999999999993</v>
          </cell>
          <cell r="AK1754">
            <v>4</v>
          </cell>
          <cell r="AL1754">
            <v>60695</v>
          </cell>
          <cell r="AM1754">
            <v>53523</v>
          </cell>
          <cell r="AN1754" t="str">
            <v xml:space="preserve">  8/25/2017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1</v>
          </cell>
          <cell r="AW1754">
            <v>0</v>
          </cell>
          <cell r="AX1754">
            <v>0</v>
          </cell>
          <cell r="AY1754">
            <v>60695</v>
          </cell>
          <cell r="AZ1754">
            <v>53523</v>
          </cell>
          <cell r="BA1754" t="str">
            <v xml:space="preserve"> ST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 t="str">
            <v>Pass</v>
          </cell>
          <cell r="BH1754" t="str">
            <v>Pass</v>
          </cell>
          <cell r="BI1754" t="str">
            <v>***-**-0280</v>
          </cell>
          <cell r="BJ1754">
            <v>15707.1</v>
          </cell>
          <cell r="BK1754">
            <v>15787.99</v>
          </cell>
          <cell r="BL1754">
            <v>15787.99</v>
          </cell>
          <cell r="BM1754"/>
          <cell r="BN1754"/>
          <cell r="BO1754"/>
          <cell r="BP1754"/>
          <cell r="BQ1754">
            <v>1.9305111963063084E-5</v>
          </cell>
          <cell r="BR1754">
            <v>15707.1</v>
          </cell>
          <cell r="BS1754">
            <v>80.89</v>
          </cell>
          <cell r="BT1754">
            <v>15787.99</v>
          </cell>
          <cell r="BU1754">
            <v>0</v>
          </cell>
          <cell r="BV1754">
            <v>15787.99</v>
          </cell>
          <cell r="BW1754">
            <v>0</v>
          </cell>
          <cell r="BX1754">
            <v>0</v>
          </cell>
          <cell r="BY1754"/>
          <cell r="BZ1754">
            <v>0</v>
          </cell>
          <cell r="CA1754" t="e">
            <v>#REF!</v>
          </cell>
          <cell r="CB1754" t="str">
            <v>Match</v>
          </cell>
          <cell r="CC1754" t="b">
            <v>0</v>
          </cell>
          <cell r="CD1754">
            <v>480760280</v>
          </cell>
          <cell r="CE1754">
            <v>9</v>
          </cell>
          <cell r="CF1754">
            <v>4</v>
          </cell>
          <cell r="CG1754">
            <v>76</v>
          </cell>
          <cell r="CH1754" t="b">
            <v>0</v>
          </cell>
          <cell r="CI1754">
            <v>-5.3131597222236451</v>
          </cell>
          <cell r="CJ1754"/>
          <cell r="CK1754" t="e">
            <v>#REF!</v>
          </cell>
          <cell r="CL1754" t="e">
            <v>#REF!</v>
          </cell>
        </row>
        <row r="1755">
          <cell r="B1755">
            <v>54360</v>
          </cell>
          <cell r="C1755" t="str">
            <v xml:space="preserve"> STRATMEIER,DAN</v>
          </cell>
          <cell r="D1755">
            <v>1825</v>
          </cell>
          <cell r="E1755">
            <v>1825</v>
          </cell>
          <cell r="F1755">
            <v>43076</v>
          </cell>
          <cell r="G1755">
            <v>43160</v>
          </cell>
          <cell r="H1755" t="str">
            <v xml:space="preserve"> PERSONAL</v>
          </cell>
          <cell r="I1755" t="str">
            <v xml:space="preserve"> SI</v>
          </cell>
          <cell r="J1755">
            <v>72</v>
          </cell>
          <cell r="K1755" t="str">
            <v xml:space="preserve"> A</v>
          </cell>
          <cell r="L1755" t="str">
            <v xml:space="preserve"> N</v>
          </cell>
          <cell r="M1755">
            <v>0</v>
          </cell>
          <cell r="N1755">
            <v>60695</v>
          </cell>
          <cell r="O1755">
            <v>54360</v>
          </cell>
          <cell r="P1755">
            <v>0</v>
          </cell>
          <cell r="Q1755" t="str">
            <v xml:space="preserve"> MN</v>
          </cell>
          <cell r="R1755">
            <v>43160</v>
          </cell>
          <cell r="S1755">
            <v>0</v>
          </cell>
          <cell r="T1755">
            <v>21.48</v>
          </cell>
          <cell r="U1755" t="str">
            <v xml:space="preserve"> N</v>
          </cell>
          <cell r="V1755">
            <v>1</v>
          </cell>
          <cell r="W1755">
            <v>480760280</v>
          </cell>
          <cell r="X1755" t="str">
            <v xml:space="preserve"> S</v>
          </cell>
          <cell r="Y1755">
            <v>60695</v>
          </cell>
          <cell r="Z1755">
            <v>54360</v>
          </cell>
          <cell r="AA1755">
            <v>0</v>
          </cell>
          <cell r="AB1755">
            <v>21</v>
          </cell>
          <cell r="AC1755">
            <v>10</v>
          </cell>
          <cell r="AD1755">
            <v>8</v>
          </cell>
          <cell r="AE1755">
            <v>0</v>
          </cell>
          <cell r="AF1755">
            <v>0</v>
          </cell>
          <cell r="AG1755" t="str">
            <v xml:space="preserve"> ST</v>
          </cell>
          <cell r="AH1755" t="str">
            <v xml:space="preserve"> UNSECURED</v>
          </cell>
          <cell r="AI1755" t="str">
            <v xml:space="preserve"> N</v>
          </cell>
          <cell r="AJ1755">
            <v>8.9499999999999993</v>
          </cell>
          <cell r="AK1755">
            <v>0</v>
          </cell>
          <cell r="AL1755">
            <v>60695</v>
          </cell>
          <cell r="AM1755">
            <v>54360</v>
          </cell>
          <cell r="AN1755" t="str">
            <v xml:space="preserve">  0/00/0000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60695</v>
          </cell>
          <cell r="AZ1755">
            <v>54360</v>
          </cell>
          <cell r="BA1755" t="str">
            <v xml:space="preserve"> ST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 t="str">
            <v>Pass</v>
          </cell>
          <cell r="BH1755" t="str">
            <v>Pass</v>
          </cell>
          <cell r="BI1755" t="str">
            <v>***-**-0280</v>
          </cell>
          <cell r="BJ1755">
            <v>1825</v>
          </cell>
          <cell r="BK1755">
            <v>1846.48</v>
          </cell>
          <cell r="BL1755">
            <v>1846.48</v>
          </cell>
          <cell r="BM1755"/>
          <cell r="BN1755"/>
          <cell r="BO1755"/>
          <cell r="BP1755"/>
          <cell r="BQ1755">
            <v>2.2430511891176682E-6</v>
          </cell>
          <cell r="BR1755">
            <v>1825</v>
          </cell>
          <cell r="BS1755">
            <v>21.48</v>
          </cell>
          <cell r="BT1755">
            <v>1846.48</v>
          </cell>
          <cell r="BU1755">
            <v>0</v>
          </cell>
          <cell r="BV1755">
            <v>1846.48</v>
          </cell>
          <cell r="BW1755">
            <v>0</v>
          </cell>
          <cell r="BX1755">
            <v>0</v>
          </cell>
          <cell r="BY1755"/>
          <cell r="BZ1755">
            <v>0</v>
          </cell>
          <cell r="CA1755" t="e">
            <v>#REF!</v>
          </cell>
          <cell r="CB1755" t="str">
            <v>Match</v>
          </cell>
          <cell r="CC1755" t="b">
            <v>0</v>
          </cell>
          <cell r="CD1755">
            <v>480760280</v>
          </cell>
          <cell r="CE1755">
            <v>9</v>
          </cell>
          <cell r="CF1755">
            <v>4</v>
          </cell>
          <cell r="CG1755">
            <v>76</v>
          </cell>
          <cell r="CH1755" t="b">
            <v>0</v>
          </cell>
          <cell r="CI1755">
            <v>-36.313159722223645</v>
          </cell>
          <cell r="CJ1755"/>
          <cell r="CK1755" t="e">
            <v>#REF!</v>
          </cell>
          <cell r="CL1755" t="e">
            <v>#REF!</v>
          </cell>
        </row>
        <row r="1756">
          <cell r="B1756">
            <v>82469</v>
          </cell>
          <cell r="C1756" t="str">
            <v xml:space="preserve"> STRICKERT,BEVERLY</v>
          </cell>
          <cell r="D1756">
            <v>17837.21</v>
          </cell>
          <cell r="E1756">
            <v>17837.21</v>
          </cell>
          <cell r="F1756">
            <v>33986</v>
          </cell>
          <cell r="G1756">
            <v>34166</v>
          </cell>
          <cell r="H1756" t="str">
            <v xml:space="preserve"> BUSINESS</v>
          </cell>
          <cell r="I1756" t="str">
            <v xml:space="preserve"> CO</v>
          </cell>
          <cell r="J1756">
            <v>61</v>
          </cell>
          <cell r="K1756" t="str">
            <v xml:space="preserve"> A</v>
          </cell>
          <cell r="L1756" t="str">
            <v xml:space="preserve"> N</v>
          </cell>
          <cell r="M1756">
            <v>0</v>
          </cell>
          <cell r="N1756">
            <v>61100</v>
          </cell>
          <cell r="O1756">
            <v>82469</v>
          </cell>
          <cell r="P1756">
            <v>0</v>
          </cell>
          <cell r="Q1756" t="str">
            <v xml:space="preserve"> GT</v>
          </cell>
          <cell r="R1756">
            <v>34166</v>
          </cell>
          <cell r="S1756">
            <v>0</v>
          </cell>
          <cell r="T1756">
            <v>0</v>
          </cell>
          <cell r="U1756" t="str">
            <v xml:space="preserve"> N</v>
          </cell>
          <cell r="V1756">
            <v>7</v>
          </cell>
          <cell r="W1756">
            <v>512303923</v>
          </cell>
          <cell r="X1756" t="str">
            <v xml:space="preserve"> S</v>
          </cell>
          <cell r="Y1756">
            <v>61100</v>
          </cell>
          <cell r="Z1756">
            <v>82469</v>
          </cell>
          <cell r="AA1756">
            <v>0</v>
          </cell>
          <cell r="AB1756">
            <v>4</v>
          </cell>
          <cell r="AC1756">
            <v>4</v>
          </cell>
          <cell r="AD1756">
            <v>5</v>
          </cell>
          <cell r="AE1756">
            <v>0</v>
          </cell>
          <cell r="AF1756">
            <v>0</v>
          </cell>
          <cell r="AG1756" t="str">
            <v xml:space="preserve"> ST</v>
          </cell>
          <cell r="AH1756" t="str">
            <v xml:space="preserve"> INV/EQUIP/AR</v>
          </cell>
          <cell r="AI1756" t="str">
            <v xml:space="preserve"> N</v>
          </cell>
          <cell r="AJ1756">
            <v>10</v>
          </cell>
          <cell r="AK1756">
            <v>1</v>
          </cell>
          <cell r="AL1756">
            <v>61100</v>
          </cell>
          <cell r="AM1756">
            <v>82469</v>
          </cell>
          <cell r="AN1756" t="str">
            <v xml:space="preserve">  0/00/0000</v>
          </cell>
          <cell r="AO1756">
            <v>17837.21</v>
          </cell>
          <cell r="AP1756">
            <v>28050.799999999999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45888.01</v>
          </cell>
          <cell r="AV1756">
            <v>1</v>
          </cell>
          <cell r="AW1756">
            <v>1</v>
          </cell>
          <cell r="AX1756">
            <v>55</v>
          </cell>
          <cell r="AY1756">
            <v>61100</v>
          </cell>
          <cell r="AZ1756">
            <v>82469</v>
          </cell>
          <cell r="BA1756" t="str">
            <v xml:space="preserve"> ST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 t="str">
            <v>Substandard</v>
          </cell>
          <cell r="BH1756" t="str">
            <v>Pass</v>
          </cell>
          <cell r="BI1756" t="str">
            <v>***-**-3923</v>
          </cell>
          <cell r="BJ1756">
            <v>17837.21</v>
          </cell>
          <cell r="BK1756">
            <v>0</v>
          </cell>
          <cell r="BL1756"/>
          <cell r="BM1756"/>
          <cell r="BN1756">
            <v>0</v>
          </cell>
          <cell r="BO1756"/>
          <cell r="BP1756"/>
          <cell r="BQ1756">
            <v>2.4495155797683668E-5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17837.21</v>
          </cell>
          <cell r="BY1756" t="str">
            <v>120 +</v>
          </cell>
          <cell r="BZ1756">
            <v>45888.009999999995</v>
          </cell>
          <cell r="CA1756" t="e">
            <v>#REF!</v>
          </cell>
          <cell r="CB1756" t="str">
            <v>Match</v>
          </cell>
          <cell r="CC1756" t="b">
            <v>0</v>
          </cell>
          <cell r="CD1756">
            <v>512303923</v>
          </cell>
          <cell r="CE1756">
            <v>9</v>
          </cell>
          <cell r="CF1756">
            <v>5</v>
          </cell>
          <cell r="CG1756">
            <v>30</v>
          </cell>
          <cell r="CH1756" t="b">
            <v>0</v>
          </cell>
          <cell r="CI1756">
            <v>8957.6868402777764</v>
          </cell>
          <cell r="CJ1756" t="str">
            <v>31 +</v>
          </cell>
          <cell r="CK1756">
            <v>0</v>
          </cell>
          <cell r="CL1756">
            <v>0</v>
          </cell>
        </row>
        <row r="1757">
          <cell r="B1757">
            <v>82470</v>
          </cell>
          <cell r="C1757" t="str">
            <v xml:space="preserve"> STRICKERT,BEVERLY</v>
          </cell>
          <cell r="D1757">
            <v>1500</v>
          </cell>
          <cell r="E1757">
            <v>1500</v>
          </cell>
          <cell r="F1757">
            <v>33990</v>
          </cell>
          <cell r="G1757">
            <v>34166</v>
          </cell>
          <cell r="H1757" t="str">
            <v xml:space="preserve">  </v>
          </cell>
          <cell r="I1757" t="str">
            <v xml:space="preserve"> CO</v>
          </cell>
          <cell r="J1757">
            <v>61</v>
          </cell>
          <cell r="K1757" t="str">
            <v xml:space="preserve"> A</v>
          </cell>
          <cell r="L1757" t="str">
            <v xml:space="preserve"> N</v>
          </cell>
          <cell r="M1757">
            <v>0</v>
          </cell>
          <cell r="N1757">
            <v>61100</v>
          </cell>
          <cell r="O1757">
            <v>82470</v>
          </cell>
          <cell r="P1757">
            <v>0</v>
          </cell>
          <cell r="Q1757" t="str">
            <v xml:space="preserve"> GT</v>
          </cell>
          <cell r="R1757">
            <v>34166</v>
          </cell>
          <cell r="S1757">
            <v>0</v>
          </cell>
          <cell r="T1757">
            <v>0</v>
          </cell>
          <cell r="U1757" t="str">
            <v xml:space="preserve"> N</v>
          </cell>
          <cell r="V1757">
            <v>7</v>
          </cell>
          <cell r="W1757">
            <v>512303923</v>
          </cell>
          <cell r="X1757" t="str">
            <v xml:space="preserve"> S</v>
          </cell>
          <cell r="Y1757">
            <v>61100</v>
          </cell>
          <cell r="Z1757">
            <v>82470</v>
          </cell>
          <cell r="AA1757">
            <v>0</v>
          </cell>
          <cell r="AB1757">
            <v>1</v>
          </cell>
          <cell r="AC1757">
            <v>4</v>
          </cell>
          <cell r="AD1757">
            <v>5</v>
          </cell>
          <cell r="AE1757">
            <v>0</v>
          </cell>
          <cell r="AF1757">
            <v>0</v>
          </cell>
          <cell r="AG1757" t="str">
            <v xml:space="preserve"> ST</v>
          </cell>
          <cell r="AH1757" t="str">
            <v xml:space="preserve"> INV/EQUIP/AR</v>
          </cell>
          <cell r="AI1757" t="str">
            <v xml:space="preserve"> N</v>
          </cell>
          <cell r="AJ1757">
            <v>10</v>
          </cell>
          <cell r="AK1757">
            <v>1</v>
          </cell>
          <cell r="AL1757">
            <v>61100</v>
          </cell>
          <cell r="AM1757">
            <v>82470</v>
          </cell>
          <cell r="AN1757" t="str">
            <v xml:space="preserve">  0/00/0000</v>
          </cell>
          <cell r="AO1757">
            <v>1500</v>
          </cell>
          <cell r="AP1757">
            <v>2359.09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3859.09</v>
          </cell>
          <cell r="AV1757">
            <v>1</v>
          </cell>
          <cell r="AW1757">
            <v>1</v>
          </cell>
          <cell r="AX1757">
            <v>55</v>
          </cell>
          <cell r="AY1757">
            <v>61100</v>
          </cell>
          <cell r="AZ1757">
            <v>82470</v>
          </cell>
          <cell r="BA1757" t="str">
            <v xml:space="preserve"> ST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 t="str">
            <v>Substandard</v>
          </cell>
          <cell r="BH1757" t="str">
            <v>Pass</v>
          </cell>
          <cell r="BI1757" t="str">
            <v>***-**-3923</v>
          </cell>
          <cell r="BJ1757">
            <v>1500</v>
          </cell>
          <cell r="BK1757">
            <v>0</v>
          </cell>
          <cell r="BL1757"/>
          <cell r="BM1757"/>
          <cell r="BN1757">
            <v>0</v>
          </cell>
          <cell r="BO1757"/>
          <cell r="BP1757"/>
          <cell r="BQ1757">
            <v>2.0598924213218042E-6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1500</v>
          </cell>
          <cell r="BY1757" t="str">
            <v>120 +</v>
          </cell>
          <cell r="BZ1757">
            <v>3859.09</v>
          </cell>
          <cell r="CA1757" t="e">
            <v>#REF!</v>
          </cell>
          <cell r="CB1757" t="str">
            <v>Match</v>
          </cell>
          <cell r="CC1757" t="b">
            <v>0</v>
          </cell>
          <cell r="CD1757">
            <v>512303923</v>
          </cell>
          <cell r="CE1757">
            <v>9</v>
          </cell>
          <cell r="CF1757">
            <v>5</v>
          </cell>
          <cell r="CG1757">
            <v>30</v>
          </cell>
          <cell r="CH1757" t="b">
            <v>0</v>
          </cell>
          <cell r="CI1757">
            <v>8957.6868402777764</v>
          </cell>
          <cell r="CJ1757" t="str">
            <v>31 +</v>
          </cell>
          <cell r="CK1757">
            <v>0</v>
          </cell>
          <cell r="CL1757">
            <v>0</v>
          </cell>
        </row>
        <row r="1758">
          <cell r="B1758">
            <v>310256</v>
          </cell>
          <cell r="C1758" t="str">
            <v xml:space="preserve"> STRUBE,RAGEN</v>
          </cell>
          <cell r="D1758">
            <v>100000</v>
          </cell>
          <cell r="E1758">
            <v>66865.58</v>
          </cell>
          <cell r="F1758">
            <v>40982</v>
          </cell>
          <cell r="G1758">
            <v>46478</v>
          </cell>
          <cell r="H1758" t="str">
            <v xml:space="preserve"> PURCHASE HOME</v>
          </cell>
          <cell r="I1758" t="str">
            <v xml:space="preserve"> PA</v>
          </cell>
          <cell r="J1758">
            <v>19</v>
          </cell>
          <cell r="K1758" t="str">
            <v xml:space="preserve"> A</v>
          </cell>
          <cell r="L1758" t="str">
            <v xml:space="preserve"> N</v>
          </cell>
          <cell r="M1758">
            <v>0</v>
          </cell>
          <cell r="N1758">
            <v>61400</v>
          </cell>
          <cell r="O1758">
            <v>310256</v>
          </cell>
          <cell r="P1758">
            <v>0</v>
          </cell>
          <cell r="Q1758" t="str">
            <v xml:space="preserve"> KM</v>
          </cell>
          <cell r="R1758">
            <v>43132</v>
          </cell>
          <cell r="S1758">
            <v>690.58</v>
          </cell>
          <cell r="T1758">
            <v>117.54</v>
          </cell>
          <cell r="U1758" t="str">
            <v xml:space="preserve"> N</v>
          </cell>
          <cell r="V1758">
            <v>2</v>
          </cell>
          <cell r="W1758">
            <v>512923807</v>
          </cell>
          <cell r="X1758" t="str">
            <v xml:space="preserve"> S</v>
          </cell>
          <cell r="Y1758">
            <v>61400</v>
          </cell>
          <cell r="Z1758">
            <v>310256</v>
          </cell>
          <cell r="AA1758">
            <v>0</v>
          </cell>
          <cell r="AB1758">
            <v>2</v>
          </cell>
          <cell r="AC1758">
            <v>6</v>
          </cell>
          <cell r="AD1758">
            <v>3</v>
          </cell>
          <cell r="AE1758">
            <v>310256</v>
          </cell>
          <cell r="AF1758">
            <v>1</v>
          </cell>
          <cell r="AG1758" t="str">
            <v xml:space="preserve"> ST</v>
          </cell>
          <cell r="AH1758" t="str">
            <v xml:space="preserve"> 803 RUSSELL</v>
          </cell>
          <cell r="AI1758" t="str">
            <v xml:space="preserve"> N</v>
          </cell>
          <cell r="AJ1758">
            <v>2.75</v>
          </cell>
          <cell r="AK1758">
            <v>0</v>
          </cell>
          <cell r="AL1758">
            <v>61400</v>
          </cell>
          <cell r="AM1758">
            <v>310256</v>
          </cell>
          <cell r="AN1758" t="str">
            <v xml:space="preserve">  0/00/0000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61400</v>
          </cell>
          <cell r="AZ1758">
            <v>310256</v>
          </cell>
          <cell r="BA1758" t="str">
            <v xml:space="preserve"> ST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 t="str">
            <v>Pass</v>
          </cell>
          <cell r="BH1758" t="str">
            <v>Pass</v>
          </cell>
          <cell r="BI1758" t="str">
            <v>***-**-3807</v>
          </cell>
          <cell r="BJ1758">
            <v>66865.58</v>
          </cell>
          <cell r="BK1758">
            <v>66983.12</v>
          </cell>
          <cell r="BL1758">
            <v>66983.12</v>
          </cell>
          <cell r="BM1758"/>
          <cell r="BN1758"/>
          <cell r="BO1758"/>
          <cell r="BP1758"/>
          <cell r="BQ1758">
            <v>2.5251581939702585E-5</v>
          </cell>
          <cell r="BR1758">
            <v>66865.58</v>
          </cell>
          <cell r="BS1758">
            <v>117.54</v>
          </cell>
          <cell r="BT1758">
            <v>66983.12</v>
          </cell>
          <cell r="BU1758">
            <v>0</v>
          </cell>
          <cell r="BV1758">
            <v>66983.12</v>
          </cell>
          <cell r="BW1758">
            <v>0</v>
          </cell>
          <cell r="BX1758">
            <v>0</v>
          </cell>
          <cell r="BY1758"/>
          <cell r="BZ1758">
            <v>0</v>
          </cell>
          <cell r="CA1758" t="e">
            <v>#REF!</v>
          </cell>
          <cell r="CB1758" t="str">
            <v>Match</v>
          </cell>
          <cell r="CC1758" t="b">
            <v>0</v>
          </cell>
          <cell r="CD1758">
            <v>512923807</v>
          </cell>
          <cell r="CE1758">
            <v>9</v>
          </cell>
          <cell r="CF1758">
            <v>5</v>
          </cell>
          <cell r="CG1758">
            <v>92</v>
          </cell>
          <cell r="CH1758" t="b">
            <v>0</v>
          </cell>
          <cell r="CI1758">
            <v>-8.3131597222236451</v>
          </cell>
          <cell r="CJ1758"/>
          <cell r="CK1758" t="e">
            <v>#REF!</v>
          </cell>
          <cell r="CL1758" t="e">
            <v>#REF!</v>
          </cell>
        </row>
        <row r="1759">
          <cell r="B1759">
            <v>9310256</v>
          </cell>
          <cell r="C1759" t="str">
            <v xml:space="preserve"> STRUBE,RAGEN</v>
          </cell>
          <cell r="D1759">
            <v>-100000</v>
          </cell>
          <cell r="E1759">
            <v>-66865.58</v>
          </cell>
          <cell r="F1759">
            <v>40983</v>
          </cell>
          <cell r="G1759">
            <v>46478</v>
          </cell>
          <cell r="H1759" t="str">
            <v xml:space="preserve"> FHLB SOLD LOAN</v>
          </cell>
          <cell r="I1759" t="str">
            <v xml:space="preserve"> PT</v>
          </cell>
          <cell r="J1759">
            <v>20</v>
          </cell>
          <cell r="K1759" t="str">
            <v xml:space="preserve"> A</v>
          </cell>
          <cell r="L1759" t="str">
            <v xml:space="preserve"> N</v>
          </cell>
          <cell r="M1759">
            <v>0</v>
          </cell>
          <cell r="N1759">
            <v>61400</v>
          </cell>
          <cell r="O1759">
            <v>9310256</v>
          </cell>
          <cell r="P1759">
            <v>0</v>
          </cell>
          <cell r="Q1759" t="str">
            <v xml:space="preserve"> KM</v>
          </cell>
          <cell r="R1759">
            <v>43132</v>
          </cell>
          <cell r="S1759">
            <v>690.58</v>
          </cell>
          <cell r="T1759">
            <v>-117.54</v>
          </cell>
          <cell r="U1759" t="str">
            <v xml:space="preserve"> N</v>
          </cell>
          <cell r="V1759">
            <v>2</v>
          </cell>
          <cell r="W1759">
            <v>512923807</v>
          </cell>
          <cell r="X1759" t="str">
            <v xml:space="preserve"> S</v>
          </cell>
          <cell r="Y1759">
            <v>61400</v>
          </cell>
          <cell r="Z1759">
            <v>9310256</v>
          </cell>
          <cell r="AA1759">
            <v>0</v>
          </cell>
          <cell r="AB1759">
            <v>2</v>
          </cell>
          <cell r="AC1759">
            <v>6</v>
          </cell>
          <cell r="AD1759">
            <v>3</v>
          </cell>
          <cell r="AE1759">
            <v>310256</v>
          </cell>
          <cell r="AF1759">
            <v>1</v>
          </cell>
          <cell r="AG1759" t="str">
            <v xml:space="preserve"> ST</v>
          </cell>
          <cell r="AH1759" t="str">
            <v xml:space="preserve"> 803 RUSSELL</v>
          </cell>
          <cell r="AI1759" t="str">
            <v xml:space="preserve"> N</v>
          </cell>
          <cell r="AJ1759">
            <v>2.75</v>
          </cell>
          <cell r="AK1759">
            <v>0</v>
          </cell>
          <cell r="AL1759">
            <v>61400</v>
          </cell>
          <cell r="AM1759">
            <v>9310256</v>
          </cell>
          <cell r="AN1759" t="str">
            <v xml:space="preserve">  0/00/0000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61400</v>
          </cell>
          <cell r="AZ1759">
            <v>9310256</v>
          </cell>
          <cell r="BA1759" t="str">
            <v xml:space="preserve"> ST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 t="str">
            <v>Pass</v>
          </cell>
          <cell r="BH1759" t="str">
            <v>Pass</v>
          </cell>
          <cell r="BI1759" t="str">
            <v>***-**-3807</v>
          </cell>
          <cell r="BJ1759">
            <v>-66865.58</v>
          </cell>
          <cell r="BK1759">
            <v>-66983.12</v>
          </cell>
          <cell r="BL1759">
            <v>-66983.12</v>
          </cell>
          <cell r="BM1759"/>
          <cell r="BN1759"/>
          <cell r="BO1759"/>
          <cell r="BP1759"/>
          <cell r="BQ1759">
            <v>-2.5251581939702585E-5</v>
          </cell>
          <cell r="BR1759">
            <v>-66865.58</v>
          </cell>
          <cell r="BS1759">
            <v>-117.54</v>
          </cell>
          <cell r="BT1759">
            <v>-66983.12</v>
          </cell>
          <cell r="BU1759">
            <v>0</v>
          </cell>
          <cell r="BV1759">
            <v>-66983.12</v>
          </cell>
          <cell r="BW1759">
            <v>0</v>
          </cell>
          <cell r="BX1759">
            <v>0</v>
          </cell>
          <cell r="BY1759"/>
          <cell r="BZ1759">
            <v>0</v>
          </cell>
          <cell r="CA1759" t="e">
            <v>#REF!</v>
          </cell>
          <cell r="CB1759" t="str">
            <v>Match</v>
          </cell>
          <cell r="CC1759" t="b">
            <v>0</v>
          </cell>
          <cell r="CD1759">
            <v>512923807</v>
          </cell>
          <cell r="CE1759">
            <v>9</v>
          </cell>
          <cell r="CF1759">
            <v>5</v>
          </cell>
          <cell r="CG1759">
            <v>92</v>
          </cell>
          <cell r="CH1759" t="b">
            <v>0</v>
          </cell>
          <cell r="CI1759">
            <v>-8.3131597222236451</v>
          </cell>
          <cell r="CJ1759"/>
          <cell r="CK1759" t="e">
            <v>#REF!</v>
          </cell>
          <cell r="CL1759" t="e">
            <v>#REF!</v>
          </cell>
        </row>
        <row r="1760">
          <cell r="B1760">
            <v>52844</v>
          </cell>
          <cell r="C1760" t="str">
            <v xml:space="preserve"> SU,RODNEY A.</v>
          </cell>
          <cell r="D1760">
            <v>40067.4</v>
          </cell>
          <cell r="E1760">
            <v>27766.13</v>
          </cell>
          <cell r="F1760">
            <v>42493</v>
          </cell>
          <cell r="G1760">
            <v>44331</v>
          </cell>
          <cell r="H1760" t="str">
            <v xml:space="preserve"> PURCHASE VEHICLE</v>
          </cell>
          <cell r="I1760" t="str">
            <v xml:space="preserve"> SA</v>
          </cell>
          <cell r="J1760">
            <v>34</v>
          </cell>
          <cell r="K1760" t="str">
            <v xml:space="preserve"> A</v>
          </cell>
          <cell r="L1760" t="str">
            <v xml:space="preserve"> N</v>
          </cell>
          <cell r="M1760">
            <v>0</v>
          </cell>
          <cell r="N1760">
            <v>61408</v>
          </cell>
          <cell r="O1760">
            <v>52844</v>
          </cell>
          <cell r="P1760">
            <v>0</v>
          </cell>
          <cell r="Q1760" t="str">
            <v xml:space="preserve"> LF</v>
          </cell>
          <cell r="R1760">
            <v>43146</v>
          </cell>
          <cell r="S1760">
            <v>771.55</v>
          </cell>
          <cell r="T1760">
            <v>34.99</v>
          </cell>
          <cell r="U1760" t="str">
            <v xml:space="preserve"> N</v>
          </cell>
          <cell r="V1760">
            <v>11</v>
          </cell>
          <cell r="W1760">
            <v>511179395</v>
          </cell>
          <cell r="X1760" t="str">
            <v xml:space="preserve"> S</v>
          </cell>
          <cell r="Y1760">
            <v>61408</v>
          </cell>
          <cell r="Z1760">
            <v>52844</v>
          </cell>
          <cell r="AA1760">
            <v>0</v>
          </cell>
          <cell r="AB1760">
            <v>4</v>
          </cell>
          <cell r="AC1760">
            <v>5</v>
          </cell>
          <cell r="AD1760">
            <v>12</v>
          </cell>
          <cell r="AE1760">
            <v>0</v>
          </cell>
          <cell r="AF1760">
            <v>0</v>
          </cell>
          <cell r="AG1760" t="str">
            <v xml:space="preserve"> ST</v>
          </cell>
          <cell r="AH1760" t="str">
            <v xml:space="preserve"> 2013 DODGE  RAM 1500</v>
          </cell>
          <cell r="AI1760" t="str">
            <v xml:space="preserve"> N</v>
          </cell>
          <cell r="AJ1760">
            <v>5.75</v>
          </cell>
          <cell r="AK1760">
            <v>0</v>
          </cell>
          <cell r="AL1760">
            <v>61408</v>
          </cell>
          <cell r="AM1760">
            <v>52844</v>
          </cell>
          <cell r="AN1760" t="str">
            <v xml:space="preserve">  0/00/0000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61408</v>
          </cell>
          <cell r="AZ1760">
            <v>52844</v>
          </cell>
          <cell r="BA1760" t="str">
            <v xml:space="preserve"> ST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 t="str">
            <v>Pass</v>
          </cell>
          <cell r="BH1760" t="str">
            <v>Pass</v>
          </cell>
          <cell r="BI1760" t="str">
            <v>***-**-9395</v>
          </cell>
          <cell r="BJ1760">
            <v>27766.13</v>
          </cell>
          <cell r="BK1760">
            <v>27801.120000000003</v>
          </cell>
          <cell r="BL1760">
            <v>27801.120000000003</v>
          </cell>
          <cell r="BM1760"/>
          <cell r="BN1760"/>
          <cell r="BO1760"/>
          <cell r="BP1760"/>
          <cell r="BQ1760">
            <v>2.1924842289967132E-5</v>
          </cell>
          <cell r="BR1760">
            <v>27766.13</v>
          </cell>
          <cell r="BS1760">
            <v>34.99</v>
          </cell>
          <cell r="BT1760">
            <v>27801.120000000003</v>
          </cell>
          <cell r="BU1760">
            <v>0</v>
          </cell>
          <cell r="BV1760">
            <v>27801.120000000003</v>
          </cell>
          <cell r="BW1760">
            <v>0</v>
          </cell>
          <cell r="BX1760">
            <v>0</v>
          </cell>
          <cell r="BY1760"/>
          <cell r="BZ1760">
            <v>0</v>
          </cell>
          <cell r="CA1760" t="e">
            <v>#REF!</v>
          </cell>
          <cell r="CB1760" t="str">
            <v>Match</v>
          </cell>
          <cell r="CC1760" t="b">
            <v>0</v>
          </cell>
          <cell r="CD1760">
            <v>511179395</v>
          </cell>
          <cell r="CE1760">
            <v>9</v>
          </cell>
          <cell r="CF1760">
            <v>5</v>
          </cell>
          <cell r="CG1760">
            <v>17</v>
          </cell>
          <cell r="CH1760" t="b">
            <v>0</v>
          </cell>
          <cell r="CI1760">
            <v>-22.313159722223645</v>
          </cell>
          <cell r="CJ1760"/>
          <cell r="CK1760" t="e">
            <v>#REF!</v>
          </cell>
          <cell r="CL1760" t="e">
            <v>#REF!</v>
          </cell>
        </row>
        <row r="1761">
          <cell r="B1761">
            <v>10447</v>
          </cell>
          <cell r="C1761" t="str">
            <v xml:space="preserve"> SULLIVAN,FRIS</v>
          </cell>
          <cell r="D1761">
            <v>1715</v>
          </cell>
          <cell r="E1761">
            <v>605.34</v>
          </cell>
          <cell r="F1761">
            <v>38651</v>
          </cell>
          <cell r="G1761">
            <v>39295</v>
          </cell>
          <cell r="H1761" t="str">
            <v xml:space="preserve"> PERSONAL</v>
          </cell>
          <cell r="I1761" t="str">
            <v xml:space="preserve"> CO</v>
          </cell>
          <cell r="J1761">
            <v>31</v>
          </cell>
          <cell r="K1761" t="str">
            <v xml:space="preserve"> A</v>
          </cell>
          <cell r="L1761" t="str">
            <v xml:space="preserve"> N</v>
          </cell>
          <cell r="M1761">
            <v>0</v>
          </cell>
          <cell r="N1761">
            <v>61420</v>
          </cell>
          <cell r="O1761">
            <v>10447</v>
          </cell>
          <cell r="P1761">
            <v>0</v>
          </cell>
          <cell r="Q1761" t="str">
            <v xml:space="preserve"> KM</v>
          </cell>
          <cell r="R1761">
            <v>39173</v>
          </cell>
          <cell r="S1761">
            <v>151</v>
          </cell>
          <cell r="T1761">
            <v>0</v>
          </cell>
          <cell r="U1761" t="str">
            <v xml:space="preserve"> N</v>
          </cell>
          <cell r="V1761">
            <v>1</v>
          </cell>
          <cell r="W1761">
            <v>515589965</v>
          </cell>
          <cell r="X1761" t="str">
            <v xml:space="preserve"> S</v>
          </cell>
          <cell r="Y1761">
            <v>61420</v>
          </cell>
          <cell r="Z1761">
            <v>10447</v>
          </cell>
          <cell r="AA1761">
            <v>0</v>
          </cell>
          <cell r="AB1761">
            <v>1</v>
          </cell>
          <cell r="AC1761">
            <v>10</v>
          </cell>
          <cell r="AD1761">
            <v>4</v>
          </cell>
          <cell r="AE1761">
            <v>0</v>
          </cell>
          <cell r="AF1761">
            <v>0</v>
          </cell>
          <cell r="AG1761" t="str">
            <v xml:space="preserve"> ST</v>
          </cell>
          <cell r="AH1761" t="str">
            <v xml:space="preserve"> UNSECURED</v>
          </cell>
          <cell r="AI1761" t="str">
            <v xml:space="preserve"> N</v>
          </cell>
          <cell r="AJ1761">
            <v>10</v>
          </cell>
          <cell r="AK1761">
            <v>10</v>
          </cell>
          <cell r="AL1761">
            <v>61420</v>
          </cell>
          <cell r="AM1761">
            <v>10447</v>
          </cell>
          <cell r="AN1761" t="str">
            <v xml:space="preserve">  0/00/0000</v>
          </cell>
          <cell r="AO1761">
            <v>605.34</v>
          </cell>
          <cell r="AP1761">
            <v>697.35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1302.69</v>
          </cell>
          <cell r="AV1761">
            <v>8</v>
          </cell>
          <cell r="AW1761">
            <v>7</v>
          </cell>
          <cell r="AX1761">
            <v>6</v>
          </cell>
          <cell r="AY1761">
            <v>61420</v>
          </cell>
          <cell r="AZ1761">
            <v>10447</v>
          </cell>
          <cell r="BA1761" t="str">
            <v xml:space="preserve"> ST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 t="str">
            <v>Substandard</v>
          </cell>
          <cell r="BH1761" t="str">
            <v>Pass</v>
          </cell>
          <cell r="BI1761" t="str">
            <v>***-**-9965</v>
          </cell>
          <cell r="BJ1761">
            <v>605.34</v>
          </cell>
          <cell r="BK1761">
            <v>0</v>
          </cell>
          <cell r="BL1761"/>
          <cell r="BM1761"/>
          <cell r="BN1761">
            <v>0</v>
          </cell>
          <cell r="BO1761"/>
          <cell r="BP1761"/>
          <cell r="BQ1761">
            <v>8.3129018554862743E-7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605.34</v>
          </cell>
          <cell r="BY1761" t="str">
            <v>120 +</v>
          </cell>
          <cell r="BZ1761">
            <v>1302.69</v>
          </cell>
          <cell r="CA1761" t="e">
            <v>#REF!</v>
          </cell>
          <cell r="CB1761" t="str">
            <v>Match</v>
          </cell>
          <cell r="CC1761" t="b">
            <v>0</v>
          </cell>
          <cell r="CD1761">
            <v>515589965</v>
          </cell>
          <cell r="CE1761">
            <v>9</v>
          </cell>
          <cell r="CF1761">
            <v>5</v>
          </cell>
          <cell r="CG1761">
            <v>58</v>
          </cell>
          <cell r="CH1761" t="b">
            <v>0</v>
          </cell>
          <cell r="CI1761">
            <v>3950.6868402777764</v>
          </cell>
          <cell r="CJ1761" t="str">
            <v>31 +</v>
          </cell>
          <cell r="CK1761">
            <v>0</v>
          </cell>
          <cell r="CL1761">
            <v>0</v>
          </cell>
        </row>
        <row r="1762">
          <cell r="B1762">
            <v>45156</v>
          </cell>
          <cell r="C1762" t="str">
            <v xml:space="preserve"> SUMMERS,LESLIE D.</v>
          </cell>
          <cell r="D1762">
            <v>1815</v>
          </cell>
          <cell r="E1762">
            <v>1273.1500000000001</v>
          </cell>
          <cell r="F1762">
            <v>40283</v>
          </cell>
          <cell r="G1762">
            <v>40746</v>
          </cell>
          <cell r="H1762" t="str">
            <v xml:space="preserve"> PERSONAL</v>
          </cell>
          <cell r="I1762" t="str">
            <v xml:space="preserve"> CO</v>
          </cell>
          <cell r="J1762">
            <v>31</v>
          </cell>
          <cell r="K1762" t="str">
            <v xml:space="preserve"> A</v>
          </cell>
          <cell r="L1762" t="str">
            <v xml:space="preserve"> N</v>
          </cell>
          <cell r="M1762">
            <v>0</v>
          </cell>
          <cell r="N1762">
            <v>61455</v>
          </cell>
          <cell r="O1762">
            <v>45156</v>
          </cell>
          <cell r="P1762">
            <v>0</v>
          </cell>
          <cell r="Q1762" t="str">
            <v xml:space="preserve"> JB</v>
          </cell>
          <cell r="R1762">
            <v>40534</v>
          </cell>
          <cell r="S1762">
            <v>162.56</v>
          </cell>
          <cell r="T1762">
            <v>0</v>
          </cell>
          <cell r="U1762" t="str">
            <v xml:space="preserve"> N</v>
          </cell>
          <cell r="V1762">
            <v>1</v>
          </cell>
          <cell r="W1762">
            <v>512685787</v>
          </cell>
          <cell r="X1762" t="str">
            <v xml:space="preserve"> S</v>
          </cell>
          <cell r="Y1762">
            <v>61455</v>
          </cell>
          <cell r="Z1762">
            <v>45156</v>
          </cell>
          <cell r="AA1762">
            <v>0</v>
          </cell>
          <cell r="AB1762">
            <v>1</v>
          </cell>
          <cell r="AC1762">
            <v>10</v>
          </cell>
          <cell r="AD1762">
            <v>4</v>
          </cell>
          <cell r="AE1762">
            <v>0</v>
          </cell>
          <cell r="AF1762">
            <v>0</v>
          </cell>
          <cell r="AG1762" t="str">
            <v xml:space="preserve"> ST</v>
          </cell>
          <cell r="AH1762" t="str">
            <v xml:space="preserve"> UNSECURED</v>
          </cell>
          <cell r="AI1762" t="str">
            <v xml:space="preserve"> N</v>
          </cell>
          <cell r="AJ1762">
            <v>9</v>
          </cell>
          <cell r="AK1762">
            <v>2</v>
          </cell>
          <cell r="AL1762">
            <v>61455</v>
          </cell>
          <cell r="AM1762">
            <v>45156</v>
          </cell>
          <cell r="AN1762" t="str">
            <v xml:space="preserve">  0/00/0000</v>
          </cell>
          <cell r="AO1762">
            <v>1273.1500000000001</v>
          </cell>
          <cell r="AP1762">
            <v>814.52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2087.67</v>
          </cell>
          <cell r="AV1762">
            <v>13</v>
          </cell>
          <cell r="AW1762">
            <v>10</v>
          </cell>
          <cell r="AX1762">
            <v>9</v>
          </cell>
          <cell r="AY1762">
            <v>61455</v>
          </cell>
          <cell r="AZ1762">
            <v>45156</v>
          </cell>
          <cell r="BA1762" t="str">
            <v xml:space="preserve"> ST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 t="str">
            <v>Substandard</v>
          </cell>
          <cell r="BH1762" t="str">
            <v>Pass</v>
          </cell>
          <cell r="BI1762" t="str">
            <v>***-**-5787</v>
          </cell>
          <cell r="BJ1762">
            <v>1273.1500000000001</v>
          </cell>
          <cell r="BK1762">
            <v>0</v>
          </cell>
          <cell r="BL1762"/>
          <cell r="BM1762"/>
          <cell r="BN1762">
            <v>0</v>
          </cell>
          <cell r="BO1762"/>
          <cell r="BP1762"/>
          <cell r="BQ1762">
            <v>1.5735312217235132E-6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1273.1500000000001</v>
          </cell>
          <cell r="BY1762" t="str">
            <v>120 +</v>
          </cell>
          <cell r="BZ1762">
            <v>2087.67</v>
          </cell>
          <cell r="CA1762" t="e">
            <v>#REF!</v>
          </cell>
          <cell r="CB1762" t="str">
            <v>Match</v>
          </cell>
          <cell r="CC1762" t="b">
            <v>0</v>
          </cell>
          <cell r="CD1762">
            <v>512685787</v>
          </cell>
          <cell r="CE1762">
            <v>9</v>
          </cell>
          <cell r="CF1762">
            <v>5</v>
          </cell>
          <cell r="CG1762">
            <v>68</v>
          </cell>
          <cell r="CH1762" t="b">
            <v>0</v>
          </cell>
          <cell r="CI1762">
            <v>2589.6868402777764</v>
          </cell>
          <cell r="CJ1762" t="str">
            <v>31 +</v>
          </cell>
          <cell r="CK1762">
            <v>0</v>
          </cell>
          <cell r="CL1762">
            <v>0</v>
          </cell>
        </row>
        <row r="1763">
          <cell r="B1763">
            <v>54088</v>
          </cell>
          <cell r="C1763" t="str">
            <v xml:space="preserve"> SWITZER,BARRY E.</v>
          </cell>
          <cell r="D1763">
            <v>20000</v>
          </cell>
          <cell r="E1763">
            <v>20000</v>
          </cell>
          <cell r="F1763">
            <v>42961</v>
          </cell>
          <cell r="G1763">
            <v>43326</v>
          </cell>
          <cell r="H1763" t="str">
            <v xml:space="preserve"> STUCCO &amp; CEMENT</v>
          </cell>
          <cell r="I1763" t="str">
            <v xml:space="preserve"> SI</v>
          </cell>
          <cell r="J1763">
            <v>72</v>
          </cell>
          <cell r="K1763" t="str">
            <v xml:space="preserve"> A</v>
          </cell>
          <cell r="L1763" t="str">
            <v xml:space="preserve"> O</v>
          </cell>
          <cell r="M1763">
            <v>20000</v>
          </cell>
          <cell r="N1763">
            <v>61470</v>
          </cell>
          <cell r="O1763">
            <v>54088</v>
          </cell>
          <cell r="P1763">
            <v>0</v>
          </cell>
          <cell r="Q1763" t="str">
            <v xml:space="preserve"> JB</v>
          </cell>
          <cell r="R1763">
            <v>43326</v>
          </cell>
          <cell r="S1763">
            <v>0</v>
          </cell>
          <cell r="T1763">
            <v>399.57</v>
          </cell>
          <cell r="U1763" t="str">
            <v xml:space="preserve"> N</v>
          </cell>
          <cell r="V1763">
            <v>1</v>
          </cell>
          <cell r="W1763">
            <v>515746319</v>
          </cell>
          <cell r="X1763" t="str">
            <v xml:space="preserve"> S</v>
          </cell>
          <cell r="Y1763">
            <v>61470</v>
          </cell>
          <cell r="Z1763">
            <v>54088</v>
          </cell>
          <cell r="AA1763">
            <v>0</v>
          </cell>
          <cell r="AB1763">
            <v>3</v>
          </cell>
          <cell r="AC1763">
            <v>10</v>
          </cell>
          <cell r="AD1763">
            <v>8</v>
          </cell>
          <cell r="AE1763">
            <v>0</v>
          </cell>
          <cell r="AF1763">
            <v>0</v>
          </cell>
          <cell r="AG1763" t="str">
            <v xml:space="preserve"> ST</v>
          </cell>
          <cell r="AH1763" t="str">
            <v xml:space="preserve"> CONSTRUCTION LOC UNSECURED</v>
          </cell>
          <cell r="AI1763" t="str">
            <v xml:space="preserve"> N</v>
          </cell>
          <cell r="AJ1763">
            <v>5.25</v>
          </cell>
          <cell r="AK1763">
            <v>0</v>
          </cell>
          <cell r="AL1763">
            <v>61470</v>
          </cell>
          <cell r="AM1763">
            <v>54088</v>
          </cell>
          <cell r="AN1763" t="str">
            <v xml:space="preserve">  0/00/0000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61470</v>
          </cell>
          <cell r="AZ1763">
            <v>54088</v>
          </cell>
          <cell r="BA1763" t="str">
            <v xml:space="preserve"> ST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 t="str">
            <v>Pass</v>
          </cell>
          <cell r="BH1763" t="str">
            <v>Pass</v>
          </cell>
          <cell r="BI1763" t="str">
            <v>***-**-6319</v>
          </cell>
          <cell r="BJ1763">
            <v>20000</v>
          </cell>
          <cell r="BK1763">
            <v>20399.57</v>
          </cell>
          <cell r="BL1763">
            <v>20399.57</v>
          </cell>
          <cell r="BM1763"/>
          <cell r="BN1763"/>
          <cell r="BO1763"/>
          <cell r="BP1763"/>
          <cell r="BQ1763">
            <v>1.4419246949252631E-5</v>
          </cell>
          <cell r="BR1763">
            <v>20000</v>
          </cell>
          <cell r="BS1763">
            <v>399.57</v>
          </cell>
          <cell r="BT1763">
            <v>20399.57</v>
          </cell>
          <cell r="BU1763">
            <v>0</v>
          </cell>
          <cell r="BV1763">
            <v>20399.57</v>
          </cell>
          <cell r="BW1763">
            <v>0</v>
          </cell>
          <cell r="BX1763">
            <v>0</v>
          </cell>
          <cell r="BY1763"/>
          <cell r="BZ1763">
            <v>0</v>
          </cell>
          <cell r="CA1763" t="e">
            <v>#REF!</v>
          </cell>
          <cell r="CB1763" t="str">
            <v>Match</v>
          </cell>
          <cell r="CC1763" t="b">
            <v>0</v>
          </cell>
          <cell r="CD1763">
            <v>515746319</v>
          </cell>
          <cell r="CE1763">
            <v>9</v>
          </cell>
          <cell r="CF1763">
            <v>5</v>
          </cell>
          <cell r="CG1763">
            <v>74</v>
          </cell>
          <cell r="CH1763" t="b">
            <v>0</v>
          </cell>
          <cell r="CI1763">
            <v>-202.31315972222365</v>
          </cell>
          <cell r="CJ1763"/>
          <cell r="CK1763" t="e">
            <v>#REF!</v>
          </cell>
          <cell r="CL1763" t="e">
            <v>#REF!</v>
          </cell>
        </row>
        <row r="1764">
          <cell r="B1764">
            <v>53597</v>
          </cell>
          <cell r="C1764" t="str">
            <v xml:space="preserve"> SWEDENBORG,BROC LYN</v>
          </cell>
          <cell r="D1764">
            <v>1545</v>
          </cell>
          <cell r="E1764">
            <v>136.02000000000001</v>
          </cell>
          <cell r="F1764">
            <v>42767</v>
          </cell>
          <cell r="G1764">
            <v>43123</v>
          </cell>
          <cell r="H1764" t="str">
            <v xml:space="preserve"> PERSONAL</v>
          </cell>
          <cell r="I1764" t="str">
            <v xml:space="preserve"> SA</v>
          </cell>
          <cell r="J1764">
            <v>31</v>
          </cell>
          <cell r="K1764" t="str">
            <v xml:space="preserve"> A</v>
          </cell>
          <cell r="L1764" t="str">
            <v xml:space="preserve"> N</v>
          </cell>
          <cell r="M1764">
            <v>0</v>
          </cell>
          <cell r="N1764">
            <v>61493</v>
          </cell>
          <cell r="O1764">
            <v>53597</v>
          </cell>
          <cell r="P1764">
            <v>0</v>
          </cell>
          <cell r="Q1764" t="str">
            <v xml:space="preserve"> AR</v>
          </cell>
          <cell r="R1764">
            <v>43123</v>
          </cell>
          <cell r="S1764">
            <v>0</v>
          </cell>
          <cell r="T1764">
            <v>0.49</v>
          </cell>
          <cell r="U1764" t="str">
            <v xml:space="preserve"> N</v>
          </cell>
          <cell r="V1764">
            <v>11</v>
          </cell>
          <cell r="W1764">
            <v>527064571</v>
          </cell>
          <cell r="X1764" t="str">
            <v xml:space="preserve"> S</v>
          </cell>
          <cell r="Y1764">
            <v>61493</v>
          </cell>
          <cell r="Z1764">
            <v>53597</v>
          </cell>
          <cell r="AA1764">
            <v>0</v>
          </cell>
          <cell r="AB1764">
            <v>25</v>
          </cell>
          <cell r="AC1764">
            <v>10</v>
          </cell>
          <cell r="AD1764">
            <v>4</v>
          </cell>
          <cell r="AE1764">
            <v>0</v>
          </cell>
          <cell r="AF1764">
            <v>0</v>
          </cell>
          <cell r="AG1764" t="str">
            <v xml:space="preserve"> ST</v>
          </cell>
          <cell r="AH1764" t="str">
            <v xml:space="preserve"> 2006 DODGE RAM 1500</v>
          </cell>
          <cell r="AI1764" t="str">
            <v xml:space="preserve"> N</v>
          </cell>
          <cell r="AJ1764">
            <v>7</v>
          </cell>
          <cell r="AK1764">
            <v>6</v>
          </cell>
          <cell r="AL1764">
            <v>61493</v>
          </cell>
          <cell r="AM1764">
            <v>53597</v>
          </cell>
          <cell r="AN1764" t="str">
            <v xml:space="preserve">  0/00/0000</v>
          </cell>
          <cell r="AO1764">
            <v>136.02000000000001</v>
          </cell>
          <cell r="AP1764">
            <v>0.49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61493</v>
          </cell>
          <cell r="AZ1764">
            <v>53597</v>
          </cell>
          <cell r="BA1764" t="str">
            <v xml:space="preserve"> ST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 t="str">
            <v>Pass</v>
          </cell>
          <cell r="BH1764" t="str">
            <v>Pass</v>
          </cell>
          <cell r="BI1764" t="str">
            <v>***-**-4571</v>
          </cell>
          <cell r="BJ1764">
            <v>136.02000000000001</v>
          </cell>
          <cell r="BK1764">
            <v>136.51000000000002</v>
          </cell>
          <cell r="BL1764">
            <v>136.51000000000002</v>
          </cell>
          <cell r="BM1764"/>
          <cell r="BN1764"/>
          <cell r="BO1764"/>
          <cell r="BP1764"/>
          <cell r="BQ1764">
            <v>1.3075373133582287E-7</v>
          </cell>
          <cell r="BR1764">
            <v>136.02000000000001</v>
          </cell>
          <cell r="BS1764">
            <v>0.49</v>
          </cell>
          <cell r="BT1764">
            <v>136.51000000000002</v>
          </cell>
          <cell r="BU1764">
            <v>0</v>
          </cell>
          <cell r="BV1764">
            <v>136.51000000000002</v>
          </cell>
          <cell r="BW1764">
            <v>0</v>
          </cell>
          <cell r="BX1764">
            <v>0</v>
          </cell>
          <cell r="BY1764"/>
          <cell r="BZ1764">
            <v>136.51000000000002</v>
          </cell>
          <cell r="CA1764" t="e">
            <v>#REF!</v>
          </cell>
          <cell r="CB1764" t="str">
            <v>Match</v>
          </cell>
          <cell r="CC1764" t="b">
            <v>0</v>
          </cell>
          <cell r="CD1764">
            <v>527064571</v>
          </cell>
          <cell r="CE1764">
            <v>9</v>
          </cell>
          <cell r="CF1764">
            <v>5</v>
          </cell>
          <cell r="CG1764">
            <v>6</v>
          </cell>
          <cell r="CH1764" t="b">
            <v>0</v>
          </cell>
          <cell r="CI1764">
            <v>0.68684027777635492</v>
          </cell>
          <cell r="CJ1764"/>
          <cell r="CK1764" t="e">
            <v>#REF!</v>
          </cell>
          <cell r="CL1764" t="e">
            <v>#REF!</v>
          </cell>
        </row>
        <row r="1765">
          <cell r="B1765">
            <v>52402</v>
          </cell>
          <cell r="C1765" t="str">
            <v xml:space="preserve"> SUZY B'S FLOWERS &amp; M</v>
          </cell>
          <cell r="D1765">
            <v>18002.5</v>
          </cell>
          <cell r="E1765">
            <v>3120.67</v>
          </cell>
          <cell r="F1765">
            <v>42353</v>
          </cell>
          <cell r="G1765">
            <v>43814</v>
          </cell>
          <cell r="H1765" t="str">
            <v xml:space="preserve"> PURCHASE VEHICLE</v>
          </cell>
          <cell r="I1765" t="str">
            <v xml:space="preserve"> SA</v>
          </cell>
          <cell r="J1765">
            <v>32</v>
          </cell>
          <cell r="K1765" t="str">
            <v xml:space="preserve"> A</v>
          </cell>
          <cell r="L1765" t="str">
            <v xml:space="preserve"> N</v>
          </cell>
          <cell r="M1765">
            <v>0</v>
          </cell>
          <cell r="N1765">
            <v>61569</v>
          </cell>
          <cell r="O1765">
            <v>52402</v>
          </cell>
          <cell r="P1765">
            <v>0</v>
          </cell>
          <cell r="Q1765" t="str">
            <v xml:space="preserve"> JB</v>
          </cell>
          <cell r="R1765">
            <v>43539</v>
          </cell>
          <cell r="S1765">
            <v>414.63</v>
          </cell>
          <cell r="T1765">
            <v>2.14</v>
          </cell>
          <cell r="U1765" t="str">
            <v xml:space="preserve"> N</v>
          </cell>
          <cell r="V1765">
            <v>3</v>
          </cell>
          <cell r="W1765">
            <v>562624677</v>
          </cell>
          <cell r="X1765" t="str">
            <v xml:space="preserve"> F</v>
          </cell>
          <cell r="Y1765">
            <v>61569</v>
          </cell>
          <cell r="Z1765">
            <v>52402</v>
          </cell>
          <cell r="AA1765">
            <v>0</v>
          </cell>
          <cell r="AB1765">
            <v>1</v>
          </cell>
          <cell r="AC1765">
            <v>2</v>
          </cell>
          <cell r="AD1765">
            <v>5</v>
          </cell>
          <cell r="AE1765">
            <v>0</v>
          </cell>
          <cell r="AF1765">
            <v>0</v>
          </cell>
          <cell r="AG1765" t="str">
            <v xml:space="preserve"> ST</v>
          </cell>
          <cell r="AH1765" t="str">
            <v xml:space="preserve"> 2013 CHRYSLER TOWN &amp; COUNTRY</v>
          </cell>
          <cell r="AI1765" t="str">
            <v xml:space="preserve"> N</v>
          </cell>
          <cell r="AJ1765">
            <v>5</v>
          </cell>
          <cell r="AK1765">
            <v>0</v>
          </cell>
          <cell r="AL1765">
            <v>61569</v>
          </cell>
          <cell r="AM1765">
            <v>52402</v>
          </cell>
          <cell r="AN1765" t="str">
            <v xml:space="preserve">  0/00/0000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61569</v>
          </cell>
          <cell r="AZ1765">
            <v>52402</v>
          </cell>
          <cell r="BA1765" t="str">
            <v xml:space="preserve"> ST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 t="str">
            <v>Pass</v>
          </cell>
          <cell r="BH1765" t="str">
            <v>Pass</v>
          </cell>
          <cell r="BI1765" t="str">
            <v>**-***4677</v>
          </cell>
          <cell r="BJ1765">
            <v>3120.67</v>
          </cell>
          <cell r="BK1765">
            <v>3122.81</v>
          </cell>
          <cell r="BL1765">
            <v>3122.81</v>
          </cell>
          <cell r="BM1765"/>
          <cell r="BN1765"/>
          <cell r="BO1765"/>
          <cell r="BP1765"/>
          <cell r="BQ1765">
            <v>2.1427481608154387E-6</v>
          </cell>
          <cell r="BR1765">
            <v>3120.67</v>
          </cell>
          <cell r="BS1765">
            <v>2.14</v>
          </cell>
          <cell r="BT1765">
            <v>3122.81</v>
          </cell>
          <cell r="BU1765">
            <v>0</v>
          </cell>
          <cell r="BV1765">
            <v>3122.81</v>
          </cell>
          <cell r="BW1765">
            <v>0</v>
          </cell>
          <cell r="BX1765">
            <v>0</v>
          </cell>
          <cell r="BY1765"/>
          <cell r="BZ1765">
            <v>0</v>
          </cell>
          <cell r="CA1765" t="e">
            <v>#REF!</v>
          </cell>
          <cell r="CB1765" t="str">
            <v>Match</v>
          </cell>
          <cell r="CC1765" t="b">
            <v>0</v>
          </cell>
          <cell r="CD1765">
            <v>562624677</v>
          </cell>
          <cell r="CE1765">
            <v>9</v>
          </cell>
          <cell r="CF1765">
            <v>5</v>
          </cell>
          <cell r="CG1765">
            <v>62</v>
          </cell>
          <cell r="CH1765" t="b">
            <v>0</v>
          </cell>
          <cell r="CI1765">
            <v>-415.31315972222365</v>
          </cell>
          <cell r="CJ1765"/>
          <cell r="CK1765" t="e">
            <v>#REF!</v>
          </cell>
          <cell r="CL1765" t="e">
            <v>#REF!</v>
          </cell>
        </row>
        <row r="1766">
          <cell r="B1766">
            <v>54037</v>
          </cell>
          <cell r="C1766" t="str">
            <v xml:space="preserve"> SUZY B'S FLOWERS &amp; M</v>
          </cell>
          <cell r="D1766">
            <v>30000</v>
          </cell>
          <cell r="E1766">
            <v>23000</v>
          </cell>
          <cell r="F1766">
            <v>42983</v>
          </cell>
          <cell r="G1766">
            <v>43348</v>
          </cell>
          <cell r="H1766" t="str">
            <v xml:space="preserve"> OPERATING RENEWAL</v>
          </cell>
          <cell r="I1766" t="str">
            <v xml:space="preserve"> SI</v>
          </cell>
          <cell r="J1766">
            <v>61</v>
          </cell>
          <cell r="K1766" t="str">
            <v xml:space="preserve"> A</v>
          </cell>
          <cell r="L1766" t="str">
            <v xml:space="preserve"> O</v>
          </cell>
          <cell r="M1766">
            <v>30000</v>
          </cell>
          <cell r="N1766">
            <v>61569</v>
          </cell>
          <cell r="O1766">
            <v>54037</v>
          </cell>
          <cell r="P1766">
            <v>0</v>
          </cell>
          <cell r="Q1766" t="str">
            <v xml:space="preserve"> JB</v>
          </cell>
          <cell r="R1766">
            <v>43348</v>
          </cell>
          <cell r="S1766">
            <v>0</v>
          </cell>
          <cell r="T1766">
            <v>436.28</v>
          </cell>
          <cell r="U1766" t="str">
            <v xml:space="preserve"> N</v>
          </cell>
          <cell r="V1766">
            <v>7</v>
          </cell>
          <cell r="W1766">
            <v>562624677</v>
          </cell>
          <cell r="X1766" t="str">
            <v xml:space="preserve"> F</v>
          </cell>
          <cell r="Y1766">
            <v>61569</v>
          </cell>
          <cell r="Z1766">
            <v>54037</v>
          </cell>
          <cell r="AA1766">
            <v>0</v>
          </cell>
          <cell r="AB1766">
            <v>2</v>
          </cell>
          <cell r="AC1766">
            <v>4</v>
          </cell>
          <cell r="AD1766">
            <v>5</v>
          </cell>
          <cell r="AE1766">
            <v>0</v>
          </cell>
          <cell r="AF1766">
            <v>0</v>
          </cell>
          <cell r="AG1766" t="str">
            <v xml:space="preserve"> ST</v>
          </cell>
          <cell r="AH1766" t="str">
            <v xml:space="preserve"> ALL IN AC EQ GI AND FIXTURES</v>
          </cell>
          <cell r="AI1766" t="str">
            <v xml:space="preserve"> N</v>
          </cell>
          <cell r="AJ1766">
            <v>5.25</v>
          </cell>
          <cell r="AK1766">
            <v>0</v>
          </cell>
          <cell r="AL1766">
            <v>61569</v>
          </cell>
          <cell r="AM1766">
            <v>54037</v>
          </cell>
          <cell r="AN1766" t="str">
            <v xml:space="preserve">  0/00/0000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61569</v>
          </cell>
          <cell r="AZ1766">
            <v>54037</v>
          </cell>
          <cell r="BA1766" t="str">
            <v xml:space="preserve"> ST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 t="str">
            <v>Pass</v>
          </cell>
          <cell r="BH1766" t="str">
            <v>Pass</v>
          </cell>
          <cell r="BI1766" t="str">
            <v>**-***4677</v>
          </cell>
          <cell r="BJ1766">
            <v>30000</v>
          </cell>
          <cell r="BK1766">
            <v>23436.28</v>
          </cell>
          <cell r="BL1766">
            <v>23436.28</v>
          </cell>
          <cell r="BM1766"/>
          <cell r="BN1766"/>
          <cell r="BO1766"/>
          <cell r="BP1766"/>
          <cell r="BQ1766">
            <v>1.6582133991640525E-5</v>
          </cell>
          <cell r="BR1766">
            <v>23000</v>
          </cell>
          <cell r="BS1766">
            <v>436.28</v>
          </cell>
          <cell r="BT1766">
            <v>23436.28</v>
          </cell>
          <cell r="BU1766">
            <v>7000</v>
          </cell>
          <cell r="BV1766">
            <v>30436.28</v>
          </cell>
          <cell r="BW1766">
            <v>0</v>
          </cell>
          <cell r="BX1766">
            <v>0</v>
          </cell>
          <cell r="BY1766"/>
          <cell r="BZ1766">
            <v>0</v>
          </cell>
          <cell r="CA1766" t="e">
            <v>#REF!</v>
          </cell>
          <cell r="CB1766" t="str">
            <v>Match</v>
          </cell>
          <cell r="CC1766" t="b">
            <v>0</v>
          </cell>
          <cell r="CD1766">
            <v>562624677</v>
          </cell>
          <cell r="CE1766">
            <v>9</v>
          </cell>
          <cell r="CF1766">
            <v>5</v>
          </cell>
          <cell r="CG1766">
            <v>62</v>
          </cell>
          <cell r="CH1766" t="b">
            <v>0</v>
          </cell>
          <cell r="CI1766">
            <v>-224.31315972222365</v>
          </cell>
          <cell r="CJ1766"/>
          <cell r="CK1766" t="e">
            <v>#REF!</v>
          </cell>
          <cell r="CL1766" t="e">
            <v>#REF!</v>
          </cell>
        </row>
        <row r="1767">
          <cell r="B1767">
            <v>52653</v>
          </cell>
          <cell r="C1767" t="str">
            <v xml:space="preserve"> TABACULDE,MAR ASSAD</v>
          </cell>
          <cell r="D1767">
            <v>12168.5</v>
          </cell>
          <cell r="E1767">
            <v>2084.42</v>
          </cell>
          <cell r="F1767">
            <v>42439</v>
          </cell>
          <cell r="G1767">
            <v>43167</v>
          </cell>
          <cell r="H1767" t="str">
            <v xml:space="preserve"> PURCHASE VEHICLE</v>
          </cell>
          <cell r="I1767" t="str">
            <v xml:space="preserve"> SA</v>
          </cell>
          <cell r="J1767">
            <v>34</v>
          </cell>
          <cell r="K1767" t="str">
            <v xml:space="preserve"> A</v>
          </cell>
          <cell r="L1767" t="str">
            <v xml:space="preserve"> N</v>
          </cell>
          <cell r="M1767">
            <v>0</v>
          </cell>
          <cell r="N1767">
            <v>61571</v>
          </cell>
          <cell r="O1767">
            <v>52653</v>
          </cell>
          <cell r="P1767">
            <v>0</v>
          </cell>
          <cell r="Q1767" t="str">
            <v xml:space="preserve"> LF</v>
          </cell>
          <cell r="R1767">
            <v>43077</v>
          </cell>
          <cell r="S1767">
            <v>544.72</v>
          </cell>
          <cell r="T1767">
            <v>20.39</v>
          </cell>
          <cell r="U1767" t="str">
            <v xml:space="preserve"> N</v>
          </cell>
          <cell r="V1767">
            <v>11</v>
          </cell>
          <cell r="W1767">
            <v>658914747</v>
          </cell>
          <cell r="X1767" t="str">
            <v xml:space="preserve"> S</v>
          </cell>
          <cell r="Y1767">
            <v>61571</v>
          </cell>
          <cell r="Z1767">
            <v>52653</v>
          </cell>
          <cell r="AA1767">
            <v>0</v>
          </cell>
          <cell r="AB1767">
            <v>4</v>
          </cell>
          <cell r="AC1767">
            <v>5</v>
          </cell>
          <cell r="AD1767">
            <v>12</v>
          </cell>
          <cell r="AE1767">
            <v>0</v>
          </cell>
          <cell r="AF1767">
            <v>0</v>
          </cell>
          <cell r="AG1767" t="str">
            <v xml:space="preserve"> ST</v>
          </cell>
          <cell r="AH1767" t="str">
            <v xml:space="preserve"> 2011 FORD TAURUS</v>
          </cell>
          <cell r="AI1767" t="str">
            <v xml:space="preserve"> N</v>
          </cell>
          <cell r="AJ1767">
            <v>7</v>
          </cell>
          <cell r="AK1767">
            <v>11</v>
          </cell>
          <cell r="AL1767">
            <v>61571</v>
          </cell>
          <cell r="AM1767">
            <v>52653</v>
          </cell>
          <cell r="AN1767" t="str">
            <v xml:space="preserve">  0/00/0000</v>
          </cell>
          <cell r="AO1767">
            <v>1072.8</v>
          </cell>
          <cell r="AP1767">
            <v>14</v>
          </cell>
          <cell r="AQ1767">
            <v>544.72</v>
          </cell>
          <cell r="AR1767">
            <v>542.08000000000004</v>
          </cell>
          <cell r="AS1767">
            <v>0</v>
          </cell>
          <cell r="AT1767">
            <v>0</v>
          </cell>
          <cell r="AU1767">
            <v>0</v>
          </cell>
          <cell r="AV1767">
            <v>6</v>
          </cell>
          <cell r="AW1767">
            <v>1</v>
          </cell>
          <cell r="AX1767">
            <v>0</v>
          </cell>
          <cell r="AY1767">
            <v>61571</v>
          </cell>
          <cell r="AZ1767">
            <v>52653</v>
          </cell>
          <cell r="BA1767" t="str">
            <v xml:space="preserve"> ST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 t="str">
            <v>Pass</v>
          </cell>
          <cell r="BH1767" t="str">
            <v>Pass</v>
          </cell>
          <cell r="BI1767" t="str">
            <v>***-**-4747</v>
          </cell>
          <cell r="BJ1767">
            <v>2084.42</v>
          </cell>
          <cell r="BK1767">
            <v>2104.81</v>
          </cell>
          <cell r="BL1767">
            <v>2104.81</v>
          </cell>
          <cell r="BM1767"/>
          <cell r="BN1767"/>
          <cell r="BO1767"/>
          <cell r="BP1767"/>
          <cell r="BQ1767">
            <v>2.0037177817307446E-6</v>
          </cell>
          <cell r="BR1767">
            <v>2084.42</v>
          </cell>
          <cell r="BS1767">
            <v>20.39</v>
          </cell>
          <cell r="BT1767">
            <v>2104.81</v>
          </cell>
          <cell r="BU1767">
            <v>0</v>
          </cell>
          <cell r="BV1767">
            <v>2104.81</v>
          </cell>
          <cell r="BW1767">
            <v>0</v>
          </cell>
          <cell r="BX1767">
            <v>0</v>
          </cell>
          <cell r="BY1767" t="str">
            <v>30-59</v>
          </cell>
          <cell r="BZ1767">
            <v>1086.8</v>
          </cell>
          <cell r="CA1767" t="e">
            <v>#REF!</v>
          </cell>
          <cell r="CB1767" t="str">
            <v>Match</v>
          </cell>
          <cell r="CC1767" t="b">
            <v>0</v>
          </cell>
          <cell r="CD1767">
            <v>658914747</v>
          </cell>
          <cell r="CE1767">
            <v>9</v>
          </cell>
          <cell r="CF1767">
            <v>6</v>
          </cell>
          <cell r="CG1767">
            <v>91</v>
          </cell>
          <cell r="CH1767" t="b">
            <v>0</v>
          </cell>
          <cell r="CI1767">
            <v>46.686840277776355</v>
          </cell>
          <cell r="CJ1767" t="str">
            <v>31 +</v>
          </cell>
          <cell r="CK1767" t="e">
            <v>#REF!</v>
          </cell>
          <cell r="CL1767" t="e">
            <v>#REF!</v>
          </cell>
        </row>
        <row r="1768">
          <cell r="B1768">
            <v>52196</v>
          </cell>
          <cell r="C1768" t="str">
            <v xml:space="preserve"> TARANGO,LINDA B.</v>
          </cell>
          <cell r="D1768">
            <v>15515</v>
          </cell>
          <cell r="E1768">
            <v>7988.44</v>
          </cell>
          <cell r="F1768">
            <v>42293</v>
          </cell>
          <cell r="G1768">
            <v>43819</v>
          </cell>
          <cell r="H1768" t="str">
            <v xml:space="preserve"> PURCHASE VEHICLE</v>
          </cell>
          <cell r="I1768" t="str">
            <v xml:space="preserve"> SA</v>
          </cell>
          <cell r="J1768">
            <v>34</v>
          </cell>
          <cell r="K1768" t="str">
            <v xml:space="preserve"> A</v>
          </cell>
          <cell r="L1768" t="str">
            <v xml:space="preserve"> N</v>
          </cell>
          <cell r="M1768">
            <v>0</v>
          </cell>
          <cell r="N1768">
            <v>61573</v>
          </cell>
          <cell r="O1768">
            <v>52196</v>
          </cell>
          <cell r="P1768">
            <v>0</v>
          </cell>
          <cell r="Q1768" t="str">
            <v xml:space="preserve"> LF</v>
          </cell>
          <cell r="R1768">
            <v>43120</v>
          </cell>
          <cell r="S1768">
            <v>351.75</v>
          </cell>
          <cell r="T1768">
            <v>17.07</v>
          </cell>
          <cell r="U1768" t="str">
            <v xml:space="preserve"> N</v>
          </cell>
          <cell r="V1768">
            <v>11</v>
          </cell>
          <cell r="W1768">
            <v>466631152</v>
          </cell>
          <cell r="X1768" t="str">
            <v xml:space="preserve"> S</v>
          </cell>
          <cell r="Y1768">
            <v>61573</v>
          </cell>
          <cell r="Z1768">
            <v>52196</v>
          </cell>
          <cell r="AA1768">
            <v>0</v>
          </cell>
          <cell r="AB1768">
            <v>26</v>
          </cell>
          <cell r="AC1768">
            <v>5</v>
          </cell>
          <cell r="AD1768">
            <v>12</v>
          </cell>
          <cell r="AE1768">
            <v>0</v>
          </cell>
          <cell r="AF1768">
            <v>0</v>
          </cell>
          <cell r="AG1768" t="str">
            <v xml:space="preserve"> ST</v>
          </cell>
          <cell r="AH1768" t="str">
            <v xml:space="preserve"> 2014 CHEVROLET CRUZE 2LT</v>
          </cell>
          <cell r="AI1768" t="str">
            <v xml:space="preserve"> N</v>
          </cell>
          <cell r="AJ1768">
            <v>6</v>
          </cell>
          <cell r="AK1768">
            <v>20</v>
          </cell>
          <cell r="AL1768">
            <v>61573</v>
          </cell>
          <cell r="AM1768">
            <v>52196</v>
          </cell>
          <cell r="AN1768" t="str">
            <v xml:space="preserve">  0/00/0000</v>
          </cell>
          <cell r="AO1768">
            <v>339.93</v>
          </cell>
          <cell r="AP1768">
            <v>11.82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61573</v>
          </cell>
          <cell r="AZ1768">
            <v>52196</v>
          </cell>
          <cell r="BA1768" t="str">
            <v xml:space="preserve"> ST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 t="str">
            <v>Pass</v>
          </cell>
          <cell r="BH1768" t="str">
            <v>Pass</v>
          </cell>
          <cell r="BI1768" t="str">
            <v>***-**-1152</v>
          </cell>
          <cell r="BJ1768">
            <v>7988.44</v>
          </cell>
          <cell r="BK1768">
            <v>8005.5099999999993</v>
          </cell>
          <cell r="BL1768">
            <v>8005.5099999999993</v>
          </cell>
          <cell r="BM1768"/>
          <cell r="BN1768"/>
          <cell r="BO1768"/>
          <cell r="BP1768"/>
          <cell r="BQ1768">
            <v>6.5821308056735808E-6</v>
          </cell>
          <cell r="BR1768">
            <v>7988.44</v>
          </cell>
          <cell r="BS1768">
            <v>17.07</v>
          </cell>
          <cell r="BT1768">
            <v>8005.5099999999993</v>
          </cell>
          <cell r="BU1768">
            <v>0</v>
          </cell>
          <cell r="BV1768">
            <v>8005.5099999999993</v>
          </cell>
          <cell r="BW1768">
            <v>0</v>
          </cell>
          <cell r="BX1768">
            <v>0</v>
          </cell>
          <cell r="BY1768"/>
          <cell r="BZ1768">
            <v>351.75</v>
          </cell>
          <cell r="CA1768" t="e">
            <v>#REF!</v>
          </cell>
          <cell r="CB1768" t="str">
            <v>Match</v>
          </cell>
          <cell r="CC1768" t="b">
            <v>0</v>
          </cell>
          <cell r="CD1768">
            <v>466631152</v>
          </cell>
          <cell r="CE1768">
            <v>9</v>
          </cell>
          <cell r="CF1768">
            <v>4</v>
          </cell>
          <cell r="CG1768">
            <v>63</v>
          </cell>
          <cell r="CH1768" t="b">
            <v>0</v>
          </cell>
          <cell r="CI1768">
            <v>3.6868402777763549</v>
          </cell>
          <cell r="CJ1768"/>
          <cell r="CK1768" t="e">
            <v>#REF!</v>
          </cell>
          <cell r="CL1768" t="e">
            <v>#REF!</v>
          </cell>
        </row>
        <row r="1769">
          <cell r="B1769">
            <v>54084</v>
          </cell>
          <cell r="C1769" t="str">
            <v xml:space="preserve"> TARANGO,BELLA IVETTE</v>
          </cell>
          <cell r="D1769">
            <v>19610.16</v>
          </cell>
          <cell r="E1769">
            <v>18745.46</v>
          </cell>
          <cell r="F1769">
            <v>42961</v>
          </cell>
          <cell r="G1769">
            <v>45168</v>
          </cell>
          <cell r="H1769" t="str">
            <v xml:space="preserve"> PURCHASE VEHICLE</v>
          </cell>
          <cell r="I1769" t="str">
            <v xml:space="preserve"> SA</v>
          </cell>
          <cell r="J1769">
            <v>34</v>
          </cell>
          <cell r="K1769" t="str">
            <v xml:space="preserve"> A</v>
          </cell>
          <cell r="L1769" t="str">
            <v xml:space="preserve"> N</v>
          </cell>
          <cell r="M1769">
            <v>0</v>
          </cell>
          <cell r="N1769">
            <v>61575</v>
          </cell>
          <cell r="O1769">
            <v>54084</v>
          </cell>
          <cell r="P1769">
            <v>0</v>
          </cell>
          <cell r="Q1769" t="str">
            <v xml:space="preserve"> MN</v>
          </cell>
          <cell r="R1769">
            <v>43130</v>
          </cell>
          <cell r="S1769">
            <v>323.52</v>
          </cell>
          <cell r="T1769">
            <v>64.97</v>
          </cell>
          <cell r="U1769" t="str">
            <v xml:space="preserve"> N</v>
          </cell>
          <cell r="V1769">
            <v>11</v>
          </cell>
          <cell r="W1769">
            <v>640508019</v>
          </cell>
          <cell r="X1769" t="str">
            <v xml:space="preserve"> S</v>
          </cell>
          <cell r="Y1769">
            <v>61575</v>
          </cell>
          <cell r="Z1769">
            <v>54084</v>
          </cell>
          <cell r="AA1769">
            <v>0</v>
          </cell>
          <cell r="AB1769">
            <v>26</v>
          </cell>
          <cell r="AC1769">
            <v>5</v>
          </cell>
          <cell r="AD1769">
            <v>12</v>
          </cell>
          <cell r="AE1769">
            <v>0</v>
          </cell>
          <cell r="AF1769">
            <v>0</v>
          </cell>
          <cell r="AG1769" t="str">
            <v xml:space="preserve"> ST</v>
          </cell>
          <cell r="AH1769" t="str">
            <v xml:space="preserve"> 2017 NISSAN  ALTIMA (VIN 1N4AL</v>
          </cell>
          <cell r="AI1769" t="str">
            <v xml:space="preserve"> N</v>
          </cell>
          <cell r="AJ1769">
            <v>5.75</v>
          </cell>
          <cell r="AK1769">
            <v>0</v>
          </cell>
          <cell r="AL1769">
            <v>61575</v>
          </cell>
          <cell r="AM1769">
            <v>54084</v>
          </cell>
          <cell r="AN1769" t="str">
            <v xml:space="preserve">  0/00/0000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61575</v>
          </cell>
          <cell r="AZ1769">
            <v>54084</v>
          </cell>
          <cell r="BA1769" t="str">
            <v xml:space="preserve"> ST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 t="str">
            <v>Pass</v>
          </cell>
          <cell r="BH1769" t="str">
            <v>Pass</v>
          </cell>
          <cell r="BI1769" t="str">
            <v>***-**-8019</v>
          </cell>
          <cell r="BJ1769">
            <v>18745.46</v>
          </cell>
          <cell r="BK1769">
            <v>18810.43</v>
          </cell>
          <cell r="BL1769">
            <v>18810.43</v>
          </cell>
          <cell r="BM1769"/>
          <cell r="BN1769"/>
          <cell r="BO1769"/>
          <cell r="BP1769"/>
          <cell r="BQ1769">
            <v>1.4801891878806561E-5</v>
          </cell>
          <cell r="BR1769">
            <v>18745.46</v>
          </cell>
          <cell r="BS1769">
            <v>64.97</v>
          </cell>
          <cell r="BT1769">
            <v>18810.43</v>
          </cell>
          <cell r="BU1769">
            <v>0</v>
          </cell>
          <cell r="BV1769">
            <v>18810.43</v>
          </cell>
          <cell r="BW1769">
            <v>0</v>
          </cell>
          <cell r="BX1769">
            <v>0</v>
          </cell>
          <cell r="BY1769"/>
          <cell r="BZ1769">
            <v>0</v>
          </cell>
          <cell r="CA1769" t="e">
            <v>#REF!</v>
          </cell>
          <cell r="CB1769" t="str">
            <v>Match</v>
          </cell>
          <cell r="CC1769" t="b">
            <v>0</v>
          </cell>
          <cell r="CD1769">
            <v>640508019</v>
          </cell>
          <cell r="CE1769">
            <v>9</v>
          </cell>
          <cell r="CF1769">
            <v>6</v>
          </cell>
          <cell r="CG1769">
            <v>50</v>
          </cell>
          <cell r="CH1769" t="b">
            <v>0</v>
          </cell>
          <cell r="CI1769">
            <v>-6.3131597222236451</v>
          </cell>
          <cell r="CJ1769"/>
          <cell r="CK1769" t="e">
            <v>#REF!</v>
          </cell>
          <cell r="CL1769" t="e">
            <v>#REF!</v>
          </cell>
        </row>
        <row r="1770">
          <cell r="B1770">
            <v>52043</v>
          </cell>
          <cell r="C1770" t="str">
            <v xml:space="preserve"> TARANGO,ARMANDO J.</v>
          </cell>
          <cell r="D1770">
            <v>48500.77</v>
          </cell>
          <cell r="E1770">
            <v>40812.14</v>
          </cell>
          <cell r="F1770">
            <v>42244</v>
          </cell>
          <cell r="G1770">
            <v>47710</v>
          </cell>
          <cell r="H1770" t="str">
            <v xml:space="preserve"> RENTAL REFINANCE</v>
          </cell>
          <cell r="I1770" t="str">
            <v xml:space="preserve"> SA</v>
          </cell>
          <cell r="J1770">
            <v>13</v>
          </cell>
          <cell r="K1770" t="str">
            <v xml:space="preserve"> A</v>
          </cell>
          <cell r="L1770" t="str">
            <v xml:space="preserve"> N</v>
          </cell>
          <cell r="M1770">
            <v>0</v>
          </cell>
          <cell r="N1770">
            <v>61576</v>
          </cell>
          <cell r="O1770">
            <v>52043</v>
          </cell>
          <cell r="P1770">
            <v>0</v>
          </cell>
          <cell r="Q1770" t="str">
            <v xml:space="preserve"> LF</v>
          </cell>
          <cell r="R1770">
            <v>43296</v>
          </cell>
          <cell r="S1770">
            <v>395.47</v>
          </cell>
          <cell r="T1770">
            <v>73.8</v>
          </cell>
          <cell r="U1770" t="str">
            <v xml:space="preserve"> N</v>
          </cell>
          <cell r="V1770">
            <v>2</v>
          </cell>
          <cell r="W1770">
            <v>466631374</v>
          </cell>
          <cell r="X1770" t="str">
            <v xml:space="preserve"> S</v>
          </cell>
          <cell r="Y1770">
            <v>61576</v>
          </cell>
          <cell r="Z1770">
            <v>52043</v>
          </cell>
          <cell r="AA1770">
            <v>0</v>
          </cell>
          <cell r="AB1770">
            <v>1</v>
          </cell>
          <cell r="AC1770">
            <v>6</v>
          </cell>
          <cell r="AD1770">
            <v>1</v>
          </cell>
          <cell r="AE1770">
            <v>0</v>
          </cell>
          <cell r="AF1770">
            <v>0</v>
          </cell>
          <cell r="AG1770" t="str">
            <v xml:space="preserve"> ST</v>
          </cell>
          <cell r="AH1770" t="str">
            <v xml:space="preserve"> REMs 9/13/12, 9/20/12</v>
          </cell>
          <cell r="AI1770" t="str">
            <v xml:space="preserve"> N</v>
          </cell>
          <cell r="AJ1770">
            <v>5.5</v>
          </cell>
          <cell r="AK1770">
            <v>0</v>
          </cell>
          <cell r="AL1770">
            <v>61576</v>
          </cell>
          <cell r="AM1770">
            <v>52043</v>
          </cell>
          <cell r="AN1770" t="str">
            <v xml:space="preserve">  0/00/0000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61576</v>
          </cell>
          <cell r="AZ1770">
            <v>52043</v>
          </cell>
          <cell r="BA1770" t="str">
            <v xml:space="preserve"> ST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 t="str">
            <v>Pass</v>
          </cell>
          <cell r="BH1770" t="str">
            <v>Pass</v>
          </cell>
          <cell r="BI1770" t="str">
            <v>***-**-1374</v>
          </cell>
          <cell r="BJ1770">
            <v>40812.14</v>
          </cell>
          <cell r="BK1770">
            <v>40885.94</v>
          </cell>
          <cell r="BL1770">
            <v>40885.94</v>
          </cell>
          <cell r="BM1770"/>
          <cell r="BN1770"/>
          <cell r="BO1770"/>
          <cell r="BP1770"/>
          <cell r="BQ1770">
            <v>3.0825159890772304E-5</v>
          </cell>
          <cell r="BR1770">
            <v>40812.14</v>
          </cell>
          <cell r="BS1770">
            <v>73.8</v>
          </cell>
          <cell r="BT1770">
            <v>40885.94</v>
          </cell>
          <cell r="BU1770">
            <v>0</v>
          </cell>
          <cell r="BV1770">
            <v>40885.94</v>
          </cell>
          <cell r="BW1770">
            <v>0</v>
          </cell>
          <cell r="BX1770">
            <v>0</v>
          </cell>
          <cell r="BY1770"/>
          <cell r="BZ1770">
            <v>0</v>
          </cell>
          <cell r="CA1770" t="e">
            <v>#REF!</v>
          </cell>
          <cell r="CB1770" t="str">
            <v>Match</v>
          </cell>
          <cell r="CC1770" t="b">
            <v>0</v>
          </cell>
          <cell r="CD1770">
            <v>466631374</v>
          </cell>
          <cell r="CE1770">
            <v>9</v>
          </cell>
          <cell r="CF1770">
            <v>4</v>
          </cell>
          <cell r="CG1770">
            <v>63</v>
          </cell>
          <cell r="CH1770" t="b">
            <v>0</v>
          </cell>
          <cell r="CI1770">
            <v>-172.31315972222365</v>
          </cell>
          <cell r="CJ1770"/>
          <cell r="CK1770" t="e">
            <v>#REF!</v>
          </cell>
          <cell r="CL1770" t="e">
            <v>#REF!</v>
          </cell>
        </row>
        <row r="1771">
          <cell r="B1771">
            <v>53357</v>
          </cell>
          <cell r="C1771" t="str">
            <v xml:space="preserve"> TARANGO,ARMANDO J.</v>
          </cell>
          <cell r="D1771">
            <v>20520.21</v>
          </cell>
          <cell r="E1771">
            <v>14129.29</v>
          </cell>
          <cell r="F1771">
            <v>42661</v>
          </cell>
          <cell r="G1771">
            <v>44033</v>
          </cell>
          <cell r="H1771" t="str">
            <v xml:space="preserve"> RENTAL REFINANCE</v>
          </cell>
          <cell r="I1771" t="str">
            <v xml:space="preserve"> SA</v>
          </cell>
          <cell r="J1771">
            <v>32</v>
          </cell>
          <cell r="K1771" t="str">
            <v xml:space="preserve"> A</v>
          </cell>
          <cell r="L1771" t="str">
            <v xml:space="preserve"> N</v>
          </cell>
          <cell r="M1771">
            <v>0</v>
          </cell>
          <cell r="N1771">
            <v>61576</v>
          </cell>
          <cell r="O1771">
            <v>53357</v>
          </cell>
          <cell r="P1771">
            <v>0</v>
          </cell>
          <cell r="Q1771" t="str">
            <v xml:space="preserve"> LF</v>
          </cell>
          <cell r="R1771">
            <v>43152</v>
          </cell>
          <cell r="S1771">
            <v>503.36</v>
          </cell>
          <cell r="T1771">
            <v>10.16</v>
          </cell>
          <cell r="U1771" t="str">
            <v xml:space="preserve"> N</v>
          </cell>
          <cell r="V1771">
            <v>2</v>
          </cell>
          <cell r="W1771">
            <v>466631374</v>
          </cell>
          <cell r="X1771" t="str">
            <v xml:space="preserve"> S</v>
          </cell>
          <cell r="Y1771">
            <v>61576</v>
          </cell>
          <cell r="Z1771">
            <v>53357</v>
          </cell>
          <cell r="AA1771">
            <v>0</v>
          </cell>
          <cell r="AB1771">
            <v>1</v>
          </cell>
          <cell r="AC1771">
            <v>6</v>
          </cell>
          <cell r="AD1771">
            <v>5</v>
          </cell>
          <cell r="AE1771">
            <v>0</v>
          </cell>
          <cell r="AF1771">
            <v>0</v>
          </cell>
          <cell r="AG1771" t="str">
            <v xml:space="preserve"> ST</v>
          </cell>
          <cell r="AH1771" t="str">
            <v xml:space="preserve"> REAL ESTATE MORTGAGE DATED SEP</v>
          </cell>
          <cell r="AI1771" t="str">
            <v xml:space="preserve"> N</v>
          </cell>
          <cell r="AJ1771">
            <v>5.25</v>
          </cell>
          <cell r="AK1771">
            <v>0</v>
          </cell>
          <cell r="AL1771">
            <v>61576</v>
          </cell>
          <cell r="AM1771">
            <v>53357</v>
          </cell>
          <cell r="AN1771" t="str">
            <v xml:space="preserve">  0/00/0000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61576</v>
          </cell>
          <cell r="AZ1771">
            <v>53357</v>
          </cell>
          <cell r="BA1771" t="str">
            <v xml:space="preserve"> ST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 t="str">
            <v>Pass</v>
          </cell>
          <cell r="BH1771" t="str">
            <v>Pass</v>
          </cell>
          <cell r="BI1771" t="str">
            <v>***-**-1374</v>
          </cell>
          <cell r="BJ1771">
            <v>14129.29</v>
          </cell>
          <cell r="BK1771">
            <v>14139.45</v>
          </cell>
          <cell r="BL1771">
            <v>14139.45</v>
          </cell>
          <cell r="BM1771"/>
          <cell r="BN1771"/>
          <cell r="BO1771"/>
          <cell r="BP1771"/>
          <cell r="BQ1771">
            <v>1.0186686086380285E-5</v>
          </cell>
          <cell r="BR1771">
            <v>14129.29</v>
          </cell>
          <cell r="BS1771">
            <v>10.16</v>
          </cell>
          <cell r="BT1771">
            <v>14139.45</v>
          </cell>
          <cell r="BU1771">
            <v>0</v>
          </cell>
          <cell r="BV1771">
            <v>14139.45</v>
          </cell>
          <cell r="BW1771">
            <v>0</v>
          </cell>
          <cell r="BX1771">
            <v>0</v>
          </cell>
          <cell r="BY1771"/>
          <cell r="BZ1771">
            <v>0</v>
          </cell>
          <cell r="CA1771" t="e">
            <v>#REF!</v>
          </cell>
          <cell r="CB1771" t="str">
            <v>Match</v>
          </cell>
          <cell r="CC1771" t="b">
            <v>0</v>
          </cell>
          <cell r="CD1771">
            <v>466631374</v>
          </cell>
          <cell r="CE1771">
            <v>9</v>
          </cell>
          <cell r="CF1771">
            <v>4</v>
          </cell>
          <cell r="CG1771">
            <v>63</v>
          </cell>
          <cell r="CH1771" t="b">
            <v>0</v>
          </cell>
          <cell r="CI1771">
            <v>-28.313159722223645</v>
          </cell>
          <cell r="CJ1771"/>
          <cell r="CK1771" t="e">
            <v>#REF!</v>
          </cell>
          <cell r="CL1771" t="e">
            <v>#REF!</v>
          </cell>
        </row>
        <row r="1772">
          <cell r="B1772">
            <v>53648</v>
          </cell>
          <cell r="C1772" t="str">
            <v xml:space="preserve"> TARANGO JR.,ARMANDO</v>
          </cell>
          <cell r="D1772">
            <v>61019.77</v>
          </cell>
          <cell r="E1772">
            <v>58781.72</v>
          </cell>
          <cell r="F1772">
            <v>42795</v>
          </cell>
          <cell r="G1772">
            <v>48245</v>
          </cell>
          <cell r="H1772" t="str">
            <v xml:space="preserve"> PURCHASE SHOP</v>
          </cell>
          <cell r="I1772" t="str">
            <v xml:space="preserve"> SA</v>
          </cell>
          <cell r="J1772">
            <v>15</v>
          </cell>
          <cell r="K1772" t="str">
            <v xml:space="preserve"> A</v>
          </cell>
          <cell r="L1772" t="str">
            <v xml:space="preserve"> N</v>
          </cell>
          <cell r="M1772">
            <v>0</v>
          </cell>
          <cell r="N1772">
            <v>61576</v>
          </cell>
          <cell r="O1772">
            <v>53648</v>
          </cell>
          <cell r="P1772">
            <v>0</v>
          </cell>
          <cell r="Q1772" t="str">
            <v xml:space="preserve"> MN</v>
          </cell>
          <cell r="R1772">
            <v>43132</v>
          </cell>
          <cell r="S1772">
            <v>500.56</v>
          </cell>
          <cell r="T1772">
            <v>203.72</v>
          </cell>
          <cell r="U1772" t="str">
            <v xml:space="preserve"> N</v>
          </cell>
          <cell r="V1772">
            <v>2</v>
          </cell>
          <cell r="W1772">
            <v>466631374</v>
          </cell>
          <cell r="X1772" t="str">
            <v xml:space="preserve"> S</v>
          </cell>
          <cell r="Y1772">
            <v>61576</v>
          </cell>
          <cell r="Z1772">
            <v>53648</v>
          </cell>
          <cell r="AA1772">
            <v>0</v>
          </cell>
          <cell r="AB1772">
            <v>1</v>
          </cell>
          <cell r="AC1772">
            <v>6</v>
          </cell>
          <cell r="AD1772">
            <v>2</v>
          </cell>
          <cell r="AE1772">
            <v>0</v>
          </cell>
          <cell r="AF1772">
            <v>0</v>
          </cell>
          <cell r="AG1772" t="str">
            <v xml:space="preserve"> ST</v>
          </cell>
          <cell r="AH1772" t="str">
            <v xml:space="preserve"> REAL PROPERTY LOCATED AT 521 S</v>
          </cell>
          <cell r="AI1772" t="str">
            <v xml:space="preserve"> N</v>
          </cell>
          <cell r="AJ1772">
            <v>5.5</v>
          </cell>
          <cell r="AK1772">
            <v>0</v>
          </cell>
          <cell r="AL1772">
            <v>61576</v>
          </cell>
          <cell r="AM1772">
            <v>53648</v>
          </cell>
          <cell r="AN1772" t="str">
            <v xml:space="preserve">  0/00/0000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61576</v>
          </cell>
          <cell r="AZ1772">
            <v>53648</v>
          </cell>
          <cell r="BA1772" t="str">
            <v xml:space="preserve"> ST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 t="str">
            <v>Pass</v>
          </cell>
          <cell r="BH1772" t="str">
            <v>Pass</v>
          </cell>
          <cell r="BI1772" t="str">
            <v>***-**-1374</v>
          </cell>
          <cell r="BJ1772">
            <v>58781.72</v>
          </cell>
          <cell r="BK1772">
            <v>58985.440000000002</v>
          </cell>
          <cell r="BL1772">
            <v>58985.440000000002</v>
          </cell>
          <cell r="BM1772"/>
          <cell r="BN1772"/>
          <cell r="BO1772"/>
          <cell r="BP1772"/>
          <cell r="BQ1772">
            <v>4.4397473831428787E-5</v>
          </cell>
          <cell r="BR1772">
            <v>58781.72</v>
          </cell>
          <cell r="BS1772">
            <v>203.72</v>
          </cell>
          <cell r="BT1772">
            <v>58985.440000000002</v>
          </cell>
          <cell r="BU1772">
            <v>0</v>
          </cell>
          <cell r="BV1772">
            <v>58985.440000000002</v>
          </cell>
          <cell r="BW1772">
            <v>0</v>
          </cell>
          <cell r="BX1772">
            <v>0</v>
          </cell>
          <cell r="BY1772"/>
          <cell r="BZ1772">
            <v>0</v>
          </cell>
          <cell r="CA1772" t="e">
            <v>#REF!</v>
          </cell>
          <cell r="CB1772" t="str">
            <v>Match</v>
          </cell>
          <cell r="CC1772" t="b">
            <v>0</v>
          </cell>
          <cell r="CD1772">
            <v>466631374</v>
          </cell>
          <cell r="CE1772">
            <v>9</v>
          </cell>
          <cell r="CF1772">
            <v>4</v>
          </cell>
          <cell r="CG1772">
            <v>63</v>
          </cell>
          <cell r="CH1772" t="b">
            <v>0</v>
          </cell>
          <cell r="CI1772">
            <v>-8.3131597222236451</v>
          </cell>
          <cell r="CJ1772"/>
          <cell r="CK1772" t="e">
            <v>#REF!</v>
          </cell>
          <cell r="CL1772" t="e">
            <v>#REF!</v>
          </cell>
        </row>
        <row r="1773">
          <cell r="B1773">
            <v>52231</v>
          </cell>
          <cell r="C1773" t="str">
            <v xml:space="preserve"> TENA,ERNESTO ALONSO</v>
          </cell>
          <cell r="D1773">
            <v>13196.38</v>
          </cell>
          <cell r="E1773">
            <v>6358.13</v>
          </cell>
          <cell r="F1773">
            <v>42299</v>
          </cell>
          <cell r="G1773">
            <v>43792</v>
          </cell>
          <cell r="H1773" t="str">
            <v xml:space="preserve"> REFINANCE VEHICLE</v>
          </cell>
          <cell r="I1773" t="str">
            <v xml:space="preserve"> SA</v>
          </cell>
          <cell r="J1773">
            <v>34</v>
          </cell>
          <cell r="K1773" t="str">
            <v xml:space="preserve"> A</v>
          </cell>
          <cell r="L1773" t="str">
            <v xml:space="preserve"> N</v>
          </cell>
          <cell r="M1773">
            <v>0</v>
          </cell>
          <cell r="N1773">
            <v>61578</v>
          </cell>
          <cell r="O1773">
            <v>52231</v>
          </cell>
          <cell r="P1773">
            <v>0</v>
          </cell>
          <cell r="Q1773" t="str">
            <v xml:space="preserve"> JD</v>
          </cell>
          <cell r="R1773">
            <v>43154</v>
          </cell>
          <cell r="S1773">
            <v>307.45999999999998</v>
          </cell>
          <cell r="T1773">
            <v>1.1299999999999999</v>
          </cell>
          <cell r="U1773" t="str">
            <v xml:space="preserve"> N</v>
          </cell>
          <cell r="V1773">
            <v>11</v>
          </cell>
          <cell r="W1773">
            <v>620548329</v>
          </cell>
          <cell r="X1773" t="str">
            <v xml:space="preserve"> S</v>
          </cell>
          <cell r="Y1773">
            <v>61578</v>
          </cell>
          <cell r="Z1773">
            <v>52231</v>
          </cell>
          <cell r="AA1773">
            <v>0</v>
          </cell>
          <cell r="AB1773">
            <v>3</v>
          </cell>
          <cell r="AC1773">
            <v>5</v>
          </cell>
          <cell r="AD1773">
            <v>12</v>
          </cell>
          <cell r="AE1773">
            <v>0</v>
          </cell>
          <cell r="AF1773">
            <v>0</v>
          </cell>
          <cell r="AG1773" t="str">
            <v xml:space="preserve"> ST</v>
          </cell>
          <cell r="AH1773" t="str">
            <v xml:space="preserve"> 2007 CHEVROLET SILVERADO 1500</v>
          </cell>
          <cell r="AI1773" t="str">
            <v xml:space="preserve"> N</v>
          </cell>
          <cell r="AJ1773">
            <v>6.5</v>
          </cell>
          <cell r="AK1773">
            <v>1</v>
          </cell>
          <cell r="AL1773">
            <v>61578</v>
          </cell>
          <cell r="AM1773">
            <v>52231</v>
          </cell>
          <cell r="AN1773" t="str">
            <v xml:space="preserve">  0/00/0000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61578</v>
          </cell>
          <cell r="AZ1773">
            <v>52231</v>
          </cell>
          <cell r="BA1773" t="str">
            <v xml:space="preserve"> ST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 t="str">
            <v>Pass</v>
          </cell>
          <cell r="BH1773" t="str">
            <v>Pass</v>
          </cell>
          <cell r="BI1773" t="str">
            <v>***-**-8329</v>
          </cell>
          <cell r="BJ1773">
            <v>6358.13</v>
          </cell>
          <cell r="BK1773">
            <v>6359.26</v>
          </cell>
          <cell r="BL1773">
            <v>6359.26</v>
          </cell>
          <cell r="BM1773"/>
          <cell r="BN1773"/>
          <cell r="BO1773"/>
          <cell r="BP1773"/>
          <cell r="BQ1773">
            <v>5.6753943136708153E-6</v>
          </cell>
          <cell r="BR1773">
            <v>6358.13</v>
          </cell>
          <cell r="BS1773">
            <v>1.1299999999999999</v>
          </cell>
          <cell r="BT1773">
            <v>6359.26</v>
          </cell>
          <cell r="BU1773">
            <v>0</v>
          </cell>
          <cell r="BV1773">
            <v>6359.26</v>
          </cell>
          <cell r="BW1773">
            <v>0</v>
          </cell>
          <cell r="BX1773">
            <v>0</v>
          </cell>
          <cell r="BY1773"/>
          <cell r="BZ1773">
            <v>0</v>
          </cell>
          <cell r="CA1773" t="e">
            <v>#REF!</v>
          </cell>
          <cell r="CB1773" t="str">
            <v>Match</v>
          </cell>
          <cell r="CC1773" t="b">
            <v>0</v>
          </cell>
          <cell r="CD1773">
            <v>620548329</v>
          </cell>
          <cell r="CE1773">
            <v>9</v>
          </cell>
          <cell r="CF1773">
            <v>6</v>
          </cell>
          <cell r="CG1773">
            <v>54</v>
          </cell>
          <cell r="CH1773" t="b">
            <v>0</v>
          </cell>
          <cell r="CI1773">
            <v>-30.313159722223645</v>
          </cell>
          <cell r="CJ1773"/>
          <cell r="CK1773" t="e">
            <v>#REF!</v>
          </cell>
          <cell r="CL1773" t="e">
            <v>#REF!</v>
          </cell>
        </row>
        <row r="1774">
          <cell r="B1774">
            <v>53474</v>
          </cell>
          <cell r="C1774" t="str">
            <v xml:space="preserve"> TENA,ERNESTO ALONSO</v>
          </cell>
          <cell r="D1774">
            <v>9152.2900000000009</v>
          </cell>
          <cell r="E1774">
            <v>6898.53</v>
          </cell>
          <cell r="F1774">
            <v>42713</v>
          </cell>
          <cell r="G1774">
            <v>44170</v>
          </cell>
          <cell r="H1774" t="str">
            <v xml:space="preserve"> REFINANCE VEHICLE</v>
          </cell>
          <cell r="I1774" t="str">
            <v xml:space="preserve"> SA</v>
          </cell>
          <cell r="J1774">
            <v>34</v>
          </cell>
          <cell r="K1774" t="str">
            <v xml:space="preserve"> A</v>
          </cell>
          <cell r="L1774" t="str">
            <v xml:space="preserve"> N</v>
          </cell>
          <cell r="M1774">
            <v>0</v>
          </cell>
          <cell r="N1774">
            <v>61578</v>
          </cell>
          <cell r="O1774">
            <v>53474</v>
          </cell>
          <cell r="P1774">
            <v>0</v>
          </cell>
          <cell r="Q1774" t="str">
            <v xml:space="preserve"> MN</v>
          </cell>
          <cell r="R1774">
            <v>43136</v>
          </cell>
          <cell r="S1774">
            <v>216.89</v>
          </cell>
          <cell r="T1774">
            <v>23.34</v>
          </cell>
          <cell r="U1774" t="str">
            <v xml:space="preserve"> N</v>
          </cell>
          <cell r="V1774">
            <v>11</v>
          </cell>
          <cell r="W1774">
            <v>620548329</v>
          </cell>
          <cell r="X1774" t="str">
            <v xml:space="preserve"> S</v>
          </cell>
          <cell r="Y1774">
            <v>61578</v>
          </cell>
          <cell r="Z1774">
            <v>53474</v>
          </cell>
          <cell r="AA1774">
            <v>0</v>
          </cell>
          <cell r="AB1774">
            <v>4</v>
          </cell>
          <cell r="AC1774">
            <v>5</v>
          </cell>
          <cell r="AD1774">
            <v>12</v>
          </cell>
          <cell r="AE1774">
            <v>0</v>
          </cell>
          <cell r="AF1774">
            <v>0</v>
          </cell>
          <cell r="AG1774" t="str">
            <v xml:space="preserve"> ST</v>
          </cell>
          <cell r="AH1774" t="str">
            <v xml:space="preserve"> 2011 CHEVROLET CRUZ</v>
          </cell>
          <cell r="AI1774" t="str">
            <v xml:space="preserve"> N</v>
          </cell>
          <cell r="AJ1774">
            <v>6.5</v>
          </cell>
          <cell r="AK1774">
            <v>0</v>
          </cell>
          <cell r="AL1774">
            <v>61578</v>
          </cell>
          <cell r="AM1774">
            <v>53474</v>
          </cell>
          <cell r="AN1774" t="str">
            <v xml:space="preserve">  0/00/0000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61578</v>
          </cell>
          <cell r="AZ1774">
            <v>53474</v>
          </cell>
          <cell r="BA1774" t="str">
            <v xml:space="preserve"> ST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 t="str">
            <v>Pass</v>
          </cell>
          <cell r="BH1774" t="str">
            <v>Pass</v>
          </cell>
          <cell r="BI1774" t="str">
            <v>***-**-8329</v>
          </cell>
          <cell r="BJ1774">
            <v>6898.53</v>
          </cell>
          <cell r="BK1774">
            <v>6921.87</v>
          </cell>
          <cell r="BL1774">
            <v>6921.87</v>
          </cell>
          <cell r="BM1774"/>
          <cell r="BN1774"/>
          <cell r="BO1774"/>
          <cell r="BP1774"/>
          <cell r="BQ1774">
            <v>6.1577661882798134E-6</v>
          </cell>
          <cell r="BR1774">
            <v>6898.53</v>
          </cell>
          <cell r="BS1774">
            <v>23.34</v>
          </cell>
          <cell r="BT1774">
            <v>6921.87</v>
          </cell>
          <cell r="BU1774">
            <v>0</v>
          </cell>
          <cell r="BV1774">
            <v>6921.87</v>
          </cell>
          <cell r="BW1774">
            <v>0</v>
          </cell>
          <cell r="BX1774">
            <v>0</v>
          </cell>
          <cell r="BY1774"/>
          <cell r="BZ1774">
            <v>0</v>
          </cell>
          <cell r="CA1774" t="e">
            <v>#REF!</v>
          </cell>
          <cell r="CB1774" t="str">
            <v>Match</v>
          </cell>
          <cell r="CC1774" t="b">
            <v>0</v>
          </cell>
          <cell r="CD1774">
            <v>620548329</v>
          </cell>
          <cell r="CE1774">
            <v>9</v>
          </cell>
          <cell r="CF1774">
            <v>6</v>
          </cell>
          <cell r="CG1774">
            <v>54</v>
          </cell>
          <cell r="CH1774" t="b">
            <v>0</v>
          </cell>
          <cell r="CI1774">
            <v>-12.313159722223645</v>
          </cell>
          <cell r="CJ1774"/>
          <cell r="CK1774" t="e">
            <v>#REF!</v>
          </cell>
          <cell r="CL1774" t="e">
            <v>#REF!</v>
          </cell>
        </row>
        <row r="1775">
          <cell r="B1775">
            <v>53855</v>
          </cell>
          <cell r="C1775" t="str">
            <v xml:space="preserve"> TENA,ERNESTO ALONSO</v>
          </cell>
          <cell r="D1775">
            <v>1827.5</v>
          </cell>
          <cell r="E1775">
            <v>1119.02</v>
          </cell>
          <cell r="F1775">
            <v>42867</v>
          </cell>
          <cell r="G1775">
            <v>43470</v>
          </cell>
          <cell r="H1775" t="str">
            <v xml:space="preserve"> PURCHASE MOTORCYCLE</v>
          </cell>
          <cell r="I1775" t="str">
            <v xml:space="preserve"> SA</v>
          </cell>
          <cell r="J1775">
            <v>31</v>
          </cell>
          <cell r="K1775" t="str">
            <v xml:space="preserve"> A</v>
          </cell>
          <cell r="L1775" t="str">
            <v xml:space="preserve"> N</v>
          </cell>
          <cell r="M1775">
            <v>0</v>
          </cell>
          <cell r="N1775">
            <v>61578</v>
          </cell>
          <cell r="O1775">
            <v>53855</v>
          </cell>
          <cell r="P1775">
            <v>0</v>
          </cell>
          <cell r="Q1775" t="str">
            <v xml:space="preserve"> MN</v>
          </cell>
          <cell r="R1775">
            <v>43136</v>
          </cell>
          <cell r="S1775">
            <v>96.56</v>
          </cell>
          <cell r="T1775">
            <v>3.79</v>
          </cell>
          <cell r="U1775" t="str">
            <v xml:space="preserve"> N</v>
          </cell>
          <cell r="V1775">
            <v>11</v>
          </cell>
          <cell r="W1775">
            <v>620548329</v>
          </cell>
          <cell r="X1775" t="str">
            <v xml:space="preserve"> S</v>
          </cell>
          <cell r="Y1775">
            <v>61578</v>
          </cell>
          <cell r="Z1775">
            <v>53855</v>
          </cell>
          <cell r="AA1775">
            <v>0</v>
          </cell>
          <cell r="AB1775">
            <v>24</v>
          </cell>
          <cell r="AC1775">
            <v>10</v>
          </cell>
          <cell r="AD1775">
            <v>4</v>
          </cell>
          <cell r="AE1775">
            <v>0</v>
          </cell>
          <cell r="AF1775">
            <v>0</v>
          </cell>
          <cell r="AG1775" t="str">
            <v xml:space="preserve"> ST</v>
          </cell>
          <cell r="AH1775" t="str">
            <v xml:space="preserve"> 2000 HONDA CBR 600F4 (VIN JH2P</v>
          </cell>
          <cell r="AI1775" t="str">
            <v xml:space="preserve"> N</v>
          </cell>
          <cell r="AJ1775">
            <v>6.5</v>
          </cell>
          <cell r="AK1775">
            <v>0</v>
          </cell>
          <cell r="AL1775">
            <v>61578</v>
          </cell>
          <cell r="AM1775">
            <v>53855</v>
          </cell>
          <cell r="AN1775" t="str">
            <v xml:space="preserve">  0/00/0000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61578</v>
          </cell>
          <cell r="AZ1775">
            <v>53855</v>
          </cell>
          <cell r="BA1775" t="str">
            <v xml:space="preserve"> ST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 t="str">
            <v>Pass</v>
          </cell>
          <cell r="BH1775" t="str">
            <v>Pass</v>
          </cell>
          <cell r="BI1775" t="str">
            <v>***-**-8329</v>
          </cell>
          <cell r="BJ1775">
            <v>1119.02</v>
          </cell>
          <cell r="BK1775">
            <v>1122.81</v>
          </cell>
          <cell r="BL1775">
            <v>1122.81</v>
          </cell>
          <cell r="BM1775"/>
          <cell r="BN1775"/>
          <cell r="BO1775"/>
          <cell r="BP1775"/>
          <cell r="BQ1775">
            <v>9.9885968749992781E-7</v>
          </cell>
          <cell r="BR1775">
            <v>1119.02</v>
          </cell>
          <cell r="BS1775">
            <v>3.79</v>
          </cell>
          <cell r="BT1775">
            <v>1122.81</v>
          </cell>
          <cell r="BU1775">
            <v>0</v>
          </cell>
          <cell r="BV1775">
            <v>1122.81</v>
          </cell>
          <cell r="BW1775">
            <v>0</v>
          </cell>
          <cell r="BX1775">
            <v>0</v>
          </cell>
          <cell r="BY1775"/>
          <cell r="BZ1775">
            <v>0</v>
          </cell>
          <cell r="CA1775" t="e">
            <v>#REF!</v>
          </cell>
          <cell r="CB1775" t="str">
            <v>Match</v>
          </cell>
          <cell r="CC1775" t="b">
            <v>0</v>
          </cell>
          <cell r="CD1775">
            <v>620548329</v>
          </cell>
          <cell r="CE1775">
            <v>9</v>
          </cell>
          <cell r="CF1775">
            <v>6</v>
          </cell>
          <cell r="CG1775">
            <v>54</v>
          </cell>
          <cell r="CH1775" t="b">
            <v>0</v>
          </cell>
          <cell r="CI1775">
            <v>-12.313159722223645</v>
          </cell>
          <cell r="CJ1775"/>
          <cell r="CK1775" t="e">
            <v>#REF!</v>
          </cell>
          <cell r="CL1775" t="e">
            <v>#REF!</v>
          </cell>
        </row>
        <row r="1776">
          <cell r="B1776">
            <v>53073</v>
          </cell>
          <cell r="C1776" t="str">
            <v xml:space="preserve"> TELLEZ-MARTINEZ,ERIK</v>
          </cell>
          <cell r="D1776">
            <v>16877.5</v>
          </cell>
          <cell r="E1776">
            <v>10850.17</v>
          </cell>
          <cell r="F1776">
            <v>42558</v>
          </cell>
          <cell r="G1776">
            <v>44027</v>
          </cell>
          <cell r="H1776" t="str">
            <v xml:space="preserve"> PURCHASE VEHICLE</v>
          </cell>
          <cell r="I1776" t="str">
            <v xml:space="preserve"> SA</v>
          </cell>
          <cell r="J1776">
            <v>34</v>
          </cell>
          <cell r="K1776" t="str">
            <v xml:space="preserve"> A</v>
          </cell>
          <cell r="L1776" t="str">
            <v xml:space="preserve"> N</v>
          </cell>
          <cell r="M1776">
            <v>0</v>
          </cell>
          <cell r="N1776">
            <v>61583</v>
          </cell>
          <cell r="O1776">
            <v>53073</v>
          </cell>
          <cell r="P1776">
            <v>0</v>
          </cell>
          <cell r="Q1776" t="str">
            <v xml:space="preserve"> MN</v>
          </cell>
          <cell r="R1776">
            <v>43146</v>
          </cell>
          <cell r="S1776">
            <v>393.03</v>
          </cell>
          <cell r="T1776">
            <v>22.89</v>
          </cell>
          <cell r="U1776" t="str">
            <v xml:space="preserve"> N</v>
          </cell>
          <cell r="V1776">
            <v>11</v>
          </cell>
          <cell r="W1776">
            <v>902775127</v>
          </cell>
          <cell r="X1776" t="str">
            <v xml:space="preserve"> S</v>
          </cell>
          <cell r="Y1776">
            <v>61583</v>
          </cell>
          <cell r="Z1776">
            <v>53073</v>
          </cell>
          <cell r="AA1776">
            <v>0</v>
          </cell>
          <cell r="AB1776">
            <v>24</v>
          </cell>
          <cell r="AC1776">
            <v>5</v>
          </cell>
          <cell r="AD1776">
            <v>12</v>
          </cell>
          <cell r="AE1776">
            <v>0</v>
          </cell>
          <cell r="AF1776">
            <v>0</v>
          </cell>
          <cell r="AG1776" t="str">
            <v xml:space="preserve"> ST</v>
          </cell>
          <cell r="AH1776" t="str">
            <v xml:space="preserve"> 2011 FORD F-150</v>
          </cell>
          <cell r="AI1776" t="str">
            <v xml:space="preserve"> N</v>
          </cell>
          <cell r="AJ1776">
            <v>5.5</v>
          </cell>
          <cell r="AK1776">
            <v>0</v>
          </cell>
          <cell r="AL1776">
            <v>61583</v>
          </cell>
          <cell r="AM1776">
            <v>53073</v>
          </cell>
          <cell r="AN1776" t="str">
            <v xml:space="preserve">  0/00/0000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61583</v>
          </cell>
          <cell r="AZ1776">
            <v>53073</v>
          </cell>
          <cell r="BA1776" t="str">
            <v xml:space="preserve"> ST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 t="str">
            <v>Pass</v>
          </cell>
          <cell r="BH1776" t="str">
            <v>Pass</v>
          </cell>
          <cell r="BI1776" t="str">
            <v>***-**-5127</v>
          </cell>
          <cell r="BJ1776">
            <v>10850.17</v>
          </cell>
          <cell r="BK1776">
            <v>10873.06</v>
          </cell>
          <cell r="BL1776">
            <v>10873.06</v>
          </cell>
          <cell r="BM1776"/>
          <cell r="BN1776"/>
          <cell r="BO1776"/>
          <cell r="BP1776"/>
          <cell r="BQ1776">
            <v>8.1950670827861748E-6</v>
          </cell>
          <cell r="BR1776">
            <v>10850.17</v>
          </cell>
          <cell r="BS1776">
            <v>22.89</v>
          </cell>
          <cell r="BT1776">
            <v>10873.06</v>
          </cell>
          <cell r="BU1776">
            <v>0</v>
          </cell>
          <cell r="BV1776">
            <v>10873.06</v>
          </cell>
          <cell r="BW1776">
            <v>0</v>
          </cell>
          <cell r="BX1776">
            <v>0</v>
          </cell>
          <cell r="BY1776"/>
          <cell r="BZ1776">
            <v>0</v>
          </cell>
          <cell r="CA1776" t="e">
            <v>#REF!</v>
          </cell>
          <cell r="CB1776" t="str">
            <v>Match</v>
          </cell>
          <cell r="CC1776" t="b">
            <v>0</v>
          </cell>
          <cell r="CD1776">
            <v>902775127</v>
          </cell>
          <cell r="CE1776">
            <v>9</v>
          </cell>
          <cell r="CF1776">
            <v>9</v>
          </cell>
          <cell r="CG1776">
            <v>77</v>
          </cell>
          <cell r="CH1776" t="str">
            <v>Z</v>
          </cell>
          <cell r="CI1776">
            <v>-22.313159722223645</v>
          </cell>
          <cell r="CJ1776"/>
          <cell r="CK1776" t="e">
            <v>#REF!</v>
          </cell>
          <cell r="CL1776" t="e">
            <v>#REF!</v>
          </cell>
        </row>
        <row r="1777">
          <cell r="B1777">
            <v>52012</v>
          </cell>
          <cell r="C1777" t="str">
            <v xml:space="preserve"> TARANGO,JESUS R.</v>
          </cell>
          <cell r="D1777">
            <v>45381.760000000002</v>
          </cell>
          <cell r="E1777">
            <v>12434.15</v>
          </cell>
          <cell r="F1777">
            <v>42237</v>
          </cell>
          <cell r="G1777">
            <v>44484</v>
          </cell>
          <cell r="H1777" t="str">
            <v xml:space="preserve"> PURCHASE VEHICLE</v>
          </cell>
          <cell r="I1777" t="str">
            <v xml:space="preserve"> SA</v>
          </cell>
          <cell r="J1777">
            <v>34</v>
          </cell>
          <cell r="K1777" t="str">
            <v xml:space="preserve"> A</v>
          </cell>
          <cell r="L1777" t="str">
            <v xml:space="preserve"> N</v>
          </cell>
          <cell r="M1777">
            <v>0</v>
          </cell>
          <cell r="N1777">
            <v>61590</v>
          </cell>
          <cell r="O1777">
            <v>52012</v>
          </cell>
          <cell r="P1777">
            <v>0</v>
          </cell>
          <cell r="Q1777" t="str">
            <v xml:space="preserve"> LF</v>
          </cell>
          <cell r="R1777">
            <v>43266</v>
          </cell>
          <cell r="S1777">
            <v>740.91</v>
          </cell>
          <cell r="T1777">
            <v>758.03</v>
          </cell>
          <cell r="U1777" t="str">
            <v xml:space="preserve"> N</v>
          </cell>
          <cell r="V1777">
            <v>11</v>
          </cell>
          <cell r="W1777">
            <v>451799145</v>
          </cell>
          <cell r="X1777" t="str">
            <v xml:space="preserve"> S</v>
          </cell>
          <cell r="Y1777">
            <v>61590</v>
          </cell>
          <cell r="Z1777">
            <v>52012</v>
          </cell>
          <cell r="AA1777">
            <v>0</v>
          </cell>
          <cell r="AB1777">
            <v>26</v>
          </cell>
          <cell r="AC1777">
            <v>5</v>
          </cell>
          <cell r="AD1777">
            <v>12</v>
          </cell>
          <cell r="AE1777">
            <v>0</v>
          </cell>
          <cell r="AF1777">
            <v>0</v>
          </cell>
          <cell r="AG1777" t="str">
            <v xml:space="preserve"> ST</v>
          </cell>
          <cell r="AH1777" t="str">
            <v xml:space="preserve"> 2012 DODGE RAM LARAMIE</v>
          </cell>
          <cell r="AI1777" t="str">
            <v xml:space="preserve"> N</v>
          </cell>
          <cell r="AJ1777">
            <v>5.5</v>
          </cell>
          <cell r="AK1777">
            <v>21</v>
          </cell>
          <cell r="AL1777">
            <v>61590</v>
          </cell>
          <cell r="AM1777">
            <v>52012</v>
          </cell>
          <cell r="AN1777" t="str">
            <v xml:space="preserve">  0/00/0000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16</v>
          </cell>
          <cell r="AW1777">
            <v>11</v>
          </cell>
          <cell r="AX1777">
            <v>6</v>
          </cell>
          <cell r="AY1777">
            <v>61590</v>
          </cell>
          <cell r="AZ1777">
            <v>52012</v>
          </cell>
          <cell r="BA1777" t="str">
            <v xml:space="preserve"> ST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 t="str">
            <v>Pass</v>
          </cell>
          <cell r="BH1777" t="str">
            <v>Pass</v>
          </cell>
          <cell r="BI1777" t="str">
            <v>***-**-9145</v>
          </cell>
          <cell r="BJ1777">
            <v>12434.15</v>
          </cell>
          <cell r="BK1777">
            <v>13192.18</v>
          </cell>
          <cell r="BL1777">
            <v>13192.18</v>
          </cell>
          <cell r="BM1777"/>
          <cell r="BN1777"/>
          <cell r="BO1777"/>
          <cell r="BP1777"/>
          <cell r="BQ1777">
            <v>9.3914374952121213E-6</v>
          </cell>
          <cell r="BR1777">
            <v>12434.15</v>
          </cell>
          <cell r="BS1777">
            <v>758.03</v>
          </cell>
          <cell r="BT1777">
            <v>13192.18</v>
          </cell>
          <cell r="BU1777">
            <v>0</v>
          </cell>
          <cell r="BV1777">
            <v>13192.18</v>
          </cell>
          <cell r="BW1777">
            <v>0</v>
          </cell>
          <cell r="BX1777">
            <v>0</v>
          </cell>
          <cell r="BY1777"/>
          <cell r="BZ1777">
            <v>0</v>
          </cell>
          <cell r="CA1777" t="e">
            <v>#REF!</v>
          </cell>
          <cell r="CB1777" t="str">
            <v>Match</v>
          </cell>
          <cell r="CC1777" t="b">
            <v>0</v>
          </cell>
          <cell r="CD1777">
            <v>451799145</v>
          </cell>
          <cell r="CE1777">
            <v>9</v>
          </cell>
          <cell r="CF1777">
            <v>4</v>
          </cell>
          <cell r="CG1777">
            <v>79</v>
          </cell>
          <cell r="CH1777" t="b">
            <v>0</v>
          </cell>
          <cell r="CI1777">
            <v>-142.31315972222365</v>
          </cell>
          <cell r="CJ1777"/>
          <cell r="CK1777" t="e">
            <v>#REF!</v>
          </cell>
          <cell r="CL1777" t="e">
            <v>#REF!</v>
          </cell>
        </row>
        <row r="1778">
          <cell r="B1778">
            <v>52242</v>
          </cell>
          <cell r="C1778" t="str">
            <v xml:space="preserve"> TARANGO,JESUS R.</v>
          </cell>
          <cell r="D1778">
            <v>14515</v>
          </cell>
          <cell r="E1778">
            <v>10103.75</v>
          </cell>
          <cell r="F1778">
            <v>42307</v>
          </cell>
          <cell r="G1778">
            <v>43814</v>
          </cell>
          <cell r="H1778" t="str">
            <v xml:space="preserve"> PURCHASE VEHICLE</v>
          </cell>
          <cell r="I1778" t="str">
            <v xml:space="preserve"> SA</v>
          </cell>
          <cell r="J1778">
            <v>34</v>
          </cell>
          <cell r="K1778" t="str">
            <v xml:space="preserve"> A</v>
          </cell>
          <cell r="L1778" t="str">
            <v xml:space="preserve"> N</v>
          </cell>
          <cell r="M1778">
            <v>0</v>
          </cell>
          <cell r="N1778">
            <v>61590</v>
          </cell>
          <cell r="O1778">
            <v>52242</v>
          </cell>
          <cell r="P1778">
            <v>0</v>
          </cell>
          <cell r="Q1778" t="str">
            <v xml:space="preserve"> JD</v>
          </cell>
          <cell r="R1778">
            <v>42901</v>
          </cell>
          <cell r="S1778">
            <v>351.65</v>
          </cell>
          <cell r="T1778">
            <v>293.27999999999997</v>
          </cell>
          <cell r="U1778" t="str">
            <v xml:space="preserve"> N</v>
          </cell>
          <cell r="V1778">
            <v>11</v>
          </cell>
          <cell r="W1778">
            <v>451799145</v>
          </cell>
          <cell r="X1778" t="str">
            <v xml:space="preserve"> S</v>
          </cell>
          <cell r="Y1778">
            <v>61590</v>
          </cell>
          <cell r="Z1778">
            <v>52242</v>
          </cell>
          <cell r="AA1778">
            <v>0</v>
          </cell>
          <cell r="AB1778">
            <v>26</v>
          </cell>
          <cell r="AC1778">
            <v>5</v>
          </cell>
          <cell r="AD1778">
            <v>12</v>
          </cell>
          <cell r="AE1778">
            <v>0</v>
          </cell>
          <cell r="AF1778">
            <v>0</v>
          </cell>
          <cell r="AG1778" t="str">
            <v xml:space="preserve"> ST</v>
          </cell>
          <cell r="AH1778" t="str">
            <v xml:space="preserve"> 2004 CADILLAC ESCALADE</v>
          </cell>
          <cell r="AI1778" t="str">
            <v xml:space="preserve"> N</v>
          </cell>
          <cell r="AJ1778">
            <v>6.5</v>
          </cell>
          <cell r="AK1778">
            <v>21</v>
          </cell>
          <cell r="AL1778">
            <v>61590</v>
          </cell>
          <cell r="AM1778">
            <v>52242</v>
          </cell>
          <cell r="AN1778" t="str">
            <v xml:space="preserve">  0/00/0000</v>
          </cell>
          <cell r="AO1778">
            <v>2263.29</v>
          </cell>
          <cell r="AP1778">
            <v>277.08999999999997</v>
          </cell>
          <cell r="AQ1778">
            <v>0</v>
          </cell>
          <cell r="AR1778">
            <v>351.65</v>
          </cell>
          <cell r="AS1778">
            <v>351.65</v>
          </cell>
          <cell r="AT1778">
            <v>351.65</v>
          </cell>
          <cell r="AU1778">
            <v>1133.78</v>
          </cell>
          <cell r="AV1778">
            <v>18</v>
          </cell>
          <cell r="AW1778">
            <v>14</v>
          </cell>
          <cell r="AX1778">
            <v>9</v>
          </cell>
          <cell r="AY1778">
            <v>61590</v>
          </cell>
          <cell r="AZ1778">
            <v>52242</v>
          </cell>
          <cell r="BA1778" t="str">
            <v xml:space="preserve"> ST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 t="str">
            <v>Substandard</v>
          </cell>
          <cell r="BH1778" t="str">
            <v>Pass</v>
          </cell>
          <cell r="BI1778" t="str">
            <v>***-**-9145</v>
          </cell>
          <cell r="BJ1778">
            <v>10103.75</v>
          </cell>
          <cell r="BK1778">
            <v>10397.030000000001</v>
          </cell>
          <cell r="BL1778"/>
          <cell r="BM1778"/>
          <cell r="BN1778">
            <v>10397.030000000001</v>
          </cell>
          <cell r="BO1778"/>
          <cell r="BP1778"/>
          <cell r="BQ1778">
            <v>9.0188098225030785E-6</v>
          </cell>
          <cell r="BR1778">
            <v>10103.75</v>
          </cell>
          <cell r="BS1778">
            <v>293.27999999999997</v>
          </cell>
          <cell r="BT1778">
            <v>10397.030000000001</v>
          </cell>
          <cell r="BU1778">
            <v>0</v>
          </cell>
          <cell r="BV1778">
            <v>10397.030000000001</v>
          </cell>
          <cell r="BW1778">
            <v>0</v>
          </cell>
          <cell r="BX1778">
            <v>0</v>
          </cell>
          <cell r="BY1778" t="str">
            <v>120 +</v>
          </cell>
          <cell r="BZ1778">
            <v>2540.38</v>
          </cell>
          <cell r="CA1778" t="e">
            <v>#REF!</v>
          </cell>
          <cell r="CB1778" t="str">
            <v>Match</v>
          </cell>
          <cell r="CC1778" t="b">
            <v>0</v>
          </cell>
          <cell r="CD1778">
            <v>451799145</v>
          </cell>
          <cell r="CE1778">
            <v>9</v>
          </cell>
          <cell r="CF1778">
            <v>4</v>
          </cell>
          <cell r="CG1778">
            <v>79</v>
          </cell>
          <cell r="CH1778" t="b">
            <v>0</v>
          </cell>
          <cell r="CI1778">
            <v>222.68684027777635</v>
          </cell>
          <cell r="CJ1778" t="str">
            <v>31 +</v>
          </cell>
          <cell r="CK1778" t="e">
            <v>#REF!</v>
          </cell>
          <cell r="CL1778" t="e">
            <v>#REF!</v>
          </cell>
        </row>
        <row r="1779">
          <cell r="B1779">
            <v>52126</v>
          </cell>
          <cell r="C1779" t="str">
            <v xml:space="preserve"> TERRAZAS-TERRAZA,JOR</v>
          </cell>
          <cell r="D1779">
            <v>38208.5</v>
          </cell>
          <cell r="E1779">
            <v>26440.04</v>
          </cell>
          <cell r="F1779">
            <v>42270</v>
          </cell>
          <cell r="G1779">
            <v>44104</v>
          </cell>
          <cell r="H1779" t="str">
            <v xml:space="preserve"> PURCHASE FORD F-250</v>
          </cell>
          <cell r="I1779" t="str">
            <v xml:space="preserve"> SA</v>
          </cell>
          <cell r="J1779">
            <v>34</v>
          </cell>
          <cell r="K1779" t="str">
            <v xml:space="preserve"> A</v>
          </cell>
          <cell r="L1779" t="str">
            <v xml:space="preserve"> N</v>
          </cell>
          <cell r="M1779">
            <v>0</v>
          </cell>
          <cell r="N1779">
            <v>61600</v>
          </cell>
          <cell r="O1779">
            <v>52126</v>
          </cell>
          <cell r="P1779">
            <v>0</v>
          </cell>
          <cell r="Q1779" t="str">
            <v xml:space="preserve"> JD</v>
          </cell>
          <cell r="R1779">
            <v>43008</v>
          </cell>
          <cell r="S1779">
            <v>794.58</v>
          </cell>
          <cell r="T1779">
            <v>189.06</v>
          </cell>
          <cell r="U1779" t="str">
            <v xml:space="preserve"> N</v>
          </cell>
          <cell r="V1779">
            <v>11</v>
          </cell>
          <cell r="W1779">
            <v>981767290</v>
          </cell>
          <cell r="X1779" t="str">
            <v xml:space="preserve"> S</v>
          </cell>
          <cell r="Y1779">
            <v>61600</v>
          </cell>
          <cell r="Z1779">
            <v>52126</v>
          </cell>
          <cell r="AA1779">
            <v>0</v>
          </cell>
          <cell r="AB1779">
            <v>25</v>
          </cell>
          <cell r="AC1779">
            <v>5</v>
          </cell>
          <cell r="AD1779">
            <v>12</v>
          </cell>
          <cell r="AE1779">
            <v>0</v>
          </cell>
          <cell r="AF1779">
            <v>0</v>
          </cell>
          <cell r="AG1779" t="str">
            <v xml:space="preserve"> ST</v>
          </cell>
          <cell r="AH1779" t="str">
            <v xml:space="preserve"> 12 F-250/03 EPEDITION/08 FUSIO</v>
          </cell>
          <cell r="AI1779" t="str">
            <v xml:space="preserve"> N</v>
          </cell>
          <cell r="AJ1779">
            <v>9</v>
          </cell>
          <cell r="AK1779">
            <v>23</v>
          </cell>
          <cell r="AL1779">
            <v>61600</v>
          </cell>
          <cell r="AM1779">
            <v>52126</v>
          </cell>
          <cell r="AN1779" t="str">
            <v xml:space="preserve">  0/00/0000</v>
          </cell>
          <cell r="AO1779">
            <v>3071.39</v>
          </cell>
          <cell r="AP1779">
            <v>26.08</v>
          </cell>
          <cell r="AQ1779">
            <v>794.58</v>
          </cell>
          <cell r="AR1779">
            <v>794.58</v>
          </cell>
          <cell r="AS1779">
            <v>794.58</v>
          </cell>
          <cell r="AT1779">
            <v>713.73</v>
          </cell>
          <cell r="AU1779">
            <v>0</v>
          </cell>
          <cell r="AV1779">
            <v>14</v>
          </cell>
          <cell r="AW1779">
            <v>8</v>
          </cell>
          <cell r="AX1779">
            <v>3</v>
          </cell>
          <cell r="AY1779">
            <v>61600</v>
          </cell>
          <cell r="AZ1779">
            <v>52126</v>
          </cell>
          <cell r="BA1779" t="str">
            <v xml:space="preserve"> ST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 t="str">
            <v>Substandard</v>
          </cell>
          <cell r="BH1779" t="str">
            <v>Pass</v>
          </cell>
          <cell r="BI1779" t="str">
            <v>***-**-7290</v>
          </cell>
          <cell r="BJ1779">
            <v>26440.04</v>
          </cell>
          <cell r="BK1779">
            <v>26629.100000000002</v>
          </cell>
          <cell r="BL1779"/>
          <cell r="BM1779"/>
          <cell r="BN1779">
            <v>26629.100000000002</v>
          </cell>
          <cell r="BO1779"/>
          <cell r="BP1779"/>
          <cell r="BQ1779">
            <v>3.2678182809267217E-5</v>
          </cell>
          <cell r="BR1779">
            <v>26440.04</v>
          </cell>
          <cell r="BS1779">
            <v>189.06</v>
          </cell>
          <cell r="BT1779">
            <v>26629.100000000002</v>
          </cell>
          <cell r="BU1779">
            <v>0</v>
          </cell>
          <cell r="BV1779">
            <v>26629.100000000002</v>
          </cell>
          <cell r="BW1779">
            <v>0</v>
          </cell>
          <cell r="BX1779">
            <v>0</v>
          </cell>
          <cell r="BY1779" t="str">
            <v>90-119</v>
          </cell>
          <cell r="BZ1779">
            <v>3097.47</v>
          </cell>
          <cell r="CA1779" t="e">
            <v>#REF!</v>
          </cell>
          <cell r="CB1779" t="str">
            <v>Match</v>
          </cell>
          <cell r="CC1779" t="b">
            <v>0</v>
          </cell>
          <cell r="CD1779">
            <v>981767290</v>
          </cell>
          <cell r="CE1779">
            <v>9</v>
          </cell>
          <cell r="CF1779">
            <v>9</v>
          </cell>
          <cell r="CG1779">
            <v>76</v>
          </cell>
          <cell r="CH1779" t="str">
            <v>Z</v>
          </cell>
          <cell r="CI1779">
            <v>115.68684027777635</v>
          </cell>
          <cell r="CJ1779" t="str">
            <v>31 +</v>
          </cell>
          <cell r="CK1779" t="e">
            <v>#REF!</v>
          </cell>
          <cell r="CL1779" t="e">
            <v>#REF!</v>
          </cell>
        </row>
        <row r="1780">
          <cell r="B1780">
            <v>53202</v>
          </cell>
          <cell r="C1780" t="str">
            <v xml:space="preserve"> TERWILLIGER,STACY</v>
          </cell>
          <cell r="D1780">
            <v>200025</v>
          </cell>
          <cell r="E1780">
            <v>49367.19</v>
          </cell>
          <cell r="F1780">
            <v>42604</v>
          </cell>
          <cell r="G1780">
            <v>43313</v>
          </cell>
          <cell r="H1780" t="str">
            <v xml:space="preserve"> HOME CONSTRUCTION</v>
          </cell>
          <cell r="I1780" t="str">
            <v xml:space="preserve"> SI</v>
          </cell>
          <cell r="J1780">
            <v>72</v>
          </cell>
          <cell r="K1780" t="str">
            <v xml:space="preserve"> A</v>
          </cell>
          <cell r="L1780" t="str">
            <v xml:space="preserve"> C</v>
          </cell>
          <cell r="M1780">
            <v>149044.26999999999</v>
          </cell>
          <cell r="N1780">
            <v>61620</v>
          </cell>
          <cell r="O1780">
            <v>53202</v>
          </cell>
          <cell r="P1780">
            <v>0</v>
          </cell>
          <cell r="Q1780" t="str">
            <v xml:space="preserve"> BR</v>
          </cell>
          <cell r="R1780">
            <v>43313</v>
          </cell>
          <cell r="S1780">
            <v>0</v>
          </cell>
          <cell r="T1780">
            <v>1029.01</v>
          </cell>
          <cell r="U1780" t="str">
            <v xml:space="preserve"> N</v>
          </cell>
          <cell r="V1780">
            <v>1</v>
          </cell>
          <cell r="W1780">
            <v>514581676</v>
          </cell>
          <cell r="X1780" t="str">
            <v xml:space="preserve"> S</v>
          </cell>
          <cell r="Y1780">
            <v>61620</v>
          </cell>
          <cell r="Z1780">
            <v>53202</v>
          </cell>
          <cell r="AA1780">
            <v>0</v>
          </cell>
          <cell r="AB1780">
            <v>25</v>
          </cell>
          <cell r="AC1780">
            <v>10</v>
          </cell>
          <cell r="AD1780">
            <v>8</v>
          </cell>
          <cell r="AE1780">
            <v>0</v>
          </cell>
          <cell r="AF1780">
            <v>0</v>
          </cell>
          <cell r="AG1780" t="str">
            <v xml:space="preserve"> ST</v>
          </cell>
          <cell r="AH1780" t="str">
            <v xml:space="preserve"> UNSECURED</v>
          </cell>
          <cell r="AI1780" t="str">
            <v xml:space="preserve"> N</v>
          </cell>
          <cell r="AJ1780">
            <v>5.5</v>
          </cell>
          <cell r="AK1780">
            <v>1</v>
          </cell>
          <cell r="AL1780">
            <v>61620</v>
          </cell>
          <cell r="AM1780">
            <v>53202</v>
          </cell>
          <cell r="AN1780" t="str">
            <v xml:space="preserve">  0/00/0000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61620</v>
          </cell>
          <cell r="AZ1780">
            <v>53202</v>
          </cell>
          <cell r="BA1780" t="str">
            <v xml:space="preserve"> ST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 t="str">
            <v>Pass</v>
          </cell>
          <cell r="BH1780" t="str">
            <v>Pass</v>
          </cell>
          <cell r="BI1780" t="str">
            <v>***-**-1676</v>
          </cell>
          <cell r="BJ1780">
            <v>198411.46</v>
          </cell>
          <cell r="BK1780">
            <v>50396.200000000004</v>
          </cell>
          <cell r="BL1780">
            <v>50396.200000000004</v>
          </cell>
          <cell r="BM1780"/>
          <cell r="BN1780"/>
          <cell r="BO1780"/>
          <cell r="BP1780"/>
          <cell r="BQ1780">
            <v>3.7286736865749646E-5</v>
          </cell>
          <cell r="BR1780">
            <v>49367.19</v>
          </cell>
          <cell r="BS1780">
            <v>1029.01</v>
          </cell>
          <cell r="BT1780">
            <v>50396.200000000004</v>
          </cell>
          <cell r="BU1780">
            <v>149044.26999999999</v>
          </cell>
          <cell r="BV1780">
            <v>199440.47</v>
          </cell>
          <cell r="BW1780">
            <v>0</v>
          </cell>
          <cell r="BX1780">
            <v>0</v>
          </cell>
          <cell r="BY1780"/>
          <cell r="BZ1780">
            <v>0</v>
          </cell>
          <cell r="CA1780" t="e">
            <v>#REF!</v>
          </cell>
          <cell r="CB1780" t="str">
            <v>Match</v>
          </cell>
          <cell r="CC1780" t="b">
            <v>0</v>
          </cell>
          <cell r="CD1780">
            <v>514581676</v>
          </cell>
          <cell r="CE1780">
            <v>9</v>
          </cell>
          <cell r="CF1780">
            <v>5</v>
          </cell>
          <cell r="CG1780">
            <v>58</v>
          </cell>
          <cell r="CH1780" t="b">
            <v>0</v>
          </cell>
          <cell r="CI1780">
            <v>-189.31315972222365</v>
          </cell>
          <cell r="CJ1780"/>
          <cell r="CK1780" t="e">
            <v>#REF!</v>
          </cell>
          <cell r="CL1780" t="e">
            <v>#REF!</v>
          </cell>
        </row>
        <row r="1781">
          <cell r="B1781">
            <v>310413</v>
          </cell>
          <cell r="C1781" t="str">
            <v xml:space="preserve"> TERWILLIGER,STACY</v>
          </cell>
          <cell r="D1781">
            <v>223250</v>
          </cell>
          <cell r="E1781">
            <v>219652.15</v>
          </cell>
          <cell r="F1781">
            <v>42758</v>
          </cell>
          <cell r="G1781">
            <v>53724</v>
          </cell>
          <cell r="H1781" t="str">
            <v xml:space="preserve"> PURCHASE HOME</v>
          </cell>
          <cell r="I1781" t="str">
            <v xml:space="preserve"> PA</v>
          </cell>
          <cell r="J1781">
            <v>19</v>
          </cell>
          <cell r="K1781" t="str">
            <v xml:space="preserve"> A</v>
          </cell>
          <cell r="L1781" t="str">
            <v xml:space="preserve"> N</v>
          </cell>
          <cell r="M1781">
            <v>0</v>
          </cell>
          <cell r="N1781">
            <v>61620</v>
          </cell>
          <cell r="O1781">
            <v>310413</v>
          </cell>
          <cell r="P1781">
            <v>0</v>
          </cell>
          <cell r="Q1781" t="str">
            <v xml:space="preserve"> BR</v>
          </cell>
          <cell r="R1781">
            <v>43132</v>
          </cell>
          <cell r="S1781">
            <v>1065.83</v>
          </cell>
          <cell r="T1781">
            <v>526.21</v>
          </cell>
          <cell r="U1781" t="str">
            <v xml:space="preserve"> N</v>
          </cell>
          <cell r="V1781">
            <v>2</v>
          </cell>
          <cell r="W1781">
            <v>514581676</v>
          </cell>
          <cell r="X1781" t="str">
            <v xml:space="preserve"> S</v>
          </cell>
          <cell r="Y1781">
            <v>61620</v>
          </cell>
          <cell r="Z1781">
            <v>310413</v>
          </cell>
          <cell r="AA1781">
            <v>0</v>
          </cell>
          <cell r="AB1781">
            <v>23</v>
          </cell>
          <cell r="AC1781">
            <v>6</v>
          </cell>
          <cell r="AD1781">
            <v>3</v>
          </cell>
          <cell r="AE1781">
            <v>310413</v>
          </cell>
          <cell r="AF1781">
            <v>1</v>
          </cell>
          <cell r="AG1781" t="str">
            <v xml:space="preserve"> ST</v>
          </cell>
          <cell r="AH1781" t="str">
            <v xml:space="preserve"> 535 S WICHITA, DIGHTON</v>
          </cell>
          <cell r="AI1781" t="str">
            <v xml:space="preserve"> N</v>
          </cell>
          <cell r="AJ1781">
            <v>3.75</v>
          </cell>
          <cell r="AK1781">
            <v>0</v>
          </cell>
          <cell r="AL1781">
            <v>61620</v>
          </cell>
          <cell r="AM1781">
            <v>310413</v>
          </cell>
          <cell r="AN1781" t="str">
            <v xml:space="preserve">  0/00/0000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61620</v>
          </cell>
          <cell r="AZ1781">
            <v>310413</v>
          </cell>
          <cell r="BA1781" t="str">
            <v xml:space="preserve"> ST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 t="str">
            <v>Pass</v>
          </cell>
          <cell r="BH1781" t="str">
            <v>Pass</v>
          </cell>
          <cell r="BI1781" t="str">
            <v>***-**-1676</v>
          </cell>
          <cell r="BJ1781">
            <v>219652.15</v>
          </cell>
          <cell r="BK1781">
            <v>220178.36</v>
          </cell>
          <cell r="BL1781">
            <v>220178.36</v>
          </cell>
          <cell r="BM1781"/>
          <cell r="BN1781"/>
          <cell r="BO1781"/>
          <cell r="BP1781"/>
          <cell r="BQ1781">
            <v>1.1311494977801003E-4</v>
          </cell>
          <cell r="BR1781">
            <v>219652.15</v>
          </cell>
          <cell r="BS1781">
            <v>526.21</v>
          </cell>
          <cell r="BT1781">
            <v>220178.36</v>
          </cell>
          <cell r="BU1781">
            <v>0</v>
          </cell>
          <cell r="BV1781">
            <v>220178.36</v>
          </cell>
          <cell r="BW1781">
            <v>0</v>
          </cell>
          <cell r="BX1781">
            <v>0</v>
          </cell>
          <cell r="BY1781"/>
          <cell r="BZ1781">
            <v>0</v>
          </cell>
          <cell r="CA1781" t="e">
            <v>#REF!</v>
          </cell>
          <cell r="CB1781" t="str">
            <v>Match</v>
          </cell>
          <cell r="CC1781" t="b">
            <v>0</v>
          </cell>
          <cell r="CD1781">
            <v>514581676</v>
          </cell>
          <cell r="CE1781">
            <v>9</v>
          </cell>
          <cell r="CF1781">
            <v>5</v>
          </cell>
          <cell r="CG1781">
            <v>58</v>
          </cell>
          <cell r="CH1781" t="b">
            <v>0</v>
          </cell>
          <cell r="CI1781">
            <v>-8.3131597222236451</v>
          </cell>
          <cell r="CJ1781"/>
          <cell r="CK1781" t="e">
            <v>#REF!</v>
          </cell>
          <cell r="CL1781" t="e">
            <v>#REF!</v>
          </cell>
        </row>
        <row r="1782">
          <cell r="B1782">
            <v>9310413</v>
          </cell>
          <cell r="C1782" t="str">
            <v xml:space="preserve"> TERWILLIG STA</v>
          </cell>
          <cell r="D1782">
            <v>-223250</v>
          </cell>
          <cell r="E1782">
            <v>-219652.15</v>
          </cell>
          <cell r="F1782">
            <v>42758</v>
          </cell>
          <cell r="G1782">
            <v>53724</v>
          </cell>
          <cell r="H1782" t="str">
            <v xml:space="preserve"> MPF LOAN SOLD</v>
          </cell>
          <cell r="I1782" t="str">
            <v xml:space="preserve"> PT</v>
          </cell>
          <cell r="J1782">
            <v>20</v>
          </cell>
          <cell r="K1782" t="str">
            <v xml:space="preserve"> A</v>
          </cell>
          <cell r="L1782" t="str">
            <v xml:space="preserve"> N</v>
          </cell>
          <cell r="M1782">
            <v>0</v>
          </cell>
          <cell r="N1782">
            <v>61620</v>
          </cell>
          <cell r="O1782">
            <v>9310413</v>
          </cell>
          <cell r="P1782">
            <v>0</v>
          </cell>
          <cell r="Q1782" t="str">
            <v xml:space="preserve"> BR</v>
          </cell>
          <cell r="R1782">
            <v>43132</v>
          </cell>
          <cell r="S1782">
            <v>1065.83</v>
          </cell>
          <cell r="T1782">
            <v>-526.21</v>
          </cell>
          <cell r="U1782" t="str">
            <v xml:space="preserve"> N</v>
          </cell>
          <cell r="V1782">
            <v>2</v>
          </cell>
          <cell r="W1782">
            <v>514581676</v>
          </cell>
          <cell r="X1782" t="str">
            <v xml:space="preserve"> S</v>
          </cell>
          <cell r="Y1782">
            <v>61620</v>
          </cell>
          <cell r="Z1782">
            <v>9310413</v>
          </cell>
          <cell r="AA1782">
            <v>0</v>
          </cell>
          <cell r="AB1782">
            <v>23</v>
          </cell>
          <cell r="AC1782">
            <v>6</v>
          </cell>
          <cell r="AD1782">
            <v>3</v>
          </cell>
          <cell r="AE1782">
            <v>310413</v>
          </cell>
          <cell r="AF1782">
            <v>1</v>
          </cell>
          <cell r="AG1782" t="str">
            <v xml:space="preserve"> ST</v>
          </cell>
          <cell r="AH1782" t="str">
            <v xml:space="preserve"> 535 S WICHITA, DIGHTON</v>
          </cell>
          <cell r="AI1782" t="str">
            <v xml:space="preserve">  </v>
          </cell>
          <cell r="AJ1782">
            <v>3.75</v>
          </cell>
          <cell r="AK1782">
            <v>0</v>
          </cell>
          <cell r="AL1782">
            <v>61620</v>
          </cell>
          <cell r="AM1782">
            <v>9310413</v>
          </cell>
          <cell r="AN1782" t="str">
            <v xml:space="preserve">  0/00/0000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61620</v>
          </cell>
          <cell r="AZ1782">
            <v>9310413</v>
          </cell>
          <cell r="BA1782" t="str">
            <v xml:space="preserve"> ST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 t="str">
            <v>Pass</v>
          </cell>
          <cell r="BH1782" t="str">
            <v>Pass</v>
          </cell>
          <cell r="BI1782" t="str">
            <v>***-**-1676</v>
          </cell>
          <cell r="BJ1782">
            <v>-219652.15</v>
          </cell>
          <cell r="BK1782">
            <v>-220178.36</v>
          </cell>
          <cell r="BL1782">
            <v>-220178.36</v>
          </cell>
          <cell r="BM1782"/>
          <cell r="BN1782"/>
          <cell r="BO1782"/>
          <cell r="BP1782"/>
          <cell r="BQ1782">
            <v>-1.1311494977801003E-4</v>
          </cell>
          <cell r="BR1782">
            <v>-219652.15</v>
          </cell>
          <cell r="BS1782">
            <v>-526.21</v>
          </cell>
          <cell r="BT1782">
            <v>-220178.36</v>
          </cell>
          <cell r="BU1782">
            <v>0</v>
          </cell>
          <cell r="BV1782">
            <v>-220178.36</v>
          </cell>
          <cell r="BW1782">
            <v>0</v>
          </cell>
          <cell r="BX1782">
            <v>0</v>
          </cell>
          <cell r="BY1782"/>
          <cell r="BZ1782">
            <v>0</v>
          </cell>
          <cell r="CA1782" t="e">
            <v>#REF!</v>
          </cell>
          <cell r="CB1782" t="str">
            <v>Match</v>
          </cell>
          <cell r="CC1782" t="b">
            <v>0</v>
          </cell>
          <cell r="CD1782">
            <v>514581676</v>
          </cell>
          <cell r="CE1782">
            <v>9</v>
          </cell>
          <cell r="CF1782">
            <v>5</v>
          </cell>
          <cell r="CG1782">
            <v>58</v>
          </cell>
          <cell r="CH1782" t="b">
            <v>0</v>
          </cell>
          <cell r="CI1782">
            <v>-8.3131597222236451</v>
          </cell>
          <cell r="CJ1782"/>
          <cell r="CK1782" t="e">
            <v>#REF!</v>
          </cell>
          <cell r="CL1782" t="e">
            <v>#REF!</v>
          </cell>
        </row>
        <row r="1783">
          <cell r="B1783">
            <v>49983</v>
          </cell>
          <cell r="C1783" t="str">
            <v xml:space="preserve"> THOMPSON,ROBERT M.</v>
          </cell>
          <cell r="D1783">
            <v>750000</v>
          </cell>
          <cell r="E1783">
            <v>359233.93</v>
          </cell>
          <cell r="F1783">
            <v>41680</v>
          </cell>
          <cell r="G1783">
            <v>44237</v>
          </cell>
          <cell r="H1783" t="str">
            <v xml:space="preserve"> AMORTORIZE OPERATING NOTE</v>
          </cell>
          <cell r="I1783" t="str">
            <v xml:space="preserve"> SA</v>
          </cell>
          <cell r="J1783">
            <v>92</v>
          </cell>
          <cell r="K1783" t="str">
            <v xml:space="preserve"> A</v>
          </cell>
          <cell r="L1783" t="str">
            <v xml:space="preserve"> N</v>
          </cell>
          <cell r="M1783">
            <v>0</v>
          </cell>
          <cell r="N1783">
            <v>61757</v>
          </cell>
          <cell r="O1783">
            <v>49983</v>
          </cell>
          <cell r="P1783">
            <v>0</v>
          </cell>
          <cell r="Q1783" t="str">
            <v xml:space="preserve"> LF</v>
          </cell>
          <cell r="R1783">
            <v>43141</v>
          </cell>
          <cell r="S1783">
            <v>10424.379999999999</v>
          </cell>
          <cell r="T1783">
            <v>620.04999999999995</v>
          </cell>
          <cell r="U1783" t="str">
            <v xml:space="preserve"> N</v>
          </cell>
          <cell r="V1783">
            <v>7</v>
          </cell>
          <cell r="W1783">
            <v>496707290</v>
          </cell>
          <cell r="X1783" t="str">
            <v xml:space="preserve"> S</v>
          </cell>
          <cell r="Y1783">
            <v>61757</v>
          </cell>
          <cell r="Z1783">
            <v>49983</v>
          </cell>
          <cell r="AA1783">
            <v>0</v>
          </cell>
          <cell r="AB1783">
            <v>26</v>
          </cell>
          <cell r="AC1783">
            <v>4</v>
          </cell>
          <cell r="AD1783">
            <v>11</v>
          </cell>
          <cell r="AE1783">
            <v>0</v>
          </cell>
          <cell r="AF1783">
            <v>0</v>
          </cell>
          <cell r="AG1783" t="str">
            <v xml:space="preserve"> ST</v>
          </cell>
          <cell r="AH1783" t="str">
            <v xml:space="preserve"> ALL INV CHAT ACCTS EQUIP GI LV</v>
          </cell>
          <cell r="AI1783" t="str">
            <v xml:space="preserve"> N</v>
          </cell>
          <cell r="AJ1783">
            <v>4.5</v>
          </cell>
          <cell r="AK1783">
            <v>1</v>
          </cell>
          <cell r="AL1783">
            <v>61757</v>
          </cell>
          <cell r="AM1783">
            <v>49983</v>
          </cell>
          <cell r="AN1783" t="str">
            <v xml:space="preserve">  0/00/0000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61757</v>
          </cell>
          <cell r="AZ1783">
            <v>49983</v>
          </cell>
          <cell r="BA1783" t="str">
            <v xml:space="preserve"> ST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 t="str">
            <v>Pass</v>
          </cell>
          <cell r="BH1783" t="str">
            <v>Pass</v>
          </cell>
          <cell r="BI1783" t="str">
            <v>***-**-7290</v>
          </cell>
          <cell r="BJ1783">
            <v>359233.93</v>
          </cell>
          <cell r="BK1783">
            <v>359853.98</v>
          </cell>
          <cell r="BL1783">
            <v>359853.98</v>
          </cell>
          <cell r="BM1783"/>
          <cell r="BN1783"/>
          <cell r="BO1783"/>
          <cell r="BP1783"/>
          <cell r="BQ1783">
            <v>2.2199497496659426E-4</v>
          </cell>
          <cell r="BR1783">
            <v>359233.93</v>
          </cell>
          <cell r="BS1783">
            <v>620.04999999999995</v>
          </cell>
          <cell r="BT1783">
            <v>359853.98</v>
          </cell>
          <cell r="BU1783">
            <v>0</v>
          </cell>
          <cell r="BV1783">
            <v>359853.98</v>
          </cell>
          <cell r="BW1783">
            <v>0</v>
          </cell>
          <cell r="BX1783">
            <v>0</v>
          </cell>
          <cell r="BY1783"/>
          <cell r="BZ1783">
            <v>0</v>
          </cell>
          <cell r="CA1783" t="e">
            <v>#REF!</v>
          </cell>
          <cell r="CB1783" t="str">
            <v>Match</v>
          </cell>
          <cell r="CC1783" t="b">
            <v>0</v>
          </cell>
          <cell r="CD1783">
            <v>496707290</v>
          </cell>
          <cell r="CE1783">
            <v>9</v>
          </cell>
          <cell r="CF1783">
            <v>4</v>
          </cell>
          <cell r="CG1783">
            <v>70</v>
          </cell>
          <cell r="CH1783" t="b">
            <v>0</v>
          </cell>
          <cell r="CI1783">
            <v>-17.313159722223645</v>
          </cell>
          <cell r="CJ1783"/>
          <cell r="CK1783" t="e">
            <v>#REF!</v>
          </cell>
          <cell r="CL1783" t="e">
            <v>#REF!</v>
          </cell>
        </row>
        <row r="1784">
          <cell r="B1784">
            <v>54333</v>
          </cell>
          <cell r="C1784" t="str">
            <v xml:space="preserve"> THOMPSON,ROBERT M.</v>
          </cell>
          <cell r="D1784">
            <v>500000</v>
          </cell>
          <cell r="E1784">
            <v>494500</v>
          </cell>
          <cell r="F1784">
            <v>43066</v>
          </cell>
          <cell r="G1784">
            <v>43424</v>
          </cell>
          <cell r="H1784" t="str">
            <v xml:space="preserve"> OPERATING RENEWAL</v>
          </cell>
          <cell r="I1784" t="str">
            <v xml:space="preserve"> SI</v>
          </cell>
          <cell r="J1784">
            <v>61</v>
          </cell>
          <cell r="K1784" t="str">
            <v xml:space="preserve"> A</v>
          </cell>
          <cell r="L1784" t="str">
            <v xml:space="preserve"> O</v>
          </cell>
          <cell r="M1784">
            <v>500000</v>
          </cell>
          <cell r="N1784">
            <v>61757</v>
          </cell>
          <cell r="O1784">
            <v>54333</v>
          </cell>
          <cell r="P1784">
            <v>0</v>
          </cell>
          <cell r="Q1784" t="str">
            <v xml:space="preserve"> LF</v>
          </cell>
          <cell r="R1784">
            <v>43424</v>
          </cell>
          <cell r="S1784">
            <v>0</v>
          </cell>
          <cell r="T1784">
            <v>2559.46</v>
          </cell>
          <cell r="U1784" t="str">
            <v xml:space="preserve"> N</v>
          </cell>
          <cell r="V1784">
            <v>7</v>
          </cell>
          <cell r="W1784">
            <v>496707290</v>
          </cell>
          <cell r="X1784" t="str">
            <v xml:space="preserve"> S</v>
          </cell>
          <cell r="Y1784">
            <v>61757</v>
          </cell>
          <cell r="Z1784">
            <v>54333</v>
          </cell>
          <cell r="AA1784">
            <v>0</v>
          </cell>
          <cell r="AB1784">
            <v>26</v>
          </cell>
          <cell r="AC1784">
            <v>4</v>
          </cell>
          <cell r="AD1784">
            <v>5</v>
          </cell>
          <cell r="AE1784">
            <v>0</v>
          </cell>
          <cell r="AF1784">
            <v>0</v>
          </cell>
          <cell r="AG1784" t="str">
            <v xml:space="preserve"> ST</v>
          </cell>
          <cell r="AH1784" t="str">
            <v xml:space="preserve"> ALL INVENTORY, CHATTEL PAPER,</v>
          </cell>
          <cell r="AI1784" t="str">
            <v xml:space="preserve"> N</v>
          </cell>
          <cell r="AJ1784">
            <v>4.75</v>
          </cell>
          <cell r="AK1784">
            <v>0</v>
          </cell>
          <cell r="AL1784">
            <v>61757</v>
          </cell>
          <cell r="AM1784">
            <v>54333</v>
          </cell>
          <cell r="AN1784" t="str">
            <v xml:space="preserve">  0/00/0000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61757</v>
          </cell>
          <cell r="AZ1784">
            <v>54333</v>
          </cell>
          <cell r="BA1784" t="str">
            <v xml:space="preserve"> ST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 t="str">
            <v>Pass</v>
          </cell>
          <cell r="BH1784" t="str">
            <v>Pass</v>
          </cell>
          <cell r="BI1784" t="str">
            <v>***-**-7290</v>
          </cell>
          <cell r="BJ1784">
            <v>500000</v>
          </cell>
          <cell r="BK1784">
            <v>497059.46</v>
          </cell>
          <cell r="BL1784">
            <v>497059.46</v>
          </cell>
          <cell r="BM1784"/>
          <cell r="BN1784"/>
          <cell r="BO1784"/>
          <cell r="BP1784"/>
          <cell r="BQ1784">
            <v>3.2256198740881689E-4</v>
          </cell>
          <cell r="BR1784">
            <v>494500</v>
          </cell>
          <cell r="BS1784">
            <v>2559.46</v>
          </cell>
          <cell r="BT1784">
            <v>497059.46</v>
          </cell>
          <cell r="BU1784">
            <v>5500</v>
          </cell>
          <cell r="BV1784">
            <v>502559.46</v>
          </cell>
          <cell r="BW1784">
            <v>0</v>
          </cell>
          <cell r="BX1784">
            <v>0</v>
          </cell>
          <cell r="BY1784"/>
          <cell r="BZ1784">
            <v>0</v>
          </cell>
          <cell r="CA1784" t="e">
            <v>#REF!</v>
          </cell>
          <cell r="CB1784" t="str">
            <v>Match</v>
          </cell>
          <cell r="CC1784" t="b">
            <v>0</v>
          </cell>
          <cell r="CD1784">
            <v>496707290</v>
          </cell>
          <cell r="CE1784">
            <v>9</v>
          </cell>
          <cell r="CF1784">
            <v>4</v>
          </cell>
          <cell r="CG1784">
            <v>70</v>
          </cell>
          <cell r="CH1784" t="b">
            <v>0</v>
          </cell>
          <cell r="CI1784">
            <v>-300.31315972222365</v>
          </cell>
          <cell r="CJ1784"/>
          <cell r="CK1784" t="e">
            <v>#REF!</v>
          </cell>
          <cell r="CL1784" t="e">
            <v>#REF!</v>
          </cell>
        </row>
        <row r="1785">
          <cell r="B1785">
            <v>949983</v>
          </cell>
          <cell r="C1785" t="str">
            <v xml:space="preserve"> THOMPSON,ROBE</v>
          </cell>
          <cell r="D1785">
            <v>-525704.07999999996</v>
          </cell>
          <cell r="E1785">
            <v>-359233.93</v>
          </cell>
          <cell r="F1785">
            <v>42500</v>
          </cell>
          <cell r="G1785">
            <v>44237</v>
          </cell>
          <cell r="H1785" t="str">
            <v xml:space="preserve"> PARTICIPATION SOLD</v>
          </cell>
          <cell r="I1785" t="str">
            <v xml:space="preserve"> PT</v>
          </cell>
          <cell r="J1785">
            <v>93</v>
          </cell>
          <cell r="K1785" t="str">
            <v xml:space="preserve"> A</v>
          </cell>
          <cell r="L1785" t="str">
            <v xml:space="preserve"> N</v>
          </cell>
          <cell r="M1785">
            <v>0</v>
          </cell>
          <cell r="N1785">
            <v>61757</v>
          </cell>
          <cell r="O1785">
            <v>949983</v>
          </cell>
          <cell r="P1785">
            <v>0</v>
          </cell>
          <cell r="Q1785" t="str">
            <v xml:space="preserve"> LF</v>
          </cell>
          <cell r="R1785">
            <v>44237</v>
          </cell>
          <cell r="S1785">
            <v>0</v>
          </cell>
          <cell r="T1785">
            <v>543.78</v>
          </cell>
          <cell r="U1785" t="str">
            <v xml:space="preserve"> N</v>
          </cell>
          <cell r="V1785">
            <v>7</v>
          </cell>
          <cell r="W1785">
            <v>496707290</v>
          </cell>
          <cell r="X1785" t="str">
            <v xml:space="preserve"> S</v>
          </cell>
          <cell r="Y1785">
            <v>61757</v>
          </cell>
          <cell r="Z1785">
            <v>949983</v>
          </cell>
          <cell r="AA1785">
            <v>0</v>
          </cell>
          <cell r="AB1785">
            <v>26</v>
          </cell>
          <cell r="AC1785">
            <v>3</v>
          </cell>
          <cell r="AD1785">
            <v>11</v>
          </cell>
          <cell r="AE1785">
            <v>49983</v>
          </cell>
          <cell r="AF1785">
            <v>0</v>
          </cell>
          <cell r="AG1785" t="str">
            <v xml:space="preserve"> ST</v>
          </cell>
          <cell r="AH1785" t="str">
            <v xml:space="preserve"> ALL LIVESTOCK, ACCTS, EQUIP, G</v>
          </cell>
          <cell r="AI1785" t="str">
            <v xml:space="preserve">  </v>
          </cell>
          <cell r="AJ1785">
            <v>4.25</v>
          </cell>
          <cell r="AK1785">
            <v>1</v>
          </cell>
          <cell r="AL1785">
            <v>61757</v>
          </cell>
          <cell r="AM1785">
            <v>949983</v>
          </cell>
          <cell r="AN1785" t="str">
            <v xml:space="preserve">  0/00/0000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1</v>
          </cell>
          <cell r="AW1785">
            <v>0</v>
          </cell>
          <cell r="AX1785">
            <v>0</v>
          </cell>
          <cell r="AY1785">
            <v>61757</v>
          </cell>
          <cell r="AZ1785">
            <v>949983</v>
          </cell>
          <cell r="BA1785" t="str">
            <v xml:space="preserve"> ST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 t="str">
            <v>Pass</v>
          </cell>
          <cell r="BH1785" t="str">
            <v>Pass</v>
          </cell>
          <cell r="BI1785" t="str">
            <v>***-**-7290</v>
          </cell>
          <cell r="BJ1785">
            <v>-359233.93</v>
          </cell>
          <cell r="BK1785">
            <v>-358690.14999999997</v>
          </cell>
          <cell r="BL1785">
            <v>-358690.14999999997</v>
          </cell>
          <cell r="BM1785"/>
          <cell r="BN1785"/>
          <cell r="BO1785"/>
          <cell r="BP1785"/>
          <cell r="BQ1785">
            <v>-2.0966192080178349E-4</v>
          </cell>
          <cell r="BR1785">
            <v>-359233.93</v>
          </cell>
          <cell r="BS1785">
            <v>543.78</v>
          </cell>
          <cell r="BT1785">
            <v>-358690.14999999997</v>
          </cell>
          <cell r="BU1785">
            <v>0</v>
          </cell>
          <cell r="BV1785">
            <v>-358690.14999999997</v>
          </cell>
          <cell r="BW1785">
            <v>0</v>
          </cell>
          <cell r="BX1785">
            <v>0</v>
          </cell>
          <cell r="BY1785"/>
          <cell r="BZ1785">
            <v>0</v>
          </cell>
          <cell r="CA1785" t="e">
            <v>#REF!</v>
          </cell>
          <cell r="CB1785" t="str">
            <v>Match</v>
          </cell>
          <cell r="CC1785" t="b">
            <v>0</v>
          </cell>
          <cell r="CD1785">
            <v>496707290</v>
          </cell>
          <cell r="CE1785">
            <v>9</v>
          </cell>
          <cell r="CF1785">
            <v>4</v>
          </cell>
          <cell r="CG1785">
            <v>70</v>
          </cell>
          <cell r="CH1785" t="b">
            <v>0</v>
          </cell>
          <cell r="CI1785">
            <v>-1113.3131597222236</v>
          </cell>
          <cell r="CJ1785"/>
          <cell r="CK1785" t="e">
            <v>#REF!</v>
          </cell>
          <cell r="CL1785" t="e">
            <v>#REF!</v>
          </cell>
        </row>
        <row r="1786">
          <cell r="B1786">
            <v>954333</v>
          </cell>
          <cell r="C1786" t="str">
            <v xml:space="preserve"> THOMPSON,ROBE</v>
          </cell>
          <cell r="D1786">
            <v>-500000</v>
          </cell>
          <cell r="E1786">
            <v>-196800</v>
          </cell>
          <cell r="F1786">
            <v>43066</v>
          </cell>
          <cell r="G1786">
            <v>43424</v>
          </cell>
          <cell r="H1786" t="str">
            <v xml:space="preserve"> PARTICIPATION SOLD</v>
          </cell>
          <cell r="I1786" t="str">
            <v xml:space="preserve"> PT</v>
          </cell>
          <cell r="J1786">
            <v>65</v>
          </cell>
          <cell r="K1786" t="str">
            <v xml:space="preserve"> A</v>
          </cell>
          <cell r="L1786" t="str">
            <v xml:space="preserve"> O</v>
          </cell>
          <cell r="M1786">
            <v>-500000</v>
          </cell>
          <cell r="N1786">
            <v>61757</v>
          </cell>
          <cell r="O1786">
            <v>954333</v>
          </cell>
          <cell r="P1786">
            <v>0</v>
          </cell>
          <cell r="Q1786" t="str">
            <v xml:space="preserve"> LF</v>
          </cell>
          <cell r="R1786">
            <v>43424</v>
          </cell>
          <cell r="S1786">
            <v>0</v>
          </cell>
          <cell r="T1786">
            <v>995.44</v>
          </cell>
          <cell r="U1786" t="str">
            <v xml:space="preserve"> N</v>
          </cell>
          <cell r="V1786">
            <v>7</v>
          </cell>
          <cell r="W1786">
            <v>496707290</v>
          </cell>
          <cell r="X1786" t="str">
            <v xml:space="preserve"> S</v>
          </cell>
          <cell r="Y1786">
            <v>61757</v>
          </cell>
          <cell r="Z1786">
            <v>954333</v>
          </cell>
          <cell r="AA1786">
            <v>0</v>
          </cell>
          <cell r="AB1786">
            <v>26</v>
          </cell>
          <cell r="AC1786">
            <v>4</v>
          </cell>
          <cell r="AD1786">
            <v>5</v>
          </cell>
          <cell r="AE1786">
            <v>54333</v>
          </cell>
          <cell r="AF1786">
            <v>0</v>
          </cell>
          <cell r="AG1786" t="str">
            <v xml:space="preserve"> ST</v>
          </cell>
          <cell r="AH1786" t="str">
            <v xml:space="preserve"> FIRST NATIONAL PHILLIPSBURG</v>
          </cell>
          <cell r="AI1786" t="str">
            <v xml:space="preserve">  </v>
          </cell>
          <cell r="AJ1786">
            <v>4.5</v>
          </cell>
          <cell r="AK1786">
            <v>0</v>
          </cell>
          <cell r="AL1786">
            <v>61757</v>
          </cell>
          <cell r="AM1786">
            <v>954333</v>
          </cell>
          <cell r="AN1786" t="str">
            <v xml:space="preserve">  0/00/0000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61757</v>
          </cell>
          <cell r="AZ1786">
            <v>954333</v>
          </cell>
          <cell r="BA1786" t="str">
            <v xml:space="preserve"> ST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 t="str">
            <v>Pass</v>
          </cell>
          <cell r="BH1786" t="str">
            <v>Pass</v>
          </cell>
          <cell r="BI1786" t="str">
            <v>***-**-7290</v>
          </cell>
          <cell r="BJ1786">
            <v>-500000</v>
          </cell>
          <cell r="BK1786">
            <v>-195804.56</v>
          </cell>
          <cell r="BL1786">
            <v>-195804.56</v>
          </cell>
          <cell r="BM1786"/>
          <cell r="BN1786"/>
          <cell r="BO1786"/>
          <cell r="BP1786"/>
          <cell r="BQ1786">
            <v>-1.2161604855483933E-4</v>
          </cell>
          <cell r="BR1786">
            <v>-196800</v>
          </cell>
          <cell r="BS1786">
            <v>995.44</v>
          </cell>
          <cell r="BT1786">
            <v>-195804.56</v>
          </cell>
          <cell r="BU1786">
            <v>-303200</v>
          </cell>
          <cell r="BV1786">
            <v>-499004.56</v>
          </cell>
          <cell r="BW1786">
            <v>0</v>
          </cell>
          <cell r="BX1786">
            <v>0</v>
          </cell>
          <cell r="BY1786"/>
          <cell r="BZ1786">
            <v>0</v>
          </cell>
          <cell r="CA1786" t="e">
            <v>#REF!</v>
          </cell>
          <cell r="CB1786" t="str">
            <v>Match</v>
          </cell>
          <cell r="CC1786" t="b">
            <v>0</v>
          </cell>
          <cell r="CD1786">
            <v>496707290</v>
          </cell>
          <cell r="CE1786">
            <v>9</v>
          </cell>
          <cell r="CF1786">
            <v>4</v>
          </cell>
          <cell r="CG1786">
            <v>70</v>
          </cell>
          <cell r="CH1786" t="b">
            <v>0</v>
          </cell>
          <cell r="CI1786">
            <v>-300.31315972222365</v>
          </cell>
          <cell r="CJ1786"/>
          <cell r="CK1786" t="e">
            <v>#REF!</v>
          </cell>
          <cell r="CL1786" t="e">
            <v>#REF!</v>
          </cell>
        </row>
        <row r="1787">
          <cell r="B1787">
            <v>93266</v>
          </cell>
          <cell r="C1787" t="str">
            <v xml:space="preserve"> THOMAS,ROBERT</v>
          </cell>
          <cell r="D1787">
            <v>14253.09</v>
          </cell>
          <cell r="E1787">
            <v>13420.7</v>
          </cell>
          <cell r="F1787">
            <v>36630</v>
          </cell>
          <cell r="G1787">
            <v>39920</v>
          </cell>
          <cell r="H1787" t="str">
            <v xml:space="preserve"> RENEW DEBT CONSOLIDATION</v>
          </cell>
          <cell r="I1787" t="str">
            <v xml:space="preserve"> CO</v>
          </cell>
          <cell r="J1787">
            <v>14</v>
          </cell>
          <cell r="K1787" t="str">
            <v xml:space="preserve"> A</v>
          </cell>
          <cell r="L1787" t="str">
            <v xml:space="preserve"> N</v>
          </cell>
          <cell r="M1787">
            <v>0</v>
          </cell>
          <cell r="N1787">
            <v>61760</v>
          </cell>
          <cell r="O1787">
            <v>93266</v>
          </cell>
          <cell r="P1787">
            <v>0</v>
          </cell>
          <cell r="Q1787" t="str">
            <v xml:space="preserve"> SN</v>
          </cell>
          <cell r="R1787">
            <v>37028</v>
          </cell>
          <cell r="S1787">
            <v>200.88</v>
          </cell>
          <cell r="T1787">
            <v>0</v>
          </cell>
          <cell r="U1787" t="str">
            <v xml:space="preserve"> N</v>
          </cell>
          <cell r="V1787">
            <v>2</v>
          </cell>
          <cell r="W1787">
            <v>512545016</v>
          </cell>
          <cell r="X1787" t="str">
            <v xml:space="preserve"> S</v>
          </cell>
          <cell r="Y1787">
            <v>61760</v>
          </cell>
          <cell r="Z1787">
            <v>93266</v>
          </cell>
          <cell r="AA1787">
            <v>0</v>
          </cell>
          <cell r="AB1787">
            <v>1</v>
          </cell>
          <cell r="AC1787">
            <v>10</v>
          </cell>
          <cell r="AD1787">
            <v>1</v>
          </cell>
          <cell r="AE1787">
            <v>0</v>
          </cell>
          <cell r="AF1787">
            <v>0</v>
          </cell>
          <cell r="AG1787" t="str">
            <v xml:space="preserve"> ST</v>
          </cell>
          <cell r="AH1787" t="str">
            <v xml:space="preserve"> REM DATED 4-14-00</v>
          </cell>
          <cell r="AI1787" t="str">
            <v xml:space="preserve"> N</v>
          </cell>
          <cell r="AJ1787">
            <v>10</v>
          </cell>
          <cell r="AK1787">
            <v>9</v>
          </cell>
          <cell r="AL1787">
            <v>61760</v>
          </cell>
          <cell r="AM1787">
            <v>93266</v>
          </cell>
          <cell r="AN1787" t="str">
            <v xml:space="preserve">  0/00/0000</v>
          </cell>
          <cell r="AO1787">
            <v>13420.7</v>
          </cell>
          <cell r="AP1787">
            <v>22378.01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35798.71</v>
          </cell>
          <cell r="AV1787">
            <v>5</v>
          </cell>
          <cell r="AW1787">
            <v>2</v>
          </cell>
          <cell r="AX1787">
            <v>1</v>
          </cell>
          <cell r="AY1787">
            <v>61760</v>
          </cell>
          <cell r="AZ1787">
            <v>93266</v>
          </cell>
          <cell r="BA1787" t="str">
            <v xml:space="preserve"> ST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 t="str">
            <v>Substandard</v>
          </cell>
          <cell r="BH1787" t="str">
            <v>Pass</v>
          </cell>
          <cell r="BI1787" t="str">
            <v>***-**-5016</v>
          </cell>
          <cell r="BJ1787">
            <v>13420.7</v>
          </cell>
          <cell r="BK1787">
            <v>0</v>
          </cell>
          <cell r="BL1787"/>
          <cell r="BM1787"/>
          <cell r="BN1787">
            <v>0</v>
          </cell>
          <cell r="BO1787"/>
          <cell r="BP1787"/>
          <cell r="BQ1787">
            <v>1.8430132145889031E-5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13420.7</v>
          </cell>
          <cell r="BY1787" t="str">
            <v>120 +</v>
          </cell>
          <cell r="BZ1787">
            <v>35798.71</v>
          </cell>
          <cell r="CA1787" t="e">
            <v>#REF!</v>
          </cell>
          <cell r="CB1787" t="str">
            <v>Match</v>
          </cell>
          <cell r="CC1787" t="b">
            <v>0</v>
          </cell>
          <cell r="CD1787">
            <v>512545016</v>
          </cell>
          <cell r="CE1787">
            <v>9</v>
          </cell>
          <cell r="CF1787">
            <v>5</v>
          </cell>
          <cell r="CG1787">
            <v>54</v>
          </cell>
          <cell r="CH1787" t="b">
            <v>0</v>
          </cell>
          <cell r="CI1787">
            <v>6095.6868402777764</v>
          </cell>
          <cell r="CJ1787" t="str">
            <v>31 +</v>
          </cell>
          <cell r="CK1787">
            <v>0</v>
          </cell>
          <cell r="CL1787">
            <v>0</v>
          </cell>
        </row>
        <row r="1788">
          <cell r="B1788">
            <v>52760</v>
          </cell>
          <cell r="C1788" t="str">
            <v xml:space="preserve"> THOMAS,JUDY LYNN</v>
          </cell>
          <cell r="D1788">
            <v>6526.5</v>
          </cell>
          <cell r="E1788">
            <v>2933.08</v>
          </cell>
          <cell r="F1788">
            <v>42472</v>
          </cell>
          <cell r="G1788">
            <v>43565</v>
          </cell>
          <cell r="H1788" t="str">
            <v xml:space="preserve"> CONSOLIDATE DEBT</v>
          </cell>
          <cell r="I1788" t="str">
            <v xml:space="preserve"> SA</v>
          </cell>
          <cell r="J1788">
            <v>31</v>
          </cell>
          <cell r="K1788" t="str">
            <v xml:space="preserve"> A</v>
          </cell>
          <cell r="L1788" t="str">
            <v xml:space="preserve"> N</v>
          </cell>
          <cell r="M1788">
            <v>0</v>
          </cell>
          <cell r="N1788">
            <v>61761</v>
          </cell>
          <cell r="O1788">
            <v>52760</v>
          </cell>
          <cell r="P1788">
            <v>0</v>
          </cell>
          <cell r="Q1788" t="str">
            <v xml:space="preserve"> JD</v>
          </cell>
          <cell r="R1788">
            <v>43141</v>
          </cell>
          <cell r="S1788">
            <v>207.46</v>
          </cell>
          <cell r="T1788">
            <v>10.130000000000001</v>
          </cell>
          <cell r="U1788" t="str">
            <v xml:space="preserve"> N</v>
          </cell>
          <cell r="V1788">
            <v>11</v>
          </cell>
          <cell r="W1788">
            <v>514589788</v>
          </cell>
          <cell r="X1788" t="str">
            <v xml:space="preserve"> S</v>
          </cell>
          <cell r="Y1788">
            <v>61761</v>
          </cell>
          <cell r="Z1788">
            <v>52760</v>
          </cell>
          <cell r="AA1788">
            <v>0</v>
          </cell>
          <cell r="AB1788">
            <v>3</v>
          </cell>
          <cell r="AC1788">
            <v>10</v>
          </cell>
          <cell r="AD1788">
            <v>4</v>
          </cell>
          <cell r="AE1788">
            <v>0</v>
          </cell>
          <cell r="AF1788">
            <v>0</v>
          </cell>
          <cell r="AG1788" t="str">
            <v xml:space="preserve"> ST</v>
          </cell>
          <cell r="AH1788" t="str">
            <v xml:space="preserve"> 2009 TOYOTA CAMRY (VIN 4T1BE46</v>
          </cell>
          <cell r="AI1788" t="str">
            <v xml:space="preserve"> N</v>
          </cell>
          <cell r="AJ1788">
            <v>9</v>
          </cell>
          <cell r="AK1788">
            <v>0</v>
          </cell>
          <cell r="AL1788">
            <v>61761</v>
          </cell>
          <cell r="AM1788">
            <v>52760</v>
          </cell>
          <cell r="AN1788" t="str">
            <v xml:space="preserve">  0/00/0000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61761</v>
          </cell>
          <cell r="AZ1788">
            <v>52760</v>
          </cell>
          <cell r="BA1788" t="str">
            <v xml:space="preserve"> ST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 t="str">
            <v>Pass</v>
          </cell>
          <cell r="BH1788" t="str">
            <v>Pass</v>
          </cell>
          <cell r="BI1788" t="str">
            <v>***-**-9788</v>
          </cell>
          <cell r="BJ1788">
            <v>2933.08</v>
          </cell>
          <cell r="BK1788">
            <v>2943.21</v>
          </cell>
          <cell r="BL1788">
            <v>2943.21</v>
          </cell>
          <cell r="BM1788"/>
          <cell r="BN1788"/>
          <cell r="BO1788"/>
          <cell r="BP1788"/>
          <cell r="BQ1788">
            <v>3.6250975578783344E-6</v>
          </cell>
          <cell r="BR1788">
            <v>2933.08</v>
          </cell>
          <cell r="BS1788">
            <v>10.130000000000001</v>
          </cell>
          <cell r="BT1788">
            <v>2943.21</v>
          </cell>
          <cell r="BU1788">
            <v>0</v>
          </cell>
          <cell r="BV1788">
            <v>2943.21</v>
          </cell>
          <cell r="BW1788">
            <v>0</v>
          </cell>
          <cell r="BX1788">
            <v>0</v>
          </cell>
          <cell r="BY1788"/>
          <cell r="BZ1788">
            <v>0</v>
          </cell>
          <cell r="CA1788" t="e">
            <v>#REF!</v>
          </cell>
          <cell r="CB1788" t="str">
            <v>Match</v>
          </cell>
          <cell r="CC1788" t="b">
            <v>0</v>
          </cell>
          <cell r="CD1788">
            <v>514589788</v>
          </cell>
          <cell r="CE1788">
            <v>9</v>
          </cell>
          <cell r="CF1788">
            <v>5</v>
          </cell>
          <cell r="CG1788">
            <v>58</v>
          </cell>
          <cell r="CH1788" t="b">
            <v>0</v>
          </cell>
          <cell r="CI1788">
            <v>-17.313159722223645</v>
          </cell>
          <cell r="CJ1788"/>
          <cell r="CK1788" t="e">
            <v>#REF!</v>
          </cell>
          <cell r="CL1788" t="e">
            <v>#REF!</v>
          </cell>
        </row>
        <row r="1789">
          <cell r="B1789">
            <v>53770</v>
          </cell>
          <cell r="C1789" t="str">
            <v xml:space="preserve"> TILTON,LINDA K</v>
          </cell>
          <cell r="D1789">
            <v>3750.84</v>
          </cell>
          <cell r="E1789">
            <v>937.71</v>
          </cell>
          <cell r="F1789">
            <v>42842</v>
          </cell>
          <cell r="G1789">
            <v>43207</v>
          </cell>
          <cell r="H1789" t="str">
            <v xml:space="preserve"> DEC MART</v>
          </cell>
          <cell r="I1789" t="str">
            <v xml:space="preserve"> SA</v>
          </cell>
          <cell r="J1789">
            <v>31</v>
          </cell>
          <cell r="K1789" t="str">
            <v xml:space="preserve"> A</v>
          </cell>
          <cell r="L1789" t="str">
            <v xml:space="preserve"> N</v>
          </cell>
          <cell r="M1789">
            <v>0</v>
          </cell>
          <cell r="N1789">
            <v>61795</v>
          </cell>
          <cell r="O1789">
            <v>53770</v>
          </cell>
          <cell r="P1789">
            <v>0</v>
          </cell>
          <cell r="Q1789" t="str">
            <v xml:space="preserve"> J</v>
          </cell>
          <cell r="R1789">
            <v>43148</v>
          </cell>
          <cell r="S1789">
            <v>312.57</v>
          </cell>
          <cell r="T1789">
            <v>0</v>
          </cell>
          <cell r="U1789" t="str">
            <v xml:space="preserve"> N</v>
          </cell>
          <cell r="V1789">
            <v>14</v>
          </cell>
          <cell r="W1789">
            <v>510800700</v>
          </cell>
          <cell r="X1789" t="str">
            <v xml:space="preserve"> S</v>
          </cell>
          <cell r="Y1789">
            <v>61795</v>
          </cell>
          <cell r="Z1789">
            <v>53770</v>
          </cell>
          <cell r="AA1789">
            <v>0</v>
          </cell>
          <cell r="AB1789">
            <v>4</v>
          </cell>
          <cell r="AC1789">
            <v>11</v>
          </cell>
          <cell r="AD1789">
            <v>4</v>
          </cell>
          <cell r="AE1789">
            <v>0</v>
          </cell>
          <cell r="AF1789">
            <v>0</v>
          </cell>
          <cell r="AG1789" t="str">
            <v xml:space="preserve"> ST</v>
          </cell>
          <cell r="AH1789" t="str">
            <v xml:space="preserve"> UNSECURED</v>
          </cell>
          <cell r="AI1789" t="str">
            <v xml:space="preserve"> N</v>
          </cell>
          <cell r="AJ1789">
            <v>0</v>
          </cell>
          <cell r="AK1789">
            <v>0</v>
          </cell>
          <cell r="AL1789">
            <v>61795</v>
          </cell>
          <cell r="AM1789">
            <v>53770</v>
          </cell>
          <cell r="AN1789" t="str">
            <v xml:space="preserve">  0/00/0000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61795</v>
          </cell>
          <cell r="AZ1789">
            <v>53770</v>
          </cell>
          <cell r="BA1789" t="str">
            <v xml:space="preserve"> ST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 t="str">
            <v>Pass</v>
          </cell>
          <cell r="BH1789" t="str">
            <v>Pass</v>
          </cell>
          <cell r="BI1789" t="str">
            <v>***-**-0700</v>
          </cell>
          <cell r="BJ1789">
            <v>937.71</v>
          </cell>
          <cell r="BK1789">
            <v>937.71</v>
          </cell>
          <cell r="BL1789">
            <v>937.71</v>
          </cell>
          <cell r="BM1789"/>
          <cell r="BN1789"/>
          <cell r="BO1789"/>
          <cell r="BP1789"/>
          <cell r="BQ1789">
            <v>0</v>
          </cell>
          <cell r="BR1789">
            <v>937.71</v>
          </cell>
          <cell r="BS1789">
            <v>0</v>
          </cell>
          <cell r="BT1789">
            <v>937.71</v>
          </cell>
          <cell r="BU1789">
            <v>0</v>
          </cell>
          <cell r="BV1789">
            <v>937.71</v>
          </cell>
          <cell r="BW1789">
            <v>0</v>
          </cell>
          <cell r="BX1789">
            <v>0</v>
          </cell>
          <cell r="BY1789"/>
          <cell r="BZ1789">
            <v>0</v>
          </cell>
          <cell r="CA1789" t="e">
            <v>#REF!</v>
          </cell>
          <cell r="CB1789" t="str">
            <v>Match</v>
          </cell>
          <cell r="CC1789" t="b">
            <v>0</v>
          </cell>
          <cell r="CD1789">
            <v>510800700</v>
          </cell>
          <cell r="CE1789">
            <v>9</v>
          </cell>
          <cell r="CF1789">
            <v>5</v>
          </cell>
          <cell r="CG1789">
            <v>80</v>
          </cell>
          <cell r="CH1789" t="b">
            <v>0</v>
          </cell>
          <cell r="CI1789">
            <v>-24.313159722223645</v>
          </cell>
          <cell r="CJ1789"/>
          <cell r="CK1789" t="e">
            <v>#REF!</v>
          </cell>
          <cell r="CL1789" t="e">
            <v>#REF!</v>
          </cell>
        </row>
        <row r="1790">
          <cell r="B1790">
            <v>52826</v>
          </cell>
          <cell r="C1790" t="str">
            <v xml:space="preserve"> TINAJERO,EZEQUIEL</v>
          </cell>
          <cell r="D1790">
            <v>6005.94</v>
          </cell>
          <cell r="E1790">
            <v>1266.52</v>
          </cell>
          <cell r="F1790">
            <v>42487</v>
          </cell>
          <cell r="G1790">
            <v>43240</v>
          </cell>
          <cell r="H1790" t="str">
            <v xml:space="preserve"> PERSONAL</v>
          </cell>
          <cell r="I1790" t="str">
            <v xml:space="preserve"> SA</v>
          </cell>
          <cell r="J1790">
            <v>31</v>
          </cell>
          <cell r="K1790" t="str">
            <v xml:space="preserve"> A</v>
          </cell>
          <cell r="L1790" t="str">
            <v xml:space="preserve"> N</v>
          </cell>
          <cell r="M1790">
            <v>0</v>
          </cell>
          <cell r="N1790">
            <v>61800</v>
          </cell>
          <cell r="O1790">
            <v>52826</v>
          </cell>
          <cell r="P1790">
            <v>0</v>
          </cell>
          <cell r="Q1790" t="str">
            <v xml:space="preserve"> BR</v>
          </cell>
          <cell r="R1790">
            <v>43120</v>
          </cell>
          <cell r="S1790">
            <v>257.22000000000003</v>
          </cell>
          <cell r="T1790">
            <v>7.67</v>
          </cell>
          <cell r="U1790" t="str">
            <v xml:space="preserve"> N</v>
          </cell>
          <cell r="V1790">
            <v>11</v>
          </cell>
          <cell r="W1790">
            <v>606790471</v>
          </cell>
          <cell r="X1790" t="str">
            <v xml:space="preserve"> S</v>
          </cell>
          <cell r="Y1790">
            <v>61800</v>
          </cell>
          <cell r="Z1790">
            <v>52826</v>
          </cell>
          <cell r="AA1790">
            <v>0</v>
          </cell>
          <cell r="AB1790">
            <v>3</v>
          </cell>
          <cell r="AC1790">
            <v>10</v>
          </cell>
          <cell r="AD1790">
            <v>4</v>
          </cell>
          <cell r="AE1790">
            <v>0</v>
          </cell>
          <cell r="AF1790">
            <v>0</v>
          </cell>
          <cell r="AG1790" t="str">
            <v xml:space="preserve"> ST</v>
          </cell>
          <cell r="AH1790" t="str">
            <v xml:space="preserve"> 95 JEEP WRANGLER/99 PLYMOUTH G</v>
          </cell>
          <cell r="AI1790" t="str">
            <v xml:space="preserve"> N</v>
          </cell>
          <cell r="AJ1790">
            <v>6.5</v>
          </cell>
          <cell r="AK1790">
            <v>0</v>
          </cell>
          <cell r="AL1790">
            <v>61800</v>
          </cell>
          <cell r="AM1790">
            <v>52826</v>
          </cell>
          <cell r="AN1790" t="str">
            <v xml:space="preserve">  0/00/0000</v>
          </cell>
          <cell r="AO1790">
            <v>250.45</v>
          </cell>
          <cell r="AP1790">
            <v>6.77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61800</v>
          </cell>
          <cell r="AZ1790">
            <v>52826</v>
          </cell>
          <cell r="BA1790" t="str">
            <v xml:space="preserve"> ST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 t="str">
            <v>Pass</v>
          </cell>
          <cell r="BH1790" t="str">
            <v>Pass</v>
          </cell>
          <cell r="BI1790" t="str">
            <v>***-**-0471</v>
          </cell>
          <cell r="BJ1790">
            <v>1266.52</v>
          </cell>
          <cell r="BK1790">
            <v>1274.19</v>
          </cell>
          <cell r="BL1790">
            <v>1274.19</v>
          </cell>
          <cell r="BM1790"/>
          <cell r="BN1790"/>
          <cell r="BO1790"/>
          <cell r="BP1790"/>
          <cell r="BQ1790">
            <v>1.1305211447627465E-6</v>
          </cell>
          <cell r="BR1790">
            <v>1266.52</v>
          </cell>
          <cell r="BS1790">
            <v>7.67</v>
          </cell>
          <cell r="BT1790">
            <v>1274.19</v>
          </cell>
          <cell r="BU1790">
            <v>0</v>
          </cell>
          <cell r="BV1790">
            <v>1274.19</v>
          </cell>
          <cell r="BW1790">
            <v>0</v>
          </cell>
          <cell r="BX1790">
            <v>0</v>
          </cell>
          <cell r="BY1790"/>
          <cell r="BZ1790">
            <v>257.21999999999997</v>
          </cell>
          <cell r="CA1790" t="e">
            <v>#REF!</v>
          </cell>
          <cell r="CB1790" t="str">
            <v>Match</v>
          </cell>
          <cell r="CC1790" t="b">
            <v>0</v>
          </cell>
          <cell r="CD1790">
            <v>606790471</v>
          </cell>
          <cell r="CE1790">
            <v>9</v>
          </cell>
          <cell r="CF1790">
            <v>6</v>
          </cell>
          <cell r="CG1790">
            <v>79</v>
          </cell>
          <cell r="CH1790" t="b">
            <v>0</v>
          </cell>
          <cell r="CI1790">
            <v>3.6868402777763549</v>
          </cell>
          <cell r="CJ1790"/>
          <cell r="CK1790" t="e">
            <v>#REF!</v>
          </cell>
          <cell r="CL1790" t="e">
            <v>#REF!</v>
          </cell>
        </row>
        <row r="1791">
          <cell r="B1791">
            <v>53707</v>
          </cell>
          <cell r="C1791" t="str">
            <v xml:space="preserve"> TLT METALS LL</v>
          </cell>
          <cell r="D1791">
            <v>131175.85999999999</v>
          </cell>
          <cell r="E1791">
            <v>115648.54</v>
          </cell>
          <cell r="F1791">
            <v>42818</v>
          </cell>
          <cell r="G1791">
            <v>44593</v>
          </cell>
          <cell r="H1791" t="str">
            <v xml:space="preserve"> REAL ESTATE/TRAILER/AMORTIZED</v>
          </cell>
          <cell r="I1791" t="str">
            <v xml:space="preserve"> SA</v>
          </cell>
          <cell r="J1791">
            <v>32</v>
          </cell>
          <cell r="K1791" t="str">
            <v xml:space="preserve"> A</v>
          </cell>
          <cell r="L1791" t="str">
            <v xml:space="preserve"> N</v>
          </cell>
          <cell r="M1791">
            <v>0</v>
          </cell>
          <cell r="N1791">
            <v>61850</v>
          </cell>
          <cell r="O1791">
            <v>53707</v>
          </cell>
          <cell r="P1791">
            <v>0</v>
          </cell>
          <cell r="Q1791" t="str">
            <v xml:space="preserve"> JD</v>
          </cell>
          <cell r="R1791">
            <v>43101</v>
          </cell>
          <cell r="S1791">
            <v>2598.85</v>
          </cell>
          <cell r="T1791">
            <v>810.65</v>
          </cell>
          <cell r="U1791" t="str">
            <v xml:space="preserve"> N</v>
          </cell>
          <cell r="V1791">
            <v>7</v>
          </cell>
          <cell r="W1791">
            <v>473349593</v>
          </cell>
          <cell r="X1791" t="str">
            <v xml:space="preserve"> F</v>
          </cell>
          <cell r="Y1791">
            <v>61850</v>
          </cell>
          <cell r="Z1791">
            <v>53707</v>
          </cell>
          <cell r="AA1791">
            <v>1</v>
          </cell>
          <cell r="AB1791">
            <v>21</v>
          </cell>
          <cell r="AC1791">
            <v>4</v>
          </cell>
          <cell r="AD1791">
            <v>5</v>
          </cell>
          <cell r="AE1791">
            <v>0</v>
          </cell>
          <cell r="AF1791">
            <v>0</v>
          </cell>
          <cell r="AG1791" t="str">
            <v xml:space="preserve"> ST</v>
          </cell>
          <cell r="AH1791" t="str">
            <v xml:space="preserve"> ALL INVENTORY, CHATTEL PAPER,</v>
          </cell>
          <cell r="AI1791" t="str">
            <v xml:space="preserve"> N</v>
          </cell>
          <cell r="AJ1791">
            <v>5.95</v>
          </cell>
          <cell r="AK1791">
            <v>4</v>
          </cell>
          <cell r="AL1791">
            <v>61850</v>
          </cell>
          <cell r="AM1791">
            <v>53707</v>
          </cell>
          <cell r="AN1791" t="str">
            <v xml:space="preserve"> 10/26/2017</v>
          </cell>
          <cell r="AO1791">
            <v>2221.8000000000002</v>
          </cell>
          <cell r="AP1791">
            <v>377.05</v>
          </cell>
          <cell r="AQ1791">
            <v>2598.85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61850</v>
          </cell>
          <cell r="AZ1791">
            <v>53707</v>
          </cell>
          <cell r="BA1791" t="str">
            <v xml:space="preserve"> ST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 t="str">
            <v>Pass</v>
          </cell>
          <cell r="BH1791" t="str">
            <v>Pass</v>
          </cell>
          <cell r="BI1791" t="str">
            <v>**-***9593</v>
          </cell>
          <cell r="BJ1791">
            <v>115648.54</v>
          </cell>
          <cell r="BK1791">
            <v>116459.18999999999</v>
          </cell>
          <cell r="BL1791">
            <v>116459.18999999999</v>
          </cell>
          <cell r="BM1791"/>
          <cell r="BN1791"/>
          <cell r="BO1791"/>
          <cell r="BP1791"/>
          <cell r="BQ1791">
            <v>9.4495341929562852E-5</v>
          </cell>
          <cell r="BR1791">
            <v>115648.54</v>
          </cell>
          <cell r="BS1791">
            <v>810.65</v>
          </cell>
          <cell r="BT1791">
            <v>116459.18999999999</v>
          </cell>
          <cell r="BU1791">
            <v>0</v>
          </cell>
          <cell r="BV1791">
            <v>116459.18999999999</v>
          </cell>
          <cell r="BW1791">
            <v>0</v>
          </cell>
          <cell r="BX1791">
            <v>0</v>
          </cell>
          <cell r="BY1791" t="str">
            <v>1-29</v>
          </cell>
          <cell r="BZ1791">
            <v>2598.8500000000004</v>
          </cell>
          <cell r="CA1791" t="e">
            <v>#REF!</v>
          </cell>
          <cell r="CB1791" t="str">
            <v>Match</v>
          </cell>
          <cell r="CC1791" t="b">
            <v>0</v>
          </cell>
          <cell r="CD1791">
            <v>473349593</v>
          </cell>
          <cell r="CE1791">
            <v>9</v>
          </cell>
          <cell r="CF1791">
            <v>4</v>
          </cell>
          <cell r="CG1791">
            <v>34</v>
          </cell>
          <cell r="CH1791" t="b">
            <v>0</v>
          </cell>
          <cell r="CI1791">
            <v>22.686840277776355</v>
          </cell>
          <cell r="CJ1791"/>
          <cell r="CK1791" t="e">
            <v>#REF!</v>
          </cell>
          <cell r="CL1791" t="e">
            <v>#REF!</v>
          </cell>
        </row>
        <row r="1792">
          <cell r="B1792">
            <v>53708</v>
          </cell>
          <cell r="C1792" t="str">
            <v xml:space="preserve"> TLT METALS LL</v>
          </cell>
          <cell r="D1792">
            <v>70000</v>
          </cell>
          <cell r="E1792">
            <v>105000</v>
          </cell>
          <cell r="F1792">
            <v>42818</v>
          </cell>
          <cell r="G1792">
            <v>43190</v>
          </cell>
          <cell r="H1792" t="str">
            <v xml:space="preserve"> OPERATING</v>
          </cell>
          <cell r="I1792" t="str">
            <v xml:space="preserve"> SI</v>
          </cell>
          <cell r="J1792">
            <v>61</v>
          </cell>
          <cell r="K1792" t="str">
            <v xml:space="preserve"> A</v>
          </cell>
          <cell r="L1792" t="str">
            <v xml:space="preserve"> O</v>
          </cell>
          <cell r="M1792">
            <v>105000</v>
          </cell>
          <cell r="N1792">
            <v>61850</v>
          </cell>
          <cell r="O1792">
            <v>53708</v>
          </cell>
          <cell r="P1792">
            <v>0</v>
          </cell>
          <cell r="Q1792" t="str">
            <v xml:space="preserve"> JD</v>
          </cell>
          <cell r="R1792">
            <v>43190</v>
          </cell>
          <cell r="S1792">
            <v>0</v>
          </cell>
          <cell r="T1792">
            <v>4290.18</v>
          </cell>
          <cell r="U1792" t="str">
            <v xml:space="preserve"> N</v>
          </cell>
          <cell r="V1792">
            <v>7</v>
          </cell>
          <cell r="W1792">
            <v>473349593</v>
          </cell>
          <cell r="X1792" t="str">
            <v xml:space="preserve"> F</v>
          </cell>
          <cell r="Y1792">
            <v>61850</v>
          </cell>
          <cell r="Z1792">
            <v>53708</v>
          </cell>
          <cell r="AA1792">
            <v>1</v>
          </cell>
          <cell r="AB1792">
            <v>21</v>
          </cell>
          <cell r="AC1792">
            <v>4</v>
          </cell>
          <cell r="AD1792">
            <v>5</v>
          </cell>
          <cell r="AE1792">
            <v>0</v>
          </cell>
          <cell r="AF1792">
            <v>0</v>
          </cell>
          <cell r="AG1792" t="str">
            <v xml:space="preserve"> ST</v>
          </cell>
          <cell r="AH1792" t="str">
            <v xml:space="preserve"> ALL IN CP AC AND EQUIPMENT</v>
          </cell>
          <cell r="AI1792" t="str">
            <v xml:space="preserve"> N</v>
          </cell>
          <cell r="AJ1792">
            <v>5.95</v>
          </cell>
          <cell r="AK1792">
            <v>0</v>
          </cell>
          <cell r="AL1792">
            <v>61850</v>
          </cell>
          <cell r="AM1792">
            <v>53708</v>
          </cell>
          <cell r="AN1792" t="str">
            <v xml:space="preserve">  6/21/2017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61850</v>
          </cell>
          <cell r="AZ1792">
            <v>53708</v>
          </cell>
          <cell r="BA1792" t="str">
            <v xml:space="preserve"> ST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 t="str">
            <v>Pass</v>
          </cell>
          <cell r="BH1792" t="str">
            <v>Pass</v>
          </cell>
          <cell r="BI1792" t="str">
            <v>**-***9593</v>
          </cell>
          <cell r="BJ1792">
            <v>105000</v>
          </cell>
          <cell r="BK1792">
            <v>109290.18</v>
          </cell>
          <cell r="BL1792">
            <v>109290.18</v>
          </cell>
          <cell r="BM1792"/>
          <cell r="BN1792"/>
          <cell r="BO1792"/>
          <cell r="BP1792"/>
          <cell r="BQ1792">
            <v>8.5794519348053155E-5</v>
          </cell>
          <cell r="BR1792">
            <v>105000</v>
          </cell>
          <cell r="BS1792">
            <v>4290.18</v>
          </cell>
          <cell r="BT1792">
            <v>109290.18</v>
          </cell>
          <cell r="BU1792">
            <v>0</v>
          </cell>
          <cell r="BV1792">
            <v>109290.18</v>
          </cell>
          <cell r="BW1792">
            <v>0</v>
          </cell>
          <cell r="BX1792">
            <v>0</v>
          </cell>
          <cell r="BY1792"/>
          <cell r="BZ1792">
            <v>0</v>
          </cell>
          <cell r="CA1792" t="e">
            <v>#REF!</v>
          </cell>
          <cell r="CB1792" t="str">
            <v>Match</v>
          </cell>
          <cell r="CC1792" t="b">
            <v>0</v>
          </cell>
          <cell r="CD1792">
            <v>473349593</v>
          </cell>
          <cell r="CE1792">
            <v>9</v>
          </cell>
          <cell r="CF1792">
            <v>4</v>
          </cell>
          <cell r="CG1792">
            <v>34</v>
          </cell>
          <cell r="CH1792" t="b">
            <v>0</v>
          </cell>
          <cell r="CI1792">
            <v>-66.313159722223645</v>
          </cell>
          <cell r="CJ1792"/>
          <cell r="CK1792" t="e">
            <v>#REF!</v>
          </cell>
          <cell r="CL1792" t="e">
            <v>#REF!</v>
          </cell>
        </row>
        <row r="1793">
          <cell r="B1793">
            <v>53409</v>
          </cell>
          <cell r="C1793" t="str">
            <v xml:space="preserve"> TMC FEEDERS LLC</v>
          </cell>
          <cell r="D1793">
            <v>312000</v>
          </cell>
          <cell r="E1793">
            <v>295508.59999999998</v>
          </cell>
          <cell r="F1793">
            <v>42692</v>
          </cell>
          <cell r="G1793">
            <v>48467</v>
          </cell>
          <cell r="H1793" t="str">
            <v xml:space="preserve"> REFINANCE REAL ESTATE</v>
          </cell>
          <cell r="I1793" t="str">
            <v xml:space="preserve"> SA</v>
          </cell>
          <cell r="J1793">
            <v>12</v>
          </cell>
          <cell r="K1793" t="str">
            <v xml:space="preserve"> A</v>
          </cell>
          <cell r="L1793" t="str">
            <v xml:space="preserve"> N</v>
          </cell>
          <cell r="M1793">
            <v>0</v>
          </cell>
          <cell r="N1793">
            <v>61900</v>
          </cell>
          <cell r="O1793">
            <v>53409</v>
          </cell>
          <cell r="P1793">
            <v>0</v>
          </cell>
          <cell r="Q1793" t="str">
            <v xml:space="preserve"> LF</v>
          </cell>
          <cell r="R1793">
            <v>43141</v>
          </cell>
          <cell r="S1793">
            <v>2297.48</v>
          </cell>
          <cell r="T1793">
            <v>510.06</v>
          </cell>
          <cell r="U1793" t="str">
            <v xml:space="preserve"> N</v>
          </cell>
          <cell r="V1793">
            <v>7</v>
          </cell>
          <cell r="W1793">
            <v>161683866</v>
          </cell>
          <cell r="X1793" t="str">
            <v xml:space="preserve"> F</v>
          </cell>
          <cell r="Y1793">
            <v>61900</v>
          </cell>
          <cell r="Z1793">
            <v>53409</v>
          </cell>
          <cell r="AA1793">
            <v>0</v>
          </cell>
          <cell r="AB1793">
            <v>13</v>
          </cell>
          <cell r="AC1793">
            <v>6</v>
          </cell>
          <cell r="AD1793">
            <v>2</v>
          </cell>
          <cell r="AE1793">
            <v>0</v>
          </cell>
          <cell r="AF1793">
            <v>0</v>
          </cell>
          <cell r="AG1793" t="str">
            <v xml:space="preserve"> ST</v>
          </cell>
          <cell r="AH1793" t="str">
            <v xml:space="preserve"> ALL IN CP AC EQ GI FP LIVSTCK</v>
          </cell>
          <cell r="AI1793" t="str">
            <v xml:space="preserve"> N</v>
          </cell>
          <cell r="AJ1793">
            <v>4.5</v>
          </cell>
          <cell r="AK1793">
            <v>0</v>
          </cell>
          <cell r="AL1793">
            <v>61900</v>
          </cell>
          <cell r="AM1793">
            <v>53409</v>
          </cell>
          <cell r="AN1793" t="str">
            <v xml:space="preserve">  0/00/0000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61900</v>
          </cell>
          <cell r="AZ1793">
            <v>53409</v>
          </cell>
          <cell r="BA1793" t="str">
            <v xml:space="preserve"> ST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 t="str">
            <v>Pass</v>
          </cell>
          <cell r="BH1793" t="str">
            <v>Pass</v>
          </cell>
          <cell r="BI1793" t="str">
            <v>**-***3866</v>
          </cell>
          <cell r="BJ1793">
            <v>295508.59999999998</v>
          </cell>
          <cell r="BK1793">
            <v>296018.65999999997</v>
          </cell>
          <cell r="BL1793">
            <v>296018.65999999997</v>
          </cell>
          <cell r="BM1793"/>
          <cell r="BN1793"/>
          <cell r="BO1793"/>
          <cell r="BP1793"/>
          <cell r="BQ1793">
            <v>1.8261477767262494E-4</v>
          </cell>
          <cell r="BR1793">
            <v>295508.59999999998</v>
          </cell>
          <cell r="BS1793">
            <v>510.06</v>
          </cell>
          <cell r="BT1793">
            <v>296018.65999999997</v>
          </cell>
          <cell r="BU1793">
            <v>0</v>
          </cell>
          <cell r="BV1793">
            <v>296018.65999999997</v>
          </cell>
          <cell r="BW1793">
            <v>0</v>
          </cell>
          <cell r="BX1793">
            <v>0</v>
          </cell>
          <cell r="BY1793"/>
          <cell r="BZ1793">
            <v>0</v>
          </cell>
          <cell r="CA1793" t="e">
            <v>#REF!</v>
          </cell>
          <cell r="CB1793" t="str">
            <v>Match</v>
          </cell>
          <cell r="CC1793" t="b">
            <v>0</v>
          </cell>
          <cell r="CD1793">
            <v>161683866</v>
          </cell>
          <cell r="CE1793">
            <v>9</v>
          </cell>
          <cell r="CF1793">
            <v>1</v>
          </cell>
          <cell r="CG1793">
            <v>68</v>
          </cell>
          <cell r="CH1793" t="b">
            <v>0</v>
          </cell>
          <cell r="CI1793">
            <v>-17.313159722223645</v>
          </cell>
          <cell r="CJ1793"/>
          <cell r="CK1793" t="e">
            <v>#REF!</v>
          </cell>
          <cell r="CL1793" t="e">
            <v>#REF!</v>
          </cell>
        </row>
        <row r="1794">
          <cell r="B1794">
            <v>53410</v>
          </cell>
          <cell r="C1794" t="str">
            <v xml:space="preserve"> TMC FEEDERS LLC</v>
          </cell>
          <cell r="D1794">
            <v>225000</v>
          </cell>
          <cell r="E1794">
            <v>185201.53</v>
          </cell>
          <cell r="F1794">
            <v>42692</v>
          </cell>
          <cell r="G1794">
            <v>44875</v>
          </cell>
          <cell r="H1794" t="str">
            <v xml:space="preserve"> EQUIPMENT REFINANCE</v>
          </cell>
          <cell r="I1794" t="str">
            <v xml:space="preserve"> SA</v>
          </cell>
          <cell r="J1794">
            <v>12</v>
          </cell>
          <cell r="K1794" t="str">
            <v xml:space="preserve"> A</v>
          </cell>
          <cell r="L1794" t="str">
            <v xml:space="preserve"> N</v>
          </cell>
          <cell r="M1794">
            <v>0</v>
          </cell>
          <cell r="N1794">
            <v>61900</v>
          </cell>
          <cell r="O1794">
            <v>53410</v>
          </cell>
          <cell r="P1794">
            <v>0</v>
          </cell>
          <cell r="Q1794" t="str">
            <v xml:space="preserve"> LF</v>
          </cell>
          <cell r="R1794">
            <v>43141</v>
          </cell>
          <cell r="S1794">
            <v>3517.78</v>
          </cell>
          <cell r="T1794">
            <v>284.14</v>
          </cell>
          <cell r="U1794" t="str">
            <v xml:space="preserve"> N</v>
          </cell>
          <cell r="V1794">
            <v>7</v>
          </cell>
          <cell r="W1794">
            <v>161683866</v>
          </cell>
          <cell r="X1794" t="str">
            <v xml:space="preserve"> F</v>
          </cell>
          <cell r="Y1794">
            <v>61900</v>
          </cell>
          <cell r="Z1794">
            <v>53410</v>
          </cell>
          <cell r="AA1794">
            <v>0</v>
          </cell>
          <cell r="AB1794">
            <v>13</v>
          </cell>
          <cell r="AC1794">
            <v>4</v>
          </cell>
          <cell r="AD1794">
            <v>2</v>
          </cell>
          <cell r="AE1794">
            <v>0</v>
          </cell>
          <cell r="AF1794">
            <v>0</v>
          </cell>
          <cell r="AG1794" t="str">
            <v xml:space="preserve"> ST</v>
          </cell>
          <cell r="AH1794" t="str">
            <v xml:space="preserve"> ALL IN CP AC EQ GI FP LIVSTCK</v>
          </cell>
          <cell r="AI1794" t="str">
            <v xml:space="preserve"> N</v>
          </cell>
          <cell r="AJ1794">
            <v>4</v>
          </cell>
          <cell r="AK1794">
            <v>0</v>
          </cell>
          <cell r="AL1794">
            <v>61900</v>
          </cell>
          <cell r="AM1794">
            <v>53410</v>
          </cell>
          <cell r="AN1794" t="str">
            <v xml:space="preserve">  0/00/0000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61900</v>
          </cell>
          <cell r="AZ1794">
            <v>53410</v>
          </cell>
          <cell r="BA1794" t="str">
            <v xml:space="preserve"> ST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 t="str">
            <v>Pass</v>
          </cell>
          <cell r="BH1794" t="str">
            <v>Pass</v>
          </cell>
          <cell r="BI1794" t="str">
            <v>**-***3866</v>
          </cell>
          <cell r="BJ1794">
            <v>185201.53</v>
          </cell>
          <cell r="BK1794">
            <v>185485.67</v>
          </cell>
          <cell r="BL1794">
            <v>185485.67</v>
          </cell>
          <cell r="BM1794"/>
          <cell r="BN1794"/>
          <cell r="BO1794"/>
          <cell r="BP1794"/>
          <cell r="BQ1794">
            <v>1.0173206081712074E-4</v>
          </cell>
          <cell r="BR1794">
            <v>185201.53</v>
          </cell>
          <cell r="BS1794">
            <v>284.14</v>
          </cell>
          <cell r="BT1794">
            <v>185485.67</v>
          </cell>
          <cell r="BU1794">
            <v>0</v>
          </cell>
          <cell r="BV1794">
            <v>185485.67</v>
          </cell>
          <cell r="BW1794">
            <v>0</v>
          </cell>
          <cell r="BX1794">
            <v>0</v>
          </cell>
          <cell r="BY1794"/>
          <cell r="BZ1794">
            <v>0</v>
          </cell>
          <cell r="CA1794" t="e">
            <v>#REF!</v>
          </cell>
          <cell r="CB1794" t="str">
            <v>Match</v>
          </cell>
          <cell r="CC1794" t="b">
            <v>0</v>
          </cell>
          <cell r="CD1794">
            <v>161683866</v>
          </cell>
          <cell r="CE1794">
            <v>9</v>
          </cell>
          <cell r="CF1794">
            <v>1</v>
          </cell>
          <cell r="CG1794">
            <v>68</v>
          </cell>
          <cell r="CH1794" t="b">
            <v>0</v>
          </cell>
          <cell r="CI1794">
            <v>-17.313159722223645</v>
          </cell>
          <cell r="CJ1794"/>
          <cell r="CK1794" t="e">
            <v>#REF!</v>
          </cell>
          <cell r="CL1794" t="e">
            <v>#REF!</v>
          </cell>
        </row>
        <row r="1795">
          <cell r="B1795">
            <v>54334</v>
          </cell>
          <cell r="C1795" t="str">
            <v xml:space="preserve"> TMC FEEDERS LLC</v>
          </cell>
          <cell r="D1795">
            <v>1250000</v>
          </cell>
          <cell r="E1795">
            <v>1100000</v>
          </cell>
          <cell r="F1795">
            <v>43066</v>
          </cell>
          <cell r="G1795">
            <v>43424</v>
          </cell>
          <cell r="H1795" t="str">
            <v xml:space="preserve"> OPERATING RENEWAL</v>
          </cell>
          <cell r="I1795" t="str">
            <v xml:space="preserve"> SI</v>
          </cell>
          <cell r="J1795">
            <v>61</v>
          </cell>
          <cell r="K1795" t="str">
            <v xml:space="preserve"> A</v>
          </cell>
          <cell r="L1795" t="str">
            <v xml:space="preserve"> O</v>
          </cell>
          <cell r="M1795">
            <v>1250000</v>
          </cell>
          <cell r="N1795">
            <v>61900</v>
          </cell>
          <cell r="O1795">
            <v>54334</v>
          </cell>
          <cell r="P1795">
            <v>0</v>
          </cell>
          <cell r="Q1795" t="str">
            <v xml:space="preserve"> LF</v>
          </cell>
          <cell r="R1795">
            <v>43424</v>
          </cell>
          <cell r="S1795">
            <v>0</v>
          </cell>
          <cell r="T1795">
            <v>6900.51</v>
          </cell>
          <cell r="U1795" t="str">
            <v xml:space="preserve"> N</v>
          </cell>
          <cell r="V1795">
            <v>7</v>
          </cell>
          <cell r="W1795">
            <v>161683866</v>
          </cell>
          <cell r="X1795" t="str">
            <v xml:space="preserve"> F</v>
          </cell>
          <cell r="Y1795">
            <v>61900</v>
          </cell>
          <cell r="Z1795">
            <v>54334</v>
          </cell>
          <cell r="AA1795">
            <v>0</v>
          </cell>
          <cell r="AB1795">
            <v>13</v>
          </cell>
          <cell r="AC1795">
            <v>4</v>
          </cell>
          <cell r="AD1795">
            <v>5</v>
          </cell>
          <cell r="AE1795">
            <v>0</v>
          </cell>
          <cell r="AF1795">
            <v>0</v>
          </cell>
          <cell r="AG1795" t="str">
            <v xml:space="preserve"> ST</v>
          </cell>
          <cell r="AH1795" t="str">
            <v xml:space="preserve"> ALL CHATTEL PAPER, ACCOUNTS, E</v>
          </cell>
          <cell r="AI1795" t="str">
            <v xml:space="preserve"> N</v>
          </cell>
          <cell r="AJ1795">
            <v>4.75</v>
          </cell>
          <cell r="AK1795">
            <v>0</v>
          </cell>
          <cell r="AL1795">
            <v>61900</v>
          </cell>
          <cell r="AM1795">
            <v>54334</v>
          </cell>
          <cell r="AN1795" t="str">
            <v xml:space="preserve">  0/00/0000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61900</v>
          </cell>
          <cell r="AZ1795">
            <v>54334</v>
          </cell>
          <cell r="BA1795" t="str">
            <v xml:space="preserve"> ST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 t="str">
            <v>Pass</v>
          </cell>
          <cell r="BH1795" t="str">
            <v>Pass</v>
          </cell>
          <cell r="BI1795" t="str">
            <v>**-***3866</v>
          </cell>
          <cell r="BJ1795">
            <v>1250000</v>
          </cell>
          <cell r="BK1795">
            <v>1106900.51</v>
          </cell>
          <cell r="BL1795">
            <v>1106900.51</v>
          </cell>
          <cell r="BM1795"/>
          <cell r="BN1795"/>
          <cell r="BO1795"/>
          <cell r="BP1795"/>
          <cell r="BQ1795">
            <v>7.1752919342709515E-4</v>
          </cell>
          <cell r="BR1795">
            <v>1100000</v>
          </cell>
          <cell r="BS1795">
            <v>6900.51</v>
          </cell>
          <cell r="BT1795">
            <v>1106900.51</v>
          </cell>
          <cell r="BU1795">
            <v>150000</v>
          </cell>
          <cell r="BV1795">
            <v>1256900.51</v>
          </cell>
          <cell r="BW1795">
            <v>0</v>
          </cell>
          <cell r="BX1795">
            <v>0</v>
          </cell>
          <cell r="BY1795"/>
          <cell r="BZ1795">
            <v>0</v>
          </cell>
          <cell r="CA1795" t="e">
            <v>#REF!</v>
          </cell>
          <cell r="CB1795" t="str">
            <v>Match</v>
          </cell>
          <cell r="CC1795" t="b">
            <v>0</v>
          </cell>
          <cell r="CD1795">
            <v>161683866</v>
          </cell>
          <cell r="CE1795">
            <v>9</v>
          </cell>
          <cell r="CF1795">
            <v>1</v>
          </cell>
          <cell r="CG1795">
            <v>68</v>
          </cell>
          <cell r="CH1795" t="b">
            <v>0</v>
          </cell>
          <cell r="CI1795">
            <v>-300.31315972222365</v>
          </cell>
          <cell r="CJ1795"/>
          <cell r="CK1795" t="e">
            <v>#REF!</v>
          </cell>
          <cell r="CL1795" t="e">
            <v>#REF!</v>
          </cell>
        </row>
        <row r="1796">
          <cell r="B1796">
            <v>54090</v>
          </cell>
          <cell r="C1796" t="str">
            <v xml:space="preserve"> TODD,MICHAEL A</v>
          </cell>
          <cell r="D1796">
            <v>20027.5</v>
          </cell>
          <cell r="E1796">
            <v>18088.43</v>
          </cell>
          <cell r="F1796">
            <v>42961</v>
          </cell>
          <cell r="G1796">
            <v>44775</v>
          </cell>
          <cell r="H1796" t="str">
            <v xml:space="preserve"> PURCHASE VEHICLE</v>
          </cell>
          <cell r="I1796" t="str">
            <v xml:space="preserve"> SA</v>
          </cell>
          <cell r="J1796">
            <v>34</v>
          </cell>
          <cell r="K1796" t="str">
            <v xml:space="preserve"> A</v>
          </cell>
          <cell r="L1796" t="str">
            <v xml:space="preserve"> N</v>
          </cell>
          <cell r="M1796">
            <v>0</v>
          </cell>
          <cell r="N1796">
            <v>61905</v>
          </cell>
          <cell r="O1796">
            <v>54090</v>
          </cell>
          <cell r="P1796">
            <v>0</v>
          </cell>
          <cell r="Q1796" t="str">
            <v xml:space="preserve"> LF</v>
          </cell>
          <cell r="R1796">
            <v>43161</v>
          </cell>
          <cell r="S1796">
            <v>366.15</v>
          </cell>
          <cell r="T1796">
            <v>9.2899999999999991</v>
          </cell>
          <cell r="U1796" t="str">
            <v xml:space="preserve"> N</v>
          </cell>
          <cell r="V1796">
            <v>11</v>
          </cell>
          <cell r="W1796">
            <v>509569406</v>
          </cell>
          <cell r="X1796" t="str">
            <v xml:space="preserve"> S</v>
          </cell>
          <cell r="Y1796">
            <v>61905</v>
          </cell>
          <cell r="Z1796">
            <v>54090</v>
          </cell>
          <cell r="AA1796">
            <v>0</v>
          </cell>
          <cell r="AB1796">
            <v>3</v>
          </cell>
          <cell r="AC1796">
            <v>5</v>
          </cell>
          <cell r="AD1796">
            <v>12</v>
          </cell>
          <cell r="AE1796">
            <v>0</v>
          </cell>
          <cell r="AF1796">
            <v>0</v>
          </cell>
          <cell r="AG1796" t="str">
            <v xml:space="preserve"> ST</v>
          </cell>
          <cell r="AH1796" t="str">
            <v xml:space="preserve"> 2016 DODGE RAM  SLT CREW CAB (</v>
          </cell>
          <cell r="AI1796" t="str">
            <v xml:space="preserve"> N</v>
          </cell>
          <cell r="AJ1796">
            <v>3.75</v>
          </cell>
          <cell r="AK1796">
            <v>0</v>
          </cell>
          <cell r="AL1796">
            <v>61905</v>
          </cell>
          <cell r="AM1796">
            <v>54090</v>
          </cell>
          <cell r="AN1796" t="str">
            <v xml:space="preserve">  0/00/0000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61905</v>
          </cell>
          <cell r="AZ1796">
            <v>54090</v>
          </cell>
          <cell r="BA1796" t="str">
            <v xml:space="preserve"> ST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 t="str">
            <v>Pass</v>
          </cell>
          <cell r="BH1796" t="str">
            <v>Pass</v>
          </cell>
          <cell r="BI1796" t="str">
            <v>***-**-9406</v>
          </cell>
          <cell r="BJ1796">
            <v>18088.43</v>
          </cell>
          <cell r="BK1796">
            <v>18097.72</v>
          </cell>
          <cell r="BL1796">
            <v>18097.72</v>
          </cell>
          <cell r="BM1796"/>
          <cell r="BN1796"/>
          <cell r="BO1796"/>
          <cell r="BP1796"/>
          <cell r="BQ1796">
            <v>9.3150549676524913E-6</v>
          </cell>
          <cell r="BR1796">
            <v>18088.43</v>
          </cell>
          <cell r="BS1796">
            <v>9.2899999999999991</v>
          </cell>
          <cell r="BT1796">
            <v>18097.72</v>
          </cell>
          <cell r="BU1796">
            <v>0</v>
          </cell>
          <cell r="BV1796">
            <v>18097.72</v>
          </cell>
          <cell r="BW1796">
            <v>0</v>
          </cell>
          <cell r="BX1796">
            <v>0</v>
          </cell>
          <cell r="BY1796"/>
          <cell r="BZ1796">
            <v>0</v>
          </cell>
          <cell r="CA1796" t="e">
            <v>#REF!</v>
          </cell>
          <cell r="CB1796" t="str">
            <v>Match</v>
          </cell>
          <cell r="CC1796" t="b">
            <v>0</v>
          </cell>
          <cell r="CD1796">
            <v>509569406</v>
          </cell>
          <cell r="CE1796">
            <v>9</v>
          </cell>
          <cell r="CF1796">
            <v>5</v>
          </cell>
          <cell r="CG1796">
            <v>56</v>
          </cell>
          <cell r="CH1796" t="b">
            <v>0</v>
          </cell>
          <cell r="CI1796">
            <v>-37.313159722223645</v>
          </cell>
          <cell r="CJ1796"/>
          <cell r="CK1796" t="e">
            <v>#REF!</v>
          </cell>
          <cell r="CL1796" t="e">
            <v>#REF!</v>
          </cell>
        </row>
        <row r="1797">
          <cell r="B1797">
            <v>52099</v>
          </cell>
          <cell r="C1797" t="str">
            <v xml:space="preserve"> TONJA'S TOFFEE LLC</v>
          </cell>
          <cell r="D1797">
            <v>30000</v>
          </cell>
          <cell r="E1797">
            <v>38200</v>
          </cell>
          <cell r="F1797">
            <v>42262</v>
          </cell>
          <cell r="G1797">
            <v>43190</v>
          </cell>
          <cell r="H1797" t="str">
            <v xml:space="preserve"> OPERATING LOC</v>
          </cell>
          <cell r="I1797" t="str">
            <v xml:space="preserve"> SI</v>
          </cell>
          <cell r="J1797">
            <v>61</v>
          </cell>
          <cell r="K1797" t="str">
            <v xml:space="preserve"> A</v>
          </cell>
          <cell r="L1797" t="str">
            <v xml:space="preserve"> O</v>
          </cell>
          <cell r="M1797">
            <v>40000</v>
          </cell>
          <cell r="N1797">
            <v>61930</v>
          </cell>
          <cell r="O1797">
            <v>52099</v>
          </cell>
          <cell r="P1797">
            <v>0</v>
          </cell>
          <cell r="Q1797" t="str">
            <v xml:space="preserve"> JB</v>
          </cell>
          <cell r="R1797">
            <v>43190</v>
          </cell>
          <cell r="S1797">
            <v>0</v>
          </cell>
          <cell r="T1797">
            <v>4265.1099999999997</v>
          </cell>
          <cell r="U1797" t="str">
            <v xml:space="preserve"> N</v>
          </cell>
          <cell r="V1797">
            <v>7</v>
          </cell>
          <cell r="W1797">
            <v>465438161</v>
          </cell>
          <cell r="X1797" t="str">
            <v xml:space="preserve"> F</v>
          </cell>
          <cell r="Y1797">
            <v>61930</v>
          </cell>
          <cell r="Z1797">
            <v>52099</v>
          </cell>
          <cell r="AA1797">
            <v>1</v>
          </cell>
          <cell r="AB1797">
            <v>14</v>
          </cell>
          <cell r="AC1797">
            <v>4</v>
          </cell>
          <cell r="AD1797">
            <v>5</v>
          </cell>
          <cell r="AE1797">
            <v>0</v>
          </cell>
          <cell r="AF1797">
            <v>0</v>
          </cell>
          <cell r="AG1797" t="str">
            <v xml:space="preserve"> ST</v>
          </cell>
          <cell r="AH1797" t="str">
            <v xml:space="preserve"> INV, CP, ACCT, EQUIP, GI</v>
          </cell>
          <cell r="AI1797" t="str">
            <v xml:space="preserve"> N</v>
          </cell>
          <cell r="AJ1797">
            <v>5.5</v>
          </cell>
          <cell r="AK1797">
            <v>2</v>
          </cell>
          <cell r="AL1797">
            <v>61930</v>
          </cell>
          <cell r="AM1797">
            <v>52099</v>
          </cell>
          <cell r="AN1797" t="str">
            <v xml:space="preserve"> 12/22/2017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1</v>
          </cell>
          <cell r="AW1797">
            <v>0</v>
          </cell>
          <cell r="AX1797">
            <v>0</v>
          </cell>
          <cell r="AY1797">
            <v>61930</v>
          </cell>
          <cell r="AZ1797">
            <v>52099</v>
          </cell>
          <cell r="BA1797" t="str">
            <v xml:space="preserve"> ST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 t="str">
            <v>Pass</v>
          </cell>
          <cell r="BH1797" t="str">
            <v>Pass</v>
          </cell>
          <cell r="BI1797" t="str">
            <v>**-***8161</v>
          </cell>
          <cell r="BJ1797">
            <v>40000</v>
          </cell>
          <cell r="BK1797">
            <v>42465.11</v>
          </cell>
          <cell r="BL1797">
            <v>42465.11</v>
          </cell>
          <cell r="BM1797"/>
          <cell r="BN1797"/>
          <cell r="BO1797"/>
          <cell r="BP1797"/>
          <cell r="BQ1797">
            <v>2.8852226514647406E-5</v>
          </cell>
          <cell r="BR1797">
            <v>38200</v>
          </cell>
          <cell r="BS1797">
            <v>4265.1099999999997</v>
          </cell>
          <cell r="BT1797">
            <v>42465.11</v>
          </cell>
          <cell r="BU1797">
            <v>1800</v>
          </cell>
          <cell r="BV1797">
            <v>44265.11</v>
          </cell>
          <cell r="BW1797">
            <v>0</v>
          </cell>
          <cell r="BX1797">
            <v>0</v>
          </cell>
          <cell r="BY1797"/>
          <cell r="BZ1797">
            <v>0</v>
          </cell>
          <cell r="CA1797" t="e">
            <v>#REF!</v>
          </cell>
          <cell r="CB1797" t="str">
            <v>Match</v>
          </cell>
          <cell r="CC1797" t="b">
            <v>0</v>
          </cell>
          <cell r="CD1797">
            <v>465438161</v>
          </cell>
          <cell r="CE1797">
            <v>9</v>
          </cell>
          <cell r="CF1797">
            <v>4</v>
          </cell>
          <cell r="CG1797">
            <v>43</v>
          </cell>
          <cell r="CH1797" t="b">
            <v>0</v>
          </cell>
          <cell r="CI1797">
            <v>-66.313159722223645</v>
          </cell>
          <cell r="CJ1797"/>
          <cell r="CK1797" t="e">
            <v>#REF!</v>
          </cell>
          <cell r="CL1797" t="e">
            <v>#REF!</v>
          </cell>
        </row>
        <row r="1798">
          <cell r="B1798">
            <v>52950</v>
          </cell>
          <cell r="C1798" t="str">
            <v xml:space="preserve"> TORRES,CLEMENTE</v>
          </cell>
          <cell r="D1798">
            <v>9017.5</v>
          </cell>
          <cell r="E1798">
            <v>3505.21</v>
          </cell>
          <cell r="F1798">
            <v>42521</v>
          </cell>
          <cell r="G1798">
            <v>43429</v>
          </cell>
          <cell r="H1798" t="str">
            <v xml:space="preserve"> PURCHASE VEHICLE</v>
          </cell>
          <cell r="I1798" t="str">
            <v xml:space="preserve"> SA</v>
          </cell>
          <cell r="J1798">
            <v>34</v>
          </cell>
          <cell r="K1798" t="str">
            <v xml:space="preserve"> A</v>
          </cell>
          <cell r="L1798" t="str">
            <v xml:space="preserve"> N</v>
          </cell>
          <cell r="M1798">
            <v>0</v>
          </cell>
          <cell r="N1798">
            <v>61935</v>
          </cell>
          <cell r="O1798">
            <v>52950</v>
          </cell>
          <cell r="P1798">
            <v>0</v>
          </cell>
          <cell r="Q1798" t="str">
            <v xml:space="preserve"> JD</v>
          </cell>
          <cell r="R1798">
            <v>43125</v>
          </cell>
          <cell r="S1798">
            <v>330.23</v>
          </cell>
          <cell r="T1798">
            <v>15.84</v>
          </cell>
          <cell r="U1798" t="str">
            <v xml:space="preserve"> N</v>
          </cell>
          <cell r="V1798">
            <v>11</v>
          </cell>
          <cell r="W1798">
            <v>515969620</v>
          </cell>
          <cell r="X1798" t="str">
            <v xml:space="preserve"> S</v>
          </cell>
          <cell r="Y1798">
            <v>61935</v>
          </cell>
          <cell r="Z1798">
            <v>52950</v>
          </cell>
          <cell r="AA1798">
            <v>0</v>
          </cell>
          <cell r="AB1798">
            <v>25</v>
          </cell>
          <cell r="AC1798">
            <v>5</v>
          </cell>
          <cell r="AD1798">
            <v>12</v>
          </cell>
          <cell r="AE1798">
            <v>0</v>
          </cell>
          <cell r="AF1798">
            <v>0</v>
          </cell>
          <cell r="AG1798" t="str">
            <v xml:space="preserve"> ST</v>
          </cell>
          <cell r="AH1798" t="str">
            <v xml:space="preserve"> 2008 TOYOTA TUNDRA</v>
          </cell>
          <cell r="AI1798" t="str">
            <v xml:space="preserve"> N</v>
          </cell>
          <cell r="AJ1798">
            <v>7.5</v>
          </cell>
          <cell r="AK1798">
            <v>8</v>
          </cell>
          <cell r="AL1798">
            <v>61935</v>
          </cell>
          <cell r="AM1798">
            <v>52950</v>
          </cell>
          <cell r="AN1798" t="str">
            <v xml:space="preserve">  0/00/0000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61935</v>
          </cell>
          <cell r="AZ1798">
            <v>52950</v>
          </cell>
          <cell r="BA1798" t="str">
            <v xml:space="preserve"> ST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 t="str">
            <v>Pass</v>
          </cell>
          <cell r="BH1798" t="str">
            <v>Pass</v>
          </cell>
          <cell r="BI1798" t="str">
            <v>***-**-9620</v>
          </cell>
          <cell r="BJ1798">
            <v>3505.21</v>
          </cell>
          <cell r="BK1798">
            <v>3521.05</v>
          </cell>
          <cell r="BL1798">
            <v>3521.05</v>
          </cell>
          <cell r="BM1798"/>
          <cell r="BN1798"/>
          <cell r="BO1798"/>
          <cell r="BP1798"/>
          <cell r="BQ1798">
            <v>3.6101777570707004E-6</v>
          </cell>
          <cell r="BR1798">
            <v>3505.21</v>
          </cell>
          <cell r="BS1798">
            <v>15.84</v>
          </cell>
          <cell r="BT1798">
            <v>3521.05</v>
          </cell>
          <cell r="BU1798">
            <v>0</v>
          </cell>
          <cell r="BV1798">
            <v>3521.05</v>
          </cell>
          <cell r="BW1798">
            <v>0</v>
          </cell>
          <cell r="BX1798">
            <v>0</v>
          </cell>
          <cell r="BY1798"/>
          <cell r="BZ1798">
            <v>0</v>
          </cell>
          <cell r="CA1798" t="e">
            <v>#REF!</v>
          </cell>
          <cell r="CB1798" t="str">
            <v>Match</v>
          </cell>
          <cell r="CC1798" t="b">
            <v>0</v>
          </cell>
          <cell r="CD1798">
            <v>515969620</v>
          </cell>
          <cell r="CE1798">
            <v>9</v>
          </cell>
          <cell r="CF1798">
            <v>5</v>
          </cell>
          <cell r="CG1798">
            <v>96</v>
          </cell>
          <cell r="CH1798" t="b">
            <v>0</v>
          </cell>
          <cell r="CI1798">
            <v>-1.3131597222236451</v>
          </cell>
          <cell r="CJ1798"/>
          <cell r="CK1798" t="e">
            <v>#REF!</v>
          </cell>
          <cell r="CL1798" t="e">
            <v>#REF!</v>
          </cell>
        </row>
        <row r="1799">
          <cell r="B1799">
            <v>53927</v>
          </cell>
          <cell r="C1799" t="str">
            <v xml:space="preserve"> TORRES,HUMBERTO</v>
          </cell>
          <cell r="D1799">
            <v>36748.74</v>
          </cell>
          <cell r="E1799">
            <v>33691.629999999997</v>
          </cell>
          <cell r="F1799">
            <v>42898</v>
          </cell>
          <cell r="G1799">
            <v>44738</v>
          </cell>
          <cell r="H1799" t="str">
            <v xml:space="preserve"> PURCHASE VEHICLE</v>
          </cell>
          <cell r="I1799" t="str">
            <v xml:space="preserve"> SA</v>
          </cell>
          <cell r="J1799">
            <v>34</v>
          </cell>
          <cell r="K1799" t="str">
            <v xml:space="preserve"> A</v>
          </cell>
          <cell r="L1799" t="str">
            <v xml:space="preserve"> N</v>
          </cell>
          <cell r="M1799">
            <v>0</v>
          </cell>
          <cell r="N1799">
            <v>61947</v>
          </cell>
          <cell r="O1799">
            <v>53927</v>
          </cell>
          <cell r="P1799">
            <v>0</v>
          </cell>
          <cell r="Q1799" t="str">
            <v xml:space="preserve"> MN</v>
          </cell>
          <cell r="R1799">
            <v>43126</v>
          </cell>
          <cell r="S1799">
            <v>704.45</v>
          </cell>
          <cell r="T1799">
            <v>84.92</v>
          </cell>
          <cell r="U1799" t="str">
            <v xml:space="preserve"> N</v>
          </cell>
          <cell r="V1799">
            <v>11</v>
          </cell>
          <cell r="W1799">
            <v>511114238</v>
          </cell>
          <cell r="X1799" t="str">
            <v xml:space="preserve"> S</v>
          </cell>
          <cell r="Y1799">
            <v>61947</v>
          </cell>
          <cell r="Z1799">
            <v>53927</v>
          </cell>
          <cell r="AA1799">
            <v>1</v>
          </cell>
          <cell r="AB1799">
            <v>25</v>
          </cell>
          <cell r="AC1799">
            <v>5</v>
          </cell>
          <cell r="AD1799">
            <v>12</v>
          </cell>
          <cell r="AE1799">
            <v>0</v>
          </cell>
          <cell r="AF1799">
            <v>0</v>
          </cell>
          <cell r="AG1799" t="str">
            <v xml:space="preserve"> ST</v>
          </cell>
          <cell r="AH1799" t="str">
            <v xml:space="preserve"> 2014 CHEVROLET SILVERADO 1500</v>
          </cell>
          <cell r="AI1799" t="str">
            <v xml:space="preserve"> N</v>
          </cell>
          <cell r="AJ1799">
            <v>5.75</v>
          </cell>
          <cell r="AK1799">
            <v>5</v>
          </cell>
          <cell r="AL1799">
            <v>61947</v>
          </cell>
          <cell r="AM1799">
            <v>53927</v>
          </cell>
          <cell r="AN1799" t="str">
            <v xml:space="preserve">  0/00/0000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61947</v>
          </cell>
          <cell r="AZ1799">
            <v>53927</v>
          </cell>
          <cell r="BA1799" t="str">
            <v xml:space="preserve"> ST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 t="str">
            <v>Pass</v>
          </cell>
          <cell r="BH1799" t="str">
            <v>Pass</v>
          </cell>
          <cell r="BI1799" t="str">
            <v>***-**-4238</v>
          </cell>
          <cell r="BJ1799">
            <v>33691.629999999997</v>
          </cell>
          <cell r="BK1799">
            <v>33776.549999999996</v>
          </cell>
          <cell r="BL1799">
            <v>33776.549999999996</v>
          </cell>
          <cell r="BM1799"/>
          <cell r="BN1799"/>
          <cell r="BO1799"/>
          <cell r="BP1799"/>
          <cell r="BQ1799">
            <v>2.6603767764608365E-5</v>
          </cell>
          <cell r="BR1799">
            <v>33691.629999999997</v>
          </cell>
          <cell r="BS1799">
            <v>84.92</v>
          </cell>
          <cell r="BT1799">
            <v>33776.549999999996</v>
          </cell>
          <cell r="BU1799">
            <v>0</v>
          </cell>
          <cell r="BV1799">
            <v>33776.549999999996</v>
          </cell>
          <cell r="BW1799">
            <v>0</v>
          </cell>
          <cell r="BX1799">
            <v>0</v>
          </cell>
          <cell r="BY1799"/>
          <cell r="BZ1799">
            <v>0</v>
          </cell>
          <cell r="CA1799" t="e">
            <v>#REF!</v>
          </cell>
          <cell r="CB1799" t="str">
            <v>Match</v>
          </cell>
          <cell r="CC1799" t="b">
            <v>0</v>
          </cell>
          <cell r="CD1799">
            <v>511114238</v>
          </cell>
          <cell r="CE1799">
            <v>9</v>
          </cell>
          <cell r="CF1799">
            <v>5</v>
          </cell>
          <cell r="CG1799">
            <v>11</v>
          </cell>
          <cell r="CH1799" t="b">
            <v>0</v>
          </cell>
          <cell r="CI1799">
            <v>-2.3131597222236451</v>
          </cell>
          <cell r="CJ1799"/>
          <cell r="CK1799" t="e">
            <v>#REF!</v>
          </cell>
          <cell r="CL1799" t="e">
            <v>#REF!</v>
          </cell>
        </row>
        <row r="1800">
          <cell r="B1800">
            <v>43078</v>
          </cell>
          <cell r="C1800" t="str">
            <v xml:space="preserve"> TORRES,JOSHUA</v>
          </cell>
          <cell r="D1800">
            <v>6801.9</v>
          </cell>
          <cell r="E1800">
            <v>1191.8</v>
          </cell>
          <cell r="F1800">
            <v>39681</v>
          </cell>
          <cell r="G1800">
            <v>40604</v>
          </cell>
          <cell r="H1800" t="str">
            <v xml:space="preserve"> PURCHASE VEHICLE</v>
          </cell>
          <cell r="I1800" t="str">
            <v xml:space="preserve"> CO</v>
          </cell>
          <cell r="J1800">
            <v>34</v>
          </cell>
          <cell r="K1800" t="str">
            <v xml:space="preserve"> A</v>
          </cell>
          <cell r="L1800" t="str">
            <v xml:space="preserve"> N</v>
          </cell>
          <cell r="M1800">
            <v>0</v>
          </cell>
          <cell r="N1800">
            <v>61950</v>
          </cell>
          <cell r="O1800">
            <v>43078</v>
          </cell>
          <cell r="P1800">
            <v>0</v>
          </cell>
          <cell r="Q1800" t="str">
            <v xml:space="preserve"> LF</v>
          </cell>
          <cell r="R1800">
            <v>40453</v>
          </cell>
          <cell r="S1800">
            <v>244.09</v>
          </cell>
          <cell r="T1800">
            <v>0</v>
          </cell>
          <cell r="U1800" t="str">
            <v xml:space="preserve"> N</v>
          </cell>
          <cell r="V1800">
            <v>11</v>
          </cell>
          <cell r="W1800">
            <v>512920717</v>
          </cell>
          <cell r="X1800" t="str">
            <v xml:space="preserve"> S</v>
          </cell>
          <cell r="Y1800">
            <v>61950</v>
          </cell>
          <cell r="Z1800">
            <v>43078</v>
          </cell>
          <cell r="AA1800">
            <v>0</v>
          </cell>
          <cell r="AB1800">
            <v>1</v>
          </cell>
          <cell r="AC1800">
            <v>5</v>
          </cell>
          <cell r="AD1800">
            <v>12</v>
          </cell>
          <cell r="AE1800">
            <v>0</v>
          </cell>
          <cell r="AF1800">
            <v>0</v>
          </cell>
          <cell r="AG1800" t="str">
            <v xml:space="preserve"> ST</v>
          </cell>
          <cell r="AH1800" t="str">
            <v xml:space="preserve"> 2000 CHEVROLET S-10</v>
          </cell>
          <cell r="AI1800" t="str">
            <v xml:space="preserve"> N</v>
          </cell>
          <cell r="AJ1800">
            <v>8.5</v>
          </cell>
          <cell r="AK1800">
            <v>12</v>
          </cell>
          <cell r="AL1800">
            <v>61950</v>
          </cell>
          <cell r="AM1800">
            <v>43078</v>
          </cell>
          <cell r="AN1800" t="str">
            <v xml:space="preserve">  0/00/0000</v>
          </cell>
          <cell r="AO1800">
            <v>1191.8</v>
          </cell>
          <cell r="AP1800">
            <v>1168.67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2360.4699999999998</v>
          </cell>
          <cell r="AV1800">
            <v>15</v>
          </cell>
          <cell r="AW1800">
            <v>15</v>
          </cell>
          <cell r="AX1800">
            <v>15</v>
          </cell>
          <cell r="AY1800">
            <v>61950</v>
          </cell>
          <cell r="AZ1800">
            <v>43078</v>
          </cell>
          <cell r="BA1800" t="str">
            <v xml:space="preserve"> ST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 t="str">
            <v>Substandard</v>
          </cell>
          <cell r="BH1800" t="str">
            <v>Pass</v>
          </cell>
          <cell r="BI1800" t="str">
            <v>***-**-0717</v>
          </cell>
          <cell r="BJ1800">
            <v>1191.8</v>
          </cell>
          <cell r="BK1800">
            <v>0</v>
          </cell>
          <cell r="BL1800"/>
          <cell r="BM1800"/>
          <cell r="BN1800">
            <v>0</v>
          </cell>
          <cell r="BO1800"/>
          <cell r="BP1800"/>
          <cell r="BQ1800">
            <v>1.3911552130477517E-6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1191.8</v>
          </cell>
          <cell r="BY1800" t="str">
            <v>120 +</v>
          </cell>
          <cell r="BZ1800">
            <v>2360.4700000000003</v>
          </cell>
          <cell r="CA1800" t="e">
            <v>#REF!</v>
          </cell>
          <cell r="CB1800" t="str">
            <v>Match</v>
          </cell>
          <cell r="CC1800" t="b">
            <v>0</v>
          </cell>
          <cell r="CD1800">
            <v>512920717</v>
          </cell>
          <cell r="CE1800">
            <v>9</v>
          </cell>
          <cell r="CF1800">
            <v>5</v>
          </cell>
          <cell r="CG1800">
            <v>92</v>
          </cell>
          <cell r="CH1800" t="b">
            <v>0</v>
          </cell>
          <cell r="CI1800">
            <v>2670.6868402777764</v>
          </cell>
          <cell r="CJ1800" t="str">
            <v>31 +</v>
          </cell>
          <cell r="CK1800">
            <v>0</v>
          </cell>
          <cell r="CL1800">
            <v>0</v>
          </cell>
        </row>
        <row r="1801">
          <cell r="B1801">
            <v>50553</v>
          </cell>
          <cell r="C1801" t="str">
            <v xml:space="preserve"> TRAIL,ASHLEIGH E.</v>
          </cell>
          <cell r="D1801">
            <v>4282.05</v>
          </cell>
          <cell r="E1801">
            <v>2125.7199999999998</v>
          </cell>
          <cell r="F1801">
            <v>41842</v>
          </cell>
          <cell r="G1801">
            <v>42566</v>
          </cell>
          <cell r="H1801" t="str">
            <v xml:space="preserve"> PURCHASE VEHICLE</v>
          </cell>
          <cell r="I1801" t="str">
            <v xml:space="preserve"> CO</v>
          </cell>
          <cell r="J1801">
            <v>34</v>
          </cell>
          <cell r="K1801" t="str">
            <v xml:space="preserve"> A</v>
          </cell>
          <cell r="L1801" t="str">
            <v xml:space="preserve"> N</v>
          </cell>
          <cell r="M1801">
            <v>0</v>
          </cell>
          <cell r="N1801">
            <v>61955</v>
          </cell>
          <cell r="O1801">
            <v>50553</v>
          </cell>
          <cell r="P1801">
            <v>0</v>
          </cell>
          <cell r="Q1801" t="str">
            <v xml:space="preserve"> JD</v>
          </cell>
          <cell r="R1801">
            <v>42200</v>
          </cell>
          <cell r="S1801">
            <v>192.45</v>
          </cell>
          <cell r="T1801">
            <v>0</v>
          </cell>
          <cell r="U1801" t="str">
            <v xml:space="preserve"> N</v>
          </cell>
          <cell r="V1801">
            <v>11</v>
          </cell>
          <cell r="W1801">
            <v>515113094</v>
          </cell>
          <cell r="X1801" t="str">
            <v xml:space="preserve"> S</v>
          </cell>
          <cell r="Y1801">
            <v>61955</v>
          </cell>
          <cell r="Z1801">
            <v>50553</v>
          </cell>
          <cell r="AA1801">
            <v>0</v>
          </cell>
          <cell r="AB1801">
            <v>25</v>
          </cell>
          <cell r="AC1801">
            <v>5</v>
          </cell>
          <cell r="AD1801">
            <v>12</v>
          </cell>
          <cell r="AE1801">
            <v>0</v>
          </cell>
          <cell r="AF1801">
            <v>0</v>
          </cell>
          <cell r="AG1801" t="str">
            <v xml:space="preserve"> ST</v>
          </cell>
          <cell r="AH1801" t="str">
            <v xml:space="preserve"> 2006 FORD FIVE HUNDRED (VIN 1F</v>
          </cell>
          <cell r="AI1801" t="str">
            <v xml:space="preserve"> N</v>
          </cell>
          <cell r="AJ1801">
            <v>7.5</v>
          </cell>
          <cell r="AK1801">
            <v>17</v>
          </cell>
          <cell r="AL1801">
            <v>61955</v>
          </cell>
          <cell r="AM1801">
            <v>50553</v>
          </cell>
          <cell r="AN1801" t="str">
            <v xml:space="preserve">  0/00/0000</v>
          </cell>
          <cell r="AO1801">
            <v>2125.7199999999998</v>
          </cell>
          <cell r="AP1801">
            <v>607.15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2732.87</v>
          </cell>
          <cell r="AV1801">
            <v>17</v>
          </cell>
          <cell r="AW1801">
            <v>16</v>
          </cell>
          <cell r="AX1801">
            <v>15</v>
          </cell>
          <cell r="AY1801">
            <v>61955</v>
          </cell>
          <cell r="AZ1801">
            <v>50553</v>
          </cell>
          <cell r="BA1801" t="str">
            <v xml:space="preserve"> ST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 t="str">
            <v>Substandard</v>
          </cell>
          <cell r="BH1801" t="str">
            <v>Pass</v>
          </cell>
          <cell r="BI1801" t="str">
            <v>***-**-3094</v>
          </cell>
          <cell r="BJ1801">
            <v>2125.7199999999998</v>
          </cell>
          <cell r="BK1801">
            <v>0</v>
          </cell>
          <cell r="BL1801"/>
          <cell r="BM1801"/>
          <cell r="BN1801">
            <v>0</v>
          </cell>
          <cell r="BO1801"/>
          <cell r="BP1801"/>
          <cell r="BQ1801">
            <v>2.1893772589260925E-6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2125.7199999999998</v>
          </cell>
          <cell r="BY1801" t="str">
            <v>120 +</v>
          </cell>
          <cell r="BZ1801">
            <v>2732.87</v>
          </cell>
          <cell r="CA1801" t="e">
            <v>#REF!</v>
          </cell>
          <cell r="CB1801" t="str">
            <v>Match</v>
          </cell>
          <cell r="CC1801" t="b">
            <v>0</v>
          </cell>
          <cell r="CD1801">
            <v>515113094</v>
          </cell>
          <cell r="CE1801">
            <v>9</v>
          </cell>
          <cell r="CF1801">
            <v>5</v>
          </cell>
          <cell r="CG1801">
            <v>11</v>
          </cell>
          <cell r="CH1801" t="b">
            <v>0</v>
          </cell>
          <cell r="CI1801">
            <v>923.68684027777635</v>
          </cell>
          <cell r="CJ1801" t="str">
            <v>31 +</v>
          </cell>
          <cell r="CK1801">
            <v>0</v>
          </cell>
          <cell r="CL1801">
            <v>0</v>
          </cell>
        </row>
        <row r="1802">
          <cell r="B1802">
            <v>350058</v>
          </cell>
          <cell r="C1802" t="str">
            <v xml:space="preserve"> TREJO-MARTINEZ,JOAQU</v>
          </cell>
          <cell r="D1802">
            <v>68850</v>
          </cell>
          <cell r="E1802">
            <v>59813.47</v>
          </cell>
          <cell r="F1802">
            <v>41213</v>
          </cell>
          <cell r="G1802">
            <v>52171</v>
          </cell>
          <cell r="H1802" t="str">
            <v xml:space="preserve"> PURCHASE HOME</v>
          </cell>
          <cell r="I1802" t="str">
            <v xml:space="preserve"> PA</v>
          </cell>
          <cell r="J1802">
            <v>19</v>
          </cell>
          <cell r="K1802" t="str">
            <v xml:space="preserve"> A</v>
          </cell>
          <cell r="L1802" t="str">
            <v xml:space="preserve"> N</v>
          </cell>
          <cell r="M1802">
            <v>0</v>
          </cell>
          <cell r="N1802">
            <v>62000</v>
          </cell>
          <cell r="O1802">
            <v>350058</v>
          </cell>
          <cell r="P1802">
            <v>0</v>
          </cell>
          <cell r="Q1802" t="str">
            <v xml:space="preserve"> KM</v>
          </cell>
          <cell r="R1802">
            <v>43132</v>
          </cell>
          <cell r="S1802">
            <v>309.17</v>
          </cell>
          <cell r="T1802">
            <v>116.96</v>
          </cell>
          <cell r="U1802" t="str">
            <v xml:space="preserve"> N</v>
          </cell>
          <cell r="V1802">
            <v>2</v>
          </cell>
          <cell r="W1802">
            <v>731263594</v>
          </cell>
          <cell r="X1802" t="str">
            <v xml:space="preserve"> S</v>
          </cell>
          <cell r="Y1802">
            <v>62000</v>
          </cell>
          <cell r="Z1802">
            <v>350058</v>
          </cell>
          <cell r="AA1802">
            <v>0</v>
          </cell>
          <cell r="AB1802">
            <v>3</v>
          </cell>
          <cell r="AC1802">
            <v>6</v>
          </cell>
          <cell r="AD1802">
            <v>3</v>
          </cell>
          <cell r="AE1802">
            <v>350058</v>
          </cell>
          <cell r="AF1802">
            <v>1</v>
          </cell>
          <cell r="AG1802" t="str">
            <v xml:space="preserve"> ST</v>
          </cell>
          <cell r="AH1802" t="str">
            <v xml:space="preserve"> 1012 CHURCH, SCOTT CITY</v>
          </cell>
          <cell r="AI1802" t="str">
            <v xml:space="preserve"> N</v>
          </cell>
          <cell r="AJ1802">
            <v>3.06</v>
          </cell>
          <cell r="AK1802">
            <v>0</v>
          </cell>
          <cell r="AL1802">
            <v>62000</v>
          </cell>
          <cell r="AM1802">
            <v>350058</v>
          </cell>
          <cell r="AN1802" t="str">
            <v xml:space="preserve">  0/00/0000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62000</v>
          </cell>
          <cell r="AZ1802">
            <v>350058</v>
          </cell>
          <cell r="BA1802" t="str">
            <v xml:space="preserve"> ST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 t="str">
            <v>Pass</v>
          </cell>
          <cell r="BH1802" t="str">
            <v>Pass</v>
          </cell>
          <cell r="BI1802" t="str">
            <v>***-**-3594</v>
          </cell>
          <cell r="BJ1802">
            <v>59813.47</v>
          </cell>
          <cell r="BK1802">
            <v>59930.43</v>
          </cell>
          <cell r="BL1802">
            <v>59930.43</v>
          </cell>
          <cell r="BM1802"/>
          <cell r="BN1802"/>
          <cell r="BO1802"/>
          <cell r="BP1802"/>
          <cell r="BQ1802">
            <v>2.5134699963375659E-5</v>
          </cell>
          <cell r="BR1802">
            <v>59813.47</v>
          </cell>
          <cell r="BS1802">
            <v>116.96</v>
          </cell>
          <cell r="BT1802">
            <v>59930.43</v>
          </cell>
          <cell r="BU1802">
            <v>0</v>
          </cell>
          <cell r="BV1802">
            <v>59930.43</v>
          </cell>
          <cell r="BW1802">
            <v>0</v>
          </cell>
          <cell r="BX1802">
            <v>0</v>
          </cell>
          <cell r="BY1802"/>
          <cell r="BZ1802">
            <v>0</v>
          </cell>
          <cell r="CA1802" t="e">
            <v>#REF!</v>
          </cell>
          <cell r="CB1802" t="str">
            <v>Match</v>
          </cell>
          <cell r="CC1802" t="b">
            <v>0</v>
          </cell>
          <cell r="CD1802">
            <v>731263594</v>
          </cell>
          <cell r="CE1802">
            <v>9</v>
          </cell>
          <cell r="CF1802">
            <v>7</v>
          </cell>
          <cell r="CG1802">
            <v>26</v>
          </cell>
          <cell r="CH1802" t="b">
            <v>0</v>
          </cell>
          <cell r="CI1802">
            <v>-8.3131597222236451</v>
          </cell>
          <cell r="CJ1802"/>
          <cell r="CK1802" t="e">
            <v>#REF!</v>
          </cell>
          <cell r="CL1802" t="e">
            <v>#REF!</v>
          </cell>
        </row>
        <row r="1803">
          <cell r="B1803">
            <v>9350058</v>
          </cell>
          <cell r="C1803" t="str">
            <v xml:space="preserve"> TREJO-MARTINEZ,JOAQU</v>
          </cell>
          <cell r="D1803">
            <v>-68850</v>
          </cell>
          <cell r="E1803">
            <v>-59813.47</v>
          </cell>
          <cell r="F1803">
            <v>41213</v>
          </cell>
          <cell r="G1803">
            <v>52171</v>
          </cell>
          <cell r="H1803" t="str">
            <v xml:space="preserve"> FHLB SOLD LOAN</v>
          </cell>
          <cell r="I1803" t="str">
            <v xml:space="preserve"> PT</v>
          </cell>
          <cell r="J1803">
            <v>20</v>
          </cell>
          <cell r="K1803" t="str">
            <v xml:space="preserve"> A</v>
          </cell>
          <cell r="L1803" t="str">
            <v xml:space="preserve"> N</v>
          </cell>
          <cell r="M1803">
            <v>0</v>
          </cell>
          <cell r="N1803">
            <v>62000</v>
          </cell>
          <cell r="O1803">
            <v>9350058</v>
          </cell>
          <cell r="P1803">
            <v>0</v>
          </cell>
          <cell r="Q1803" t="str">
            <v xml:space="preserve"> KM</v>
          </cell>
          <cell r="R1803">
            <v>43132</v>
          </cell>
          <cell r="S1803">
            <v>309.17</v>
          </cell>
          <cell r="T1803">
            <v>-116.96</v>
          </cell>
          <cell r="U1803" t="str">
            <v xml:space="preserve"> N</v>
          </cell>
          <cell r="V1803">
            <v>2</v>
          </cell>
          <cell r="W1803">
            <v>731263594</v>
          </cell>
          <cell r="X1803" t="str">
            <v xml:space="preserve"> S</v>
          </cell>
          <cell r="Y1803">
            <v>62000</v>
          </cell>
          <cell r="Z1803">
            <v>9350058</v>
          </cell>
          <cell r="AA1803">
            <v>0</v>
          </cell>
          <cell r="AB1803">
            <v>3</v>
          </cell>
          <cell r="AC1803">
            <v>6</v>
          </cell>
          <cell r="AD1803">
            <v>3</v>
          </cell>
          <cell r="AE1803">
            <v>350058</v>
          </cell>
          <cell r="AF1803">
            <v>1</v>
          </cell>
          <cell r="AG1803" t="str">
            <v xml:space="preserve"> ST</v>
          </cell>
          <cell r="AH1803" t="str">
            <v xml:space="preserve"> 1012 CHURCH, SCOTT CITY</v>
          </cell>
          <cell r="AI1803" t="str">
            <v xml:space="preserve"> N</v>
          </cell>
          <cell r="AJ1803">
            <v>3.06</v>
          </cell>
          <cell r="AK1803">
            <v>0</v>
          </cell>
          <cell r="AL1803">
            <v>62000</v>
          </cell>
          <cell r="AM1803">
            <v>9350058</v>
          </cell>
          <cell r="AN1803" t="str">
            <v xml:space="preserve">  0/00/0000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62000</v>
          </cell>
          <cell r="AZ1803">
            <v>9350058</v>
          </cell>
          <cell r="BA1803" t="str">
            <v xml:space="preserve"> ST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 t="str">
            <v>Pass</v>
          </cell>
          <cell r="BH1803" t="str">
            <v>Pass</v>
          </cell>
          <cell r="BI1803" t="str">
            <v>***-**-3594</v>
          </cell>
          <cell r="BJ1803">
            <v>-59813.47</v>
          </cell>
          <cell r="BK1803">
            <v>-59930.43</v>
          </cell>
          <cell r="BL1803">
            <v>-59930.43</v>
          </cell>
          <cell r="BM1803"/>
          <cell r="BN1803"/>
          <cell r="BO1803"/>
          <cell r="BP1803"/>
          <cell r="BQ1803">
            <v>-2.5134699963375659E-5</v>
          </cell>
          <cell r="BR1803">
            <v>-59813.47</v>
          </cell>
          <cell r="BS1803">
            <v>-116.96</v>
          </cell>
          <cell r="BT1803">
            <v>-59930.43</v>
          </cell>
          <cell r="BU1803">
            <v>0</v>
          </cell>
          <cell r="BV1803">
            <v>-59930.43</v>
          </cell>
          <cell r="BW1803">
            <v>0</v>
          </cell>
          <cell r="BX1803">
            <v>0</v>
          </cell>
          <cell r="BY1803"/>
          <cell r="BZ1803">
            <v>0</v>
          </cell>
          <cell r="CA1803" t="e">
            <v>#REF!</v>
          </cell>
          <cell r="CB1803" t="str">
            <v>Match</v>
          </cell>
          <cell r="CC1803" t="b">
            <v>0</v>
          </cell>
          <cell r="CD1803">
            <v>731263594</v>
          </cell>
          <cell r="CE1803">
            <v>9</v>
          </cell>
          <cell r="CF1803">
            <v>7</v>
          </cell>
          <cell r="CG1803">
            <v>26</v>
          </cell>
          <cell r="CH1803" t="b">
            <v>0</v>
          </cell>
          <cell r="CI1803">
            <v>-8.3131597222236451</v>
          </cell>
          <cell r="CJ1803"/>
          <cell r="CK1803" t="e">
            <v>#REF!</v>
          </cell>
          <cell r="CL1803" t="e">
            <v>#REF!</v>
          </cell>
        </row>
        <row r="1804">
          <cell r="B1804">
            <v>53769</v>
          </cell>
          <cell r="C1804" t="str">
            <v xml:space="preserve"> TREJO,JOSE L.</v>
          </cell>
          <cell r="D1804">
            <v>4036.5</v>
          </cell>
          <cell r="E1804">
            <v>4036.5</v>
          </cell>
          <cell r="F1804">
            <v>42839</v>
          </cell>
          <cell r="G1804">
            <v>43205</v>
          </cell>
          <cell r="H1804" t="str">
            <v xml:space="preserve"> PAY TAXES</v>
          </cell>
          <cell r="I1804" t="str">
            <v xml:space="preserve"> SA</v>
          </cell>
          <cell r="J1804">
            <v>72</v>
          </cell>
          <cell r="K1804" t="str">
            <v xml:space="preserve"> A</v>
          </cell>
          <cell r="L1804" t="str">
            <v xml:space="preserve"> N</v>
          </cell>
          <cell r="M1804">
            <v>0</v>
          </cell>
          <cell r="N1804">
            <v>62020</v>
          </cell>
          <cell r="O1804">
            <v>53769</v>
          </cell>
          <cell r="P1804">
            <v>0</v>
          </cell>
          <cell r="Q1804" t="str">
            <v xml:space="preserve"> MN</v>
          </cell>
          <cell r="R1804">
            <v>43205</v>
          </cell>
          <cell r="S1804">
            <v>0</v>
          </cell>
          <cell r="T1804">
            <v>220.61</v>
          </cell>
          <cell r="U1804" t="str">
            <v xml:space="preserve"> N</v>
          </cell>
          <cell r="V1804">
            <v>11</v>
          </cell>
          <cell r="W1804">
            <v>514316440</v>
          </cell>
          <cell r="X1804" t="str">
            <v xml:space="preserve"> S</v>
          </cell>
          <cell r="Y1804">
            <v>62020</v>
          </cell>
          <cell r="Z1804">
            <v>53769</v>
          </cell>
          <cell r="AA1804">
            <v>0</v>
          </cell>
          <cell r="AB1804">
            <v>1</v>
          </cell>
          <cell r="AC1804">
            <v>10</v>
          </cell>
          <cell r="AD1804">
            <v>8</v>
          </cell>
          <cell r="AE1804">
            <v>0</v>
          </cell>
          <cell r="AF1804">
            <v>0</v>
          </cell>
          <cell r="AG1804" t="str">
            <v xml:space="preserve"> ST</v>
          </cell>
          <cell r="AH1804" t="str">
            <v xml:space="preserve"> 2002 CHEVROLET TAHOE K1500 (V</v>
          </cell>
          <cell r="AI1804" t="str">
            <v xml:space="preserve"> N</v>
          </cell>
          <cell r="AJ1804">
            <v>7</v>
          </cell>
          <cell r="AK1804">
            <v>0</v>
          </cell>
          <cell r="AL1804">
            <v>62020</v>
          </cell>
          <cell r="AM1804">
            <v>53769</v>
          </cell>
          <cell r="AN1804" t="str">
            <v xml:space="preserve">  0/00/0000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62020</v>
          </cell>
          <cell r="AZ1804">
            <v>53769</v>
          </cell>
          <cell r="BA1804" t="str">
            <v xml:space="preserve"> ST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 t="str">
            <v>Pass</v>
          </cell>
          <cell r="BH1804" t="str">
            <v>Pass</v>
          </cell>
          <cell r="BI1804" t="str">
            <v>***-**-6440</v>
          </cell>
          <cell r="BJ1804">
            <v>4036.5</v>
          </cell>
          <cell r="BK1804">
            <v>4257.1099999999997</v>
          </cell>
          <cell r="BL1804">
            <v>4257.1099999999997</v>
          </cell>
          <cell r="BM1804"/>
          <cell r="BN1804"/>
          <cell r="BO1804"/>
          <cell r="BP1804"/>
          <cell r="BQ1804">
            <v>3.8802193540438833E-6</v>
          </cell>
          <cell r="BR1804">
            <v>4036.5</v>
          </cell>
          <cell r="BS1804">
            <v>220.61</v>
          </cell>
          <cell r="BT1804">
            <v>4257.1099999999997</v>
          </cell>
          <cell r="BU1804">
            <v>0</v>
          </cell>
          <cell r="BV1804">
            <v>4257.1099999999997</v>
          </cell>
          <cell r="BW1804">
            <v>0</v>
          </cell>
          <cell r="BX1804">
            <v>0</v>
          </cell>
          <cell r="BY1804"/>
          <cell r="BZ1804">
            <v>0</v>
          </cell>
          <cell r="CA1804" t="e">
            <v>#REF!</v>
          </cell>
          <cell r="CB1804" t="str">
            <v>Match</v>
          </cell>
          <cell r="CC1804" t="b">
            <v>0</v>
          </cell>
          <cell r="CD1804">
            <v>514316440</v>
          </cell>
          <cell r="CE1804">
            <v>9</v>
          </cell>
          <cell r="CF1804">
            <v>5</v>
          </cell>
          <cell r="CG1804">
            <v>31</v>
          </cell>
          <cell r="CH1804" t="b">
            <v>0</v>
          </cell>
          <cell r="CI1804">
            <v>-81.313159722223645</v>
          </cell>
          <cell r="CJ1804"/>
          <cell r="CK1804" t="e">
            <v>#REF!</v>
          </cell>
          <cell r="CL1804" t="e">
            <v>#REF!</v>
          </cell>
        </row>
        <row r="1805">
          <cell r="B1805">
            <v>54205</v>
          </cell>
          <cell r="C1805" t="str">
            <v xml:space="preserve"> TREJO,RICARDO</v>
          </cell>
          <cell r="D1805">
            <v>14620.31</v>
          </cell>
          <cell r="E1805">
            <v>13583.51</v>
          </cell>
          <cell r="F1805">
            <v>43004</v>
          </cell>
          <cell r="G1805">
            <v>44469</v>
          </cell>
          <cell r="H1805" t="str">
            <v xml:space="preserve"> HOME REMODEL</v>
          </cell>
          <cell r="I1805" t="str">
            <v xml:space="preserve"> SA</v>
          </cell>
          <cell r="J1805">
            <v>31</v>
          </cell>
          <cell r="K1805" t="str">
            <v xml:space="preserve"> A</v>
          </cell>
          <cell r="L1805" t="str">
            <v xml:space="preserve"> N</v>
          </cell>
          <cell r="M1805">
            <v>0</v>
          </cell>
          <cell r="N1805">
            <v>62035</v>
          </cell>
          <cell r="O1805">
            <v>54205</v>
          </cell>
          <cell r="P1805">
            <v>0</v>
          </cell>
          <cell r="Q1805" t="str">
            <v xml:space="preserve"> BR</v>
          </cell>
          <cell r="R1805">
            <v>43159</v>
          </cell>
          <cell r="S1805">
            <v>371.19</v>
          </cell>
          <cell r="T1805">
            <v>7.44</v>
          </cell>
          <cell r="U1805" t="str">
            <v xml:space="preserve"> N</v>
          </cell>
          <cell r="V1805">
            <v>1</v>
          </cell>
          <cell r="W1805">
            <v>85672528</v>
          </cell>
          <cell r="X1805" t="str">
            <v xml:space="preserve"> S</v>
          </cell>
          <cell r="Y1805">
            <v>62035</v>
          </cell>
          <cell r="Z1805">
            <v>54205</v>
          </cell>
          <cell r="AA1805">
            <v>0</v>
          </cell>
          <cell r="AB1805">
            <v>4</v>
          </cell>
          <cell r="AC1805">
            <v>10</v>
          </cell>
          <cell r="AD1805">
            <v>4</v>
          </cell>
          <cell r="AE1805">
            <v>0</v>
          </cell>
          <cell r="AF1805">
            <v>0</v>
          </cell>
          <cell r="AG1805" t="str">
            <v xml:space="preserve"> ST</v>
          </cell>
          <cell r="AH1805" t="str">
            <v xml:space="preserve"> UNSECURED</v>
          </cell>
          <cell r="AI1805" t="str">
            <v xml:space="preserve"> N</v>
          </cell>
          <cell r="AJ1805">
            <v>10</v>
          </cell>
          <cell r="AK1805">
            <v>0</v>
          </cell>
          <cell r="AL1805">
            <v>62035</v>
          </cell>
          <cell r="AM1805">
            <v>54205</v>
          </cell>
          <cell r="AN1805" t="str">
            <v xml:space="preserve">  0/00/0000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62035</v>
          </cell>
          <cell r="AZ1805">
            <v>54205</v>
          </cell>
          <cell r="BA1805" t="str">
            <v xml:space="preserve"> ST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 t="str">
            <v>Pass</v>
          </cell>
          <cell r="BH1805" t="str">
            <v>Pass</v>
          </cell>
          <cell r="BI1805" t="str">
            <v>***-**-2528</v>
          </cell>
          <cell r="BJ1805">
            <v>13583.51</v>
          </cell>
          <cell r="BK1805">
            <v>13590.95</v>
          </cell>
          <cell r="BL1805">
            <v>13590.95</v>
          </cell>
          <cell r="BM1805"/>
          <cell r="BN1805"/>
          <cell r="BO1805"/>
          <cell r="BP1805"/>
          <cell r="BQ1805">
            <v>1.8653712869299295E-5</v>
          </cell>
          <cell r="BR1805">
            <v>13583.51</v>
          </cell>
          <cell r="BS1805">
            <v>7.44</v>
          </cell>
          <cell r="BT1805">
            <v>13590.95</v>
          </cell>
          <cell r="BU1805">
            <v>0</v>
          </cell>
          <cell r="BV1805">
            <v>13590.95</v>
          </cell>
          <cell r="BW1805">
            <v>0</v>
          </cell>
          <cell r="BX1805">
            <v>0</v>
          </cell>
          <cell r="BY1805"/>
          <cell r="BZ1805">
            <v>0</v>
          </cell>
          <cell r="CA1805" t="e">
            <v>#REF!</v>
          </cell>
          <cell r="CB1805" t="str">
            <v>Match</v>
          </cell>
          <cell r="CC1805" t="b">
            <v>0</v>
          </cell>
          <cell r="CD1805" t="str">
            <v>085672528</v>
          </cell>
          <cell r="CE1805">
            <v>9</v>
          </cell>
          <cell r="CF1805">
            <v>0</v>
          </cell>
          <cell r="CG1805">
            <v>67</v>
          </cell>
          <cell r="CH1805" t="b">
            <v>0</v>
          </cell>
          <cell r="CI1805">
            <v>-35.313159722223645</v>
          </cell>
          <cell r="CJ1805"/>
          <cell r="CK1805" t="e">
            <v>#REF!</v>
          </cell>
          <cell r="CL1805" t="e">
            <v>#REF!</v>
          </cell>
        </row>
        <row r="1806">
          <cell r="B1806">
            <v>310425</v>
          </cell>
          <cell r="C1806" t="str">
            <v xml:space="preserve"> TREJO,RICARDO</v>
          </cell>
          <cell r="D1806">
            <v>53550</v>
          </cell>
          <cell r="E1806">
            <v>53232.92</v>
          </cell>
          <cell r="F1806">
            <v>43000</v>
          </cell>
          <cell r="G1806">
            <v>53966</v>
          </cell>
          <cell r="H1806" t="str">
            <v xml:space="preserve"> LIMITED CASH-OUT REFINANCE</v>
          </cell>
          <cell r="I1806" t="str">
            <v xml:space="preserve"> PA</v>
          </cell>
          <cell r="J1806">
            <v>19</v>
          </cell>
          <cell r="K1806" t="str">
            <v xml:space="preserve"> A</v>
          </cell>
          <cell r="L1806" t="str">
            <v xml:space="preserve"> N</v>
          </cell>
          <cell r="M1806">
            <v>0</v>
          </cell>
          <cell r="N1806">
            <v>62035</v>
          </cell>
          <cell r="O1806">
            <v>310425</v>
          </cell>
          <cell r="P1806">
            <v>0</v>
          </cell>
          <cell r="Q1806" t="str">
            <v xml:space="preserve"> BR</v>
          </cell>
          <cell r="R1806">
            <v>43160</v>
          </cell>
          <cell r="S1806">
            <v>251.81</v>
          </cell>
          <cell r="T1806">
            <v>0</v>
          </cell>
          <cell r="U1806" t="str">
            <v xml:space="preserve"> N</v>
          </cell>
          <cell r="V1806">
            <v>2</v>
          </cell>
          <cell r="W1806">
            <v>85672528</v>
          </cell>
          <cell r="X1806" t="str">
            <v xml:space="preserve"> S</v>
          </cell>
          <cell r="Y1806">
            <v>62035</v>
          </cell>
          <cell r="Z1806">
            <v>310425</v>
          </cell>
          <cell r="AA1806">
            <v>0</v>
          </cell>
          <cell r="AB1806">
            <v>4</v>
          </cell>
          <cell r="AC1806">
            <v>6</v>
          </cell>
          <cell r="AD1806">
            <v>3</v>
          </cell>
          <cell r="AE1806">
            <v>310425</v>
          </cell>
          <cell r="AF1806">
            <v>1</v>
          </cell>
          <cell r="AG1806" t="str">
            <v xml:space="preserve"> ST</v>
          </cell>
          <cell r="AH1806" t="str">
            <v xml:space="preserve"> 606 S COLLEGE</v>
          </cell>
          <cell r="AI1806" t="str">
            <v xml:space="preserve"> N</v>
          </cell>
          <cell r="AJ1806">
            <v>3.625</v>
          </cell>
          <cell r="AK1806">
            <v>0</v>
          </cell>
          <cell r="AL1806">
            <v>62035</v>
          </cell>
          <cell r="AM1806">
            <v>310425</v>
          </cell>
          <cell r="AN1806" t="str">
            <v xml:space="preserve">  0/00/0000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62035</v>
          </cell>
          <cell r="AZ1806">
            <v>310425</v>
          </cell>
          <cell r="BA1806" t="str">
            <v xml:space="preserve"> ST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 t="str">
            <v>Pass</v>
          </cell>
          <cell r="BH1806" t="str">
            <v>Pass</v>
          </cell>
          <cell r="BI1806" t="str">
            <v>***-**-2528</v>
          </cell>
          <cell r="BJ1806">
            <v>53232.92</v>
          </cell>
          <cell r="BK1806">
            <v>53232.92</v>
          </cell>
          <cell r="BL1806">
            <v>53232.92</v>
          </cell>
          <cell r="BM1806"/>
          <cell r="BN1806"/>
          <cell r="BO1806"/>
          <cell r="BP1806"/>
          <cell r="BQ1806">
            <v>2.6499738047600558E-5</v>
          </cell>
          <cell r="BR1806">
            <v>53232.92</v>
          </cell>
          <cell r="BS1806">
            <v>0</v>
          </cell>
          <cell r="BT1806">
            <v>53232.92</v>
          </cell>
          <cell r="BU1806">
            <v>0</v>
          </cell>
          <cell r="BV1806">
            <v>53232.92</v>
          </cell>
          <cell r="BW1806">
            <v>0</v>
          </cell>
          <cell r="BX1806">
            <v>0</v>
          </cell>
          <cell r="BY1806"/>
          <cell r="BZ1806">
            <v>0</v>
          </cell>
          <cell r="CA1806" t="e">
            <v>#REF!</v>
          </cell>
          <cell r="CB1806" t="str">
            <v>Match</v>
          </cell>
          <cell r="CC1806" t="b">
            <v>0</v>
          </cell>
          <cell r="CD1806" t="str">
            <v>085672528</v>
          </cell>
          <cell r="CE1806">
            <v>9</v>
          </cell>
          <cell r="CF1806">
            <v>0</v>
          </cell>
          <cell r="CG1806">
            <v>67</v>
          </cell>
          <cell r="CH1806" t="b">
            <v>0</v>
          </cell>
          <cell r="CI1806">
            <v>-36.313159722223645</v>
          </cell>
          <cell r="CJ1806"/>
          <cell r="CK1806" t="e">
            <v>#REF!</v>
          </cell>
          <cell r="CL1806" t="e">
            <v>#REF!</v>
          </cell>
        </row>
        <row r="1807">
          <cell r="B1807">
            <v>9310425</v>
          </cell>
          <cell r="C1807" t="str">
            <v xml:space="preserve"> TREJO,RICARDO</v>
          </cell>
          <cell r="D1807">
            <v>-53550</v>
          </cell>
          <cell r="E1807">
            <v>-53232.92</v>
          </cell>
          <cell r="F1807">
            <v>43000</v>
          </cell>
          <cell r="G1807">
            <v>53966</v>
          </cell>
          <cell r="H1807" t="str">
            <v xml:space="preserve"> MPF LOAN SOLD</v>
          </cell>
          <cell r="I1807" t="str">
            <v xml:space="preserve"> PT</v>
          </cell>
          <cell r="J1807">
            <v>20</v>
          </cell>
          <cell r="K1807" t="str">
            <v xml:space="preserve"> A</v>
          </cell>
          <cell r="L1807" t="str">
            <v xml:space="preserve"> N</v>
          </cell>
          <cell r="M1807">
            <v>0</v>
          </cell>
          <cell r="N1807">
            <v>62035</v>
          </cell>
          <cell r="O1807">
            <v>9310425</v>
          </cell>
          <cell r="P1807">
            <v>0</v>
          </cell>
          <cell r="Q1807" t="str">
            <v xml:space="preserve"> BR</v>
          </cell>
          <cell r="R1807">
            <v>43160</v>
          </cell>
          <cell r="S1807">
            <v>251.81</v>
          </cell>
          <cell r="T1807">
            <v>0</v>
          </cell>
          <cell r="U1807" t="str">
            <v xml:space="preserve"> N</v>
          </cell>
          <cell r="V1807">
            <v>2</v>
          </cell>
          <cell r="W1807">
            <v>85672528</v>
          </cell>
          <cell r="X1807" t="str">
            <v xml:space="preserve"> S</v>
          </cell>
          <cell r="Y1807">
            <v>62035</v>
          </cell>
          <cell r="Z1807">
            <v>9310425</v>
          </cell>
          <cell r="AA1807">
            <v>0</v>
          </cell>
          <cell r="AB1807">
            <v>4</v>
          </cell>
          <cell r="AC1807">
            <v>6</v>
          </cell>
          <cell r="AD1807">
            <v>3</v>
          </cell>
          <cell r="AE1807">
            <v>310425</v>
          </cell>
          <cell r="AF1807">
            <v>1</v>
          </cell>
          <cell r="AG1807" t="str">
            <v xml:space="preserve"> ST</v>
          </cell>
          <cell r="AH1807" t="str">
            <v xml:space="preserve"> 606 S COLLEGE</v>
          </cell>
          <cell r="AI1807" t="str">
            <v xml:space="preserve">  </v>
          </cell>
          <cell r="AJ1807">
            <v>3.625</v>
          </cell>
          <cell r="AK1807">
            <v>0</v>
          </cell>
          <cell r="AL1807">
            <v>62035</v>
          </cell>
          <cell r="AM1807">
            <v>9310425</v>
          </cell>
          <cell r="AN1807" t="str">
            <v xml:space="preserve">  0/00/0000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62035</v>
          </cell>
          <cell r="AZ1807">
            <v>9310425</v>
          </cell>
          <cell r="BA1807" t="str">
            <v xml:space="preserve"> ST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 t="str">
            <v>Pass</v>
          </cell>
          <cell r="BH1807" t="str">
            <v>Pass</v>
          </cell>
          <cell r="BI1807" t="str">
            <v>***-**-2528</v>
          </cell>
          <cell r="BJ1807">
            <v>-53232.92</v>
          </cell>
          <cell r="BK1807">
            <v>-53232.92</v>
          </cell>
          <cell r="BL1807">
            <v>-53232.92</v>
          </cell>
          <cell r="BM1807"/>
          <cell r="BN1807"/>
          <cell r="BO1807"/>
          <cell r="BP1807"/>
          <cell r="BQ1807">
            <v>-2.6499738047600558E-5</v>
          </cell>
          <cell r="BR1807">
            <v>-53232.92</v>
          </cell>
          <cell r="BS1807">
            <v>0</v>
          </cell>
          <cell r="BT1807">
            <v>-53232.92</v>
          </cell>
          <cell r="BU1807">
            <v>0</v>
          </cell>
          <cell r="BV1807">
            <v>-53232.92</v>
          </cell>
          <cell r="BW1807">
            <v>0</v>
          </cell>
          <cell r="BX1807">
            <v>0</v>
          </cell>
          <cell r="BY1807"/>
          <cell r="BZ1807">
            <v>0</v>
          </cell>
          <cell r="CA1807" t="e">
            <v>#REF!</v>
          </cell>
          <cell r="CB1807" t="str">
            <v>Match</v>
          </cell>
          <cell r="CC1807" t="b">
            <v>0</v>
          </cell>
          <cell r="CD1807" t="str">
            <v>085672528</v>
          </cell>
          <cell r="CE1807">
            <v>9</v>
          </cell>
          <cell r="CF1807">
            <v>0</v>
          </cell>
          <cell r="CG1807">
            <v>67</v>
          </cell>
          <cell r="CH1807" t="b">
            <v>0</v>
          </cell>
          <cell r="CI1807">
            <v>-36.313159722223645</v>
          </cell>
          <cell r="CJ1807"/>
          <cell r="CK1807" t="e">
            <v>#REF!</v>
          </cell>
          <cell r="CL1807" t="e">
            <v>#REF!</v>
          </cell>
        </row>
        <row r="1808">
          <cell r="B1808">
            <v>53297</v>
          </cell>
          <cell r="C1808" t="str">
            <v xml:space="preserve"> TRIANGLE K, LLC</v>
          </cell>
          <cell r="D1808">
            <v>837853.24</v>
          </cell>
          <cell r="E1808">
            <v>581867.47</v>
          </cell>
          <cell r="F1808">
            <v>42636</v>
          </cell>
          <cell r="G1808">
            <v>43419</v>
          </cell>
          <cell r="H1808" t="str">
            <v xml:space="preserve"> EQUIPMENT TERM</v>
          </cell>
          <cell r="I1808" t="str">
            <v xml:space="preserve"> SA</v>
          </cell>
          <cell r="J1808">
            <v>92</v>
          </cell>
          <cell r="K1808" t="str">
            <v xml:space="preserve"> A</v>
          </cell>
          <cell r="L1808" t="str">
            <v xml:space="preserve"> N</v>
          </cell>
          <cell r="M1808">
            <v>0</v>
          </cell>
          <cell r="N1808">
            <v>62050</v>
          </cell>
          <cell r="O1808">
            <v>53297</v>
          </cell>
          <cell r="P1808">
            <v>0</v>
          </cell>
          <cell r="Q1808" t="str">
            <v xml:space="preserve"> JB</v>
          </cell>
          <cell r="R1808">
            <v>43419</v>
          </cell>
          <cell r="S1808">
            <v>0</v>
          </cell>
          <cell r="T1808">
            <v>7557.44</v>
          </cell>
          <cell r="U1808" t="str">
            <v xml:space="preserve"> N</v>
          </cell>
          <cell r="V1808">
            <v>7</v>
          </cell>
          <cell r="W1808">
            <v>471785936</v>
          </cell>
          <cell r="X1808" t="str">
            <v xml:space="preserve"> F</v>
          </cell>
          <cell r="Y1808">
            <v>62050</v>
          </cell>
          <cell r="Z1808">
            <v>53297</v>
          </cell>
          <cell r="AA1808">
            <v>0</v>
          </cell>
          <cell r="AB1808">
            <v>1</v>
          </cell>
          <cell r="AC1808">
            <v>4</v>
          </cell>
          <cell r="AD1808">
            <v>11</v>
          </cell>
          <cell r="AE1808">
            <v>0</v>
          </cell>
          <cell r="AF1808">
            <v>0</v>
          </cell>
          <cell r="AG1808" t="str">
            <v xml:space="preserve"> ST</v>
          </cell>
          <cell r="AH1808" t="str">
            <v xml:space="preserve"> ALL IN CP AC EQ GI CR FP AND</v>
          </cell>
          <cell r="AI1808" t="str">
            <v xml:space="preserve"> N</v>
          </cell>
          <cell r="AJ1808">
            <v>5.25</v>
          </cell>
          <cell r="AK1808">
            <v>0</v>
          </cell>
          <cell r="AL1808">
            <v>62050</v>
          </cell>
          <cell r="AM1808">
            <v>53297</v>
          </cell>
          <cell r="AN1808" t="str">
            <v xml:space="preserve">  0/00/0000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62050</v>
          </cell>
          <cell r="AZ1808">
            <v>53297</v>
          </cell>
          <cell r="BA1808" t="str">
            <v xml:space="preserve"> ST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 t="str">
            <v>Substandard</v>
          </cell>
          <cell r="BH1808" t="str">
            <v>Substandard</v>
          </cell>
          <cell r="BI1808" t="str">
            <v>**-***5936</v>
          </cell>
          <cell r="BJ1808">
            <v>581867.47</v>
          </cell>
          <cell r="BK1808">
            <v>589424.90999999992</v>
          </cell>
          <cell r="BL1808"/>
          <cell r="BM1808"/>
          <cell r="BN1808">
            <v>589424.90999999992</v>
          </cell>
          <cell r="BO1808"/>
          <cell r="BP1808"/>
          <cell r="BQ1808">
            <v>4.1950453708334233E-4</v>
          </cell>
          <cell r="BR1808">
            <v>581867.47</v>
          </cell>
          <cell r="BS1808">
            <v>7557.44</v>
          </cell>
          <cell r="BT1808">
            <v>589424.90999999992</v>
          </cell>
          <cell r="BU1808">
            <v>0</v>
          </cell>
          <cell r="BV1808">
            <v>589424.90999999992</v>
          </cell>
          <cell r="BW1808">
            <v>0</v>
          </cell>
          <cell r="BX1808">
            <v>0</v>
          </cell>
          <cell r="BY1808"/>
          <cell r="BZ1808">
            <v>0</v>
          </cell>
          <cell r="CA1808" t="e">
            <v>#REF!</v>
          </cell>
          <cell r="CB1808" t="str">
            <v>Match</v>
          </cell>
          <cell r="CC1808" t="b">
            <v>0</v>
          </cell>
          <cell r="CD1808">
            <v>471785936</v>
          </cell>
          <cell r="CE1808">
            <v>9</v>
          </cell>
          <cell r="CF1808">
            <v>4</v>
          </cell>
          <cell r="CG1808">
            <v>78</v>
          </cell>
          <cell r="CH1808" t="b">
            <v>0</v>
          </cell>
          <cell r="CI1808">
            <v>-295.31315972222365</v>
          </cell>
          <cell r="CJ1808"/>
          <cell r="CK1808" t="e">
            <v>#REF!</v>
          </cell>
          <cell r="CL1808" t="e">
            <v>#REF!</v>
          </cell>
        </row>
        <row r="1809">
          <cell r="B1809">
            <v>953297</v>
          </cell>
          <cell r="C1809" t="str">
            <v xml:space="preserve"> TRIANGLE K LL</v>
          </cell>
          <cell r="D1809">
            <v>-837853.24</v>
          </cell>
          <cell r="E1809">
            <v>-590867.47</v>
          </cell>
          <cell r="F1809">
            <v>42636</v>
          </cell>
          <cell r="G1809">
            <v>43419</v>
          </cell>
          <cell r="H1809" t="str">
            <v xml:space="preserve"> EQUIPMENT TERM</v>
          </cell>
          <cell r="I1809" t="str">
            <v xml:space="preserve"> PT</v>
          </cell>
          <cell r="J1809">
            <v>93</v>
          </cell>
          <cell r="K1809" t="str">
            <v xml:space="preserve"> A</v>
          </cell>
          <cell r="L1809" t="str">
            <v xml:space="preserve"> N</v>
          </cell>
          <cell r="M1809">
            <v>0</v>
          </cell>
          <cell r="N1809">
            <v>62050</v>
          </cell>
          <cell r="O1809">
            <v>953297</v>
          </cell>
          <cell r="P1809">
            <v>0</v>
          </cell>
          <cell r="Q1809" t="str">
            <v xml:space="preserve"> JB</v>
          </cell>
          <cell r="R1809">
            <v>43419</v>
          </cell>
          <cell r="S1809">
            <v>0</v>
          </cell>
          <cell r="T1809">
            <v>7203.73</v>
          </cell>
          <cell r="U1809" t="str">
            <v xml:space="preserve"> N</v>
          </cell>
          <cell r="V1809">
            <v>7</v>
          </cell>
          <cell r="W1809">
            <v>471785936</v>
          </cell>
          <cell r="X1809" t="str">
            <v xml:space="preserve"> F</v>
          </cell>
          <cell r="Y1809">
            <v>62050</v>
          </cell>
          <cell r="Z1809">
            <v>953297</v>
          </cell>
          <cell r="AA1809">
            <v>0</v>
          </cell>
          <cell r="AB1809">
            <v>1</v>
          </cell>
          <cell r="AC1809">
            <v>4</v>
          </cell>
          <cell r="AD1809">
            <v>11</v>
          </cell>
          <cell r="AE1809">
            <v>53297</v>
          </cell>
          <cell r="AF1809">
            <v>0</v>
          </cell>
          <cell r="AG1809" t="str">
            <v xml:space="preserve"> ST</v>
          </cell>
          <cell r="AH1809" t="str">
            <v xml:space="preserve"> SSB PARTICIPATION</v>
          </cell>
          <cell r="AI1809" t="str">
            <v xml:space="preserve">  </v>
          </cell>
          <cell r="AJ1809">
            <v>5</v>
          </cell>
          <cell r="AK1809">
            <v>0</v>
          </cell>
          <cell r="AL1809">
            <v>62050</v>
          </cell>
          <cell r="AM1809">
            <v>953297</v>
          </cell>
          <cell r="AN1809" t="str">
            <v xml:space="preserve">  0/00/0000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62050</v>
          </cell>
          <cell r="AZ1809">
            <v>953297</v>
          </cell>
          <cell r="BA1809" t="str">
            <v xml:space="preserve"> ST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 t="str">
            <v>Substandard</v>
          </cell>
          <cell r="BH1809" t="str">
            <v>Substandard</v>
          </cell>
          <cell r="BI1809" t="str">
            <v>**-***5936</v>
          </cell>
          <cell r="BJ1809">
            <v>-590867.47</v>
          </cell>
          <cell r="BK1809">
            <v>-583663.74</v>
          </cell>
          <cell r="BL1809"/>
          <cell r="BM1809"/>
          <cell r="BN1809">
            <v>-583663.74</v>
          </cell>
          <cell r="BO1809"/>
          <cell r="BP1809"/>
          <cell r="BQ1809">
            <v>-4.0570780781952958E-4</v>
          </cell>
          <cell r="BR1809">
            <v>-590867.47</v>
          </cell>
          <cell r="BS1809">
            <v>7203.73</v>
          </cell>
          <cell r="BT1809">
            <v>-583663.74</v>
          </cell>
          <cell r="BU1809">
            <v>0</v>
          </cell>
          <cell r="BV1809">
            <v>-583663.74</v>
          </cell>
          <cell r="BW1809">
            <v>0</v>
          </cell>
          <cell r="BX1809">
            <v>0</v>
          </cell>
          <cell r="BY1809"/>
          <cell r="BZ1809">
            <v>0</v>
          </cell>
          <cell r="CA1809" t="e">
            <v>#REF!</v>
          </cell>
          <cell r="CB1809" t="str">
            <v>Match</v>
          </cell>
          <cell r="CC1809" t="b">
            <v>0</v>
          </cell>
          <cell r="CD1809">
            <v>471785936</v>
          </cell>
          <cell r="CE1809">
            <v>9</v>
          </cell>
          <cell r="CF1809">
            <v>4</v>
          </cell>
          <cell r="CG1809">
            <v>78</v>
          </cell>
          <cell r="CH1809" t="b">
            <v>0</v>
          </cell>
          <cell r="CI1809">
            <v>-295.31315972222365</v>
          </cell>
          <cell r="CJ1809"/>
          <cell r="CK1809" t="e">
            <v>#REF!</v>
          </cell>
          <cell r="CL1809" t="e">
            <v>#REF!</v>
          </cell>
        </row>
        <row r="1810">
          <cell r="B1810">
            <v>50689</v>
          </cell>
          <cell r="C1810" t="str">
            <v xml:space="preserve"> TRIM,RONALD G.</v>
          </cell>
          <cell r="D1810">
            <v>150000</v>
          </cell>
          <cell r="E1810">
            <v>63072.959999999999</v>
          </cell>
          <cell r="F1810">
            <v>41884</v>
          </cell>
          <cell r="G1810">
            <v>43710</v>
          </cell>
          <cell r="H1810" t="str">
            <v xml:space="preserve"> PURCHASE NEW TRACTOR</v>
          </cell>
          <cell r="I1810" t="str">
            <v xml:space="preserve"> SA</v>
          </cell>
          <cell r="J1810">
            <v>92</v>
          </cell>
          <cell r="K1810" t="str">
            <v xml:space="preserve"> A</v>
          </cell>
          <cell r="L1810" t="str">
            <v xml:space="preserve"> N</v>
          </cell>
          <cell r="M1810">
            <v>0</v>
          </cell>
          <cell r="N1810">
            <v>62090</v>
          </cell>
          <cell r="O1810">
            <v>50689</v>
          </cell>
          <cell r="P1810">
            <v>0</v>
          </cell>
          <cell r="Q1810" t="str">
            <v xml:space="preserve"> JB</v>
          </cell>
          <cell r="R1810">
            <v>43345</v>
          </cell>
          <cell r="S1810">
            <v>32942.65</v>
          </cell>
          <cell r="T1810">
            <v>696.74</v>
          </cell>
          <cell r="U1810" t="str">
            <v xml:space="preserve"> N</v>
          </cell>
          <cell r="V1810">
            <v>7</v>
          </cell>
          <cell r="W1810">
            <v>515621282</v>
          </cell>
          <cell r="X1810" t="str">
            <v xml:space="preserve"> S</v>
          </cell>
          <cell r="Y1810">
            <v>62090</v>
          </cell>
          <cell r="Z1810">
            <v>50689</v>
          </cell>
          <cell r="AA1810">
            <v>0</v>
          </cell>
          <cell r="AB1810">
            <v>25</v>
          </cell>
          <cell r="AC1810">
            <v>2</v>
          </cell>
          <cell r="AD1810">
            <v>11</v>
          </cell>
          <cell r="AE1810">
            <v>0</v>
          </cell>
          <cell r="AF1810">
            <v>0</v>
          </cell>
          <cell r="AG1810" t="str">
            <v xml:space="preserve"> ST</v>
          </cell>
          <cell r="AH1810" t="str">
            <v xml:space="preserve"> INV CHAT ACCTS EQUIP GI LSTCK</v>
          </cell>
          <cell r="AI1810" t="str">
            <v xml:space="preserve"> N</v>
          </cell>
          <cell r="AJ1810">
            <v>3.2</v>
          </cell>
          <cell r="AK1810">
            <v>2</v>
          </cell>
          <cell r="AL1810">
            <v>62090</v>
          </cell>
          <cell r="AM1810">
            <v>50689</v>
          </cell>
          <cell r="AN1810" t="str">
            <v xml:space="preserve">  0/00/0000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62090</v>
          </cell>
          <cell r="AZ1810">
            <v>50689</v>
          </cell>
          <cell r="BA1810" t="str">
            <v xml:space="preserve"> ST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 t="str">
            <v>Pass</v>
          </cell>
          <cell r="BH1810" t="str">
            <v>Pass</v>
          </cell>
          <cell r="BI1810" t="str">
            <v>***-**-1282</v>
          </cell>
          <cell r="BJ1810">
            <v>63072.959999999999</v>
          </cell>
          <cell r="BK1810">
            <v>63769.7</v>
          </cell>
          <cell r="BL1810">
            <v>63769.7</v>
          </cell>
          <cell r="BM1810"/>
          <cell r="BN1810"/>
          <cell r="BO1810"/>
          <cell r="BP1810"/>
          <cell r="BQ1810">
            <v>2.7717015956124442E-5</v>
          </cell>
          <cell r="BR1810">
            <v>63072.959999999999</v>
          </cell>
          <cell r="BS1810">
            <v>696.74</v>
          </cell>
          <cell r="BT1810">
            <v>63769.7</v>
          </cell>
          <cell r="BU1810">
            <v>0</v>
          </cell>
          <cell r="BV1810">
            <v>63769.7</v>
          </cell>
          <cell r="BW1810">
            <v>0</v>
          </cell>
          <cell r="BX1810">
            <v>0</v>
          </cell>
          <cell r="BY1810"/>
          <cell r="BZ1810">
            <v>0</v>
          </cell>
          <cell r="CA1810" t="e">
            <v>#REF!</v>
          </cell>
          <cell r="CB1810" t="str">
            <v>Match</v>
          </cell>
          <cell r="CC1810" t="b">
            <v>0</v>
          </cell>
          <cell r="CD1810">
            <v>515621282</v>
          </cell>
          <cell r="CE1810">
            <v>9</v>
          </cell>
          <cell r="CF1810">
            <v>5</v>
          </cell>
          <cell r="CG1810">
            <v>62</v>
          </cell>
          <cell r="CH1810" t="b">
            <v>0</v>
          </cell>
          <cell r="CI1810">
            <v>-221.31315972222365</v>
          </cell>
          <cell r="CJ1810"/>
          <cell r="CK1810" t="e">
            <v>#REF!</v>
          </cell>
          <cell r="CL1810" t="e">
            <v>#REF!</v>
          </cell>
        </row>
        <row r="1811">
          <cell r="B1811">
            <v>53715</v>
          </cell>
          <cell r="C1811" t="str">
            <v xml:space="preserve"> TRIM,RONALD G.</v>
          </cell>
          <cell r="D1811">
            <v>3200000</v>
          </cell>
          <cell r="E1811">
            <v>1283400</v>
          </cell>
          <cell r="F1811">
            <v>42822</v>
          </cell>
          <cell r="G1811">
            <v>43190</v>
          </cell>
          <cell r="H1811" t="str">
            <v xml:space="preserve"> OPERATING LOC</v>
          </cell>
          <cell r="I1811" t="str">
            <v xml:space="preserve"> SI</v>
          </cell>
          <cell r="J1811">
            <v>91</v>
          </cell>
          <cell r="K1811" t="str">
            <v xml:space="preserve"> A</v>
          </cell>
          <cell r="L1811" t="str">
            <v xml:space="preserve"> O</v>
          </cell>
          <cell r="M1811">
            <v>3200000</v>
          </cell>
          <cell r="N1811">
            <v>62090</v>
          </cell>
          <cell r="O1811">
            <v>53715</v>
          </cell>
          <cell r="P1811">
            <v>0</v>
          </cell>
          <cell r="Q1811" t="str">
            <v xml:space="preserve"> JB</v>
          </cell>
          <cell r="R1811">
            <v>43190</v>
          </cell>
          <cell r="S1811">
            <v>0</v>
          </cell>
          <cell r="T1811">
            <v>50046.95</v>
          </cell>
          <cell r="U1811" t="str">
            <v xml:space="preserve"> N</v>
          </cell>
          <cell r="V1811">
            <v>7</v>
          </cell>
          <cell r="W1811">
            <v>515621282</v>
          </cell>
          <cell r="X1811" t="str">
            <v xml:space="preserve"> S</v>
          </cell>
          <cell r="Y1811">
            <v>62090</v>
          </cell>
          <cell r="Z1811">
            <v>53715</v>
          </cell>
          <cell r="AA1811">
            <v>0</v>
          </cell>
          <cell r="AB1811">
            <v>25</v>
          </cell>
          <cell r="AC1811">
            <v>4</v>
          </cell>
          <cell r="AD1811">
            <v>11</v>
          </cell>
          <cell r="AE1811">
            <v>0</v>
          </cell>
          <cell r="AF1811">
            <v>0</v>
          </cell>
          <cell r="AG1811" t="str">
            <v xml:space="preserve"> ST</v>
          </cell>
          <cell r="AH1811" t="str">
            <v xml:space="preserve"> ALL IN CP AC EQ GI FP LIVESTOC</v>
          </cell>
          <cell r="AI1811" t="str">
            <v xml:space="preserve"> N</v>
          </cell>
          <cell r="AJ1811">
            <v>5.25</v>
          </cell>
          <cell r="AK1811">
            <v>0</v>
          </cell>
          <cell r="AL1811">
            <v>62090</v>
          </cell>
          <cell r="AM1811">
            <v>53715</v>
          </cell>
          <cell r="AN1811" t="str">
            <v xml:space="preserve">  0/00/0000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62090</v>
          </cell>
          <cell r="AZ1811">
            <v>53715</v>
          </cell>
          <cell r="BA1811" t="str">
            <v xml:space="preserve"> ST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 t="str">
            <v>Pass</v>
          </cell>
          <cell r="BH1811" t="str">
            <v>Pass</v>
          </cell>
          <cell r="BI1811" t="str">
            <v>***-**-1282</v>
          </cell>
          <cell r="BJ1811">
            <v>3200000</v>
          </cell>
          <cell r="BK1811">
            <v>1333446.95</v>
          </cell>
          <cell r="BL1811">
            <v>1333446.95</v>
          </cell>
          <cell r="BM1811"/>
          <cell r="BN1811"/>
          <cell r="BO1811"/>
          <cell r="BP1811"/>
          <cell r="BQ1811">
            <v>9.2528307673354134E-4</v>
          </cell>
          <cell r="BR1811">
            <v>1283400</v>
          </cell>
          <cell r="BS1811">
            <v>50046.95</v>
          </cell>
          <cell r="BT1811">
            <v>1333446.95</v>
          </cell>
          <cell r="BU1811">
            <v>1916600</v>
          </cell>
          <cell r="BV1811">
            <v>3250046.95</v>
          </cell>
          <cell r="BW1811">
            <v>0</v>
          </cell>
          <cell r="BX1811">
            <v>0</v>
          </cell>
          <cell r="BY1811"/>
          <cell r="BZ1811">
            <v>0</v>
          </cell>
          <cell r="CA1811" t="e">
            <v>#REF!</v>
          </cell>
          <cell r="CB1811" t="str">
            <v>Match</v>
          </cell>
          <cell r="CC1811" t="b">
            <v>0</v>
          </cell>
          <cell r="CD1811">
            <v>515621282</v>
          </cell>
          <cell r="CE1811">
            <v>9</v>
          </cell>
          <cell r="CF1811">
            <v>5</v>
          </cell>
          <cell r="CG1811">
            <v>62</v>
          </cell>
          <cell r="CH1811" t="b">
            <v>0</v>
          </cell>
          <cell r="CI1811">
            <v>-66.313159722223645</v>
          </cell>
          <cell r="CJ1811"/>
          <cell r="CK1811" t="e">
            <v>#REF!</v>
          </cell>
          <cell r="CL1811" t="e">
            <v>#REF!</v>
          </cell>
        </row>
        <row r="1812">
          <cell r="B1812">
            <v>53973</v>
          </cell>
          <cell r="C1812" t="str">
            <v xml:space="preserve"> TRIM,RONALD G.</v>
          </cell>
          <cell r="D1812">
            <v>108000</v>
          </cell>
          <cell r="E1812">
            <v>108000</v>
          </cell>
          <cell r="F1812">
            <v>42909</v>
          </cell>
          <cell r="G1812">
            <v>44735</v>
          </cell>
          <cell r="H1812" t="str">
            <v xml:space="preserve"> PURCHASE TRACTOR</v>
          </cell>
          <cell r="I1812" t="str">
            <v xml:space="preserve"> SA</v>
          </cell>
          <cell r="J1812">
            <v>92</v>
          </cell>
          <cell r="K1812" t="str">
            <v xml:space="preserve"> A</v>
          </cell>
          <cell r="L1812" t="str">
            <v xml:space="preserve"> N</v>
          </cell>
          <cell r="M1812">
            <v>0</v>
          </cell>
          <cell r="N1812">
            <v>62090</v>
          </cell>
          <cell r="O1812">
            <v>53973</v>
          </cell>
          <cell r="P1812">
            <v>0</v>
          </cell>
          <cell r="Q1812" t="str">
            <v xml:space="preserve"> JB</v>
          </cell>
          <cell r="R1812">
            <v>43274</v>
          </cell>
          <cell r="S1812">
            <v>24329.43</v>
          </cell>
          <cell r="T1812">
            <v>2608.27</v>
          </cell>
          <cell r="U1812" t="str">
            <v xml:space="preserve"> N</v>
          </cell>
          <cell r="V1812">
            <v>7</v>
          </cell>
          <cell r="W1812">
            <v>515621282</v>
          </cell>
          <cell r="X1812" t="str">
            <v xml:space="preserve"> S</v>
          </cell>
          <cell r="Y1812">
            <v>62090</v>
          </cell>
          <cell r="Z1812">
            <v>53973</v>
          </cell>
          <cell r="AA1812">
            <v>0</v>
          </cell>
          <cell r="AB1812">
            <v>25</v>
          </cell>
          <cell r="AC1812">
            <v>2</v>
          </cell>
          <cell r="AD1812">
            <v>11</v>
          </cell>
          <cell r="AE1812">
            <v>0</v>
          </cell>
          <cell r="AF1812">
            <v>0</v>
          </cell>
          <cell r="AG1812" t="str">
            <v xml:space="preserve"> ST</v>
          </cell>
          <cell r="AH1812" t="str">
            <v xml:space="preserve"> ALL IN CP AC EQ GI FP LIVESTOC</v>
          </cell>
          <cell r="AI1812" t="str">
            <v xml:space="preserve"> N</v>
          </cell>
          <cell r="AJ1812">
            <v>4.0999999999999996</v>
          </cell>
          <cell r="AK1812">
            <v>0</v>
          </cell>
          <cell r="AL1812">
            <v>62090</v>
          </cell>
          <cell r="AM1812">
            <v>53973</v>
          </cell>
          <cell r="AN1812" t="str">
            <v xml:space="preserve">  0/00/0000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62090</v>
          </cell>
          <cell r="AZ1812">
            <v>53973</v>
          </cell>
          <cell r="BA1812" t="str">
            <v xml:space="preserve"> ST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 t="str">
            <v>Pass</v>
          </cell>
          <cell r="BH1812" t="str">
            <v>Pass</v>
          </cell>
          <cell r="BI1812" t="str">
            <v>***-**-1282</v>
          </cell>
          <cell r="BJ1812">
            <v>108000</v>
          </cell>
          <cell r="BK1812">
            <v>110608.27</v>
          </cell>
          <cell r="BL1812">
            <v>110608.27</v>
          </cell>
          <cell r="BM1812"/>
          <cell r="BN1812"/>
          <cell r="BO1812"/>
          <cell r="BP1812"/>
          <cell r="BQ1812">
            <v>6.0808024277419652E-5</v>
          </cell>
          <cell r="BR1812">
            <v>108000</v>
          </cell>
          <cell r="BS1812">
            <v>2608.27</v>
          </cell>
          <cell r="BT1812">
            <v>110608.27</v>
          </cell>
          <cell r="BU1812">
            <v>0</v>
          </cell>
          <cell r="BV1812">
            <v>110608.27</v>
          </cell>
          <cell r="BW1812">
            <v>0</v>
          </cell>
          <cell r="BX1812">
            <v>0</v>
          </cell>
          <cell r="BY1812"/>
          <cell r="BZ1812">
            <v>0</v>
          </cell>
          <cell r="CA1812" t="e">
            <v>#REF!</v>
          </cell>
          <cell r="CB1812" t="str">
            <v>Match</v>
          </cell>
          <cell r="CC1812" t="b">
            <v>0</v>
          </cell>
          <cell r="CD1812">
            <v>515621282</v>
          </cell>
          <cell r="CE1812">
            <v>9</v>
          </cell>
          <cell r="CF1812">
            <v>5</v>
          </cell>
          <cell r="CG1812">
            <v>62</v>
          </cell>
          <cell r="CH1812" t="b">
            <v>0</v>
          </cell>
          <cell r="CI1812">
            <v>-150.31315972222365</v>
          </cell>
          <cell r="CJ1812"/>
          <cell r="CK1812" t="e">
            <v>#REF!</v>
          </cell>
          <cell r="CL1812" t="e">
            <v>#REF!</v>
          </cell>
        </row>
        <row r="1813">
          <cell r="B1813">
            <v>51344</v>
          </cell>
          <cell r="C1813" t="str">
            <v xml:space="preserve"> TROPHY, LLC</v>
          </cell>
          <cell r="D1813">
            <v>72989.45</v>
          </cell>
          <cell r="E1813">
            <v>22674.94</v>
          </cell>
          <cell r="F1813">
            <v>42058</v>
          </cell>
          <cell r="G1813">
            <v>43524</v>
          </cell>
          <cell r="H1813" t="str">
            <v xml:space="preserve"> REFINANCE BUILDING</v>
          </cell>
          <cell r="I1813" t="str">
            <v xml:space="preserve"> SA</v>
          </cell>
          <cell r="J1813">
            <v>15</v>
          </cell>
          <cell r="K1813" t="str">
            <v xml:space="preserve"> A</v>
          </cell>
          <cell r="L1813" t="str">
            <v xml:space="preserve"> N</v>
          </cell>
          <cell r="M1813">
            <v>0</v>
          </cell>
          <cell r="N1813">
            <v>62091</v>
          </cell>
          <cell r="O1813">
            <v>51344</v>
          </cell>
          <cell r="P1813">
            <v>0</v>
          </cell>
          <cell r="Q1813" t="str">
            <v xml:space="preserve"> JB</v>
          </cell>
          <cell r="R1813">
            <v>43128</v>
          </cell>
          <cell r="S1813">
            <v>1665.3</v>
          </cell>
          <cell r="T1813">
            <v>75.48</v>
          </cell>
          <cell r="U1813" t="str">
            <v xml:space="preserve"> N</v>
          </cell>
          <cell r="V1813">
            <v>2</v>
          </cell>
          <cell r="W1813">
            <v>461958237</v>
          </cell>
          <cell r="X1813" t="str">
            <v xml:space="preserve"> F</v>
          </cell>
          <cell r="Y1813">
            <v>62091</v>
          </cell>
          <cell r="Z1813">
            <v>51344</v>
          </cell>
          <cell r="AA1813">
            <v>0</v>
          </cell>
          <cell r="AB1813">
            <v>3</v>
          </cell>
          <cell r="AC1813">
            <v>6</v>
          </cell>
          <cell r="AD1813">
            <v>2</v>
          </cell>
          <cell r="AE1813">
            <v>0</v>
          </cell>
          <cell r="AF1813">
            <v>0</v>
          </cell>
          <cell r="AG1813" t="str">
            <v xml:space="preserve"> ST</v>
          </cell>
          <cell r="AH1813" t="str">
            <v xml:space="preserve"> REAL PROPERTY LOCATED IN, SCOT</v>
          </cell>
          <cell r="AI1813" t="str">
            <v xml:space="preserve"> N</v>
          </cell>
          <cell r="AJ1813">
            <v>4.5</v>
          </cell>
          <cell r="AK1813">
            <v>1</v>
          </cell>
          <cell r="AL1813">
            <v>62091</v>
          </cell>
          <cell r="AM1813">
            <v>51344</v>
          </cell>
          <cell r="AN1813" t="str">
            <v xml:space="preserve">  0/00/0000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62091</v>
          </cell>
          <cell r="AZ1813">
            <v>51344</v>
          </cell>
          <cell r="BA1813" t="str">
            <v xml:space="preserve"> ST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 t="str">
            <v>Pass</v>
          </cell>
          <cell r="BH1813" t="str">
            <v>Pass</v>
          </cell>
          <cell r="BI1813" t="str">
            <v>**-***8237</v>
          </cell>
          <cell r="BJ1813">
            <v>22674.94</v>
          </cell>
          <cell r="BK1813">
            <v>22750.42</v>
          </cell>
          <cell r="BL1813">
            <v>22750.42</v>
          </cell>
          <cell r="BM1813"/>
          <cell r="BN1813"/>
          <cell r="BO1813"/>
          <cell r="BP1813"/>
          <cell r="BQ1813">
            <v>1.4012381117977989E-5</v>
          </cell>
          <cell r="BR1813">
            <v>22674.94</v>
          </cell>
          <cell r="BS1813">
            <v>75.48</v>
          </cell>
          <cell r="BT1813">
            <v>22750.42</v>
          </cell>
          <cell r="BU1813">
            <v>0</v>
          </cell>
          <cell r="BV1813">
            <v>22750.42</v>
          </cell>
          <cell r="BW1813">
            <v>0</v>
          </cell>
          <cell r="BX1813">
            <v>0</v>
          </cell>
          <cell r="BY1813"/>
          <cell r="BZ1813">
            <v>0</v>
          </cell>
          <cell r="CA1813" t="e">
            <v>#REF!</v>
          </cell>
          <cell r="CB1813" t="str">
            <v>Match</v>
          </cell>
          <cell r="CC1813" t="b">
            <v>0</v>
          </cell>
          <cell r="CD1813">
            <v>461958237</v>
          </cell>
          <cell r="CE1813">
            <v>9</v>
          </cell>
          <cell r="CF1813">
            <v>4</v>
          </cell>
          <cell r="CG1813">
            <v>95</v>
          </cell>
          <cell r="CH1813" t="b">
            <v>0</v>
          </cell>
          <cell r="CI1813">
            <v>-4.3131597222236451</v>
          </cell>
          <cell r="CJ1813"/>
          <cell r="CK1813" t="e">
            <v>#REF!</v>
          </cell>
          <cell r="CL1813" t="e">
            <v>#REF!</v>
          </cell>
        </row>
        <row r="1814">
          <cell r="B1814">
            <v>52432</v>
          </cell>
          <cell r="C1814" t="str">
            <v xml:space="preserve"> TROPHY LLC</v>
          </cell>
          <cell r="D1814">
            <v>50719.44</v>
          </cell>
          <cell r="E1814">
            <v>32050.46</v>
          </cell>
          <cell r="F1814">
            <v>42359</v>
          </cell>
          <cell r="G1814">
            <v>44217</v>
          </cell>
          <cell r="H1814" t="str">
            <v xml:space="preserve"> PURCHASE INVENTORY</v>
          </cell>
          <cell r="I1814" t="str">
            <v xml:space="preserve"> SA</v>
          </cell>
          <cell r="J1814">
            <v>15</v>
          </cell>
          <cell r="K1814" t="str">
            <v xml:space="preserve"> A</v>
          </cell>
          <cell r="L1814" t="str">
            <v xml:space="preserve"> N</v>
          </cell>
          <cell r="M1814">
            <v>0</v>
          </cell>
          <cell r="N1814">
            <v>62091</v>
          </cell>
          <cell r="O1814">
            <v>52432</v>
          </cell>
          <cell r="P1814">
            <v>0</v>
          </cell>
          <cell r="Q1814" t="str">
            <v xml:space="preserve"> JB</v>
          </cell>
          <cell r="R1814">
            <v>43152</v>
          </cell>
          <cell r="S1814">
            <v>960.02</v>
          </cell>
          <cell r="T1814">
            <v>21.73</v>
          </cell>
          <cell r="U1814" t="str">
            <v xml:space="preserve"> N</v>
          </cell>
          <cell r="V1814">
            <v>2</v>
          </cell>
          <cell r="W1814">
            <v>461958237</v>
          </cell>
          <cell r="X1814" t="str">
            <v xml:space="preserve"> F</v>
          </cell>
          <cell r="Y1814">
            <v>62091</v>
          </cell>
          <cell r="Z1814">
            <v>52432</v>
          </cell>
          <cell r="AA1814">
            <v>0</v>
          </cell>
          <cell r="AB1814">
            <v>3</v>
          </cell>
          <cell r="AC1814">
            <v>6</v>
          </cell>
          <cell r="AD1814">
            <v>2</v>
          </cell>
          <cell r="AE1814">
            <v>0</v>
          </cell>
          <cell r="AF1814">
            <v>0</v>
          </cell>
          <cell r="AG1814" t="str">
            <v xml:space="preserve"> ST</v>
          </cell>
          <cell r="AH1814" t="str">
            <v xml:space="preserve"> 1410 S COLLEGE</v>
          </cell>
          <cell r="AI1814" t="str">
            <v xml:space="preserve"> N</v>
          </cell>
          <cell r="AJ1814">
            <v>4.95</v>
          </cell>
          <cell r="AK1814">
            <v>1</v>
          </cell>
          <cell r="AL1814">
            <v>62091</v>
          </cell>
          <cell r="AM1814">
            <v>52432</v>
          </cell>
          <cell r="AN1814" t="str">
            <v xml:space="preserve">  0/00/0000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62091</v>
          </cell>
          <cell r="AZ1814">
            <v>52432</v>
          </cell>
          <cell r="BA1814" t="str">
            <v xml:space="preserve"> ST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 t="str">
            <v>Pass</v>
          </cell>
          <cell r="BH1814" t="str">
            <v>Pass</v>
          </cell>
          <cell r="BI1814" t="str">
            <v>**-***8237</v>
          </cell>
          <cell r="BJ1814">
            <v>32050.46</v>
          </cell>
          <cell r="BK1814">
            <v>32072.19</v>
          </cell>
          <cell r="BL1814">
            <v>32072.19</v>
          </cell>
          <cell r="BM1814"/>
          <cell r="BN1814"/>
          <cell r="BO1814"/>
          <cell r="BP1814"/>
          <cell r="BQ1814">
            <v>2.178676488577962E-5</v>
          </cell>
          <cell r="BR1814">
            <v>32050.46</v>
          </cell>
          <cell r="BS1814">
            <v>21.73</v>
          </cell>
          <cell r="BT1814">
            <v>32072.19</v>
          </cell>
          <cell r="BU1814">
            <v>0</v>
          </cell>
          <cell r="BV1814">
            <v>32072.19</v>
          </cell>
          <cell r="BW1814">
            <v>0</v>
          </cell>
          <cell r="BX1814">
            <v>0</v>
          </cell>
          <cell r="BY1814"/>
          <cell r="BZ1814">
            <v>0</v>
          </cell>
          <cell r="CA1814" t="e">
            <v>#REF!</v>
          </cell>
          <cell r="CB1814" t="str">
            <v>Match</v>
          </cell>
          <cell r="CC1814" t="b">
            <v>0</v>
          </cell>
          <cell r="CD1814">
            <v>461958237</v>
          </cell>
          <cell r="CE1814">
            <v>9</v>
          </cell>
          <cell r="CF1814">
            <v>4</v>
          </cell>
          <cell r="CG1814">
            <v>95</v>
          </cell>
          <cell r="CH1814" t="b">
            <v>0</v>
          </cell>
          <cell r="CI1814">
            <v>-28.313159722223645</v>
          </cell>
          <cell r="CJ1814"/>
          <cell r="CK1814" t="e">
            <v>#REF!</v>
          </cell>
          <cell r="CL1814" t="e">
            <v>#REF!</v>
          </cell>
        </row>
        <row r="1815">
          <cell r="B1815">
            <v>51561</v>
          </cell>
          <cell r="C1815" t="str">
            <v xml:space="preserve"> TRIM,ZACH T</v>
          </cell>
          <cell r="D1815">
            <v>11617.5</v>
          </cell>
          <cell r="E1815">
            <v>4478.26</v>
          </cell>
          <cell r="F1815">
            <v>42116</v>
          </cell>
          <cell r="G1815">
            <v>43952</v>
          </cell>
          <cell r="H1815" t="str">
            <v xml:space="preserve"> PURCHASE POLARIS</v>
          </cell>
          <cell r="I1815" t="str">
            <v xml:space="preserve"> SA</v>
          </cell>
          <cell r="J1815">
            <v>31</v>
          </cell>
          <cell r="K1815" t="str">
            <v xml:space="preserve"> A</v>
          </cell>
          <cell r="L1815" t="str">
            <v xml:space="preserve"> N</v>
          </cell>
          <cell r="M1815">
            <v>0</v>
          </cell>
          <cell r="N1815">
            <v>62092</v>
          </cell>
          <cell r="O1815">
            <v>51561</v>
          </cell>
          <cell r="P1815">
            <v>0</v>
          </cell>
          <cell r="Q1815" t="str">
            <v xml:space="preserve"> JB</v>
          </cell>
          <cell r="R1815">
            <v>43132</v>
          </cell>
          <cell r="S1815">
            <v>220.64</v>
          </cell>
          <cell r="T1815">
            <v>5.0999999999999996</v>
          </cell>
          <cell r="U1815" t="str">
            <v xml:space="preserve"> N</v>
          </cell>
          <cell r="V1815">
            <v>11</v>
          </cell>
          <cell r="W1815">
            <v>509135933</v>
          </cell>
          <cell r="X1815" t="str">
            <v xml:space="preserve"> S</v>
          </cell>
          <cell r="Y1815">
            <v>62092</v>
          </cell>
          <cell r="Z1815">
            <v>51561</v>
          </cell>
          <cell r="AA1815">
            <v>0</v>
          </cell>
          <cell r="AB1815">
            <v>25</v>
          </cell>
          <cell r="AC1815">
            <v>10</v>
          </cell>
          <cell r="AD1815">
            <v>4</v>
          </cell>
          <cell r="AE1815">
            <v>0</v>
          </cell>
          <cell r="AF1815">
            <v>0</v>
          </cell>
          <cell r="AG1815" t="str">
            <v xml:space="preserve"> ST</v>
          </cell>
          <cell r="AH1815" t="str">
            <v xml:space="preserve"> 2015 POLARIS RZR</v>
          </cell>
          <cell r="AI1815" t="str">
            <v xml:space="preserve"> N</v>
          </cell>
          <cell r="AJ1815">
            <v>5.2</v>
          </cell>
          <cell r="AK1815">
            <v>2</v>
          </cell>
          <cell r="AL1815">
            <v>62092</v>
          </cell>
          <cell r="AM1815">
            <v>51561</v>
          </cell>
          <cell r="AN1815" t="str">
            <v xml:space="preserve">  0/00/0000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62092</v>
          </cell>
          <cell r="AZ1815">
            <v>51561</v>
          </cell>
          <cell r="BA1815" t="str">
            <v xml:space="preserve"> ST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 t="str">
            <v>Pass</v>
          </cell>
          <cell r="BH1815" t="str">
            <v>Pass</v>
          </cell>
          <cell r="BI1815" t="str">
            <v>***-**-5933</v>
          </cell>
          <cell r="BJ1815">
            <v>4478.26</v>
          </cell>
          <cell r="BK1815">
            <v>4483.3600000000006</v>
          </cell>
          <cell r="BL1815">
            <v>4483.3600000000006</v>
          </cell>
          <cell r="BM1815"/>
          <cell r="BN1815"/>
          <cell r="BO1815"/>
          <cell r="BP1815"/>
          <cell r="BQ1815">
            <v>3.1979077293656428E-6</v>
          </cell>
          <cell r="BR1815">
            <v>4478.26</v>
          </cell>
          <cell r="BS1815">
            <v>5.0999999999999996</v>
          </cell>
          <cell r="BT1815">
            <v>4483.3600000000006</v>
          </cell>
          <cell r="BU1815">
            <v>0</v>
          </cell>
          <cell r="BV1815">
            <v>4483.3600000000006</v>
          </cell>
          <cell r="BW1815">
            <v>0</v>
          </cell>
          <cell r="BX1815">
            <v>0</v>
          </cell>
          <cell r="BY1815"/>
          <cell r="BZ1815">
            <v>0</v>
          </cell>
          <cell r="CA1815" t="e">
            <v>#REF!</v>
          </cell>
          <cell r="CB1815" t="str">
            <v>Match</v>
          </cell>
          <cell r="CC1815" t="b">
            <v>0</v>
          </cell>
          <cell r="CD1815">
            <v>509135933</v>
          </cell>
          <cell r="CE1815">
            <v>9</v>
          </cell>
          <cell r="CF1815">
            <v>5</v>
          </cell>
          <cell r="CG1815">
            <v>13</v>
          </cell>
          <cell r="CH1815" t="b">
            <v>0</v>
          </cell>
          <cell r="CI1815">
            <v>-8.3131597222236451</v>
          </cell>
          <cell r="CJ1815"/>
          <cell r="CK1815" t="e">
            <v>#REF!</v>
          </cell>
          <cell r="CL1815" t="e">
            <v>#REF!</v>
          </cell>
        </row>
        <row r="1816">
          <cell r="B1816">
            <v>52925</v>
          </cell>
          <cell r="C1816" t="str">
            <v xml:space="preserve"> TROPHY BEER EXPRESS</v>
          </cell>
          <cell r="D1816">
            <v>10000</v>
          </cell>
          <cell r="E1816">
            <v>9650</v>
          </cell>
          <cell r="F1816">
            <v>42510</v>
          </cell>
          <cell r="G1816">
            <v>43240</v>
          </cell>
          <cell r="H1816" t="str">
            <v xml:space="preserve"> OPERATING</v>
          </cell>
          <cell r="I1816" t="str">
            <v xml:space="preserve"> SA</v>
          </cell>
          <cell r="J1816">
            <v>61</v>
          </cell>
          <cell r="K1816" t="str">
            <v xml:space="preserve"> A</v>
          </cell>
          <cell r="L1816" t="str">
            <v xml:space="preserve"> O</v>
          </cell>
          <cell r="M1816">
            <v>10000</v>
          </cell>
          <cell r="N1816">
            <v>62199</v>
          </cell>
          <cell r="O1816">
            <v>52925</v>
          </cell>
          <cell r="P1816">
            <v>0</v>
          </cell>
          <cell r="Q1816" t="str">
            <v xml:space="preserve"> JB</v>
          </cell>
          <cell r="R1816">
            <v>43240</v>
          </cell>
          <cell r="S1816">
            <v>0</v>
          </cell>
          <cell r="T1816">
            <v>25.06</v>
          </cell>
          <cell r="U1816" t="str">
            <v xml:space="preserve"> N</v>
          </cell>
          <cell r="V1816">
            <v>7</v>
          </cell>
          <cell r="W1816">
            <v>811363285</v>
          </cell>
          <cell r="X1816" t="str">
            <v xml:space="preserve"> F</v>
          </cell>
          <cell r="Y1816">
            <v>62199</v>
          </cell>
          <cell r="Z1816">
            <v>52925</v>
          </cell>
          <cell r="AA1816">
            <v>1</v>
          </cell>
          <cell r="AB1816">
            <v>4</v>
          </cell>
          <cell r="AC1816">
            <v>4</v>
          </cell>
          <cell r="AD1816">
            <v>5</v>
          </cell>
          <cell r="AE1816">
            <v>0</v>
          </cell>
          <cell r="AF1816">
            <v>0</v>
          </cell>
          <cell r="AG1816" t="str">
            <v xml:space="preserve"> ST</v>
          </cell>
          <cell r="AH1816" t="str">
            <v xml:space="preserve"> ALL IN, AC, AND GI</v>
          </cell>
          <cell r="AI1816" t="str">
            <v xml:space="preserve"> N</v>
          </cell>
          <cell r="AJ1816">
            <v>6.4</v>
          </cell>
          <cell r="AK1816">
            <v>1</v>
          </cell>
          <cell r="AL1816">
            <v>62199</v>
          </cell>
          <cell r="AM1816">
            <v>52925</v>
          </cell>
          <cell r="AN1816" t="str">
            <v xml:space="preserve">  5/30/2017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1</v>
          </cell>
          <cell r="AW1816">
            <v>1</v>
          </cell>
          <cell r="AX1816">
            <v>0</v>
          </cell>
          <cell r="AY1816">
            <v>62199</v>
          </cell>
          <cell r="AZ1816">
            <v>52925</v>
          </cell>
          <cell r="BA1816" t="str">
            <v xml:space="preserve"> ST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 t="str">
            <v>Pass</v>
          </cell>
          <cell r="BH1816" t="str">
            <v>Pass</v>
          </cell>
          <cell r="BI1816" t="str">
            <v>**-***3285</v>
          </cell>
          <cell r="BJ1816">
            <v>10000</v>
          </cell>
          <cell r="BK1816">
            <v>9675.06</v>
          </cell>
          <cell r="BL1816">
            <v>9675.06</v>
          </cell>
          <cell r="BM1816"/>
          <cell r="BN1816"/>
          <cell r="BO1816"/>
          <cell r="BP1816"/>
          <cell r="BQ1816">
            <v>8.4812637293889766E-6</v>
          </cell>
          <cell r="BR1816">
            <v>9650</v>
          </cell>
          <cell r="BS1816">
            <v>25.06</v>
          </cell>
          <cell r="BT1816">
            <v>9675.06</v>
          </cell>
          <cell r="BU1816">
            <v>350</v>
          </cell>
          <cell r="BV1816">
            <v>10025.06</v>
          </cell>
          <cell r="BW1816">
            <v>0</v>
          </cell>
          <cell r="BX1816">
            <v>0</v>
          </cell>
          <cell r="BY1816"/>
          <cell r="BZ1816">
            <v>0</v>
          </cell>
          <cell r="CA1816" t="e">
            <v>#REF!</v>
          </cell>
          <cell r="CB1816" t="str">
            <v>Match</v>
          </cell>
          <cell r="CC1816" t="b">
            <v>0</v>
          </cell>
          <cell r="CD1816">
            <v>811363285</v>
          </cell>
          <cell r="CE1816">
            <v>9</v>
          </cell>
          <cell r="CF1816">
            <v>8</v>
          </cell>
          <cell r="CG1816">
            <v>36</v>
          </cell>
          <cell r="CH1816" t="b">
            <v>0</v>
          </cell>
          <cell r="CI1816">
            <v>-116.31315972222365</v>
          </cell>
          <cell r="CJ1816"/>
          <cell r="CK1816" t="e">
            <v>#REF!</v>
          </cell>
          <cell r="CL1816" t="e">
            <v>#REF!</v>
          </cell>
        </row>
        <row r="1817">
          <cell r="B1817">
            <v>52717</v>
          </cell>
          <cell r="C1817" t="str">
            <v xml:space="preserve"> TROPHY WINE &amp; SPIRIT</v>
          </cell>
          <cell r="D1817">
            <v>45000</v>
          </cell>
          <cell r="E1817">
            <v>800</v>
          </cell>
          <cell r="F1817">
            <v>42461</v>
          </cell>
          <cell r="G1817">
            <v>43191</v>
          </cell>
          <cell r="H1817" t="str">
            <v xml:space="preserve"> OPERATING</v>
          </cell>
          <cell r="I1817" t="str">
            <v xml:space="preserve"> SI</v>
          </cell>
          <cell r="J1817">
            <v>61</v>
          </cell>
          <cell r="K1817" t="str">
            <v xml:space="preserve"> A</v>
          </cell>
          <cell r="L1817" t="str">
            <v xml:space="preserve"> O</v>
          </cell>
          <cell r="M1817">
            <v>45000</v>
          </cell>
          <cell r="N1817">
            <v>62200</v>
          </cell>
          <cell r="O1817">
            <v>52717</v>
          </cell>
          <cell r="P1817">
            <v>0</v>
          </cell>
          <cell r="Q1817" t="str">
            <v xml:space="preserve"> JB</v>
          </cell>
          <cell r="R1817">
            <v>43191</v>
          </cell>
          <cell r="S1817">
            <v>0</v>
          </cell>
          <cell r="T1817">
            <v>2.66</v>
          </cell>
          <cell r="U1817" t="str">
            <v xml:space="preserve"> N</v>
          </cell>
          <cell r="V1817">
            <v>7</v>
          </cell>
          <cell r="W1817">
            <v>261745998</v>
          </cell>
          <cell r="X1817" t="str">
            <v xml:space="preserve"> F</v>
          </cell>
          <cell r="Y1817">
            <v>62200</v>
          </cell>
          <cell r="Z1817">
            <v>52717</v>
          </cell>
          <cell r="AA1817">
            <v>1</v>
          </cell>
          <cell r="AB1817">
            <v>3</v>
          </cell>
          <cell r="AC1817">
            <v>4</v>
          </cell>
          <cell r="AD1817">
            <v>5</v>
          </cell>
          <cell r="AE1817">
            <v>0</v>
          </cell>
          <cell r="AF1817">
            <v>0</v>
          </cell>
          <cell r="AG1817" t="str">
            <v xml:space="preserve"> ST</v>
          </cell>
          <cell r="AH1817" t="str">
            <v xml:space="preserve"> INVENTORY AND ACCOUNTS</v>
          </cell>
          <cell r="AI1817" t="str">
            <v xml:space="preserve"> N</v>
          </cell>
          <cell r="AJ1817">
            <v>6.4</v>
          </cell>
          <cell r="AK1817">
            <v>1</v>
          </cell>
          <cell r="AL1817">
            <v>62200</v>
          </cell>
          <cell r="AM1817">
            <v>52717</v>
          </cell>
          <cell r="AN1817" t="str">
            <v xml:space="preserve">  4/10/2017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62200</v>
          </cell>
          <cell r="AZ1817">
            <v>52717</v>
          </cell>
          <cell r="BA1817" t="str">
            <v xml:space="preserve"> ST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 t="str">
            <v>Pass</v>
          </cell>
          <cell r="BH1817" t="str">
            <v>Pass</v>
          </cell>
          <cell r="BI1817" t="str">
            <v>**-***5998</v>
          </cell>
          <cell r="BJ1817">
            <v>45000</v>
          </cell>
          <cell r="BK1817">
            <v>802.66</v>
          </cell>
          <cell r="BL1817">
            <v>802.66</v>
          </cell>
          <cell r="BM1817"/>
          <cell r="BN1817"/>
          <cell r="BO1817"/>
          <cell r="BP1817"/>
          <cell r="BQ1817">
            <v>7.0310994647784259E-7</v>
          </cell>
          <cell r="BR1817">
            <v>800</v>
          </cell>
          <cell r="BS1817">
            <v>2.66</v>
          </cell>
          <cell r="BT1817">
            <v>802.66</v>
          </cell>
          <cell r="BU1817">
            <v>44200</v>
          </cell>
          <cell r="BV1817">
            <v>45002.66</v>
          </cell>
          <cell r="BW1817">
            <v>0</v>
          </cell>
          <cell r="BX1817">
            <v>0</v>
          </cell>
          <cell r="BY1817"/>
          <cell r="BZ1817">
            <v>0</v>
          </cell>
          <cell r="CA1817" t="e">
            <v>#REF!</v>
          </cell>
          <cell r="CB1817" t="str">
            <v>Match</v>
          </cell>
          <cell r="CC1817" t="b">
            <v>0</v>
          </cell>
          <cell r="CD1817">
            <v>261745998</v>
          </cell>
          <cell r="CE1817">
            <v>9</v>
          </cell>
          <cell r="CF1817">
            <v>2</v>
          </cell>
          <cell r="CG1817">
            <v>74</v>
          </cell>
          <cell r="CH1817" t="b">
            <v>0</v>
          </cell>
          <cell r="CI1817">
            <v>-67.313159722223645</v>
          </cell>
          <cell r="CJ1817"/>
          <cell r="CK1817" t="e">
            <v>#REF!</v>
          </cell>
          <cell r="CL1817" t="e">
            <v>#REF!</v>
          </cell>
        </row>
        <row r="1818">
          <cell r="B1818">
            <v>54412</v>
          </cell>
          <cell r="C1818" t="str">
            <v xml:space="preserve"> TROUT SPRAYING, INC</v>
          </cell>
          <cell r="D1818">
            <v>325000</v>
          </cell>
          <cell r="E1818">
            <v>325000</v>
          </cell>
          <cell r="F1818">
            <v>43096</v>
          </cell>
          <cell r="G1818">
            <v>45296</v>
          </cell>
          <cell r="H1818" t="str">
            <v xml:space="preserve"> PURCHASE EQUIPMENT</v>
          </cell>
          <cell r="I1818" t="str">
            <v xml:space="preserve"> SA</v>
          </cell>
          <cell r="J1818">
            <v>32</v>
          </cell>
          <cell r="K1818" t="str">
            <v xml:space="preserve"> A</v>
          </cell>
          <cell r="L1818" t="str">
            <v xml:space="preserve"> N</v>
          </cell>
          <cell r="M1818">
            <v>0</v>
          </cell>
          <cell r="N1818">
            <v>62210</v>
          </cell>
          <cell r="O1818">
            <v>54412</v>
          </cell>
          <cell r="P1818">
            <v>0</v>
          </cell>
          <cell r="Q1818" t="str">
            <v xml:space="preserve"> LF</v>
          </cell>
          <cell r="R1818">
            <v>43470</v>
          </cell>
          <cell r="S1818">
            <v>62577.4</v>
          </cell>
          <cell r="T1818">
            <v>1059.5899999999999</v>
          </cell>
          <cell r="U1818" t="str">
            <v xml:space="preserve"> N</v>
          </cell>
          <cell r="V1818">
            <v>3</v>
          </cell>
          <cell r="W1818">
            <v>810980580</v>
          </cell>
          <cell r="X1818" t="str">
            <v xml:space="preserve"> F</v>
          </cell>
          <cell r="Y1818">
            <v>62210</v>
          </cell>
          <cell r="Z1818">
            <v>54412</v>
          </cell>
          <cell r="AA1818">
            <v>0</v>
          </cell>
          <cell r="AB1818">
            <v>2</v>
          </cell>
          <cell r="AC1818">
            <v>2</v>
          </cell>
          <cell r="AD1818">
            <v>5</v>
          </cell>
          <cell r="AE1818">
            <v>0</v>
          </cell>
          <cell r="AF1818">
            <v>0</v>
          </cell>
          <cell r="AG1818" t="str">
            <v xml:space="preserve"> ST</v>
          </cell>
          <cell r="AH1818" t="str">
            <v xml:space="preserve">  </v>
          </cell>
          <cell r="AI1818" t="str">
            <v xml:space="preserve"> N</v>
          </cell>
          <cell r="AJ1818">
            <v>4.25</v>
          </cell>
          <cell r="AK1818">
            <v>0</v>
          </cell>
          <cell r="AL1818">
            <v>62210</v>
          </cell>
          <cell r="AM1818">
            <v>54412</v>
          </cell>
          <cell r="AN1818" t="str">
            <v xml:space="preserve">  0/00/0000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62210</v>
          </cell>
          <cell r="AZ1818">
            <v>54412</v>
          </cell>
          <cell r="BA1818" t="str">
            <v xml:space="preserve"> ST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 t="str">
            <v>Pass</v>
          </cell>
          <cell r="BH1818" t="str">
            <v>Pass</v>
          </cell>
          <cell r="BI1818" t="str">
            <v>**-***0580</v>
          </cell>
          <cell r="BJ1818">
            <v>325000</v>
          </cell>
          <cell r="BK1818">
            <v>326059.59000000003</v>
          </cell>
          <cell r="BL1818">
            <v>326059.59000000003</v>
          </cell>
          <cell r="BM1818"/>
          <cell r="BN1818"/>
          <cell r="BO1818"/>
          <cell r="BP1818"/>
          <cell r="BQ1818">
            <v>1.8968176046338286E-4</v>
          </cell>
          <cell r="BR1818">
            <v>325000</v>
          </cell>
          <cell r="BS1818">
            <v>1059.5899999999999</v>
          </cell>
          <cell r="BT1818">
            <v>326059.59000000003</v>
          </cell>
          <cell r="BU1818">
            <v>0</v>
          </cell>
          <cell r="BV1818">
            <v>326059.59000000003</v>
          </cell>
          <cell r="BW1818">
            <v>0</v>
          </cell>
          <cell r="BX1818">
            <v>0</v>
          </cell>
          <cell r="BY1818"/>
          <cell r="BZ1818">
            <v>0</v>
          </cell>
          <cell r="CA1818" t="e">
            <v>#REF!</v>
          </cell>
          <cell r="CB1818" t="str">
            <v>Match</v>
          </cell>
          <cell r="CC1818" t="b">
            <v>0</v>
          </cell>
          <cell r="CD1818">
            <v>810980580</v>
          </cell>
          <cell r="CE1818">
            <v>9</v>
          </cell>
          <cell r="CF1818">
            <v>8</v>
          </cell>
          <cell r="CG1818">
            <v>98</v>
          </cell>
          <cell r="CH1818" t="b">
            <v>0</v>
          </cell>
          <cell r="CI1818">
            <v>-346.31315972222365</v>
          </cell>
          <cell r="CJ1818"/>
          <cell r="CK1818" t="e">
            <v>#REF!</v>
          </cell>
          <cell r="CL1818" t="e">
            <v>#REF!</v>
          </cell>
        </row>
        <row r="1819">
          <cell r="B1819">
            <v>43820</v>
          </cell>
          <cell r="C1819" t="str">
            <v xml:space="preserve"> TROUT,ANDY</v>
          </cell>
          <cell r="D1819">
            <v>101910</v>
          </cell>
          <cell r="E1819">
            <v>86809.4</v>
          </cell>
          <cell r="F1819">
            <v>39881</v>
          </cell>
          <cell r="G1819">
            <v>45296</v>
          </cell>
          <cell r="H1819" t="str">
            <v xml:space="preserve"> PURCHASE REAL ESTATE</v>
          </cell>
          <cell r="I1819" t="str">
            <v xml:space="preserve"> SA</v>
          </cell>
          <cell r="J1819">
            <v>12</v>
          </cell>
          <cell r="K1819" t="str">
            <v xml:space="preserve"> A</v>
          </cell>
          <cell r="L1819" t="str">
            <v xml:space="preserve"> N</v>
          </cell>
          <cell r="M1819">
            <v>0</v>
          </cell>
          <cell r="N1819">
            <v>62215</v>
          </cell>
          <cell r="O1819">
            <v>43820</v>
          </cell>
          <cell r="P1819">
            <v>0</v>
          </cell>
          <cell r="Q1819" t="str">
            <v xml:space="preserve"> LF</v>
          </cell>
          <cell r="R1819">
            <v>43470</v>
          </cell>
          <cell r="S1819">
            <v>7646.1</v>
          </cell>
          <cell r="T1819">
            <v>426.2</v>
          </cell>
          <cell r="U1819" t="str">
            <v xml:space="preserve"> N</v>
          </cell>
          <cell r="V1819">
            <v>2</v>
          </cell>
          <cell r="W1819">
            <v>510761604</v>
          </cell>
          <cell r="X1819" t="str">
            <v xml:space="preserve"> S</v>
          </cell>
          <cell r="Y1819">
            <v>62215</v>
          </cell>
          <cell r="Z1819">
            <v>43820</v>
          </cell>
          <cell r="AA1819">
            <v>0</v>
          </cell>
          <cell r="AB1819">
            <v>4</v>
          </cell>
          <cell r="AC1819">
            <v>6</v>
          </cell>
          <cell r="AD1819">
            <v>2</v>
          </cell>
          <cell r="AE1819">
            <v>0</v>
          </cell>
          <cell r="AF1819">
            <v>0</v>
          </cell>
          <cell r="AG1819" t="str">
            <v xml:space="preserve"> ST</v>
          </cell>
          <cell r="AH1819" t="str">
            <v xml:space="preserve"> RE MORTGAGE DATED 03-09-09</v>
          </cell>
          <cell r="AI1819" t="str">
            <v xml:space="preserve"> N</v>
          </cell>
          <cell r="AJ1819">
            <v>6.4</v>
          </cell>
          <cell r="AK1819">
            <v>0</v>
          </cell>
          <cell r="AL1819">
            <v>62215</v>
          </cell>
          <cell r="AM1819">
            <v>43820</v>
          </cell>
          <cell r="AN1819" t="str">
            <v xml:space="preserve">  0/00/0000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62215</v>
          </cell>
          <cell r="AZ1819">
            <v>43820</v>
          </cell>
          <cell r="BA1819" t="str">
            <v xml:space="preserve"> ST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 t="str">
            <v>Pass</v>
          </cell>
          <cell r="BH1819" t="str">
            <v>Pass</v>
          </cell>
          <cell r="BI1819" t="str">
            <v>***-**-1604</v>
          </cell>
          <cell r="BJ1819">
            <v>86809.4</v>
          </cell>
          <cell r="BK1819">
            <v>87235.599999999991</v>
          </cell>
          <cell r="BL1819">
            <v>87235.599999999991</v>
          </cell>
          <cell r="BM1819"/>
          <cell r="BN1819"/>
          <cell r="BO1819"/>
          <cell r="BP1819"/>
          <cell r="BQ1819">
            <v>7.6295690734717024E-5</v>
          </cell>
          <cell r="BR1819">
            <v>86809.4</v>
          </cell>
          <cell r="BS1819">
            <v>426.2</v>
          </cell>
          <cell r="BT1819">
            <v>87235.599999999991</v>
          </cell>
          <cell r="BU1819">
            <v>0</v>
          </cell>
          <cell r="BV1819">
            <v>87235.599999999991</v>
          </cell>
          <cell r="BW1819">
            <v>0</v>
          </cell>
          <cell r="BX1819">
            <v>0</v>
          </cell>
          <cell r="BY1819"/>
          <cell r="BZ1819">
            <v>0</v>
          </cell>
          <cell r="CA1819" t="e">
            <v>#REF!</v>
          </cell>
          <cell r="CB1819" t="str">
            <v>Match</v>
          </cell>
          <cell r="CC1819" t="b">
            <v>0</v>
          </cell>
          <cell r="CD1819">
            <v>510761604</v>
          </cell>
          <cell r="CE1819">
            <v>9</v>
          </cell>
          <cell r="CF1819">
            <v>5</v>
          </cell>
          <cell r="CG1819">
            <v>76</v>
          </cell>
          <cell r="CH1819" t="b">
            <v>0</v>
          </cell>
          <cell r="CI1819">
            <v>-346.31315972222365</v>
          </cell>
          <cell r="CJ1819"/>
          <cell r="CK1819" t="e">
            <v>#REF!</v>
          </cell>
          <cell r="CL1819" t="e">
            <v>#REF!</v>
          </cell>
        </row>
        <row r="1820">
          <cell r="B1820">
            <v>54397</v>
          </cell>
          <cell r="C1820" t="str">
            <v xml:space="preserve"> TROUT,ANDREW H</v>
          </cell>
          <cell r="D1820">
            <v>0</v>
          </cell>
          <cell r="E1820">
            <v>0</v>
          </cell>
          <cell r="F1820">
            <v>43088</v>
          </cell>
          <cell r="G1820">
            <v>43465</v>
          </cell>
          <cell r="H1820" t="str">
            <v xml:space="preserve"> LETTER OF CREDIT</v>
          </cell>
          <cell r="I1820" t="str">
            <v xml:space="preserve"> SI</v>
          </cell>
          <cell r="J1820">
            <v>50</v>
          </cell>
          <cell r="K1820" t="str">
            <v xml:space="preserve"> A</v>
          </cell>
          <cell r="L1820" t="str">
            <v xml:space="preserve"> N</v>
          </cell>
          <cell r="M1820">
            <v>6000</v>
          </cell>
          <cell r="N1820">
            <v>62215</v>
          </cell>
          <cell r="O1820">
            <v>54397</v>
          </cell>
          <cell r="P1820">
            <v>0</v>
          </cell>
          <cell r="Q1820" t="str">
            <v xml:space="preserve"> LF</v>
          </cell>
          <cell r="R1820">
            <v>43465</v>
          </cell>
          <cell r="S1820">
            <v>0</v>
          </cell>
          <cell r="T1820">
            <v>0</v>
          </cell>
          <cell r="U1820" t="str">
            <v xml:space="preserve"> N</v>
          </cell>
          <cell r="V1820">
            <v>1</v>
          </cell>
          <cell r="W1820">
            <v>510761604</v>
          </cell>
          <cell r="X1820" t="str">
            <v xml:space="preserve"> S</v>
          </cell>
          <cell r="Y1820">
            <v>62215</v>
          </cell>
          <cell r="Z1820">
            <v>54397</v>
          </cell>
          <cell r="AA1820">
            <v>0</v>
          </cell>
          <cell r="AB1820">
            <v>2</v>
          </cell>
          <cell r="AC1820">
            <v>4</v>
          </cell>
          <cell r="AD1820">
            <v>5</v>
          </cell>
          <cell r="AE1820">
            <v>0</v>
          </cell>
          <cell r="AF1820">
            <v>0</v>
          </cell>
          <cell r="AG1820" t="str">
            <v xml:space="preserve"> ST</v>
          </cell>
          <cell r="AH1820" t="str">
            <v xml:space="preserve">  </v>
          </cell>
          <cell r="AI1820" t="str">
            <v xml:space="preserve"> N</v>
          </cell>
          <cell r="AJ1820">
            <v>5.5</v>
          </cell>
          <cell r="AK1820">
            <v>0</v>
          </cell>
          <cell r="AL1820">
            <v>62215</v>
          </cell>
          <cell r="AM1820">
            <v>54397</v>
          </cell>
          <cell r="AN1820" t="str">
            <v xml:space="preserve">  0/00/0000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62215</v>
          </cell>
          <cell r="AZ1820">
            <v>54397</v>
          </cell>
          <cell r="BA1820" t="str">
            <v xml:space="preserve"> ST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 t="str">
            <v>Pass</v>
          </cell>
          <cell r="BH1820" t="str">
            <v>Pass</v>
          </cell>
          <cell r="BI1820" t="str">
            <v>***-**-1604</v>
          </cell>
          <cell r="BJ1820">
            <v>0</v>
          </cell>
          <cell r="BK1820">
            <v>0</v>
          </cell>
          <cell r="BL1820">
            <v>0</v>
          </cell>
          <cell r="BM1820"/>
          <cell r="BN1820"/>
          <cell r="BO1820"/>
          <cell r="BP1820"/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/>
          <cell r="BZ1820">
            <v>0</v>
          </cell>
          <cell r="CA1820" t="e">
            <v>#REF!</v>
          </cell>
          <cell r="CB1820" t="str">
            <v>Match</v>
          </cell>
          <cell r="CC1820" t="b">
            <v>0</v>
          </cell>
          <cell r="CD1820">
            <v>510761604</v>
          </cell>
          <cell r="CE1820">
            <v>9</v>
          </cell>
          <cell r="CF1820">
            <v>5</v>
          </cell>
          <cell r="CG1820">
            <v>76</v>
          </cell>
          <cell r="CH1820" t="b">
            <v>0</v>
          </cell>
          <cell r="CI1820">
            <v>-341.31315972222365</v>
          </cell>
          <cell r="CJ1820"/>
          <cell r="CK1820" t="e">
            <v>#REF!</v>
          </cell>
          <cell r="CL1820" t="e">
            <v>#REF!</v>
          </cell>
        </row>
        <row r="1821">
          <cell r="B1821">
            <v>43663</v>
          </cell>
          <cell r="C1821" t="str">
            <v xml:space="preserve"> TROUT BROS</v>
          </cell>
          <cell r="D1821">
            <v>121000</v>
          </cell>
          <cell r="E1821">
            <v>97557.69</v>
          </cell>
          <cell r="F1821">
            <v>39849</v>
          </cell>
          <cell r="G1821">
            <v>45293</v>
          </cell>
          <cell r="H1821" t="str">
            <v xml:space="preserve"> PURCHASE REAL ESTATE</v>
          </cell>
          <cell r="I1821" t="str">
            <v xml:space="preserve"> SA</v>
          </cell>
          <cell r="J1821">
            <v>12</v>
          </cell>
          <cell r="K1821" t="str">
            <v xml:space="preserve"> A</v>
          </cell>
          <cell r="L1821" t="str">
            <v xml:space="preserve"> N</v>
          </cell>
          <cell r="M1821">
            <v>0</v>
          </cell>
          <cell r="N1821">
            <v>62220</v>
          </cell>
          <cell r="O1821">
            <v>43663</v>
          </cell>
          <cell r="P1821">
            <v>0</v>
          </cell>
          <cell r="Q1821" t="str">
            <v xml:space="preserve"> LF</v>
          </cell>
          <cell r="R1821">
            <v>43467</v>
          </cell>
          <cell r="S1821">
            <v>9075.0499999999993</v>
          </cell>
          <cell r="T1821">
            <v>568.64</v>
          </cell>
          <cell r="U1821" t="str">
            <v xml:space="preserve"> N</v>
          </cell>
          <cell r="V1821">
            <v>2</v>
          </cell>
          <cell r="W1821">
            <v>61680477</v>
          </cell>
          <cell r="X1821" t="str">
            <v xml:space="preserve"> F</v>
          </cell>
          <cell r="Y1821">
            <v>62220</v>
          </cell>
          <cell r="Z1821">
            <v>43663</v>
          </cell>
          <cell r="AA1821">
            <v>0</v>
          </cell>
          <cell r="AB1821">
            <v>2</v>
          </cell>
          <cell r="AC1821">
            <v>6</v>
          </cell>
          <cell r="AD1821">
            <v>2</v>
          </cell>
          <cell r="AE1821">
            <v>0</v>
          </cell>
          <cell r="AF1821">
            <v>0</v>
          </cell>
          <cell r="AG1821" t="str">
            <v xml:space="preserve"> ST</v>
          </cell>
          <cell r="AH1821" t="str">
            <v xml:space="preserve"> R/E MORTGAGE DATED 04/09/03</v>
          </cell>
          <cell r="AI1821" t="str">
            <v xml:space="preserve"> N</v>
          </cell>
          <cell r="AJ1821">
            <v>5.75</v>
          </cell>
          <cell r="AK1821">
            <v>0</v>
          </cell>
          <cell r="AL1821">
            <v>62220</v>
          </cell>
          <cell r="AM1821">
            <v>43663</v>
          </cell>
          <cell r="AN1821" t="str">
            <v xml:space="preserve">  0/00/0000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62220</v>
          </cell>
          <cell r="AZ1821">
            <v>43663</v>
          </cell>
          <cell r="BA1821" t="str">
            <v xml:space="preserve"> ST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 t="str">
            <v>Pass</v>
          </cell>
          <cell r="BH1821" t="str">
            <v>Pass</v>
          </cell>
          <cell r="BI1821" t="str">
            <v>**-***0477</v>
          </cell>
          <cell r="BJ1821">
            <v>97557.69</v>
          </cell>
          <cell r="BK1821">
            <v>98126.33</v>
          </cell>
          <cell r="BL1821">
            <v>98126.33</v>
          </cell>
          <cell r="BM1821"/>
          <cell r="BN1821"/>
          <cell r="BO1821"/>
          <cell r="BP1821"/>
          <cell r="BQ1821">
            <v>7.7034032737853764E-5</v>
          </cell>
          <cell r="BR1821">
            <v>97557.69</v>
          </cell>
          <cell r="BS1821">
            <v>568.64</v>
          </cell>
          <cell r="BT1821">
            <v>98126.33</v>
          </cell>
          <cell r="BU1821">
            <v>0</v>
          </cell>
          <cell r="BV1821">
            <v>98126.33</v>
          </cell>
          <cell r="BW1821">
            <v>0</v>
          </cell>
          <cell r="BX1821">
            <v>0</v>
          </cell>
          <cell r="BY1821"/>
          <cell r="BZ1821">
            <v>0</v>
          </cell>
          <cell r="CA1821" t="e">
            <v>#REF!</v>
          </cell>
          <cell r="CB1821" t="str">
            <v>Match</v>
          </cell>
          <cell r="CC1821" t="b">
            <v>0</v>
          </cell>
          <cell r="CD1821" t="str">
            <v>061680477</v>
          </cell>
          <cell r="CE1821">
            <v>9</v>
          </cell>
          <cell r="CF1821">
            <v>0</v>
          </cell>
          <cell r="CG1821">
            <v>68</v>
          </cell>
          <cell r="CH1821" t="b">
            <v>0</v>
          </cell>
          <cell r="CI1821">
            <v>-343.31315972222365</v>
          </cell>
          <cell r="CJ1821"/>
          <cell r="CK1821" t="e">
            <v>#REF!</v>
          </cell>
          <cell r="CL1821" t="e">
            <v>#REF!</v>
          </cell>
        </row>
        <row r="1822">
          <cell r="B1822">
            <v>52609</v>
          </cell>
          <cell r="C1822" t="str">
            <v xml:space="preserve"> TROUT,MICHAEL J.</v>
          </cell>
          <cell r="D1822">
            <v>150341.51</v>
          </cell>
          <cell r="E1822">
            <v>134399.79</v>
          </cell>
          <cell r="F1822">
            <v>42424</v>
          </cell>
          <cell r="G1822">
            <v>47880</v>
          </cell>
          <cell r="H1822" t="str">
            <v xml:space="preserve"> PURCHASE REAL ESTATE</v>
          </cell>
          <cell r="I1822" t="str">
            <v xml:space="preserve"> SA</v>
          </cell>
          <cell r="J1822">
            <v>12</v>
          </cell>
          <cell r="K1822" t="str">
            <v xml:space="preserve"> A</v>
          </cell>
          <cell r="L1822" t="str">
            <v xml:space="preserve"> N</v>
          </cell>
          <cell r="M1822">
            <v>0</v>
          </cell>
          <cell r="N1822">
            <v>62300</v>
          </cell>
          <cell r="O1822">
            <v>52609</v>
          </cell>
          <cell r="P1822">
            <v>0</v>
          </cell>
          <cell r="Q1822" t="str">
            <v xml:space="preserve"> LF</v>
          </cell>
          <cell r="R1822">
            <v>43497</v>
          </cell>
          <cell r="S1822">
            <v>14396.5</v>
          </cell>
          <cell r="T1822">
            <v>911.34</v>
          </cell>
          <cell r="U1822" t="str">
            <v xml:space="preserve"> N</v>
          </cell>
          <cell r="V1822">
            <v>2</v>
          </cell>
          <cell r="W1822">
            <v>512921210</v>
          </cell>
          <cell r="X1822" t="str">
            <v xml:space="preserve"> S</v>
          </cell>
          <cell r="Y1822">
            <v>62300</v>
          </cell>
          <cell r="Z1822">
            <v>52609</v>
          </cell>
          <cell r="AA1822">
            <v>0</v>
          </cell>
          <cell r="AB1822">
            <v>1</v>
          </cell>
          <cell r="AC1822">
            <v>6</v>
          </cell>
          <cell r="AD1822">
            <v>2</v>
          </cell>
          <cell r="AE1822">
            <v>0</v>
          </cell>
          <cell r="AF1822">
            <v>0</v>
          </cell>
          <cell r="AG1822" t="str">
            <v xml:space="preserve"> ST</v>
          </cell>
          <cell r="AH1822" t="str">
            <v xml:space="preserve"> REM 2/24/16 LANE CO</v>
          </cell>
          <cell r="AI1822" t="str">
            <v xml:space="preserve"> N</v>
          </cell>
          <cell r="AJ1822">
            <v>4.95</v>
          </cell>
          <cell r="AK1822">
            <v>0</v>
          </cell>
          <cell r="AL1822">
            <v>62300</v>
          </cell>
          <cell r="AM1822">
            <v>52609</v>
          </cell>
          <cell r="AN1822" t="str">
            <v xml:space="preserve">  0/00/0000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62300</v>
          </cell>
          <cell r="AZ1822">
            <v>52609</v>
          </cell>
          <cell r="BA1822" t="str">
            <v xml:space="preserve"> ST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 t="str">
            <v>Pass</v>
          </cell>
          <cell r="BH1822" t="str">
            <v>Pass</v>
          </cell>
          <cell r="BI1822" t="str">
            <v>***-**-1210</v>
          </cell>
          <cell r="BJ1822">
            <v>134399.79</v>
          </cell>
          <cell r="BK1822">
            <v>135311.13</v>
          </cell>
          <cell r="BL1822">
            <v>135311.13</v>
          </cell>
          <cell r="BM1822"/>
          <cell r="BN1822"/>
          <cell r="BO1822"/>
          <cell r="BP1822"/>
          <cell r="BQ1822">
            <v>9.1360205919919889E-5</v>
          </cell>
          <cell r="BR1822">
            <v>134399.79</v>
          </cell>
          <cell r="BS1822">
            <v>911.34</v>
          </cell>
          <cell r="BT1822">
            <v>135311.13</v>
          </cell>
          <cell r="BU1822">
            <v>0</v>
          </cell>
          <cell r="BV1822">
            <v>135311.13</v>
          </cell>
          <cell r="BW1822">
            <v>0</v>
          </cell>
          <cell r="BX1822">
            <v>0</v>
          </cell>
          <cell r="BY1822"/>
          <cell r="BZ1822">
            <v>0</v>
          </cell>
          <cell r="CA1822" t="e">
            <v>#REF!</v>
          </cell>
          <cell r="CB1822" t="str">
            <v>Match</v>
          </cell>
          <cell r="CC1822" t="b">
            <v>0</v>
          </cell>
          <cell r="CD1822">
            <v>512921210</v>
          </cell>
          <cell r="CE1822">
            <v>9</v>
          </cell>
          <cell r="CF1822">
            <v>5</v>
          </cell>
          <cell r="CG1822">
            <v>92</v>
          </cell>
          <cell r="CH1822" t="b">
            <v>0</v>
          </cell>
          <cell r="CI1822">
            <v>-373.31315972222365</v>
          </cell>
          <cell r="CJ1822"/>
          <cell r="CK1822" t="e">
            <v>#REF!</v>
          </cell>
          <cell r="CL1822" t="e">
            <v>#REF!</v>
          </cell>
        </row>
        <row r="1823">
          <cell r="B1823">
            <v>54222</v>
          </cell>
          <cell r="C1823" t="str">
            <v xml:space="preserve"> TROUT,MICHAEL J.</v>
          </cell>
          <cell r="D1823">
            <v>50000</v>
          </cell>
          <cell r="E1823">
            <v>0</v>
          </cell>
          <cell r="F1823">
            <v>43010</v>
          </cell>
          <cell r="G1823">
            <v>43375</v>
          </cell>
          <cell r="H1823" t="str">
            <v xml:space="preserve"> OPERATING LOC</v>
          </cell>
          <cell r="I1823" t="str">
            <v xml:space="preserve"> SI</v>
          </cell>
          <cell r="J1823">
            <v>61</v>
          </cell>
          <cell r="K1823" t="str">
            <v xml:space="preserve"> A</v>
          </cell>
          <cell r="L1823" t="str">
            <v xml:space="preserve"> O</v>
          </cell>
          <cell r="M1823">
            <v>50000</v>
          </cell>
          <cell r="N1823">
            <v>62300</v>
          </cell>
          <cell r="O1823">
            <v>54222</v>
          </cell>
          <cell r="P1823">
            <v>0</v>
          </cell>
          <cell r="Q1823" t="str">
            <v xml:space="preserve"> MN</v>
          </cell>
          <cell r="R1823">
            <v>43375</v>
          </cell>
          <cell r="S1823">
            <v>0</v>
          </cell>
          <cell r="T1823">
            <v>0.4</v>
          </cell>
          <cell r="U1823" t="str">
            <v xml:space="preserve"> N</v>
          </cell>
          <cell r="V1823">
            <v>7</v>
          </cell>
          <cell r="W1823">
            <v>512921210</v>
          </cell>
          <cell r="X1823" t="str">
            <v xml:space="preserve"> S</v>
          </cell>
          <cell r="Y1823">
            <v>62300</v>
          </cell>
          <cell r="Z1823">
            <v>54222</v>
          </cell>
          <cell r="AA1823">
            <v>0</v>
          </cell>
          <cell r="AB1823">
            <v>1</v>
          </cell>
          <cell r="AC1823">
            <v>4</v>
          </cell>
          <cell r="AD1823">
            <v>5</v>
          </cell>
          <cell r="AE1823">
            <v>0</v>
          </cell>
          <cell r="AF1823">
            <v>0</v>
          </cell>
          <cell r="AG1823" t="str">
            <v xml:space="preserve"> ST</v>
          </cell>
          <cell r="AH1823" t="str">
            <v xml:space="preserve"> ALL CP AC AND GI</v>
          </cell>
          <cell r="AI1823" t="str">
            <v xml:space="preserve"> N</v>
          </cell>
          <cell r="AJ1823">
            <v>5</v>
          </cell>
          <cell r="AK1823">
            <v>0</v>
          </cell>
          <cell r="AL1823">
            <v>62300</v>
          </cell>
          <cell r="AM1823">
            <v>54222</v>
          </cell>
          <cell r="AN1823" t="str">
            <v xml:space="preserve">  0/00/0000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62300</v>
          </cell>
          <cell r="AZ1823">
            <v>54222</v>
          </cell>
          <cell r="BA1823" t="str">
            <v xml:space="preserve"> ST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 t="str">
            <v>Pass</v>
          </cell>
          <cell r="BH1823" t="str">
            <v>Pass</v>
          </cell>
          <cell r="BI1823" t="str">
            <v>***-**-1210</v>
          </cell>
          <cell r="BJ1823">
            <v>50000</v>
          </cell>
          <cell r="BK1823">
            <v>0.4</v>
          </cell>
          <cell r="BL1823">
            <v>0.4</v>
          </cell>
          <cell r="BM1823"/>
          <cell r="BN1823"/>
          <cell r="BO1823"/>
          <cell r="BP1823"/>
          <cell r="BQ1823">
            <v>0</v>
          </cell>
          <cell r="BR1823">
            <v>0</v>
          </cell>
          <cell r="BS1823">
            <v>0.4</v>
          </cell>
          <cell r="BT1823">
            <v>0.4</v>
          </cell>
          <cell r="BU1823">
            <v>50000</v>
          </cell>
          <cell r="BV1823">
            <v>50000.4</v>
          </cell>
          <cell r="BW1823">
            <v>0</v>
          </cell>
          <cell r="BX1823">
            <v>0</v>
          </cell>
          <cell r="BY1823"/>
          <cell r="BZ1823">
            <v>0</v>
          </cell>
          <cell r="CA1823" t="e">
            <v>#REF!</v>
          </cell>
          <cell r="CB1823" t="str">
            <v>Match</v>
          </cell>
          <cell r="CC1823" t="b">
            <v>0</v>
          </cell>
          <cell r="CD1823">
            <v>512921210</v>
          </cell>
          <cell r="CE1823">
            <v>9</v>
          </cell>
          <cell r="CF1823">
            <v>5</v>
          </cell>
          <cell r="CG1823">
            <v>92</v>
          </cell>
          <cell r="CH1823" t="b">
            <v>0</v>
          </cell>
          <cell r="CI1823">
            <v>-251.31315972222365</v>
          </cell>
          <cell r="CJ1823"/>
          <cell r="CK1823" t="e">
            <v>#REF!</v>
          </cell>
          <cell r="CL1823" t="e">
            <v>#REF!</v>
          </cell>
        </row>
        <row r="1824">
          <cell r="B1824">
            <v>54223</v>
          </cell>
          <cell r="C1824" t="str">
            <v xml:space="preserve"> TROUT,MICHAEL J.</v>
          </cell>
          <cell r="D1824">
            <v>185500</v>
          </cell>
          <cell r="E1824">
            <v>185500</v>
          </cell>
          <cell r="F1824">
            <v>43010</v>
          </cell>
          <cell r="G1824">
            <v>45580</v>
          </cell>
          <cell r="H1824" t="str">
            <v xml:space="preserve"> TERM OUT DEBT</v>
          </cell>
          <cell r="I1824" t="str">
            <v xml:space="preserve"> SA</v>
          </cell>
          <cell r="J1824">
            <v>32</v>
          </cell>
          <cell r="K1824" t="str">
            <v xml:space="preserve"> A</v>
          </cell>
          <cell r="L1824" t="str">
            <v xml:space="preserve"> N</v>
          </cell>
          <cell r="M1824">
            <v>0</v>
          </cell>
          <cell r="N1824">
            <v>62300</v>
          </cell>
          <cell r="O1824">
            <v>54223</v>
          </cell>
          <cell r="P1824">
            <v>0</v>
          </cell>
          <cell r="Q1824" t="str">
            <v xml:space="preserve"> MN</v>
          </cell>
          <cell r="R1824">
            <v>43388</v>
          </cell>
          <cell r="S1824">
            <v>32115.81</v>
          </cell>
          <cell r="T1824">
            <v>2896.85</v>
          </cell>
          <cell r="U1824" t="str">
            <v xml:space="preserve"> N</v>
          </cell>
          <cell r="V1824">
            <v>7</v>
          </cell>
          <cell r="W1824">
            <v>512921210</v>
          </cell>
          <cell r="X1824" t="str">
            <v xml:space="preserve"> S</v>
          </cell>
          <cell r="Y1824">
            <v>62300</v>
          </cell>
          <cell r="Z1824">
            <v>54223</v>
          </cell>
          <cell r="AA1824">
            <v>0</v>
          </cell>
          <cell r="AB1824">
            <v>1</v>
          </cell>
          <cell r="AC1824">
            <v>4</v>
          </cell>
          <cell r="AD1824">
            <v>5</v>
          </cell>
          <cell r="AE1824">
            <v>0</v>
          </cell>
          <cell r="AF1824">
            <v>0</v>
          </cell>
          <cell r="AG1824" t="str">
            <v xml:space="preserve"> ST</v>
          </cell>
          <cell r="AH1824" t="str">
            <v xml:space="preserve"> ALL CP AC AND GI</v>
          </cell>
          <cell r="AI1824" t="str">
            <v xml:space="preserve"> N</v>
          </cell>
          <cell r="AJ1824">
            <v>5</v>
          </cell>
          <cell r="AK1824">
            <v>0</v>
          </cell>
          <cell r="AL1824">
            <v>62300</v>
          </cell>
          <cell r="AM1824">
            <v>54223</v>
          </cell>
          <cell r="AN1824" t="str">
            <v xml:space="preserve">  0/00/0000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62300</v>
          </cell>
          <cell r="AZ1824">
            <v>54223</v>
          </cell>
          <cell r="BA1824" t="str">
            <v xml:space="preserve"> ST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 t="str">
            <v>Pass</v>
          </cell>
          <cell r="BH1824" t="str">
            <v>Pass</v>
          </cell>
          <cell r="BI1824" t="str">
            <v>***-**-1210</v>
          </cell>
          <cell r="BJ1824">
            <v>185500</v>
          </cell>
          <cell r="BK1824">
            <v>188396.85</v>
          </cell>
          <cell r="BL1824">
            <v>188396.85</v>
          </cell>
          <cell r="BM1824"/>
          <cell r="BN1824"/>
          <cell r="BO1824"/>
          <cell r="BP1824"/>
          <cell r="BQ1824">
            <v>1.2737001471839823E-4</v>
          </cell>
          <cell r="BR1824">
            <v>185500</v>
          </cell>
          <cell r="BS1824">
            <v>2896.85</v>
          </cell>
          <cell r="BT1824">
            <v>188396.85</v>
          </cell>
          <cell r="BU1824">
            <v>0</v>
          </cell>
          <cell r="BV1824">
            <v>188396.85</v>
          </cell>
          <cell r="BW1824">
            <v>0</v>
          </cell>
          <cell r="BX1824">
            <v>0</v>
          </cell>
          <cell r="BY1824"/>
          <cell r="BZ1824">
            <v>0</v>
          </cell>
          <cell r="CA1824" t="e">
            <v>#REF!</v>
          </cell>
          <cell r="CB1824" t="str">
            <v>Match</v>
          </cell>
          <cell r="CC1824" t="b">
            <v>0</v>
          </cell>
          <cell r="CD1824">
            <v>512921210</v>
          </cell>
          <cell r="CE1824">
            <v>9</v>
          </cell>
          <cell r="CF1824">
            <v>5</v>
          </cell>
          <cell r="CG1824">
            <v>92</v>
          </cell>
          <cell r="CH1824" t="b">
            <v>0</v>
          </cell>
          <cell r="CI1824">
            <v>-264.31315972222365</v>
          </cell>
          <cell r="CJ1824"/>
          <cell r="CK1824" t="e">
            <v>#REF!</v>
          </cell>
          <cell r="CL1824" t="e">
            <v>#REF!</v>
          </cell>
        </row>
        <row r="1825">
          <cell r="B1825">
            <v>54255</v>
          </cell>
          <cell r="C1825" t="str">
            <v xml:space="preserve"> TROUT,MICHAEL J.</v>
          </cell>
          <cell r="D1825">
            <v>35782.5</v>
          </cell>
          <cell r="E1825">
            <v>35782.5</v>
          </cell>
          <cell r="F1825">
            <v>43031</v>
          </cell>
          <cell r="G1825">
            <v>44866</v>
          </cell>
          <cell r="H1825" t="str">
            <v xml:space="preserve"> PURCHASE VEHICLE</v>
          </cell>
          <cell r="I1825" t="str">
            <v xml:space="preserve"> SA</v>
          </cell>
          <cell r="J1825">
            <v>34</v>
          </cell>
          <cell r="K1825" t="str">
            <v xml:space="preserve"> A</v>
          </cell>
          <cell r="L1825" t="str">
            <v xml:space="preserve"> N</v>
          </cell>
          <cell r="M1825">
            <v>0</v>
          </cell>
          <cell r="N1825">
            <v>62300</v>
          </cell>
          <cell r="O1825">
            <v>54255</v>
          </cell>
          <cell r="P1825">
            <v>0</v>
          </cell>
          <cell r="Q1825" t="str">
            <v xml:space="preserve"> MN</v>
          </cell>
          <cell r="R1825">
            <v>43405</v>
          </cell>
          <cell r="S1825">
            <v>8160.16</v>
          </cell>
          <cell r="T1825">
            <v>410.26</v>
          </cell>
          <cell r="U1825" t="str">
            <v xml:space="preserve"> N</v>
          </cell>
          <cell r="V1825">
            <v>11</v>
          </cell>
          <cell r="W1825">
            <v>512921210</v>
          </cell>
          <cell r="X1825" t="str">
            <v xml:space="preserve"> S</v>
          </cell>
          <cell r="Y1825">
            <v>62300</v>
          </cell>
          <cell r="Z1825">
            <v>54255</v>
          </cell>
          <cell r="AA1825">
            <v>0</v>
          </cell>
          <cell r="AB1825">
            <v>1</v>
          </cell>
          <cell r="AC1825">
            <v>5</v>
          </cell>
          <cell r="AD1825">
            <v>12</v>
          </cell>
          <cell r="AE1825">
            <v>0</v>
          </cell>
          <cell r="AF1825">
            <v>0</v>
          </cell>
          <cell r="AG1825" t="str">
            <v xml:space="preserve"> ST</v>
          </cell>
          <cell r="AH1825" t="str">
            <v xml:space="preserve"> 2016 FORD  F150  (VIN 1FTEW1EF</v>
          </cell>
          <cell r="AI1825" t="str">
            <v xml:space="preserve"> N</v>
          </cell>
          <cell r="AJ1825">
            <v>4.5</v>
          </cell>
          <cell r="AK1825">
            <v>0</v>
          </cell>
          <cell r="AL1825">
            <v>62300</v>
          </cell>
          <cell r="AM1825">
            <v>54255</v>
          </cell>
          <cell r="AN1825" t="str">
            <v xml:space="preserve">  0/00/0000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62300</v>
          </cell>
          <cell r="AZ1825">
            <v>54255</v>
          </cell>
          <cell r="BA1825" t="str">
            <v xml:space="preserve"> ST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 t="str">
            <v>Pass</v>
          </cell>
          <cell r="BH1825" t="str">
            <v>Pass</v>
          </cell>
          <cell r="BI1825" t="str">
            <v>***-**-1210</v>
          </cell>
          <cell r="BJ1825">
            <v>35782.5</v>
          </cell>
          <cell r="BK1825">
            <v>36192.76</v>
          </cell>
          <cell r="BL1825">
            <v>36192.76</v>
          </cell>
          <cell r="BM1825"/>
          <cell r="BN1825"/>
          <cell r="BO1825"/>
          <cell r="BP1825"/>
          <cell r="BQ1825">
            <v>2.2112430169784238E-5</v>
          </cell>
          <cell r="BR1825">
            <v>35782.5</v>
          </cell>
          <cell r="BS1825">
            <v>410.26</v>
          </cell>
          <cell r="BT1825">
            <v>36192.76</v>
          </cell>
          <cell r="BU1825">
            <v>0</v>
          </cell>
          <cell r="BV1825">
            <v>36192.76</v>
          </cell>
          <cell r="BW1825">
            <v>0</v>
          </cell>
          <cell r="BX1825">
            <v>0</v>
          </cell>
          <cell r="BY1825"/>
          <cell r="BZ1825">
            <v>0</v>
          </cell>
          <cell r="CA1825" t="e">
            <v>#REF!</v>
          </cell>
          <cell r="CB1825" t="str">
            <v>Match</v>
          </cell>
          <cell r="CC1825" t="b">
            <v>0</v>
          </cell>
          <cell r="CD1825">
            <v>512921210</v>
          </cell>
          <cell r="CE1825">
            <v>9</v>
          </cell>
          <cell r="CF1825">
            <v>5</v>
          </cell>
          <cell r="CG1825">
            <v>92</v>
          </cell>
          <cell r="CH1825" t="b">
            <v>0</v>
          </cell>
          <cell r="CI1825">
            <v>-281.31315972222365</v>
          </cell>
          <cell r="CJ1825"/>
          <cell r="CK1825" t="e">
            <v>#REF!</v>
          </cell>
          <cell r="CL1825" t="e">
            <v>#REF!</v>
          </cell>
        </row>
        <row r="1826">
          <cell r="B1826">
            <v>310271</v>
          </cell>
          <cell r="C1826" t="str">
            <v xml:space="preserve"> TROUT,TJ</v>
          </cell>
          <cell r="D1826">
            <v>119000</v>
          </cell>
          <cell r="E1826">
            <v>105790.82</v>
          </cell>
          <cell r="F1826">
            <v>41078</v>
          </cell>
          <cell r="G1826">
            <v>52048</v>
          </cell>
          <cell r="H1826" t="str">
            <v xml:space="preserve"> HOME PURCHASE</v>
          </cell>
          <cell r="I1826" t="str">
            <v xml:space="preserve"> PA</v>
          </cell>
          <cell r="J1826">
            <v>19</v>
          </cell>
          <cell r="K1826" t="str">
            <v xml:space="preserve"> A</v>
          </cell>
          <cell r="L1826" t="str">
            <v xml:space="preserve"> N</v>
          </cell>
          <cell r="M1826">
            <v>0</v>
          </cell>
          <cell r="N1826">
            <v>62400</v>
          </cell>
          <cell r="O1826">
            <v>310271</v>
          </cell>
          <cell r="P1826">
            <v>0</v>
          </cell>
          <cell r="Q1826" t="str">
            <v xml:space="preserve"> AT</v>
          </cell>
          <cell r="R1826">
            <v>43132</v>
          </cell>
          <cell r="S1826">
            <v>551.11</v>
          </cell>
          <cell r="T1826">
            <v>236.62</v>
          </cell>
          <cell r="U1826" t="str">
            <v xml:space="preserve"> N</v>
          </cell>
          <cell r="V1826">
            <v>2</v>
          </cell>
          <cell r="W1826">
            <v>512921324</v>
          </cell>
          <cell r="X1826" t="str">
            <v xml:space="preserve"> S</v>
          </cell>
          <cell r="Y1826">
            <v>62400</v>
          </cell>
          <cell r="Z1826">
            <v>310271</v>
          </cell>
          <cell r="AA1826">
            <v>0</v>
          </cell>
          <cell r="AB1826">
            <v>2</v>
          </cell>
          <cell r="AC1826">
            <v>6</v>
          </cell>
          <cell r="AD1826">
            <v>3</v>
          </cell>
          <cell r="AE1826">
            <v>310271</v>
          </cell>
          <cell r="AF1826">
            <v>1</v>
          </cell>
          <cell r="AG1826" t="str">
            <v xml:space="preserve"> ST</v>
          </cell>
          <cell r="AH1826" t="str">
            <v xml:space="preserve"> 1211 RUSSELL, SCOTT CITY, KS</v>
          </cell>
          <cell r="AI1826" t="str">
            <v xml:space="preserve"> N</v>
          </cell>
          <cell r="AJ1826">
            <v>3.5</v>
          </cell>
          <cell r="AK1826">
            <v>0</v>
          </cell>
          <cell r="AL1826">
            <v>62400</v>
          </cell>
          <cell r="AM1826">
            <v>310271</v>
          </cell>
          <cell r="AN1826" t="str">
            <v xml:space="preserve">  0/00/0000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62400</v>
          </cell>
          <cell r="AZ1826">
            <v>310271</v>
          </cell>
          <cell r="BA1826" t="str">
            <v xml:space="preserve"> ST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 t="str">
            <v>Pass</v>
          </cell>
          <cell r="BH1826" t="str">
            <v>Pass</v>
          </cell>
          <cell r="BI1826" t="str">
            <v>***-**-1324</v>
          </cell>
          <cell r="BJ1826">
            <v>105790.82</v>
          </cell>
          <cell r="BK1826">
            <v>106027.44</v>
          </cell>
          <cell r="BL1826">
            <v>106027.44</v>
          </cell>
          <cell r="BM1826"/>
          <cell r="BN1826"/>
          <cell r="BO1826"/>
          <cell r="BP1826"/>
          <cell r="BQ1826">
            <v>5.0847465284797815E-5</v>
          </cell>
          <cell r="BR1826">
            <v>105790.82</v>
          </cell>
          <cell r="BS1826">
            <v>236.62</v>
          </cell>
          <cell r="BT1826">
            <v>106027.44</v>
          </cell>
          <cell r="BU1826">
            <v>0</v>
          </cell>
          <cell r="BV1826">
            <v>106027.44</v>
          </cell>
          <cell r="BW1826">
            <v>0</v>
          </cell>
          <cell r="BX1826">
            <v>0</v>
          </cell>
          <cell r="BY1826"/>
          <cell r="BZ1826">
            <v>0</v>
          </cell>
          <cell r="CA1826" t="e">
            <v>#REF!</v>
          </cell>
          <cell r="CB1826" t="str">
            <v>Match</v>
          </cell>
          <cell r="CC1826" t="b">
            <v>0</v>
          </cell>
          <cell r="CD1826">
            <v>512921324</v>
          </cell>
          <cell r="CE1826">
            <v>9</v>
          </cell>
          <cell r="CF1826">
            <v>5</v>
          </cell>
          <cell r="CG1826">
            <v>92</v>
          </cell>
          <cell r="CH1826" t="b">
            <v>0</v>
          </cell>
          <cell r="CI1826">
            <v>-8.3131597222236451</v>
          </cell>
          <cell r="CJ1826"/>
          <cell r="CK1826" t="e">
            <v>#REF!</v>
          </cell>
          <cell r="CL1826" t="e">
            <v>#REF!</v>
          </cell>
        </row>
        <row r="1827">
          <cell r="B1827">
            <v>9310271</v>
          </cell>
          <cell r="C1827" t="str">
            <v xml:space="preserve"> TROUT,TJ</v>
          </cell>
          <cell r="D1827">
            <v>0</v>
          </cell>
          <cell r="E1827">
            <v>-105790.82</v>
          </cell>
          <cell r="F1827">
            <v>41078</v>
          </cell>
          <cell r="G1827">
            <v>52048</v>
          </cell>
          <cell r="H1827" t="str">
            <v xml:space="preserve"> FHLB SOLD LOAN</v>
          </cell>
          <cell r="I1827" t="str">
            <v xml:space="preserve"> PT</v>
          </cell>
          <cell r="J1827">
            <v>20</v>
          </cell>
          <cell r="K1827" t="str">
            <v xml:space="preserve"> A</v>
          </cell>
          <cell r="L1827" t="str">
            <v xml:space="preserve"> N</v>
          </cell>
          <cell r="M1827">
            <v>0</v>
          </cell>
          <cell r="N1827">
            <v>62400</v>
          </cell>
          <cell r="O1827">
            <v>9310271</v>
          </cell>
          <cell r="P1827">
            <v>0</v>
          </cell>
          <cell r="Q1827" t="str">
            <v xml:space="preserve"> AT</v>
          </cell>
          <cell r="R1827">
            <v>43132</v>
          </cell>
          <cell r="S1827">
            <v>551.11</v>
          </cell>
          <cell r="T1827">
            <v>-236.62</v>
          </cell>
          <cell r="U1827" t="str">
            <v xml:space="preserve"> N</v>
          </cell>
          <cell r="V1827">
            <v>2</v>
          </cell>
          <cell r="W1827">
            <v>512921324</v>
          </cell>
          <cell r="X1827" t="str">
            <v xml:space="preserve"> S</v>
          </cell>
          <cell r="Y1827">
            <v>62400</v>
          </cell>
          <cell r="Z1827">
            <v>9310271</v>
          </cell>
          <cell r="AA1827">
            <v>0</v>
          </cell>
          <cell r="AB1827">
            <v>2</v>
          </cell>
          <cell r="AC1827">
            <v>6</v>
          </cell>
          <cell r="AD1827">
            <v>3</v>
          </cell>
          <cell r="AE1827">
            <v>310271</v>
          </cell>
          <cell r="AF1827">
            <v>1</v>
          </cell>
          <cell r="AG1827" t="str">
            <v xml:space="preserve"> ST</v>
          </cell>
          <cell r="AH1827" t="str">
            <v xml:space="preserve"> 1211 RUSSELL ST., SCOTT CITY</v>
          </cell>
          <cell r="AI1827" t="str">
            <v xml:space="preserve"> N</v>
          </cell>
          <cell r="AJ1827">
            <v>3.5</v>
          </cell>
          <cell r="AK1827">
            <v>1</v>
          </cell>
          <cell r="AL1827">
            <v>62400</v>
          </cell>
          <cell r="AM1827">
            <v>9310271</v>
          </cell>
          <cell r="AN1827" t="str">
            <v xml:space="preserve">  0/00/0000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62400</v>
          </cell>
          <cell r="AZ1827">
            <v>9310271</v>
          </cell>
          <cell r="BA1827" t="str">
            <v xml:space="preserve"> ST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 t="str">
            <v>Pass</v>
          </cell>
          <cell r="BH1827" t="str">
            <v>Pass</v>
          </cell>
          <cell r="BI1827" t="str">
            <v>***-**-1324</v>
          </cell>
          <cell r="BJ1827">
            <v>-105790.82</v>
          </cell>
          <cell r="BK1827">
            <v>-106027.44</v>
          </cell>
          <cell r="BL1827">
            <v>-106027.44</v>
          </cell>
          <cell r="BM1827"/>
          <cell r="BN1827"/>
          <cell r="BO1827"/>
          <cell r="BP1827"/>
          <cell r="BQ1827">
            <v>-5.0847465284797815E-5</v>
          </cell>
          <cell r="BR1827">
            <v>-105790.82</v>
          </cell>
          <cell r="BS1827">
            <v>-236.62</v>
          </cell>
          <cell r="BT1827">
            <v>-106027.44</v>
          </cell>
          <cell r="BU1827">
            <v>0</v>
          </cell>
          <cell r="BV1827">
            <v>-106027.44</v>
          </cell>
          <cell r="BW1827">
            <v>0</v>
          </cell>
          <cell r="BX1827">
            <v>0</v>
          </cell>
          <cell r="BY1827"/>
          <cell r="BZ1827">
            <v>0</v>
          </cell>
          <cell r="CA1827" t="e">
            <v>#REF!</v>
          </cell>
          <cell r="CB1827" t="str">
            <v>Match</v>
          </cell>
          <cell r="CC1827" t="b">
            <v>0</v>
          </cell>
          <cell r="CD1827">
            <v>512921324</v>
          </cell>
          <cell r="CE1827">
            <v>9</v>
          </cell>
          <cell r="CF1827">
            <v>5</v>
          </cell>
          <cell r="CG1827">
            <v>92</v>
          </cell>
          <cell r="CH1827" t="b">
            <v>0</v>
          </cell>
          <cell r="CI1827">
            <v>-8.3131597222236451</v>
          </cell>
          <cell r="CJ1827"/>
          <cell r="CK1827" t="e">
            <v>#REF!</v>
          </cell>
          <cell r="CL1827" t="e">
            <v>#REF!</v>
          </cell>
        </row>
        <row r="1828">
          <cell r="B1828">
            <v>52719</v>
          </cell>
          <cell r="C1828" t="str">
            <v xml:space="preserve"> TROYER,DALLAS E.</v>
          </cell>
          <cell r="D1828">
            <v>28320.89</v>
          </cell>
          <cell r="E1828">
            <v>19036.27</v>
          </cell>
          <cell r="F1828">
            <v>42461</v>
          </cell>
          <cell r="G1828">
            <v>44275</v>
          </cell>
          <cell r="H1828" t="str">
            <v xml:space="preserve"> PURCHASE VEHICLE</v>
          </cell>
          <cell r="I1828" t="str">
            <v xml:space="preserve"> SA</v>
          </cell>
          <cell r="J1828">
            <v>34</v>
          </cell>
          <cell r="K1828" t="str">
            <v xml:space="preserve"> A</v>
          </cell>
          <cell r="L1828" t="str">
            <v xml:space="preserve"> N</v>
          </cell>
          <cell r="M1828">
            <v>0</v>
          </cell>
          <cell r="N1828">
            <v>62405</v>
          </cell>
          <cell r="O1828">
            <v>52719</v>
          </cell>
          <cell r="P1828">
            <v>0</v>
          </cell>
          <cell r="Q1828" t="str">
            <v xml:space="preserve"> LF</v>
          </cell>
          <cell r="R1828">
            <v>43151</v>
          </cell>
          <cell r="S1828">
            <v>566.24</v>
          </cell>
          <cell r="T1828">
            <v>31.3</v>
          </cell>
          <cell r="U1828" t="str">
            <v xml:space="preserve"> N</v>
          </cell>
          <cell r="V1828">
            <v>11</v>
          </cell>
          <cell r="W1828">
            <v>512729591</v>
          </cell>
          <cell r="X1828" t="str">
            <v xml:space="preserve"> S</v>
          </cell>
          <cell r="Y1828">
            <v>62405</v>
          </cell>
          <cell r="Z1828">
            <v>52719</v>
          </cell>
          <cell r="AA1828">
            <v>0</v>
          </cell>
          <cell r="AB1828">
            <v>4</v>
          </cell>
          <cell r="AC1828">
            <v>5</v>
          </cell>
          <cell r="AD1828">
            <v>12</v>
          </cell>
          <cell r="AE1828">
            <v>0</v>
          </cell>
          <cell r="AF1828">
            <v>0</v>
          </cell>
          <cell r="AG1828" t="str">
            <v xml:space="preserve"> ST</v>
          </cell>
          <cell r="AH1828" t="str">
            <v xml:space="preserve"> 2010 FORD F150  KING RANCH</v>
          </cell>
          <cell r="AI1828" t="str">
            <v xml:space="preserve"> N</v>
          </cell>
          <cell r="AJ1828">
            <v>7.5</v>
          </cell>
          <cell r="AK1828">
            <v>0</v>
          </cell>
          <cell r="AL1828">
            <v>62405</v>
          </cell>
          <cell r="AM1828">
            <v>52719</v>
          </cell>
          <cell r="AN1828" t="str">
            <v xml:space="preserve">  0/00/0000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62405</v>
          </cell>
          <cell r="AZ1828">
            <v>52719</v>
          </cell>
          <cell r="BA1828" t="str">
            <v xml:space="preserve"> ST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 t="str">
            <v>Pass</v>
          </cell>
          <cell r="BH1828" t="str">
            <v>Pass</v>
          </cell>
          <cell r="BI1828" t="str">
            <v>***-**-9591</v>
          </cell>
          <cell r="BJ1828">
            <v>19036.27</v>
          </cell>
          <cell r="BK1828">
            <v>19067.57</v>
          </cell>
          <cell r="BL1828">
            <v>19067.57</v>
          </cell>
          <cell r="BM1828"/>
          <cell r="BN1828"/>
          <cell r="BO1828"/>
          <cell r="BP1828"/>
          <cell r="BQ1828">
            <v>1.9606334151617815E-5</v>
          </cell>
          <cell r="BR1828">
            <v>19036.27</v>
          </cell>
          <cell r="BS1828">
            <v>31.3</v>
          </cell>
          <cell r="BT1828">
            <v>19067.57</v>
          </cell>
          <cell r="BU1828">
            <v>0</v>
          </cell>
          <cell r="BV1828">
            <v>19067.57</v>
          </cell>
          <cell r="BW1828">
            <v>0</v>
          </cell>
          <cell r="BX1828">
            <v>0</v>
          </cell>
          <cell r="BY1828"/>
          <cell r="BZ1828">
            <v>0</v>
          </cell>
          <cell r="CA1828" t="e">
            <v>#REF!</v>
          </cell>
          <cell r="CB1828" t="str">
            <v>Match</v>
          </cell>
          <cell r="CC1828" t="b">
            <v>0</v>
          </cell>
          <cell r="CD1828">
            <v>512729591</v>
          </cell>
          <cell r="CE1828">
            <v>9</v>
          </cell>
          <cell r="CF1828">
            <v>5</v>
          </cell>
          <cell r="CG1828">
            <v>72</v>
          </cell>
          <cell r="CH1828" t="b">
            <v>0</v>
          </cell>
          <cell r="CI1828">
            <v>-27.313159722223645</v>
          </cell>
          <cell r="CJ1828"/>
          <cell r="CK1828" t="e">
            <v>#REF!</v>
          </cell>
          <cell r="CL1828" t="e">
            <v>#REF!</v>
          </cell>
        </row>
        <row r="1829">
          <cell r="B1829">
            <v>54024</v>
          </cell>
          <cell r="C1829" t="str">
            <v xml:space="preserve"> TROYER,DALLAS E.</v>
          </cell>
          <cell r="D1829">
            <v>7240.37</v>
          </cell>
          <cell r="E1829">
            <v>6328.94</v>
          </cell>
          <cell r="F1829">
            <v>42937</v>
          </cell>
          <cell r="G1829">
            <v>44216</v>
          </cell>
          <cell r="H1829" t="str">
            <v xml:space="preserve"> PURCHASE CAMPER</v>
          </cell>
          <cell r="I1829" t="str">
            <v xml:space="preserve"> SA</v>
          </cell>
          <cell r="J1829">
            <v>34</v>
          </cell>
          <cell r="K1829" t="str">
            <v xml:space="preserve"> A</v>
          </cell>
          <cell r="L1829" t="str">
            <v xml:space="preserve"> N</v>
          </cell>
          <cell r="M1829">
            <v>0</v>
          </cell>
          <cell r="N1829">
            <v>62405</v>
          </cell>
          <cell r="O1829">
            <v>54024</v>
          </cell>
          <cell r="P1829">
            <v>0</v>
          </cell>
          <cell r="Q1829" t="str">
            <v xml:space="preserve"> LF</v>
          </cell>
          <cell r="R1829">
            <v>43151</v>
          </cell>
          <cell r="S1829">
            <v>199.91</v>
          </cell>
          <cell r="T1829">
            <v>8.85</v>
          </cell>
          <cell r="U1829" t="str">
            <v xml:space="preserve"> N</v>
          </cell>
          <cell r="V1829">
            <v>11</v>
          </cell>
          <cell r="W1829">
            <v>512729591</v>
          </cell>
          <cell r="X1829" t="str">
            <v xml:space="preserve"> S</v>
          </cell>
          <cell r="Y1829">
            <v>62405</v>
          </cell>
          <cell r="Z1829">
            <v>54024</v>
          </cell>
          <cell r="AA1829">
            <v>0</v>
          </cell>
          <cell r="AB1829">
            <v>4</v>
          </cell>
          <cell r="AC1829">
            <v>5</v>
          </cell>
          <cell r="AD1829">
            <v>12</v>
          </cell>
          <cell r="AE1829">
            <v>0</v>
          </cell>
          <cell r="AF1829">
            <v>0</v>
          </cell>
          <cell r="AG1829" t="str">
            <v xml:space="preserve"> ST</v>
          </cell>
          <cell r="AH1829" t="str">
            <v xml:space="preserve"> 2002 KEYSTONE  BOBCAT 280 (VIN</v>
          </cell>
          <cell r="AI1829" t="str">
            <v xml:space="preserve"> N</v>
          </cell>
          <cell r="AJ1829">
            <v>8.5</v>
          </cell>
          <cell r="AK1829">
            <v>0</v>
          </cell>
          <cell r="AL1829">
            <v>62405</v>
          </cell>
          <cell r="AM1829">
            <v>54024</v>
          </cell>
          <cell r="AN1829" t="str">
            <v xml:space="preserve">  0/00/0000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62405</v>
          </cell>
          <cell r="AZ1829">
            <v>54024</v>
          </cell>
          <cell r="BA1829" t="str">
            <v xml:space="preserve"> ST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 t="str">
            <v>Pass</v>
          </cell>
          <cell r="BH1829" t="str">
            <v>Pass</v>
          </cell>
          <cell r="BI1829" t="str">
            <v>***-**-9591</v>
          </cell>
          <cell r="BJ1829">
            <v>6328.94</v>
          </cell>
          <cell r="BK1829">
            <v>6337.79</v>
          </cell>
          <cell r="BL1829">
            <v>6337.79</v>
          </cell>
          <cell r="BM1829"/>
          <cell r="BN1829"/>
          <cell r="BO1829"/>
          <cell r="BP1829"/>
          <cell r="BQ1829">
            <v>7.3875968065669063E-6</v>
          </cell>
          <cell r="BR1829">
            <v>6328.94</v>
          </cell>
          <cell r="BS1829">
            <v>8.85</v>
          </cell>
          <cell r="BT1829">
            <v>6337.79</v>
          </cell>
          <cell r="BU1829">
            <v>0</v>
          </cell>
          <cell r="BV1829">
            <v>6337.79</v>
          </cell>
          <cell r="BW1829">
            <v>0</v>
          </cell>
          <cell r="BX1829">
            <v>0</v>
          </cell>
          <cell r="BY1829"/>
          <cell r="BZ1829">
            <v>0</v>
          </cell>
          <cell r="CA1829" t="e">
            <v>#REF!</v>
          </cell>
          <cell r="CB1829" t="str">
            <v>Match</v>
          </cell>
          <cell r="CC1829" t="b">
            <v>0</v>
          </cell>
          <cell r="CD1829">
            <v>512729591</v>
          </cell>
          <cell r="CE1829">
            <v>9</v>
          </cell>
          <cell r="CF1829">
            <v>5</v>
          </cell>
          <cell r="CG1829">
            <v>72</v>
          </cell>
          <cell r="CH1829" t="b">
            <v>0</v>
          </cell>
          <cell r="CI1829">
            <v>-27.313159722223645</v>
          </cell>
          <cell r="CJ1829"/>
          <cell r="CK1829" t="e">
            <v>#REF!</v>
          </cell>
          <cell r="CL1829" t="e">
            <v>#REF!</v>
          </cell>
        </row>
        <row r="1830">
          <cell r="B1830">
            <v>310388</v>
          </cell>
          <cell r="C1830" t="str">
            <v xml:space="preserve"> TROYER,TRACY L.</v>
          </cell>
          <cell r="D1830">
            <v>80750</v>
          </cell>
          <cell r="E1830">
            <v>77457.67</v>
          </cell>
          <cell r="F1830">
            <v>42300</v>
          </cell>
          <cell r="G1830">
            <v>53267</v>
          </cell>
          <cell r="H1830" t="str">
            <v xml:space="preserve"> PURCHASE HOME</v>
          </cell>
          <cell r="I1830" t="str">
            <v xml:space="preserve"> PA</v>
          </cell>
          <cell r="J1830">
            <v>19</v>
          </cell>
          <cell r="K1830" t="str">
            <v xml:space="preserve"> A</v>
          </cell>
          <cell r="L1830" t="str">
            <v xml:space="preserve"> N</v>
          </cell>
          <cell r="M1830">
            <v>0</v>
          </cell>
          <cell r="N1830">
            <v>62406</v>
          </cell>
          <cell r="O1830">
            <v>310388</v>
          </cell>
          <cell r="P1830">
            <v>0</v>
          </cell>
          <cell r="Q1830" t="str">
            <v xml:space="preserve"> BR</v>
          </cell>
          <cell r="R1830">
            <v>43132</v>
          </cell>
          <cell r="S1830">
            <v>373.97</v>
          </cell>
          <cell r="T1830">
            <v>173.19</v>
          </cell>
          <cell r="U1830" t="str">
            <v xml:space="preserve"> N</v>
          </cell>
          <cell r="V1830">
            <v>2</v>
          </cell>
          <cell r="W1830">
            <v>507787550</v>
          </cell>
          <cell r="X1830" t="str">
            <v xml:space="preserve"> S</v>
          </cell>
          <cell r="Y1830">
            <v>62406</v>
          </cell>
          <cell r="Z1830">
            <v>310388</v>
          </cell>
          <cell r="AA1830">
            <v>0</v>
          </cell>
          <cell r="AB1830">
            <v>4</v>
          </cell>
          <cell r="AC1830">
            <v>6</v>
          </cell>
          <cell r="AD1830">
            <v>3</v>
          </cell>
          <cell r="AE1830">
            <v>310388</v>
          </cell>
          <cell r="AF1830">
            <v>1</v>
          </cell>
          <cell r="AG1830" t="str">
            <v xml:space="preserve"> ST</v>
          </cell>
          <cell r="AH1830" t="str">
            <v xml:space="preserve"> 805 JEFFERSON</v>
          </cell>
          <cell r="AI1830" t="str">
            <v xml:space="preserve"> N</v>
          </cell>
          <cell r="AJ1830">
            <v>3.5</v>
          </cell>
          <cell r="AK1830">
            <v>0</v>
          </cell>
          <cell r="AL1830">
            <v>62406</v>
          </cell>
          <cell r="AM1830">
            <v>310388</v>
          </cell>
          <cell r="AN1830" t="str">
            <v xml:space="preserve">  0/00/0000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62406</v>
          </cell>
          <cell r="AZ1830">
            <v>310388</v>
          </cell>
          <cell r="BA1830" t="str">
            <v xml:space="preserve"> ST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 t="str">
            <v>Pass</v>
          </cell>
          <cell r="BH1830" t="str">
            <v>Pass</v>
          </cell>
          <cell r="BI1830" t="str">
            <v>***-**-7550</v>
          </cell>
          <cell r="BJ1830">
            <v>77457.67</v>
          </cell>
          <cell r="BK1830">
            <v>77630.86</v>
          </cell>
          <cell r="BL1830">
            <v>77630.86</v>
          </cell>
          <cell r="BM1830"/>
          <cell r="BN1830"/>
          <cell r="BO1830"/>
          <cell r="BP1830"/>
          <cell r="BQ1830">
            <v>3.7229375728123899E-5</v>
          </cell>
          <cell r="BR1830">
            <v>77457.67</v>
          </cell>
          <cell r="BS1830">
            <v>173.19</v>
          </cell>
          <cell r="BT1830">
            <v>77630.86</v>
          </cell>
          <cell r="BU1830">
            <v>0</v>
          </cell>
          <cell r="BV1830">
            <v>77630.86</v>
          </cell>
          <cell r="BW1830">
            <v>0</v>
          </cell>
          <cell r="BX1830">
            <v>0</v>
          </cell>
          <cell r="BY1830"/>
          <cell r="BZ1830">
            <v>0</v>
          </cell>
          <cell r="CA1830" t="e">
            <v>#REF!</v>
          </cell>
          <cell r="CB1830" t="str">
            <v>Match</v>
          </cell>
          <cell r="CC1830" t="b">
            <v>0</v>
          </cell>
          <cell r="CD1830">
            <v>507787550</v>
          </cell>
          <cell r="CE1830">
            <v>9</v>
          </cell>
          <cell r="CF1830">
            <v>5</v>
          </cell>
          <cell r="CG1830">
            <v>78</v>
          </cell>
          <cell r="CH1830" t="b">
            <v>0</v>
          </cell>
          <cell r="CI1830">
            <v>-8.3131597222236451</v>
          </cell>
          <cell r="CJ1830"/>
          <cell r="CK1830" t="e">
            <v>#REF!</v>
          </cell>
          <cell r="CL1830" t="e">
            <v>#REF!</v>
          </cell>
        </row>
        <row r="1831">
          <cell r="B1831">
            <v>9310388</v>
          </cell>
          <cell r="C1831" t="str">
            <v xml:space="preserve"> TROYER,TRACY</v>
          </cell>
          <cell r="D1831">
            <v>-80750</v>
          </cell>
          <cell r="E1831">
            <v>-77457.67</v>
          </cell>
          <cell r="F1831">
            <v>42300</v>
          </cell>
          <cell r="G1831">
            <v>53267</v>
          </cell>
          <cell r="H1831" t="str">
            <v xml:space="preserve"> MPF LOAN SOLD</v>
          </cell>
          <cell r="I1831" t="str">
            <v xml:space="preserve"> PT</v>
          </cell>
          <cell r="J1831">
            <v>20</v>
          </cell>
          <cell r="K1831" t="str">
            <v xml:space="preserve"> A</v>
          </cell>
          <cell r="L1831" t="str">
            <v xml:space="preserve"> N</v>
          </cell>
          <cell r="M1831">
            <v>0</v>
          </cell>
          <cell r="N1831">
            <v>62406</v>
          </cell>
          <cell r="O1831">
            <v>9310388</v>
          </cell>
          <cell r="P1831">
            <v>0</v>
          </cell>
          <cell r="Q1831" t="str">
            <v xml:space="preserve"> BR</v>
          </cell>
          <cell r="R1831">
            <v>43132</v>
          </cell>
          <cell r="S1831">
            <v>373.97</v>
          </cell>
          <cell r="T1831">
            <v>-173.19</v>
          </cell>
          <cell r="U1831" t="str">
            <v xml:space="preserve"> N</v>
          </cell>
          <cell r="V1831">
            <v>2</v>
          </cell>
          <cell r="W1831">
            <v>507787550</v>
          </cell>
          <cell r="X1831" t="str">
            <v xml:space="preserve"> S</v>
          </cell>
          <cell r="Y1831">
            <v>62406</v>
          </cell>
          <cell r="Z1831">
            <v>9310388</v>
          </cell>
          <cell r="AA1831">
            <v>0</v>
          </cell>
          <cell r="AB1831">
            <v>4</v>
          </cell>
          <cell r="AC1831">
            <v>6</v>
          </cell>
          <cell r="AD1831">
            <v>3</v>
          </cell>
          <cell r="AE1831">
            <v>310388</v>
          </cell>
          <cell r="AF1831">
            <v>1</v>
          </cell>
          <cell r="AG1831" t="str">
            <v xml:space="preserve"> ST</v>
          </cell>
          <cell r="AH1831" t="str">
            <v xml:space="preserve"> 805 JEFFERSON</v>
          </cell>
          <cell r="AI1831" t="str">
            <v xml:space="preserve">  </v>
          </cell>
          <cell r="AJ1831">
            <v>3.5</v>
          </cell>
          <cell r="AK1831">
            <v>0</v>
          </cell>
          <cell r="AL1831">
            <v>62406</v>
          </cell>
          <cell r="AM1831">
            <v>9310388</v>
          </cell>
          <cell r="AN1831" t="str">
            <v xml:space="preserve">  0/00/0000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62406</v>
          </cell>
          <cell r="AZ1831">
            <v>9310388</v>
          </cell>
          <cell r="BA1831" t="str">
            <v xml:space="preserve"> ST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 t="str">
            <v>Pass</v>
          </cell>
          <cell r="BH1831" t="str">
            <v>Pass</v>
          </cell>
          <cell r="BI1831" t="str">
            <v>***-**-7550</v>
          </cell>
          <cell r="BJ1831">
            <v>-77457.67</v>
          </cell>
          <cell r="BK1831">
            <v>-77630.86</v>
          </cell>
          <cell r="BL1831">
            <v>-77630.86</v>
          </cell>
          <cell r="BM1831"/>
          <cell r="BN1831"/>
          <cell r="BO1831"/>
          <cell r="BP1831"/>
          <cell r="BQ1831">
            <v>-3.7229375728123899E-5</v>
          </cell>
          <cell r="BR1831">
            <v>-77457.67</v>
          </cell>
          <cell r="BS1831">
            <v>-173.19</v>
          </cell>
          <cell r="BT1831">
            <v>-77630.86</v>
          </cell>
          <cell r="BU1831">
            <v>0</v>
          </cell>
          <cell r="BV1831">
            <v>-77630.86</v>
          </cell>
          <cell r="BW1831">
            <v>0</v>
          </cell>
          <cell r="BX1831">
            <v>0</v>
          </cell>
          <cell r="BY1831"/>
          <cell r="BZ1831">
            <v>0</v>
          </cell>
          <cell r="CA1831" t="e">
            <v>#REF!</v>
          </cell>
          <cell r="CB1831" t="str">
            <v>Match</v>
          </cell>
          <cell r="CC1831" t="b">
            <v>0</v>
          </cell>
          <cell r="CD1831">
            <v>507787550</v>
          </cell>
          <cell r="CE1831">
            <v>9</v>
          </cell>
          <cell r="CF1831">
            <v>5</v>
          </cell>
          <cell r="CG1831">
            <v>78</v>
          </cell>
          <cell r="CH1831" t="b">
            <v>0</v>
          </cell>
          <cell r="CI1831">
            <v>-8.3131597222236451</v>
          </cell>
          <cell r="CJ1831"/>
          <cell r="CK1831" t="e">
            <v>#REF!</v>
          </cell>
          <cell r="CL1831" t="e">
            <v>#REF!</v>
          </cell>
        </row>
        <row r="1832">
          <cell r="B1832">
            <v>51892</v>
          </cell>
          <cell r="C1832" t="str">
            <v xml:space="preserve"> TROYER,JASON EUGENE</v>
          </cell>
          <cell r="D1832">
            <v>3515</v>
          </cell>
          <cell r="E1832">
            <v>2141.48</v>
          </cell>
          <cell r="F1832">
            <v>42205</v>
          </cell>
          <cell r="G1832">
            <v>42521</v>
          </cell>
          <cell r="H1832" t="str">
            <v xml:space="preserve"> PERSONAL</v>
          </cell>
          <cell r="I1832" t="str">
            <v xml:space="preserve"> CO</v>
          </cell>
          <cell r="J1832">
            <v>72</v>
          </cell>
          <cell r="K1832" t="str">
            <v xml:space="preserve"> A</v>
          </cell>
          <cell r="L1832" t="str">
            <v xml:space="preserve"> N</v>
          </cell>
          <cell r="M1832">
            <v>0</v>
          </cell>
          <cell r="N1832">
            <v>62407</v>
          </cell>
          <cell r="O1832">
            <v>51892</v>
          </cell>
          <cell r="P1832">
            <v>3515</v>
          </cell>
          <cell r="Q1832" t="str">
            <v xml:space="preserve"> JD</v>
          </cell>
          <cell r="R1832">
            <v>42521</v>
          </cell>
          <cell r="S1832">
            <v>0</v>
          </cell>
          <cell r="T1832">
            <v>0</v>
          </cell>
          <cell r="U1832" t="str">
            <v xml:space="preserve"> N</v>
          </cell>
          <cell r="V1832">
            <v>1</v>
          </cell>
          <cell r="W1832">
            <v>512987189</v>
          </cell>
          <cell r="X1832" t="str">
            <v xml:space="preserve"> S</v>
          </cell>
          <cell r="Y1832">
            <v>62407</v>
          </cell>
          <cell r="Z1832">
            <v>51892</v>
          </cell>
          <cell r="AA1832">
            <v>0</v>
          </cell>
          <cell r="AB1832">
            <v>2</v>
          </cell>
          <cell r="AC1832">
            <v>10</v>
          </cell>
          <cell r="AD1832">
            <v>8</v>
          </cell>
          <cell r="AE1832">
            <v>0</v>
          </cell>
          <cell r="AF1832">
            <v>0</v>
          </cell>
          <cell r="AG1832" t="str">
            <v xml:space="preserve"> CO</v>
          </cell>
          <cell r="AH1832" t="str">
            <v xml:space="preserve"> UNSECURED</v>
          </cell>
          <cell r="AI1832" t="str">
            <v xml:space="preserve"> N</v>
          </cell>
          <cell r="AJ1832">
            <v>10.5</v>
          </cell>
          <cell r="AK1832">
            <v>1</v>
          </cell>
          <cell r="AL1832">
            <v>62407</v>
          </cell>
          <cell r="AM1832">
            <v>51892</v>
          </cell>
          <cell r="AN1832" t="str">
            <v xml:space="preserve">  0/00/0000</v>
          </cell>
          <cell r="AO1832">
            <v>2141.48</v>
          </cell>
          <cell r="AP1832">
            <v>858.54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3000.02</v>
          </cell>
          <cell r="AV1832">
            <v>1</v>
          </cell>
          <cell r="AW1832">
            <v>1</v>
          </cell>
          <cell r="AX1832">
            <v>1</v>
          </cell>
          <cell r="AY1832">
            <v>62407</v>
          </cell>
          <cell r="AZ1832">
            <v>51892</v>
          </cell>
          <cell r="BA1832" t="str">
            <v xml:space="preserve"> CO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 t="str">
            <v>Substandard</v>
          </cell>
          <cell r="BH1832" t="str">
            <v>Pass</v>
          </cell>
          <cell r="BI1832" t="str">
            <v>***-**-7189</v>
          </cell>
          <cell r="BJ1832">
            <v>2141.48</v>
          </cell>
          <cell r="BK1832">
            <v>0</v>
          </cell>
          <cell r="BL1832"/>
          <cell r="BM1832"/>
          <cell r="BN1832">
            <v>0</v>
          </cell>
          <cell r="BO1832"/>
          <cell r="BP1832"/>
          <cell r="BQ1832">
            <v>3.0878528956885523E-6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5656.48</v>
          </cell>
          <cell r="BY1832" t="str">
            <v>120 +</v>
          </cell>
          <cell r="BZ1832">
            <v>3000.02</v>
          </cell>
          <cell r="CA1832" t="e">
            <v>#REF!</v>
          </cell>
          <cell r="CB1832" t="str">
            <v>Match</v>
          </cell>
          <cell r="CC1832" t="b">
            <v>0</v>
          </cell>
          <cell r="CD1832">
            <v>512987189</v>
          </cell>
          <cell r="CE1832">
            <v>9</v>
          </cell>
          <cell r="CF1832">
            <v>5</v>
          </cell>
          <cell r="CG1832">
            <v>98</v>
          </cell>
          <cell r="CH1832" t="b">
            <v>0</v>
          </cell>
          <cell r="CI1832">
            <v>602.68684027777635</v>
          </cell>
          <cell r="CJ1832" t="str">
            <v>31 +</v>
          </cell>
          <cell r="CK1832">
            <v>0</v>
          </cell>
          <cell r="CL1832">
            <v>0</v>
          </cell>
        </row>
        <row r="1833">
          <cell r="B1833">
            <v>52430</v>
          </cell>
          <cell r="C1833" t="str">
            <v xml:space="preserve"> TROYER,JASON EUGENE</v>
          </cell>
          <cell r="D1833">
            <v>14877.8</v>
          </cell>
          <cell r="E1833">
            <v>14877.8</v>
          </cell>
          <cell r="F1833">
            <v>42356</v>
          </cell>
          <cell r="G1833">
            <v>42613</v>
          </cell>
          <cell r="H1833" t="str">
            <v xml:space="preserve"> RE-AMORTIZE DEBT</v>
          </cell>
          <cell r="I1833" t="str">
            <v xml:space="preserve"> CO</v>
          </cell>
          <cell r="J1833">
            <v>31</v>
          </cell>
          <cell r="K1833" t="str">
            <v xml:space="preserve"> A</v>
          </cell>
          <cell r="L1833" t="str">
            <v xml:space="preserve"> N</v>
          </cell>
          <cell r="M1833">
            <v>0</v>
          </cell>
          <cell r="N1833">
            <v>62407</v>
          </cell>
          <cell r="O1833">
            <v>52430</v>
          </cell>
          <cell r="P1833">
            <v>14877.8</v>
          </cell>
          <cell r="Q1833" t="str">
            <v xml:space="preserve"> JD</v>
          </cell>
          <cell r="R1833">
            <v>42521</v>
          </cell>
          <cell r="S1833">
            <v>150</v>
          </cell>
          <cell r="T1833">
            <v>0</v>
          </cell>
          <cell r="U1833" t="str">
            <v xml:space="preserve"> N</v>
          </cell>
          <cell r="V1833">
            <v>1</v>
          </cell>
          <cell r="W1833">
            <v>512987189</v>
          </cell>
          <cell r="X1833" t="str">
            <v xml:space="preserve"> S</v>
          </cell>
          <cell r="Y1833">
            <v>62407</v>
          </cell>
          <cell r="Z1833">
            <v>52430</v>
          </cell>
          <cell r="AA1833">
            <v>0</v>
          </cell>
          <cell r="AB1833">
            <v>2</v>
          </cell>
          <cell r="AC1833">
            <v>10</v>
          </cell>
          <cell r="AD1833">
            <v>4</v>
          </cell>
          <cell r="AE1833">
            <v>0</v>
          </cell>
          <cell r="AF1833">
            <v>0</v>
          </cell>
          <cell r="AG1833" t="str">
            <v xml:space="preserve"> CO</v>
          </cell>
          <cell r="AH1833" t="str">
            <v xml:space="preserve"> UNSECURED</v>
          </cell>
          <cell r="AI1833" t="str">
            <v xml:space="preserve"> N</v>
          </cell>
          <cell r="AJ1833">
            <v>10.5</v>
          </cell>
          <cell r="AK1833">
            <v>7</v>
          </cell>
          <cell r="AL1833">
            <v>62407</v>
          </cell>
          <cell r="AM1833">
            <v>52430</v>
          </cell>
          <cell r="AN1833" t="str">
            <v xml:space="preserve">  0/00/0000</v>
          </cell>
          <cell r="AO1833">
            <v>14877.8</v>
          </cell>
          <cell r="AP1833">
            <v>3136.96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18014.759999999998</v>
          </cell>
          <cell r="AV1833">
            <v>6</v>
          </cell>
          <cell r="AW1833">
            <v>5</v>
          </cell>
          <cell r="AX1833">
            <v>4</v>
          </cell>
          <cell r="AY1833">
            <v>62407</v>
          </cell>
          <cell r="AZ1833">
            <v>52430</v>
          </cell>
          <cell r="BA1833" t="str">
            <v xml:space="preserve"> CO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 t="str">
            <v>Substandard</v>
          </cell>
          <cell r="BH1833" t="str">
            <v>Pass</v>
          </cell>
          <cell r="BI1833" t="str">
            <v>***-**-7189</v>
          </cell>
          <cell r="BJ1833">
            <v>14877.8</v>
          </cell>
          <cell r="BK1833">
            <v>0</v>
          </cell>
          <cell r="BL1833"/>
          <cell r="BM1833"/>
          <cell r="BN1833">
            <v>0</v>
          </cell>
          <cell r="BO1833"/>
          <cell r="BP1833"/>
          <cell r="BQ1833">
            <v>2.1452667226159076E-5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29755.599999999999</v>
          </cell>
          <cell r="BY1833" t="str">
            <v>120 +</v>
          </cell>
          <cell r="BZ1833">
            <v>18014.759999999998</v>
          </cell>
          <cell r="CA1833" t="e">
            <v>#REF!</v>
          </cell>
          <cell r="CB1833" t="str">
            <v>Match</v>
          </cell>
          <cell r="CC1833" t="b">
            <v>0</v>
          </cell>
          <cell r="CD1833">
            <v>512987189</v>
          </cell>
          <cell r="CE1833">
            <v>9</v>
          </cell>
          <cell r="CF1833">
            <v>5</v>
          </cell>
          <cell r="CG1833">
            <v>98</v>
          </cell>
          <cell r="CH1833" t="b">
            <v>0</v>
          </cell>
          <cell r="CI1833">
            <v>602.68684027777635</v>
          </cell>
          <cell r="CJ1833" t="str">
            <v>31 +</v>
          </cell>
          <cell r="CK1833">
            <v>0</v>
          </cell>
          <cell r="CL1833">
            <v>0</v>
          </cell>
        </row>
        <row r="1834">
          <cell r="B1834">
            <v>53869</v>
          </cell>
          <cell r="C1834" t="str">
            <v xml:space="preserve"> TRUNORTH CATTLE COMP</v>
          </cell>
          <cell r="D1834">
            <v>40000</v>
          </cell>
          <cell r="E1834">
            <v>19192.18</v>
          </cell>
          <cell r="F1834">
            <v>42871</v>
          </cell>
          <cell r="G1834">
            <v>43236</v>
          </cell>
          <cell r="H1834" t="str">
            <v xml:space="preserve"> OPERATING LOC</v>
          </cell>
          <cell r="I1834" t="str">
            <v xml:space="preserve"> SI</v>
          </cell>
          <cell r="J1834">
            <v>91</v>
          </cell>
          <cell r="K1834" t="str">
            <v xml:space="preserve"> A</v>
          </cell>
          <cell r="L1834" t="str">
            <v xml:space="preserve"> O</v>
          </cell>
          <cell r="M1834">
            <v>40000</v>
          </cell>
          <cell r="N1834">
            <v>62409</v>
          </cell>
          <cell r="O1834">
            <v>53869</v>
          </cell>
          <cell r="P1834">
            <v>0</v>
          </cell>
          <cell r="Q1834" t="str">
            <v xml:space="preserve"> JB</v>
          </cell>
          <cell r="R1834">
            <v>43236</v>
          </cell>
          <cell r="S1834">
            <v>0</v>
          </cell>
          <cell r="T1834">
            <v>90.97</v>
          </cell>
          <cell r="U1834" t="str">
            <v xml:space="preserve"> N</v>
          </cell>
          <cell r="V1834">
            <v>7</v>
          </cell>
          <cell r="W1834">
            <v>371800687</v>
          </cell>
          <cell r="X1834" t="str">
            <v xml:space="preserve"> F</v>
          </cell>
          <cell r="Y1834">
            <v>62409</v>
          </cell>
          <cell r="Z1834">
            <v>53869</v>
          </cell>
          <cell r="AA1834">
            <v>0</v>
          </cell>
          <cell r="AB1834">
            <v>13</v>
          </cell>
          <cell r="AC1834">
            <v>4</v>
          </cell>
          <cell r="AD1834">
            <v>11</v>
          </cell>
          <cell r="AE1834">
            <v>0</v>
          </cell>
          <cell r="AF1834">
            <v>0</v>
          </cell>
          <cell r="AG1834" t="str">
            <v xml:space="preserve"> ST</v>
          </cell>
          <cell r="AH1834" t="str">
            <v xml:space="preserve"> ALL IN CP AC EQ GI FP LIVESTOC</v>
          </cell>
          <cell r="AI1834" t="str">
            <v xml:space="preserve"> N</v>
          </cell>
          <cell r="AJ1834">
            <v>6</v>
          </cell>
          <cell r="AK1834">
            <v>0</v>
          </cell>
          <cell r="AL1834">
            <v>62409</v>
          </cell>
          <cell r="AM1834">
            <v>53869</v>
          </cell>
          <cell r="AN1834" t="str">
            <v xml:space="preserve">  0/00/0000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62409</v>
          </cell>
          <cell r="AZ1834">
            <v>53869</v>
          </cell>
          <cell r="BA1834" t="str">
            <v xml:space="preserve"> ST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 t="str">
            <v>Pass</v>
          </cell>
          <cell r="BH1834" t="str">
            <v>Pass</v>
          </cell>
          <cell r="BI1834" t="str">
            <v>**-***0687</v>
          </cell>
          <cell r="BJ1834">
            <v>40000</v>
          </cell>
          <cell r="BK1834">
            <v>19283.150000000001</v>
          </cell>
          <cell r="BL1834">
            <v>19283.150000000001</v>
          </cell>
          <cell r="BM1834"/>
          <cell r="BN1834"/>
          <cell r="BO1834"/>
          <cell r="BP1834"/>
          <cell r="BQ1834">
            <v>1.5813530452257564E-5</v>
          </cell>
          <cell r="BR1834">
            <v>19192.18</v>
          </cell>
          <cell r="BS1834">
            <v>90.97</v>
          </cell>
          <cell r="BT1834">
            <v>19283.150000000001</v>
          </cell>
          <cell r="BU1834">
            <v>20807.82</v>
          </cell>
          <cell r="BV1834">
            <v>40090.97</v>
          </cell>
          <cell r="BW1834">
            <v>0</v>
          </cell>
          <cell r="BX1834">
            <v>0</v>
          </cell>
          <cell r="BY1834"/>
          <cell r="BZ1834">
            <v>0</v>
          </cell>
          <cell r="CA1834" t="e">
            <v>#REF!</v>
          </cell>
          <cell r="CB1834" t="str">
            <v>Match</v>
          </cell>
          <cell r="CC1834" t="b">
            <v>0</v>
          </cell>
          <cell r="CD1834">
            <v>371800687</v>
          </cell>
          <cell r="CE1834">
            <v>9</v>
          </cell>
          <cell r="CF1834">
            <v>3</v>
          </cell>
          <cell r="CG1834">
            <v>80</v>
          </cell>
          <cell r="CH1834" t="b">
            <v>0</v>
          </cell>
          <cell r="CI1834">
            <v>-112.31315972222365</v>
          </cell>
          <cell r="CJ1834"/>
          <cell r="CK1834" t="e">
            <v>#REF!</v>
          </cell>
          <cell r="CL1834" t="e">
            <v>#REF!</v>
          </cell>
        </row>
        <row r="1835">
          <cell r="B1835">
            <v>54288</v>
          </cell>
          <cell r="C1835" t="str">
            <v xml:space="preserve"> TRUNORTH CATTLE COMP</v>
          </cell>
          <cell r="D1835">
            <v>183189.64</v>
          </cell>
          <cell r="E1835">
            <v>177100.56</v>
          </cell>
          <cell r="F1835">
            <v>43063</v>
          </cell>
          <cell r="G1835">
            <v>44835</v>
          </cell>
          <cell r="H1835" t="str">
            <v xml:space="preserve"> PURCHASE TRAILER</v>
          </cell>
          <cell r="I1835" t="str">
            <v xml:space="preserve"> SA</v>
          </cell>
          <cell r="J1835">
            <v>32</v>
          </cell>
          <cell r="K1835" t="str">
            <v xml:space="preserve"> A</v>
          </cell>
          <cell r="L1835" t="str">
            <v xml:space="preserve"> N</v>
          </cell>
          <cell r="M1835">
            <v>0</v>
          </cell>
          <cell r="N1835">
            <v>62409</v>
          </cell>
          <cell r="O1835">
            <v>54288</v>
          </cell>
          <cell r="P1835">
            <v>0</v>
          </cell>
          <cell r="Q1835" t="str">
            <v xml:space="preserve"> LF</v>
          </cell>
          <cell r="R1835">
            <v>43191</v>
          </cell>
          <cell r="S1835">
            <v>21035.37</v>
          </cell>
          <cell r="T1835">
            <v>753.25</v>
          </cell>
          <cell r="U1835" t="str">
            <v xml:space="preserve"> N</v>
          </cell>
          <cell r="V1835">
            <v>3</v>
          </cell>
          <cell r="W1835">
            <v>371800687</v>
          </cell>
          <cell r="X1835" t="str">
            <v xml:space="preserve"> F</v>
          </cell>
          <cell r="Y1835">
            <v>62409</v>
          </cell>
          <cell r="Z1835">
            <v>54288</v>
          </cell>
          <cell r="AA1835">
            <v>0</v>
          </cell>
          <cell r="AB1835">
            <v>13</v>
          </cell>
          <cell r="AC1835">
            <v>2</v>
          </cell>
          <cell r="AD1835">
            <v>5</v>
          </cell>
          <cell r="AE1835">
            <v>0</v>
          </cell>
          <cell r="AF1835">
            <v>0</v>
          </cell>
          <cell r="AG1835" t="str">
            <v xml:space="preserve"> ST</v>
          </cell>
          <cell r="AH1835" t="str">
            <v xml:space="preserve"> ALL IN CP AC EQ GI FP LIVESTOC</v>
          </cell>
          <cell r="AI1835" t="str">
            <v xml:space="preserve"> N</v>
          </cell>
          <cell r="AJ1835">
            <v>5.5</v>
          </cell>
          <cell r="AK1835">
            <v>0</v>
          </cell>
          <cell r="AL1835">
            <v>62409</v>
          </cell>
          <cell r="AM1835">
            <v>54288</v>
          </cell>
          <cell r="AN1835" t="str">
            <v xml:space="preserve">  0/00/0000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62409</v>
          </cell>
          <cell r="AZ1835">
            <v>54288</v>
          </cell>
          <cell r="BA1835" t="str">
            <v xml:space="preserve"> ST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 t="str">
            <v>Pass</v>
          </cell>
          <cell r="BH1835" t="str">
            <v>Pass</v>
          </cell>
          <cell r="BI1835" t="str">
            <v>**-***0687</v>
          </cell>
          <cell r="BJ1835">
            <v>177100.56</v>
          </cell>
          <cell r="BK1835">
            <v>177853.81</v>
          </cell>
          <cell r="BL1835">
            <v>177853.81</v>
          </cell>
          <cell r="BM1835"/>
          <cell r="BN1835"/>
          <cell r="BO1835"/>
          <cell r="BP1835"/>
          <cell r="BQ1835">
            <v>1.337629704971441E-4</v>
          </cell>
          <cell r="BR1835">
            <v>177100.56</v>
          </cell>
          <cell r="BS1835">
            <v>753.25</v>
          </cell>
          <cell r="BT1835">
            <v>177853.81</v>
          </cell>
          <cell r="BU1835">
            <v>0</v>
          </cell>
          <cell r="BV1835">
            <v>177853.81</v>
          </cell>
          <cell r="BW1835">
            <v>0</v>
          </cell>
          <cell r="BX1835">
            <v>0</v>
          </cell>
          <cell r="BY1835"/>
          <cell r="BZ1835">
            <v>0</v>
          </cell>
          <cell r="CA1835" t="e">
            <v>#REF!</v>
          </cell>
          <cell r="CB1835" t="str">
            <v>Match</v>
          </cell>
          <cell r="CC1835" t="b">
            <v>0</v>
          </cell>
          <cell r="CD1835">
            <v>371800687</v>
          </cell>
          <cell r="CE1835">
            <v>9</v>
          </cell>
          <cell r="CF1835">
            <v>3</v>
          </cell>
          <cell r="CG1835">
            <v>80</v>
          </cell>
          <cell r="CH1835" t="b">
            <v>0</v>
          </cell>
          <cell r="CI1835">
            <v>-67.313159722223645</v>
          </cell>
          <cell r="CJ1835"/>
          <cell r="CK1835" t="e">
            <v>#REF!</v>
          </cell>
          <cell r="CL1835" t="e">
            <v>#REF!</v>
          </cell>
        </row>
        <row r="1836">
          <cell r="B1836">
            <v>53298</v>
          </cell>
          <cell r="C1836" t="str">
            <v xml:space="preserve"> TRUNORTH RANCH LLC</v>
          </cell>
          <cell r="D1836">
            <v>88560</v>
          </cell>
          <cell r="E1836">
            <v>74903.520000000004</v>
          </cell>
          <cell r="F1836">
            <v>42635</v>
          </cell>
          <cell r="G1836">
            <v>45191</v>
          </cell>
          <cell r="H1836" t="str">
            <v xml:space="preserve"> BUY OUT MIKE</v>
          </cell>
          <cell r="I1836" t="str">
            <v xml:space="preserve"> SA</v>
          </cell>
          <cell r="J1836">
            <v>13</v>
          </cell>
          <cell r="K1836" t="str">
            <v xml:space="preserve"> A</v>
          </cell>
          <cell r="L1836" t="str">
            <v xml:space="preserve"> N</v>
          </cell>
          <cell r="M1836">
            <v>0</v>
          </cell>
          <cell r="N1836">
            <v>62410</v>
          </cell>
          <cell r="O1836">
            <v>53298</v>
          </cell>
          <cell r="P1836">
            <v>0</v>
          </cell>
          <cell r="Q1836" t="str">
            <v xml:space="preserve"> JB</v>
          </cell>
          <cell r="R1836">
            <v>43122</v>
          </cell>
          <cell r="S1836">
            <v>1249.6199999999999</v>
          </cell>
          <cell r="T1836">
            <v>335.21</v>
          </cell>
          <cell r="U1836" t="str">
            <v xml:space="preserve"> N</v>
          </cell>
          <cell r="V1836">
            <v>2</v>
          </cell>
          <cell r="W1836">
            <v>352453299</v>
          </cell>
          <cell r="X1836" t="str">
            <v xml:space="preserve"> F</v>
          </cell>
          <cell r="Y1836">
            <v>62410</v>
          </cell>
          <cell r="Z1836">
            <v>53298</v>
          </cell>
          <cell r="AA1836">
            <v>0</v>
          </cell>
          <cell r="AB1836">
            <v>13</v>
          </cell>
          <cell r="AC1836">
            <v>6</v>
          </cell>
          <cell r="AD1836">
            <v>1</v>
          </cell>
          <cell r="AE1836">
            <v>0</v>
          </cell>
          <cell r="AF1836">
            <v>0</v>
          </cell>
          <cell r="AG1836" t="str">
            <v xml:space="preserve"> ST</v>
          </cell>
          <cell r="AH1836" t="str">
            <v xml:space="preserve"> REAL PROPERTY IN SCOTT COUNTY</v>
          </cell>
          <cell r="AI1836" t="str">
            <v xml:space="preserve"> N</v>
          </cell>
          <cell r="AJ1836">
            <v>4.95</v>
          </cell>
          <cell r="AK1836">
            <v>1</v>
          </cell>
          <cell r="AL1836">
            <v>62410</v>
          </cell>
          <cell r="AM1836">
            <v>53298</v>
          </cell>
          <cell r="AN1836" t="str">
            <v xml:space="preserve">  0/00/0000</v>
          </cell>
          <cell r="AO1836">
            <v>934.72</v>
          </cell>
          <cell r="AP1836">
            <v>314.89999999999998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62410</v>
          </cell>
          <cell r="AZ1836">
            <v>53298</v>
          </cell>
          <cell r="BA1836" t="str">
            <v xml:space="preserve"> ST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 t="str">
            <v>Pass</v>
          </cell>
          <cell r="BH1836" t="str">
            <v>Pass</v>
          </cell>
          <cell r="BI1836" t="str">
            <v>**-***3299</v>
          </cell>
          <cell r="BJ1836">
            <v>74903.520000000004</v>
          </cell>
          <cell r="BK1836">
            <v>75238.73000000001</v>
          </cell>
          <cell r="BL1836">
            <v>75238.73000000001</v>
          </cell>
          <cell r="BM1836"/>
          <cell r="BN1836"/>
          <cell r="BO1836"/>
          <cell r="BP1836"/>
          <cell r="BQ1836">
            <v>5.0916753748847651E-5</v>
          </cell>
          <cell r="BR1836">
            <v>74903.520000000004</v>
          </cell>
          <cell r="BS1836">
            <v>335.21</v>
          </cell>
          <cell r="BT1836">
            <v>75238.73000000001</v>
          </cell>
          <cell r="BU1836">
            <v>0</v>
          </cell>
          <cell r="BV1836">
            <v>75238.73000000001</v>
          </cell>
          <cell r="BW1836">
            <v>0</v>
          </cell>
          <cell r="BX1836">
            <v>0</v>
          </cell>
          <cell r="BY1836"/>
          <cell r="BZ1836">
            <v>1249.6199999999999</v>
          </cell>
          <cell r="CA1836" t="e">
            <v>#REF!</v>
          </cell>
          <cell r="CB1836" t="str">
            <v>Match</v>
          </cell>
          <cell r="CC1836" t="b">
            <v>0</v>
          </cell>
          <cell r="CD1836">
            <v>352453299</v>
          </cell>
          <cell r="CE1836">
            <v>9</v>
          </cell>
          <cell r="CF1836">
            <v>3</v>
          </cell>
          <cell r="CG1836">
            <v>45</v>
          </cell>
          <cell r="CH1836" t="b">
            <v>0</v>
          </cell>
          <cell r="CI1836">
            <v>1.6868402777763549</v>
          </cell>
          <cell r="CJ1836"/>
          <cell r="CK1836" t="e">
            <v>#REF!</v>
          </cell>
          <cell r="CL1836" t="e">
            <v>#REF!</v>
          </cell>
        </row>
        <row r="1837">
          <cell r="B1837">
            <v>51803</v>
          </cell>
          <cell r="C1837" t="str">
            <v xml:space="preserve"> TUCKER,LANDON L.</v>
          </cell>
          <cell r="D1837">
            <v>12630.81</v>
          </cell>
          <cell r="E1837">
            <v>2913.27</v>
          </cell>
          <cell r="F1837">
            <v>42181</v>
          </cell>
          <cell r="G1837">
            <v>43586</v>
          </cell>
          <cell r="H1837" t="str">
            <v xml:space="preserve"> HOME REMODEL</v>
          </cell>
          <cell r="I1837" t="str">
            <v xml:space="preserve"> SA</v>
          </cell>
          <cell r="J1837">
            <v>31</v>
          </cell>
          <cell r="K1837" t="str">
            <v xml:space="preserve"> A</v>
          </cell>
          <cell r="L1837" t="str">
            <v xml:space="preserve"> N</v>
          </cell>
          <cell r="M1837">
            <v>0</v>
          </cell>
          <cell r="N1837">
            <v>62685</v>
          </cell>
          <cell r="O1837">
            <v>51803</v>
          </cell>
          <cell r="P1837">
            <v>0</v>
          </cell>
          <cell r="Q1837" t="str">
            <v xml:space="preserve"> JD</v>
          </cell>
          <cell r="R1837">
            <v>43282</v>
          </cell>
          <cell r="S1837">
            <v>308.38</v>
          </cell>
          <cell r="T1837">
            <v>0.47</v>
          </cell>
          <cell r="U1837" t="str">
            <v xml:space="preserve"> N</v>
          </cell>
          <cell r="V1837">
            <v>11</v>
          </cell>
          <cell r="W1837">
            <v>509966155</v>
          </cell>
          <cell r="X1837" t="str">
            <v xml:space="preserve"> S</v>
          </cell>
          <cell r="Y1837">
            <v>62685</v>
          </cell>
          <cell r="Z1837">
            <v>51803</v>
          </cell>
          <cell r="AA1837">
            <v>0</v>
          </cell>
          <cell r="AB1837">
            <v>3</v>
          </cell>
          <cell r="AC1837">
            <v>10</v>
          </cell>
          <cell r="AD1837">
            <v>4</v>
          </cell>
          <cell r="AE1837">
            <v>0</v>
          </cell>
          <cell r="AF1837">
            <v>0</v>
          </cell>
          <cell r="AG1837" t="str">
            <v xml:space="preserve"> ST</v>
          </cell>
          <cell r="AH1837" t="str">
            <v xml:space="preserve"> 2006 GMC SIERRA 1500</v>
          </cell>
          <cell r="AI1837" t="str">
            <v xml:space="preserve"> N</v>
          </cell>
          <cell r="AJ1837">
            <v>6</v>
          </cell>
          <cell r="AK1837">
            <v>0</v>
          </cell>
          <cell r="AL1837">
            <v>62685</v>
          </cell>
          <cell r="AM1837">
            <v>51803</v>
          </cell>
          <cell r="AN1837" t="str">
            <v xml:space="preserve">  0/00/0000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62685</v>
          </cell>
          <cell r="AZ1837">
            <v>51803</v>
          </cell>
          <cell r="BA1837" t="str">
            <v xml:space="preserve"> ST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 t="str">
            <v>Pass</v>
          </cell>
          <cell r="BH1837" t="str">
            <v>Pass</v>
          </cell>
          <cell r="BI1837" t="str">
            <v>***-**-6155</v>
          </cell>
          <cell r="BJ1837">
            <v>2913.27</v>
          </cell>
          <cell r="BK1837">
            <v>2913.74</v>
          </cell>
          <cell r="BL1837">
            <v>2913.74</v>
          </cell>
          <cell r="BM1837"/>
          <cell r="BN1837"/>
          <cell r="BO1837"/>
          <cell r="BP1837"/>
          <cell r="BQ1837">
            <v>2.4004091177056694E-6</v>
          </cell>
          <cell r="BR1837">
            <v>2913.27</v>
          </cell>
          <cell r="BS1837">
            <v>0.47</v>
          </cell>
          <cell r="BT1837">
            <v>2913.74</v>
          </cell>
          <cell r="BU1837">
            <v>0</v>
          </cell>
          <cell r="BV1837">
            <v>2913.74</v>
          </cell>
          <cell r="BW1837">
            <v>0</v>
          </cell>
          <cell r="BX1837">
            <v>0</v>
          </cell>
          <cell r="BY1837"/>
          <cell r="BZ1837">
            <v>0</v>
          </cell>
          <cell r="CA1837" t="e">
            <v>#REF!</v>
          </cell>
          <cell r="CB1837" t="str">
            <v>Match</v>
          </cell>
          <cell r="CC1837" t="b">
            <v>0</v>
          </cell>
          <cell r="CD1837">
            <v>509966155</v>
          </cell>
          <cell r="CE1837">
            <v>9</v>
          </cell>
          <cell r="CF1837">
            <v>5</v>
          </cell>
          <cell r="CG1837">
            <v>96</v>
          </cell>
          <cell r="CH1837" t="b">
            <v>0</v>
          </cell>
          <cell r="CI1837">
            <v>-158.31315972222365</v>
          </cell>
          <cell r="CJ1837"/>
          <cell r="CK1837" t="e">
            <v>#REF!</v>
          </cell>
          <cell r="CL1837" t="e">
            <v>#REF!</v>
          </cell>
        </row>
        <row r="1838">
          <cell r="B1838">
            <v>310282</v>
          </cell>
          <cell r="C1838" t="str">
            <v xml:space="preserve"> TUCKER,LANDON</v>
          </cell>
          <cell r="D1838">
            <v>82117.5</v>
          </cell>
          <cell r="E1838">
            <v>49247.17</v>
          </cell>
          <cell r="F1838">
            <v>41138</v>
          </cell>
          <cell r="G1838">
            <v>46631</v>
          </cell>
          <cell r="H1838" t="str">
            <v xml:space="preserve"> RATE/TERM REFINANCE</v>
          </cell>
          <cell r="I1838" t="str">
            <v xml:space="preserve"> PA</v>
          </cell>
          <cell r="J1838">
            <v>19</v>
          </cell>
          <cell r="K1838" t="str">
            <v xml:space="preserve"> A</v>
          </cell>
          <cell r="L1838" t="str">
            <v xml:space="preserve"> N</v>
          </cell>
          <cell r="M1838">
            <v>0</v>
          </cell>
          <cell r="N1838">
            <v>62685</v>
          </cell>
          <cell r="O1838">
            <v>310282</v>
          </cell>
          <cell r="P1838">
            <v>0</v>
          </cell>
          <cell r="Q1838" t="str">
            <v xml:space="preserve"> AT</v>
          </cell>
          <cell r="R1838">
            <v>43160</v>
          </cell>
          <cell r="S1838">
            <v>557.27</v>
          </cell>
          <cell r="T1838">
            <v>0</v>
          </cell>
          <cell r="U1838" t="str">
            <v xml:space="preserve"> N</v>
          </cell>
          <cell r="V1838">
            <v>2</v>
          </cell>
          <cell r="W1838">
            <v>509966155</v>
          </cell>
          <cell r="X1838" t="str">
            <v xml:space="preserve"> S</v>
          </cell>
          <cell r="Y1838">
            <v>62685</v>
          </cell>
          <cell r="Z1838">
            <v>310282</v>
          </cell>
          <cell r="AA1838">
            <v>0</v>
          </cell>
          <cell r="AB1838">
            <v>3</v>
          </cell>
          <cell r="AC1838">
            <v>6</v>
          </cell>
          <cell r="AD1838">
            <v>3</v>
          </cell>
          <cell r="AE1838">
            <v>310282</v>
          </cell>
          <cell r="AF1838">
            <v>1</v>
          </cell>
          <cell r="AG1838" t="str">
            <v xml:space="preserve"> ST</v>
          </cell>
          <cell r="AH1838" t="str">
            <v xml:space="preserve"> 1504 COURT ST., SCOTT CITY</v>
          </cell>
          <cell r="AI1838" t="str">
            <v xml:space="preserve"> N</v>
          </cell>
          <cell r="AJ1838">
            <v>2.5</v>
          </cell>
          <cell r="AK1838">
            <v>0</v>
          </cell>
          <cell r="AL1838">
            <v>62685</v>
          </cell>
          <cell r="AM1838">
            <v>310282</v>
          </cell>
          <cell r="AN1838" t="str">
            <v xml:space="preserve">  0/00/0000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62685</v>
          </cell>
          <cell r="AZ1838">
            <v>310282</v>
          </cell>
          <cell r="BA1838" t="str">
            <v xml:space="preserve"> ST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 t="str">
            <v>Pass</v>
          </cell>
          <cell r="BH1838" t="str">
            <v>Pass</v>
          </cell>
          <cell r="BI1838" t="str">
            <v>***-**-6155</v>
          </cell>
          <cell r="BJ1838">
            <v>49247.17</v>
          </cell>
          <cell r="BK1838">
            <v>49247.17</v>
          </cell>
          <cell r="BL1838">
            <v>49247.17</v>
          </cell>
          <cell r="BM1838"/>
          <cell r="BN1838"/>
          <cell r="BO1838"/>
          <cell r="BP1838"/>
          <cell r="BQ1838">
            <v>1.6907312042424424E-5</v>
          </cell>
          <cell r="BR1838">
            <v>49247.17</v>
          </cell>
          <cell r="BS1838">
            <v>0</v>
          </cell>
          <cell r="BT1838">
            <v>49247.17</v>
          </cell>
          <cell r="BU1838">
            <v>0</v>
          </cell>
          <cell r="BV1838">
            <v>49247.17</v>
          </cell>
          <cell r="BW1838">
            <v>0</v>
          </cell>
          <cell r="BX1838">
            <v>0</v>
          </cell>
          <cell r="BY1838"/>
          <cell r="BZ1838">
            <v>0</v>
          </cell>
          <cell r="CA1838" t="e">
            <v>#REF!</v>
          </cell>
          <cell r="CB1838" t="str">
            <v>Match</v>
          </cell>
          <cell r="CC1838" t="b">
            <v>0</v>
          </cell>
          <cell r="CD1838">
            <v>509966155</v>
          </cell>
          <cell r="CE1838">
            <v>9</v>
          </cell>
          <cell r="CF1838">
            <v>5</v>
          </cell>
          <cell r="CG1838">
            <v>96</v>
          </cell>
          <cell r="CH1838" t="b">
            <v>0</v>
          </cell>
          <cell r="CI1838">
            <v>-36.313159722223645</v>
          </cell>
          <cell r="CJ1838"/>
          <cell r="CK1838" t="e">
            <v>#REF!</v>
          </cell>
          <cell r="CL1838" t="e">
            <v>#REF!</v>
          </cell>
        </row>
        <row r="1839">
          <cell r="B1839">
            <v>9310282</v>
          </cell>
          <cell r="C1839" t="str">
            <v xml:space="preserve"> TUCKER,LANDON</v>
          </cell>
          <cell r="D1839">
            <v>-82117.5</v>
          </cell>
          <cell r="E1839">
            <v>-49247.17</v>
          </cell>
          <cell r="F1839">
            <v>41138</v>
          </cell>
          <cell r="G1839">
            <v>46631</v>
          </cell>
          <cell r="H1839" t="str">
            <v xml:space="preserve"> FHLB SOLD LOAN</v>
          </cell>
          <cell r="I1839" t="str">
            <v xml:space="preserve"> PT</v>
          </cell>
          <cell r="J1839">
            <v>20</v>
          </cell>
          <cell r="K1839" t="str">
            <v xml:space="preserve"> A</v>
          </cell>
          <cell r="L1839" t="str">
            <v xml:space="preserve"> N</v>
          </cell>
          <cell r="M1839">
            <v>0</v>
          </cell>
          <cell r="N1839">
            <v>62685</v>
          </cell>
          <cell r="O1839">
            <v>9310282</v>
          </cell>
          <cell r="P1839">
            <v>0</v>
          </cell>
          <cell r="Q1839" t="str">
            <v xml:space="preserve"> AT</v>
          </cell>
          <cell r="R1839">
            <v>43160</v>
          </cell>
          <cell r="S1839">
            <v>557.27</v>
          </cell>
          <cell r="T1839">
            <v>0</v>
          </cell>
          <cell r="U1839" t="str">
            <v xml:space="preserve"> N</v>
          </cell>
          <cell r="V1839">
            <v>2</v>
          </cell>
          <cell r="W1839">
            <v>509966155</v>
          </cell>
          <cell r="X1839" t="str">
            <v xml:space="preserve"> S</v>
          </cell>
          <cell r="Y1839">
            <v>62685</v>
          </cell>
          <cell r="Z1839">
            <v>9310282</v>
          </cell>
          <cell r="AA1839">
            <v>0</v>
          </cell>
          <cell r="AB1839">
            <v>3</v>
          </cell>
          <cell r="AC1839">
            <v>6</v>
          </cell>
          <cell r="AD1839">
            <v>3</v>
          </cell>
          <cell r="AE1839">
            <v>310282</v>
          </cell>
          <cell r="AF1839">
            <v>1</v>
          </cell>
          <cell r="AG1839" t="str">
            <v xml:space="preserve"> ST</v>
          </cell>
          <cell r="AH1839" t="str">
            <v xml:space="preserve"> 1504 COURT ST., SCOTT CITY</v>
          </cell>
          <cell r="AI1839" t="str">
            <v xml:space="preserve"> N</v>
          </cell>
          <cell r="AJ1839">
            <v>2.5</v>
          </cell>
          <cell r="AK1839">
            <v>0</v>
          </cell>
          <cell r="AL1839">
            <v>62685</v>
          </cell>
          <cell r="AM1839">
            <v>9310282</v>
          </cell>
          <cell r="AN1839" t="str">
            <v xml:space="preserve">  0/00/0000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62685</v>
          </cell>
          <cell r="AZ1839">
            <v>9310282</v>
          </cell>
          <cell r="BA1839" t="str">
            <v xml:space="preserve"> ST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 t="str">
            <v>Pass</v>
          </cell>
          <cell r="BH1839" t="str">
            <v>Pass</v>
          </cell>
          <cell r="BI1839" t="str">
            <v>***-**-6155</v>
          </cell>
          <cell r="BJ1839">
            <v>-49247.17</v>
          </cell>
          <cell r="BK1839">
            <v>-49247.17</v>
          </cell>
          <cell r="BL1839">
            <v>-49247.17</v>
          </cell>
          <cell r="BM1839"/>
          <cell r="BN1839"/>
          <cell r="BO1839"/>
          <cell r="BP1839"/>
          <cell r="BQ1839">
            <v>-1.6907312042424424E-5</v>
          </cell>
          <cell r="BR1839">
            <v>-49247.17</v>
          </cell>
          <cell r="BS1839">
            <v>0</v>
          </cell>
          <cell r="BT1839">
            <v>-49247.17</v>
          </cell>
          <cell r="BU1839">
            <v>0</v>
          </cell>
          <cell r="BV1839">
            <v>-49247.17</v>
          </cell>
          <cell r="BW1839">
            <v>0</v>
          </cell>
          <cell r="BX1839">
            <v>0</v>
          </cell>
          <cell r="BY1839"/>
          <cell r="BZ1839">
            <v>0</v>
          </cell>
          <cell r="CA1839" t="e">
            <v>#REF!</v>
          </cell>
          <cell r="CB1839" t="str">
            <v>Match</v>
          </cell>
          <cell r="CC1839" t="b">
            <v>0</v>
          </cell>
          <cell r="CD1839">
            <v>509966155</v>
          </cell>
          <cell r="CE1839">
            <v>9</v>
          </cell>
          <cell r="CF1839">
            <v>5</v>
          </cell>
          <cell r="CG1839">
            <v>96</v>
          </cell>
          <cell r="CH1839" t="b">
            <v>0</v>
          </cell>
          <cell r="CI1839">
            <v>-36.313159722223645</v>
          </cell>
          <cell r="CJ1839"/>
          <cell r="CK1839" t="e">
            <v>#REF!</v>
          </cell>
          <cell r="CL1839" t="e">
            <v>#REF!</v>
          </cell>
        </row>
        <row r="1840">
          <cell r="B1840">
            <v>310278</v>
          </cell>
          <cell r="C1840" t="str">
            <v xml:space="preserve"> TUCKER,LAYNE L.</v>
          </cell>
          <cell r="D1840">
            <v>65500</v>
          </cell>
          <cell r="E1840">
            <v>43898.1</v>
          </cell>
          <cell r="F1840">
            <v>41134</v>
          </cell>
          <cell r="G1840">
            <v>46631</v>
          </cell>
          <cell r="H1840" t="str">
            <v xml:space="preserve"> CASH OUT REFINANCE</v>
          </cell>
          <cell r="I1840" t="str">
            <v xml:space="preserve"> PA</v>
          </cell>
          <cell r="J1840">
            <v>19</v>
          </cell>
          <cell r="K1840" t="str">
            <v xml:space="preserve"> A</v>
          </cell>
          <cell r="L1840" t="str">
            <v xml:space="preserve"> N</v>
          </cell>
          <cell r="M1840">
            <v>0</v>
          </cell>
          <cell r="N1840">
            <v>62692</v>
          </cell>
          <cell r="O1840">
            <v>310278</v>
          </cell>
          <cell r="P1840">
            <v>0</v>
          </cell>
          <cell r="Q1840" t="str">
            <v xml:space="preserve"> KM</v>
          </cell>
          <cell r="R1840">
            <v>43132</v>
          </cell>
          <cell r="S1840">
            <v>444.5</v>
          </cell>
          <cell r="T1840">
            <v>70.19</v>
          </cell>
          <cell r="U1840" t="str">
            <v xml:space="preserve"> N</v>
          </cell>
          <cell r="V1840">
            <v>2</v>
          </cell>
          <cell r="W1840">
            <v>515661227</v>
          </cell>
          <cell r="X1840" t="str">
            <v xml:space="preserve"> S</v>
          </cell>
          <cell r="Y1840">
            <v>62692</v>
          </cell>
          <cell r="Z1840">
            <v>310278</v>
          </cell>
          <cell r="AA1840">
            <v>0</v>
          </cell>
          <cell r="AB1840">
            <v>2</v>
          </cell>
          <cell r="AC1840">
            <v>6</v>
          </cell>
          <cell r="AD1840">
            <v>3</v>
          </cell>
          <cell r="AE1840">
            <v>310278</v>
          </cell>
          <cell r="AF1840">
            <v>1</v>
          </cell>
          <cell r="AG1840" t="str">
            <v xml:space="preserve"> ST</v>
          </cell>
          <cell r="AH1840" t="str">
            <v xml:space="preserve"> 1017 KINGSLEY</v>
          </cell>
          <cell r="AI1840" t="str">
            <v xml:space="preserve"> N</v>
          </cell>
          <cell r="AJ1840">
            <v>2.5</v>
          </cell>
          <cell r="AK1840">
            <v>0</v>
          </cell>
          <cell r="AL1840">
            <v>62692</v>
          </cell>
          <cell r="AM1840">
            <v>310278</v>
          </cell>
          <cell r="AN1840" t="str">
            <v xml:space="preserve">  0/00/0000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62692</v>
          </cell>
          <cell r="AZ1840">
            <v>310278</v>
          </cell>
          <cell r="BA1840" t="str">
            <v xml:space="preserve"> ST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 t="str">
            <v>Pass</v>
          </cell>
          <cell r="BH1840" t="str">
            <v>Pass</v>
          </cell>
          <cell r="BI1840" t="str">
            <v>***-**-1227</v>
          </cell>
          <cell r="BJ1840">
            <v>43898.1</v>
          </cell>
          <cell r="BK1840">
            <v>43968.29</v>
          </cell>
          <cell r="BL1840">
            <v>43968.29</v>
          </cell>
          <cell r="BM1840"/>
          <cell r="BN1840"/>
          <cell r="BO1840"/>
          <cell r="BP1840"/>
          <cell r="BQ1840">
            <v>1.5070893916737785E-5</v>
          </cell>
          <cell r="BR1840">
            <v>43898.1</v>
          </cell>
          <cell r="BS1840">
            <v>70.19</v>
          </cell>
          <cell r="BT1840">
            <v>43968.29</v>
          </cell>
          <cell r="BU1840">
            <v>0</v>
          </cell>
          <cell r="BV1840">
            <v>43968.29</v>
          </cell>
          <cell r="BW1840">
            <v>0</v>
          </cell>
          <cell r="BX1840">
            <v>0</v>
          </cell>
          <cell r="BY1840"/>
          <cell r="BZ1840">
            <v>0</v>
          </cell>
          <cell r="CA1840" t="e">
            <v>#REF!</v>
          </cell>
          <cell r="CB1840" t="str">
            <v>Match</v>
          </cell>
          <cell r="CC1840" t="b">
            <v>0</v>
          </cell>
          <cell r="CD1840">
            <v>515661227</v>
          </cell>
          <cell r="CE1840">
            <v>9</v>
          </cell>
          <cell r="CF1840">
            <v>5</v>
          </cell>
          <cell r="CG1840">
            <v>66</v>
          </cell>
          <cell r="CH1840" t="b">
            <v>0</v>
          </cell>
          <cell r="CI1840">
            <v>-8.3131597222236451</v>
          </cell>
          <cell r="CJ1840"/>
          <cell r="CK1840" t="e">
            <v>#REF!</v>
          </cell>
          <cell r="CL1840" t="e">
            <v>#REF!</v>
          </cell>
        </row>
        <row r="1841">
          <cell r="B1841">
            <v>9310278</v>
          </cell>
          <cell r="C1841" t="str">
            <v xml:space="preserve"> TUCKER,LAYNE</v>
          </cell>
          <cell r="D1841">
            <v>-65500</v>
          </cell>
          <cell r="E1841">
            <v>-43898.1</v>
          </cell>
          <cell r="F1841">
            <v>41134</v>
          </cell>
          <cell r="G1841">
            <v>46631</v>
          </cell>
          <cell r="H1841" t="str">
            <v xml:space="preserve"> FHLB SOLD LOAN</v>
          </cell>
          <cell r="I1841" t="str">
            <v xml:space="preserve"> PT</v>
          </cell>
          <cell r="J1841">
            <v>20</v>
          </cell>
          <cell r="K1841" t="str">
            <v xml:space="preserve"> A</v>
          </cell>
          <cell r="L1841" t="str">
            <v xml:space="preserve"> N</v>
          </cell>
          <cell r="M1841">
            <v>0</v>
          </cell>
          <cell r="N1841">
            <v>62692</v>
          </cell>
          <cell r="O1841">
            <v>9310278</v>
          </cell>
          <cell r="P1841">
            <v>0</v>
          </cell>
          <cell r="Q1841" t="str">
            <v xml:space="preserve"> KM</v>
          </cell>
          <cell r="R1841">
            <v>43132</v>
          </cell>
          <cell r="S1841">
            <v>444.5</v>
          </cell>
          <cell r="T1841">
            <v>-70.19</v>
          </cell>
          <cell r="U1841" t="str">
            <v xml:space="preserve"> N</v>
          </cell>
          <cell r="V1841">
            <v>2</v>
          </cell>
          <cell r="W1841">
            <v>515661227</v>
          </cell>
          <cell r="X1841" t="str">
            <v xml:space="preserve"> S</v>
          </cell>
          <cell r="Y1841">
            <v>62692</v>
          </cell>
          <cell r="Z1841">
            <v>9310278</v>
          </cell>
          <cell r="AA1841">
            <v>0</v>
          </cell>
          <cell r="AB1841">
            <v>2</v>
          </cell>
          <cell r="AC1841">
            <v>6</v>
          </cell>
          <cell r="AD1841">
            <v>3</v>
          </cell>
          <cell r="AE1841">
            <v>310278</v>
          </cell>
          <cell r="AF1841">
            <v>1</v>
          </cell>
          <cell r="AG1841" t="str">
            <v xml:space="preserve"> ST</v>
          </cell>
          <cell r="AH1841" t="str">
            <v xml:space="preserve"> 1017 KINGSLEY</v>
          </cell>
          <cell r="AI1841" t="str">
            <v xml:space="preserve"> N</v>
          </cell>
          <cell r="AJ1841">
            <v>2.5</v>
          </cell>
          <cell r="AK1841">
            <v>0</v>
          </cell>
          <cell r="AL1841">
            <v>62692</v>
          </cell>
          <cell r="AM1841">
            <v>9310278</v>
          </cell>
          <cell r="AN1841" t="str">
            <v xml:space="preserve">  0/00/0000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62692</v>
          </cell>
          <cell r="AZ1841">
            <v>9310278</v>
          </cell>
          <cell r="BA1841" t="str">
            <v xml:space="preserve"> ST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 t="str">
            <v>Pass</v>
          </cell>
          <cell r="BH1841" t="str">
            <v>Pass</v>
          </cell>
          <cell r="BI1841" t="str">
            <v>***-**-1227</v>
          </cell>
          <cell r="BJ1841">
            <v>-43898.1</v>
          </cell>
          <cell r="BK1841">
            <v>-43968.29</v>
          </cell>
          <cell r="BL1841">
            <v>-43968.29</v>
          </cell>
          <cell r="BM1841"/>
          <cell r="BN1841"/>
          <cell r="BO1841"/>
          <cell r="BP1841"/>
          <cell r="BQ1841">
            <v>-1.5070893916737785E-5</v>
          </cell>
          <cell r="BR1841">
            <v>-43898.1</v>
          </cell>
          <cell r="BS1841">
            <v>-70.19</v>
          </cell>
          <cell r="BT1841">
            <v>-43968.29</v>
          </cell>
          <cell r="BU1841">
            <v>0</v>
          </cell>
          <cell r="BV1841">
            <v>-43968.29</v>
          </cell>
          <cell r="BW1841">
            <v>0</v>
          </cell>
          <cell r="BX1841">
            <v>0</v>
          </cell>
          <cell r="BY1841"/>
          <cell r="BZ1841">
            <v>0</v>
          </cell>
          <cell r="CA1841" t="e">
            <v>#REF!</v>
          </cell>
          <cell r="CB1841" t="str">
            <v>Match</v>
          </cell>
          <cell r="CC1841" t="b">
            <v>0</v>
          </cell>
          <cell r="CD1841">
            <v>515661227</v>
          </cell>
          <cell r="CE1841">
            <v>9</v>
          </cell>
          <cell r="CF1841">
            <v>5</v>
          </cell>
          <cell r="CG1841">
            <v>66</v>
          </cell>
          <cell r="CH1841" t="b">
            <v>0</v>
          </cell>
          <cell r="CI1841">
            <v>-8.3131597222236451</v>
          </cell>
          <cell r="CJ1841"/>
          <cell r="CK1841" t="e">
            <v>#REF!</v>
          </cell>
          <cell r="CL1841" t="e">
            <v>#REF!</v>
          </cell>
        </row>
        <row r="1842">
          <cell r="B1842">
            <v>52283</v>
          </cell>
          <cell r="C1842" t="str">
            <v xml:space="preserve"> TURLEY,JEAN ANN</v>
          </cell>
          <cell r="D1842">
            <v>4081.62</v>
          </cell>
          <cell r="E1842">
            <v>461.8</v>
          </cell>
          <cell r="F1842">
            <v>42317</v>
          </cell>
          <cell r="G1842">
            <v>43266</v>
          </cell>
          <cell r="H1842" t="str">
            <v xml:space="preserve"> PURCHASE VEHICLE</v>
          </cell>
          <cell r="I1842" t="str">
            <v xml:space="preserve"> SA</v>
          </cell>
          <cell r="J1842">
            <v>13</v>
          </cell>
          <cell r="K1842" t="str">
            <v xml:space="preserve"> A</v>
          </cell>
          <cell r="L1842" t="str">
            <v xml:space="preserve"> N</v>
          </cell>
          <cell r="M1842">
            <v>0</v>
          </cell>
          <cell r="N1842">
            <v>62760</v>
          </cell>
          <cell r="O1842">
            <v>52283</v>
          </cell>
          <cell r="P1842">
            <v>0</v>
          </cell>
          <cell r="Q1842" t="str">
            <v xml:space="preserve"> LF</v>
          </cell>
          <cell r="R1842">
            <v>43174</v>
          </cell>
          <cell r="S1842">
            <v>147.33000000000001</v>
          </cell>
          <cell r="T1842">
            <v>1.4</v>
          </cell>
          <cell r="U1842" t="str">
            <v xml:space="preserve"> N</v>
          </cell>
          <cell r="V1842">
            <v>2</v>
          </cell>
          <cell r="W1842">
            <v>513347696</v>
          </cell>
          <cell r="X1842" t="str">
            <v xml:space="preserve"> S</v>
          </cell>
          <cell r="Y1842">
            <v>62760</v>
          </cell>
          <cell r="Z1842">
            <v>52283</v>
          </cell>
          <cell r="AA1842">
            <v>0</v>
          </cell>
          <cell r="AB1842">
            <v>3</v>
          </cell>
          <cell r="AC1842">
            <v>5</v>
          </cell>
          <cell r="AD1842">
            <v>1</v>
          </cell>
          <cell r="AE1842">
            <v>0</v>
          </cell>
          <cell r="AF1842">
            <v>0</v>
          </cell>
          <cell r="AG1842" t="str">
            <v xml:space="preserve"> ST</v>
          </cell>
          <cell r="AH1842" t="str">
            <v xml:space="preserve"> 2004 BUICK LESABRE (VIN 1G4HP5</v>
          </cell>
          <cell r="AI1842" t="str">
            <v xml:space="preserve"> N</v>
          </cell>
          <cell r="AJ1842">
            <v>8.5</v>
          </cell>
          <cell r="AK1842">
            <v>0</v>
          </cell>
          <cell r="AL1842">
            <v>62760</v>
          </cell>
          <cell r="AM1842">
            <v>52283</v>
          </cell>
          <cell r="AN1842" t="str">
            <v xml:space="preserve">  0/00/0000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62760</v>
          </cell>
          <cell r="AZ1842">
            <v>52283</v>
          </cell>
          <cell r="BA1842" t="str">
            <v xml:space="preserve"> ST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 t="str">
            <v>Pass</v>
          </cell>
          <cell r="BH1842" t="str">
            <v>Pass</v>
          </cell>
          <cell r="BI1842" t="str">
            <v>***-**-7696</v>
          </cell>
          <cell r="BJ1842">
            <v>461.8</v>
          </cell>
          <cell r="BK1842">
            <v>463.2</v>
          </cell>
          <cell r="BL1842">
            <v>463.2</v>
          </cell>
          <cell r="BM1842"/>
          <cell r="BN1842"/>
          <cell r="BO1842"/>
          <cell r="BP1842"/>
          <cell r="BQ1842">
            <v>5.3904638142763205E-7</v>
          </cell>
          <cell r="BR1842">
            <v>461.8</v>
          </cell>
          <cell r="BS1842">
            <v>1.4</v>
          </cell>
          <cell r="BT1842">
            <v>463.2</v>
          </cell>
          <cell r="BU1842">
            <v>0</v>
          </cell>
          <cell r="BV1842">
            <v>463.2</v>
          </cell>
          <cell r="BW1842">
            <v>0</v>
          </cell>
          <cell r="BX1842">
            <v>0</v>
          </cell>
          <cell r="BY1842"/>
          <cell r="BZ1842">
            <v>0</v>
          </cell>
          <cell r="CA1842" t="e">
            <v>#REF!</v>
          </cell>
          <cell r="CB1842" t="str">
            <v>Match</v>
          </cell>
          <cell r="CC1842" t="b">
            <v>0</v>
          </cell>
          <cell r="CD1842">
            <v>513347696</v>
          </cell>
          <cell r="CE1842">
            <v>9</v>
          </cell>
          <cell r="CF1842">
            <v>5</v>
          </cell>
          <cell r="CG1842">
            <v>34</v>
          </cell>
          <cell r="CH1842" t="b">
            <v>0</v>
          </cell>
          <cell r="CI1842">
            <v>-50.313159722223645</v>
          </cell>
          <cell r="CJ1842"/>
          <cell r="CK1842" t="e">
            <v>#REF!</v>
          </cell>
          <cell r="CL1842" t="e">
            <v>#REF!</v>
          </cell>
        </row>
        <row r="1843">
          <cell r="B1843">
            <v>53864</v>
          </cell>
          <cell r="C1843" t="str">
            <v xml:space="preserve"> TURNER,PAMELA I.</v>
          </cell>
          <cell r="D1843">
            <v>83466.38</v>
          </cell>
          <cell r="E1843">
            <v>74353.070000000007</v>
          </cell>
          <cell r="F1843">
            <v>42871</v>
          </cell>
          <cell r="G1843">
            <v>44697</v>
          </cell>
          <cell r="H1843" t="str">
            <v xml:space="preserve"> DEBT RESTRUCTURE</v>
          </cell>
          <cell r="I1843" t="str">
            <v xml:space="preserve"> SA</v>
          </cell>
          <cell r="J1843">
            <v>31</v>
          </cell>
          <cell r="K1843" t="str">
            <v xml:space="preserve"> A</v>
          </cell>
          <cell r="L1843" t="str">
            <v xml:space="preserve"> N</v>
          </cell>
          <cell r="M1843">
            <v>0</v>
          </cell>
          <cell r="N1843">
            <v>62900</v>
          </cell>
          <cell r="O1843">
            <v>53864</v>
          </cell>
          <cell r="P1843">
            <v>0</v>
          </cell>
          <cell r="Q1843" t="str">
            <v xml:space="preserve"> JB</v>
          </cell>
          <cell r="R1843">
            <v>43147</v>
          </cell>
          <cell r="S1843">
            <v>1712.94</v>
          </cell>
          <cell r="T1843">
            <v>86.57</v>
          </cell>
          <cell r="U1843" t="str">
            <v xml:space="preserve"> N</v>
          </cell>
          <cell r="V1843">
            <v>11</v>
          </cell>
          <cell r="W1843">
            <v>509540096</v>
          </cell>
          <cell r="X1843" t="str">
            <v xml:space="preserve"> S</v>
          </cell>
          <cell r="Y1843">
            <v>62900</v>
          </cell>
          <cell r="Z1843">
            <v>53864</v>
          </cell>
          <cell r="AA1843">
            <v>0</v>
          </cell>
          <cell r="AB1843">
            <v>2</v>
          </cell>
          <cell r="AC1843">
            <v>10</v>
          </cell>
          <cell r="AD1843">
            <v>4</v>
          </cell>
          <cell r="AE1843">
            <v>0</v>
          </cell>
          <cell r="AF1843">
            <v>0</v>
          </cell>
          <cell r="AG1843" t="str">
            <v xml:space="preserve"> ST</v>
          </cell>
          <cell r="AH1843" t="str">
            <v xml:space="preserve"> 1962 CHEVROLET IMPALA IMPALA (</v>
          </cell>
          <cell r="AI1843" t="str">
            <v xml:space="preserve"> N</v>
          </cell>
          <cell r="AJ1843">
            <v>8.5</v>
          </cell>
          <cell r="AK1843">
            <v>0</v>
          </cell>
          <cell r="AL1843">
            <v>62900</v>
          </cell>
          <cell r="AM1843">
            <v>53864</v>
          </cell>
          <cell r="AN1843" t="str">
            <v xml:space="preserve">  0/00/0000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62900</v>
          </cell>
          <cell r="AZ1843">
            <v>53864</v>
          </cell>
          <cell r="BA1843" t="str">
            <v xml:space="preserve"> ST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 t="str">
            <v>Pass</v>
          </cell>
          <cell r="BH1843" t="str">
            <v>Pass</v>
          </cell>
          <cell r="BI1843" t="str">
            <v>***-**-0096</v>
          </cell>
          <cell r="BJ1843">
            <v>74353.070000000007</v>
          </cell>
          <cell r="BK1843">
            <v>74439.640000000014</v>
          </cell>
          <cell r="BL1843">
            <v>74439.640000000014</v>
          </cell>
          <cell r="BM1843"/>
          <cell r="BN1843"/>
          <cell r="BO1843"/>
          <cell r="BP1843"/>
          <cell r="BQ1843">
            <v>8.6790284390505463E-5</v>
          </cell>
          <cell r="BR1843">
            <v>74353.070000000007</v>
          </cell>
          <cell r="BS1843">
            <v>86.57</v>
          </cell>
          <cell r="BT1843">
            <v>74439.640000000014</v>
          </cell>
          <cell r="BU1843">
            <v>0</v>
          </cell>
          <cell r="BV1843">
            <v>74439.640000000014</v>
          </cell>
          <cell r="BW1843">
            <v>0</v>
          </cell>
          <cell r="BX1843">
            <v>0</v>
          </cell>
          <cell r="BY1843"/>
          <cell r="BZ1843">
            <v>0</v>
          </cell>
          <cell r="CA1843" t="e">
            <v>#REF!</v>
          </cell>
          <cell r="CB1843" t="str">
            <v>Match</v>
          </cell>
          <cell r="CC1843" t="b">
            <v>0</v>
          </cell>
          <cell r="CD1843">
            <v>509540096</v>
          </cell>
          <cell r="CE1843">
            <v>9</v>
          </cell>
          <cell r="CF1843">
            <v>5</v>
          </cell>
          <cell r="CG1843">
            <v>54</v>
          </cell>
          <cell r="CH1843" t="b">
            <v>0</v>
          </cell>
          <cell r="CI1843">
            <v>-23.313159722223645</v>
          </cell>
          <cell r="CJ1843"/>
          <cell r="CK1843" t="e">
            <v>#REF!</v>
          </cell>
          <cell r="CL1843" t="e">
            <v>#REF!</v>
          </cell>
        </row>
        <row r="1844">
          <cell r="B1844">
            <v>45352</v>
          </cell>
          <cell r="C1844" t="str">
            <v xml:space="preserve"> TURNER SHEET METAL,</v>
          </cell>
          <cell r="D1844">
            <v>119013</v>
          </cell>
          <cell r="E1844">
            <v>15000</v>
          </cell>
          <cell r="F1844">
            <v>40326</v>
          </cell>
          <cell r="G1844">
            <v>43997</v>
          </cell>
          <cell r="H1844" t="str">
            <v xml:space="preserve"> REFINANCE MORTGAGES</v>
          </cell>
          <cell r="I1844" t="str">
            <v xml:space="preserve"> SA</v>
          </cell>
          <cell r="J1844">
            <v>15</v>
          </cell>
          <cell r="K1844" t="str">
            <v xml:space="preserve"> A</v>
          </cell>
          <cell r="L1844" t="str">
            <v xml:space="preserve"> N</v>
          </cell>
          <cell r="M1844">
            <v>0</v>
          </cell>
          <cell r="N1844">
            <v>62910</v>
          </cell>
          <cell r="O1844">
            <v>45352</v>
          </cell>
          <cell r="P1844">
            <v>0</v>
          </cell>
          <cell r="Q1844" t="str">
            <v xml:space="preserve"> JB</v>
          </cell>
          <cell r="R1844">
            <v>43449</v>
          </cell>
          <cell r="S1844">
            <v>1356.03</v>
          </cell>
          <cell r="T1844">
            <v>315.2</v>
          </cell>
          <cell r="U1844" t="str">
            <v xml:space="preserve"> N</v>
          </cell>
          <cell r="V1844">
            <v>7</v>
          </cell>
          <cell r="W1844">
            <v>481062740</v>
          </cell>
          <cell r="X1844" t="str">
            <v xml:space="preserve"> F</v>
          </cell>
          <cell r="Y1844">
            <v>62910</v>
          </cell>
          <cell r="Z1844">
            <v>45352</v>
          </cell>
          <cell r="AA1844">
            <v>0</v>
          </cell>
          <cell r="AB1844">
            <v>14</v>
          </cell>
          <cell r="AC1844">
            <v>6</v>
          </cell>
          <cell r="AD1844">
            <v>2</v>
          </cell>
          <cell r="AE1844">
            <v>0</v>
          </cell>
          <cell r="AF1844">
            <v>0</v>
          </cell>
          <cell r="AG1844" t="str">
            <v xml:space="preserve"> ST</v>
          </cell>
          <cell r="AH1844" t="str">
            <v xml:space="preserve"> RE MORTGAGES, ALL INV, ACCTS</v>
          </cell>
          <cell r="AI1844" t="str">
            <v xml:space="preserve"> N</v>
          </cell>
          <cell r="AJ1844">
            <v>6.5</v>
          </cell>
          <cell r="AK1844">
            <v>8</v>
          </cell>
          <cell r="AL1844">
            <v>62910</v>
          </cell>
          <cell r="AM1844">
            <v>45352</v>
          </cell>
          <cell r="AN1844" t="str">
            <v xml:space="preserve">  0/00/0000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1</v>
          </cell>
          <cell r="AW1844">
            <v>0</v>
          </cell>
          <cell r="AX1844">
            <v>0</v>
          </cell>
          <cell r="AY1844">
            <v>62910</v>
          </cell>
          <cell r="AZ1844">
            <v>45352</v>
          </cell>
          <cell r="BA1844" t="str">
            <v xml:space="preserve"> ST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 t="str">
            <v>Pass</v>
          </cell>
          <cell r="BH1844" t="str">
            <v>Pass</v>
          </cell>
          <cell r="BI1844" t="str">
            <v>**-***2740</v>
          </cell>
          <cell r="BJ1844">
            <v>15000</v>
          </cell>
          <cell r="BK1844">
            <v>15315.2</v>
          </cell>
          <cell r="BL1844">
            <v>15315.2</v>
          </cell>
          <cell r="BM1844"/>
          <cell r="BN1844"/>
          <cell r="BO1844"/>
          <cell r="BP1844"/>
          <cell r="BQ1844">
            <v>1.3389300738591729E-5</v>
          </cell>
          <cell r="BR1844">
            <v>15000</v>
          </cell>
          <cell r="BS1844">
            <v>315.2</v>
          </cell>
          <cell r="BT1844">
            <v>15315.2</v>
          </cell>
          <cell r="BU1844">
            <v>0</v>
          </cell>
          <cell r="BV1844">
            <v>15315.2</v>
          </cell>
          <cell r="BW1844">
            <v>0</v>
          </cell>
          <cell r="BX1844">
            <v>0</v>
          </cell>
          <cell r="BY1844"/>
          <cell r="BZ1844">
            <v>0</v>
          </cell>
          <cell r="CA1844" t="e">
            <v>#REF!</v>
          </cell>
          <cell r="CB1844" t="str">
            <v>Match</v>
          </cell>
          <cell r="CC1844" t="b">
            <v>0</v>
          </cell>
          <cell r="CD1844">
            <v>481062740</v>
          </cell>
          <cell r="CE1844">
            <v>9</v>
          </cell>
          <cell r="CF1844">
            <v>4</v>
          </cell>
          <cell r="CG1844">
            <v>6</v>
          </cell>
          <cell r="CH1844" t="b">
            <v>0</v>
          </cell>
          <cell r="CI1844">
            <v>-325.31315972222365</v>
          </cell>
          <cell r="CJ1844"/>
          <cell r="CK1844" t="e">
            <v>#REF!</v>
          </cell>
          <cell r="CL1844" t="e">
            <v>#REF!</v>
          </cell>
        </row>
        <row r="1845">
          <cell r="B1845">
            <v>53451</v>
          </cell>
          <cell r="C1845" t="str">
            <v xml:space="preserve"> TURNER SHEET METAL,</v>
          </cell>
          <cell r="D1845">
            <v>36888.699999999997</v>
          </cell>
          <cell r="E1845">
            <v>25682.17</v>
          </cell>
          <cell r="F1845">
            <v>42705</v>
          </cell>
          <cell r="G1845">
            <v>43918</v>
          </cell>
          <cell r="H1845" t="str">
            <v xml:space="preserve"> PURCHASE BUSINESS VEHICLE</v>
          </cell>
          <cell r="I1845" t="str">
            <v xml:space="preserve"> SA</v>
          </cell>
          <cell r="J1845">
            <v>32</v>
          </cell>
          <cell r="K1845" t="str">
            <v xml:space="preserve"> A</v>
          </cell>
          <cell r="L1845" t="str">
            <v xml:space="preserve"> N</v>
          </cell>
          <cell r="M1845">
            <v>0</v>
          </cell>
          <cell r="N1845">
            <v>62910</v>
          </cell>
          <cell r="O1845">
            <v>53451</v>
          </cell>
          <cell r="P1845">
            <v>0</v>
          </cell>
          <cell r="Q1845" t="str">
            <v xml:space="preserve"> JD</v>
          </cell>
          <cell r="R1845">
            <v>43128</v>
          </cell>
          <cell r="S1845">
            <v>1019.21</v>
          </cell>
          <cell r="T1845">
            <v>113.99</v>
          </cell>
          <cell r="U1845" t="str">
            <v xml:space="preserve"> N</v>
          </cell>
          <cell r="V1845">
            <v>3</v>
          </cell>
          <cell r="W1845">
            <v>481062740</v>
          </cell>
          <cell r="X1845" t="str">
            <v xml:space="preserve"> F</v>
          </cell>
          <cell r="Y1845">
            <v>62910</v>
          </cell>
          <cell r="Z1845">
            <v>53451</v>
          </cell>
          <cell r="AA1845">
            <v>0</v>
          </cell>
          <cell r="AB1845">
            <v>14</v>
          </cell>
          <cell r="AC1845">
            <v>2</v>
          </cell>
          <cell r="AD1845">
            <v>5</v>
          </cell>
          <cell r="AE1845">
            <v>0</v>
          </cell>
          <cell r="AF1845">
            <v>0</v>
          </cell>
          <cell r="AG1845" t="str">
            <v xml:space="preserve"> ST</v>
          </cell>
          <cell r="AH1845" t="str">
            <v xml:space="preserve"> 2016 NISSAN  NV HIGH ROOF</v>
          </cell>
          <cell r="AI1845" t="str">
            <v xml:space="preserve"> N</v>
          </cell>
          <cell r="AJ1845">
            <v>6</v>
          </cell>
          <cell r="AK1845">
            <v>0</v>
          </cell>
          <cell r="AL1845">
            <v>62910</v>
          </cell>
          <cell r="AM1845">
            <v>53451</v>
          </cell>
          <cell r="AN1845" t="str">
            <v xml:space="preserve">  0/00/0000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62910</v>
          </cell>
          <cell r="AZ1845">
            <v>53451</v>
          </cell>
          <cell r="BA1845" t="str">
            <v xml:space="preserve"> ST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 t="str">
            <v>Pass</v>
          </cell>
          <cell r="BH1845" t="str">
            <v>Pass</v>
          </cell>
          <cell r="BI1845" t="str">
            <v>**-***2740</v>
          </cell>
          <cell r="BJ1845">
            <v>25682.17</v>
          </cell>
          <cell r="BK1845">
            <v>25796.16</v>
          </cell>
          <cell r="BL1845">
            <v>25796.16</v>
          </cell>
          <cell r="BM1845"/>
          <cell r="BN1845"/>
          <cell r="BO1845"/>
          <cell r="BP1845"/>
          <cell r="BQ1845">
            <v>2.116100293843928E-5</v>
          </cell>
          <cell r="BR1845">
            <v>25682.17</v>
          </cell>
          <cell r="BS1845">
            <v>113.99</v>
          </cell>
          <cell r="BT1845">
            <v>25796.16</v>
          </cell>
          <cell r="BU1845">
            <v>0</v>
          </cell>
          <cell r="BV1845">
            <v>25796.16</v>
          </cell>
          <cell r="BW1845">
            <v>0</v>
          </cell>
          <cell r="BX1845">
            <v>0</v>
          </cell>
          <cell r="BY1845"/>
          <cell r="BZ1845">
            <v>0</v>
          </cell>
          <cell r="CA1845" t="e">
            <v>#REF!</v>
          </cell>
          <cell r="CB1845" t="str">
            <v>Match</v>
          </cell>
          <cell r="CC1845" t="b">
            <v>0</v>
          </cell>
          <cell r="CD1845">
            <v>481062740</v>
          </cell>
          <cell r="CE1845">
            <v>9</v>
          </cell>
          <cell r="CF1845">
            <v>4</v>
          </cell>
          <cell r="CG1845">
            <v>6</v>
          </cell>
          <cell r="CH1845" t="b">
            <v>0</v>
          </cell>
          <cell r="CI1845">
            <v>-4.3131597222236451</v>
          </cell>
          <cell r="CJ1845"/>
          <cell r="CK1845" t="e">
            <v>#REF!</v>
          </cell>
          <cell r="CL1845" t="e">
            <v>#REF!</v>
          </cell>
        </row>
        <row r="1846">
          <cell r="B1846">
            <v>53849</v>
          </cell>
          <cell r="C1846" t="str">
            <v xml:space="preserve"> TURNER SHEET METAL,</v>
          </cell>
          <cell r="D1846">
            <v>65000</v>
          </cell>
          <cell r="E1846">
            <v>52000</v>
          </cell>
          <cell r="F1846">
            <v>42865</v>
          </cell>
          <cell r="G1846">
            <v>43221</v>
          </cell>
          <cell r="H1846" t="str">
            <v xml:space="preserve"> OPERATING LOC</v>
          </cell>
          <cell r="I1846" t="str">
            <v xml:space="preserve"> SI</v>
          </cell>
          <cell r="J1846">
            <v>61</v>
          </cell>
          <cell r="K1846" t="str">
            <v xml:space="preserve"> A</v>
          </cell>
          <cell r="L1846" t="str">
            <v xml:space="preserve"> O</v>
          </cell>
          <cell r="M1846">
            <v>65000</v>
          </cell>
          <cell r="N1846">
            <v>62910</v>
          </cell>
          <cell r="O1846">
            <v>53849</v>
          </cell>
          <cell r="P1846">
            <v>0</v>
          </cell>
          <cell r="Q1846" t="str">
            <v xml:space="preserve"> JD</v>
          </cell>
          <cell r="R1846">
            <v>43221</v>
          </cell>
          <cell r="S1846">
            <v>0</v>
          </cell>
          <cell r="T1846">
            <v>985.42</v>
          </cell>
          <cell r="U1846" t="str">
            <v xml:space="preserve"> N</v>
          </cell>
          <cell r="V1846">
            <v>7</v>
          </cell>
          <cell r="W1846">
            <v>481062740</v>
          </cell>
          <cell r="X1846" t="str">
            <v xml:space="preserve"> F</v>
          </cell>
          <cell r="Y1846">
            <v>62910</v>
          </cell>
          <cell r="Z1846">
            <v>53849</v>
          </cell>
          <cell r="AA1846">
            <v>0</v>
          </cell>
          <cell r="AB1846">
            <v>14</v>
          </cell>
          <cell r="AC1846">
            <v>4</v>
          </cell>
          <cell r="AD1846">
            <v>5</v>
          </cell>
          <cell r="AE1846">
            <v>0</v>
          </cell>
          <cell r="AF1846">
            <v>0</v>
          </cell>
          <cell r="AG1846" t="str">
            <v xml:space="preserve"> ST</v>
          </cell>
          <cell r="AH1846" t="str">
            <v xml:space="preserve"> ALL IN CP AC EQ GI &amp; FIXTURES</v>
          </cell>
          <cell r="AI1846" t="str">
            <v xml:space="preserve"> N</v>
          </cell>
          <cell r="AJ1846">
            <v>6.5</v>
          </cell>
          <cell r="AK1846">
            <v>0</v>
          </cell>
          <cell r="AL1846">
            <v>62910</v>
          </cell>
          <cell r="AM1846">
            <v>53849</v>
          </cell>
          <cell r="AN1846" t="str">
            <v xml:space="preserve">  0/00/0000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62910</v>
          </cell>
          <cell r="AZ1846">
            <v>53849</v>
          </cell>
          <cell r="BA1846" t="str">
            <v xml:space="preserve"> ST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 t="str">
            <v>Pass</v>
          </cell>
          <cell r="BH1846" t="str">
            <v>Pass</v>
          </cell>
          <cell r="BI1846" t="str">
            <v>**-***2740</v>
          </cell>
          <cell r="BJ1846">
            <v>65000</v>
          </cell>
          <cell r="BK1846">
            <v>52985.42</v>
          </cell>
          <cell r="BL1846">
            <v>52985.42</v>
          </cell>
          <cell r="BM1846"/>
          <cell r="BN1846"/>
          <cell r="BO1846"/>
          <cell r="BP1846"/>
          <cell r="BQ1846">
            <v>4.6416242560451323E-5</v>
          </cell>
          <cell r="BR1846">
            <v>52000</v>
          </cell>
          <cell r="BS1846">
            <v>985.42</v>
          </cell>
          <cell r="BT1846">
            <v>52985.42</v>
          </cell>
          <cell r="BU1846">
            <v>13000</v>
          </cell>
          <cell r="BV1846">
            <v>65985.42</v>
          </cell>
          <cell r="BW1846">
            <v>0</v>
          </cell>
          <cell r="BX1846">
            <v>0</v>
          </cell>
          <cell r="BY1846"/>
          <cell r="BZ1846">
            <v>0</v>
          </cell>
          <cell r="CA1846" t="e">
            <v>#REF!</v>
          </cell>
          <cell r="CB1846" t="str">
            <v>Match</v>
          </cell>
          <cell r="CC1846" t="b">
            <v>0</v>
          </cell>
          <cell r="CD1846">
            <v>481062740</v>
          </cell>
          <cell r="CE1846">
            <v>9</v>
          </cell>
          <cell r="CF1846">
            <v>4</v>
          </cell>
          <cell r="CG1846">
            <v>6</v>
          </cell>
          <cell r="CH1846" t="b">
            <v>0</v>
          </cell>
          <cell r="CI1846">
            <v>-97.313159722223645</v>
          </cell>
          <cell r="CJ1846"/>
          <cell r="CK1846" t="e">
            <v>#REF!</v>
          </cell>
          <cell r="CL1846" t="e">
            <v>#REF!</v>
          </cell>
        </row>
        <row r="1847">
          <cell r="B1847">
            <v>54225</v>
          </cell>
          <cell r="C1847" t="str">
            <v xml:space="preserve"> TURNER SHEET METAL,</v>
          </cell>
          <cell r="D1847">
            <v>36002.5</v>
          </cell>
          <cell r="E1847">
            <v>33515.370000000003</v>
          </cell>
          <cell r="F1847">
            <v>43011</v>
          </cell>
          <cell r="G1847">
            <v>44224</v>
          </cell>
          <cell r="H1847" t="str">
            <v xml:space="preserve"> PURCHASE VAN</v>
          </cell>
          <cell r="I1847" t="str">
            <v xml:space="preserve"> SA</v>
          </cell>
          <cell r="J1847">
            <v>32</v>
          </cell>
          <cell r="K1847" t="str">
            <v xml:space="preserve"> A</v>
          </cell>
          <cell r="L1847" t="str">
            <v xml:space="preserve"> N</v>
          </cell>
          <cell r="M1847">
            <v>0</v>
          </cell>
          <cell r="N1847">
            <v>62910</v>
          </cell>
          <cell r="O1847">
            <v>54225</v>
          </cell>
          <cell r="P1847">
            <v>0</v>
          </cell>
          <cell r="Q1847" t="str">
            <v xml:space="preserve"> LF</v>
          </cell>
          <cell r="R1847">
            <v>43128</v>
          </cell>
          <cell r="S1847">
            <v>994.47</v>
          </cell>
          <cell r="T1847">
            <v>148.75</v>
          </cell>
          <cell r="U1847" t="str">
            <v xml:space="preserve"> N</v>
          </cell>
          <cell r="V1847">
            <v>11</v>
          </cell>
          <cell r="W1847">
            <v>481062740</v>
          </cell>
          <cell r="X1847" t="str">
            <v xml:space="preserve"> F</v>
          </cell>
          <cell r="Y1847">
            <v>62910</v>
          </cell>
          <cell r="Z1847">
            <v>54225</v>
          </cell>
          <cell r="AA1847">
            <v>0</v>
          </cell>
          <cell r="AB1847">
            <v>13</v>
          </cell>
          <cell r="AC1847">
            <v>5</v>
          </cell>
          <cell r="AD1847">
            <v>5</v>
          </cell>
          <cell r="AE1847">
            <v>0</v>
          </cell>
          <cell r="AF1847">
            <v>0</v>
          </cell>
          <cell r="AG1847" t="str">
            <v xml:space="preserve"> ST</v>
          </cell>
          <cell r="AH1847" t="str">
            <v xml:space="preserve"> 2017 NISSAN NV CARGO (VIN 1N6A</v>
          </cell>
          <cell r="AI1847" t="str">
            <v xml:space="preserve"> N</v>
          </cell>
          <cell r="AJ1847">
            <v>6</v>
          </cell>
          <cell r="AK1847">
            <v>0</v>
          </cell>
          <cell r="AL1847">
            <v>62910</v>
          </cell>
          <cell r="AM1847">
            <v>54225</v>
          </cell>
          <cell r="AN1847" t="str">
            <v xml:space="preserve">  0/00/0000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62910</v>
          </cell>
          <cell r="AZ1847">
            <v>54225</v>
          </cell>
          <cell r="BA1847" t="str">
            <v xml:space="preserve"> ST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 t="str">
            <v>Pass</v>
          </cell>
          <cell r="BH1847" t="str">
            <v>Pass</v>
          </cell>
          <cell r="BI1847" t="str">
            <v>**-***2740</v>
          </cell>
          <cell r="BJ1847">
            <v>33515.370000000003</v>
          </cell>
          <cell r="BK1847">
            <v>33664.120000000003</v>
          </cell>
          <cell r="BL1847">
            <v>33664.120000000003</v>
          </cell>
          <cell r="BM1847"/>
          <cell r="BN1847"/>
          <cell r="BO1847"/>
          <cell r="BP1847"/>
          <cell r="BQ1847">
            <v>2.7615222664318464E-5</v>
          </cell>
          <cell r="BR1847">
            <v>33515.370000000003</v>
          </cell>
          <cell r="BS1847">
            <v>148.75</v>
          </cell>
          <cell r="BT1847">
            <v>33664.120000000003</v>
          </cell>
          <cell r="BU1847">
            <v>0</v>
          </cell>
          <cell r="BV1847">
            <v>33664.120000000003</v>
          </cell>
          <cell r="BW1847">
            <v>0</v>
          </cell>
          <cell r="BX1847">
            <v>0</v>
          </cell>
          <cell r="BY1847"/>
          <cell r="BZ1847">
            <v>0</v>
          </cell>
          <cell r="CA1847" t="e">
            <v>#REF!</v>
          </cell>
          <cell r="CB1847" t="str">
            <v>Match</v>
          </cell>
          <cell r="CC1847" t="b">
            <v>0</v>
          </cell>
          <cell r="CD1847">
            <v>481062740</v>
          </cell>
          <cell r="CE1847">
            <v>9</v>
          </cell>
          <cell r="CF1847">
            <v>4</v>
          </cell>
          <cell r="CG1847">
            <v>6</v>
          </cell>
          <cell r="CH1847" t="b">
            <v>0</v>
          </cell>
          <cell r="CI1847">
            <v>-4.3131597222236451</v>
          </cell>
          <cell r="CJ1847"/>
          <cell r="CK1847" t="e">
            <v>#REF!</v>
          </cell>
          <cell r="CL1847" t="e">
            <v>#REF!</v>
          </cell>
        </row>
        <row r="1848">
          <cell r="B1848">
            <v>53878</v>
          </cell>
          <cell r="C1848" t="str">
            <v xml:space="preserve"> TURNER,RON C</v>
          </cell>
          <cell r="D1848">
            <v>59200</v>
          </cell>
          <cell r="E1848">
            <v>53151.65</v>
          </cell>
          <cell r="F1848">
            <v>42877</v>
          </cell>
          <cell r="G1848">
            <v>44713</v>
          </cell>
          <cell r="H1848" t="str">
            <v xml:space="preserve"> PURCHASE TRAILER</v>
          </cell>
          <cell r="I1848" t="str">
            <v xml:space="preserve"> SA</v>
          </cell>
          <cell r="J1848">
            <v>32</v>
          </cell>
          <cell r="K1848" t="str">
            <v xml:space="preserve"> A</v>
          </cell>
          <cell r="L1848" t="str">
            <v xml:space="preserve"> N</v>
          </cell>
          <cell r="M1848">
            <v>0</v>
          </cell>
          <cell r="N1848">
            <v>62930</v>
          </cell>
          <cell r="O1848">
            <v>53878</v>
          </cell>
          <cell r="P1848">
            <v>0</v>
          </cell>
          <cell r="Q1848" t="str">
            <v xml:space="preserve"> LF</v>
          </cell>
          <cell r="R1848">
            <v>43132</v>
          </cell>
          <cell r="S1848">
            <v>1126.3900000000001</v>
          </cell>
          <cell r="T1848">
            <v>168.19</v>
          </cell>
          <cell r="U1848" t="str">
            <v xml:space="preserve"> N</v>
          </cell>
          <cell r="V1848">
            <v>11</v>
          </cell>
          <cell r="W1848">
            <v>511781660</v>
          </cell>
          <cell r="X1848" t="str">
            <v xml:space="preserve"> S</v>
          </cell>
          <cell r="Y1848">
            <v>62930</v>
          </cell>
          <cell r="Z1848">
            <v>53878</v>
          </cell>
          <cell r="AA1848">
            <v>0</v>
          </cell>
          <cell r="AB1848">
            <v>4</v>
          </cell>
          <cell r="AC1848">
            <v>5</v>
          </cell>
          <cell r="AD1848">
            <v>5</v>
          </cell>
          <cell r="AE1848">
            <v>0</v>
          </cell>
          <cell r="AF1848">
            <v>0</v>
          </cell>
          <cell r="AG1848" t="str">
            <v xml:space="preserve"> ST</v>
          </cell>
          <cell r="AH1848" t="str">
            <v xml:space="preserve"> 2017 POLAR TANK  TRAILER</v>
          </cell>
          <cell r="AI1848" t="str">
            <v xml:space="preserve"> N</v>
          </cell>
          <cell r="AJ1848">
            <v>5.25</v>
          </cell>
          <cell r="AK1848">
            <v>0</v>
          </cell>
          <cell r="AL1848">
            <v>62930</v>
          </cell>
          <cell r="AM1848">
            <v>53878</v>
          </cell>
          <cell r="AN1848" t="str">
            <v xml:space="preserve">  0/00/0000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62930</v>
          </cell>
          <cell r="AZ1848">
            <v>53878</v>
          </cell>
          <cell r="BA1848" t="str">
            <v xml:space="preserve"> ST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 t="str">
            <v>Pass</v>
          </cell>
          <cell r="BH1848" t="str">
            <v>Pass</v>
          </cell>
          <cell r="BI1848" t="str">
            <v>***-**-1660</v>
          </cell>
          <cell r="BJ1848">
            <v>53151.65</v>
          </cell>
          <cell r="BK1848">
            <v>53319.840000000004</v>
          </cell>
          <cell r="BL1848">
            <v>53319.840000000004</v>
          </cell>
          <cell r="BM1848"/>
          <cell r="BN1848"/>
          <cell r="BO1848"/>
          <cell r="BP1848"/>
          <cell r="BQ1848">
            <v>3.832033835551218E-5</v>
          </cell>
          <cell r="BR1848">
            <v>53151.65</v>
          </cell>
          <cell r="BS1848">
            <v>168.19</v>
          </cell>
          <cell r="BT1848">
            <v>53319.840000000004</v>
          </cell>
          <cell r="BU1848">
            <v>0</v>
          </cell>
          <cell r="BV1848">
            <v>53319.840000000004</v>
          </cell>
          <cell r="BW1848">
            <v>0</v>
          </cell>
          <cell r="BX1848">
            <v>0</v>
          </cell>
          <cell r="BY1848"/>
          <cell r="BZ1848">
            <v>0</v>
          </cell>
          <cell r="CA1848" t="e">
            <v>#REF!</v>
          </cell>
          <cell r="CB1848" t="str">
            <v>Match</v>
          </cell>
          <cell r="CC1848" t="b">
            <v>0</v>
          </cell>
          <cell r="CD1848">
            <v>511781660</v>
          </cell>
          <cell r="CE1848">
            <v>9</v>
          </cell>
          <cell r="CF1848">
            <v>5</v>
          </cell>
          <cell r="CG1848">
            <v>78</v>
          </cell>
          <cell r="CH1848" t="b">
            <v>0</v>
          </cell>
          <cell r="CI1848">
            <v>-8.3131597222236451</v>
          </cell>
          <cell r="CJ1848"/>
          <cell r="CK1848" t="e">
            <v>#REF!</v>
          </cell>
          <cell r="CL1848" t="e">
            <v>#REF!</v>
          </cell>
        </row>
        <row r="1849">
          <cell r="B1849">
            <v>51391</v>
          </cell>
          <cell r="C1849" t="str">
            <v xml:space="preserve"> TURNER,RONALD D.</v>
          </cell>
          <cell r="D1849">
            <v>32937.32</v>
          </cell>
          <cell r="E1849">
            <v>14600.19</v>
          </cell>
          <cell r="F1849">
            <v>42069</v>
          </cell>
          <cell r="G1849">
            <v>43836</v>
          </cell>
          <cell r="H1849" t="str">
            <v xml:space="preserve"> VEHICLE RENEWAL</v>
          </cell>
          <cell r="I1849" t="str">
            <v xml:space="preserve"> SA</v>
          </cell>
          <cell r="J1849">
            <v>34</v>
          </cell>
          <cell r="K1849" t="str">
            <v xml:space="preserve"> A</v>
          </cell>
          <cell r="L1849" t="str">
            <v xml:space="preserve"> N</v>
          </cell>
          <cell r="M1849">
            <v>0</v>
          </cell>
          <cell r="N1849">
            <v>62931</v>
          </cell>
          <cell r="O1849">
            <v>51391</v>
          </cell>
          <cell r="P1849">
            <v>0</v>
          </cell>
          <cell r="Q1849" t="str">
            <v xml:space="preserve"> JB</v>
          </cell>
          <cell r="R1849">
            <v>43137</v>
          </cell>
          <cell r="S1849">
            <v>640.6</v>
          </cell>
          <cell r="T1849">
            <v>38</v>
          </cell>
          <cell r="U1849" t="str">
            <v xml:space="preserve"> N</v>
          </cell>
          <cell r="V1849">
            <v>11</v>
          </cell>
          <cell r="W1849">
            <v>512446632</v>
          </cell>
          <cell r="X1849" t="str">
            <v xml:space="preserve"> S</v>
          </cell>
          <cell r="Y1849">
            <v>62931</v>
          </cell>
          <cell r="Z1849">
            <v>51391</v>
          </cell>
          <cell r="AA1849">
            <v>0</v>
          </cell>
          <cell r="AB1849">
            <v>2</v>
          </cell>
          <cell r="AC1849">
            <v>5</v>
          </cell>
          <cell r="AD1849">
            <v>12</v>
          </cell>
          <cell r="AE1849">
            <v>0</v>
          </cell>
          <cell r="AF1849">
            <v>0</v>
          </cell>
          <cell r="AG1849" t="str">
            <v xml:space="preserve"> ST</v>
          </cell>
          <cell r="AH1849" t="str">
            <v xml:space="preserve"> 2011 CHEVROLET CORVETTE (VIN 1</v>
          </cell>
          <cell r="AI1849" t="str">
            <v xml:space="preserve"> N</v>
          </cell>
          <cell r="AJ1849">
            <v>5</v>
          </cell>
          <cell r="AK1849">
            <v>0</v>
          </cell>
          <cell r="AL1849">
            <v>62931</v>
          </cell>
          <cell r="AM1849">
            <v>51391</v>
          </cell>
          <cell r="AN1849" t="str">
            <v xml:space="preserve">  0/00/0000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62931</v>
          </cell>
          <cell r="AZ1849">
            <v>51391</v>
          </cell>
          <cell r="BA1849" t="str">
            <v xml:space="preserve"> ST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 t="str">
            <v>Pass</v>
          </cell>
          <cell r="BH1849" t="str">
            <v>Pass</v>
          </cell>
          <cell r="BI1849" t="str">
            <v>***-**-6632</v>
          </cell>
          <cell r="BJ1849">
            <v>14600.19</v>
          </cell>
          <cell r="BK1849">
            <v>14638.19</v>
          </cell>
          <cell r="BL1849">
            <v>14638.19</v>
          </cell>
          <cell r="BM1849"/>
          <cell r="BN1849"/>
          <cell r="BO1849"/>
          <cell r="BP1849"/>
          <cell r="BQ1849">
            <v>1.0024940243619466E-5</v>
          </cell>
          <cell r="BR1849">
            <v>14600.19</v>
          </cell>
          <cell r="BS1849">
            <v>38</v>
          </cell>
          <cell r="BT1849">
            <v>14638.19</v>
          </cell>
          <cell r="BU1849">
            <v>0</v>
          </cell>
          <cell r="BV1849">
            <v>14638.19</v>
          </cell>
          <cell r="BW1849">
            <v>0</v>
          </cell>
          <cell r="BX1849">
            <v>0</v>
          </cell>
          <cell r="BY1849"/>
          <cell r="BZ1849">
            <v>0</v>
          </cell>
          <cell r="CA1849" t="e">
            <v>#REF!</v>
          </cell>
          <cell r="CB1849" t="str">
            <v>Match</v>
          </cell>
          <cell r="CC1849" t="b">
            <v>0</v>
          </cell>
          <cell r="CD1849">
            <v>512446632</v>
          </cell>
          <cell r="CE1849">
            <v>9</v>
          </cell>
          <cell r="CF1849">
            <v>5</v>
          </cell>
          <cell r="CG1849">
            <v>44</v>
          </cell>
          <cell r="CH1849" t="b">
            <v>0</v>
          </cell>
          <cell r="CI1849">
            <v>-13.313159722223645</v>
          </cell>
          <cell r="CJ1849"/>
          <cell r="CK1849" t="e">
            <v>#REF!</v>
          </cell>
          <cell r="CL1849" t="e">
            <v>#REF!</v>
          </cell>
        </row>
        <row r="1850">
          <cell r="B1850">
            <v>52846</v>
          </cell>
          <cell r="C1850" t="str">
            <v xml:space="preserve"> TURNER-MAYER,LILLIAN</v>
          </cell>
          <cell r="D1850">
            <v>4700.41</v>
          </cell>
          <cell r="E1850">
            <v>66.47</v>
          </cell>
          <cell r="F1850">
            <v>42493</v>
          </cell>
          <cell r="G1850">
            <v>43256</v>
          </cell>
          <cell r="H1850" t="str">
            <v xml:space="preserve"> PERSONAL</v>
          </cell>
          <cell r="I1850" t="str">
            <v xml:space="preserve"> SA</v>
          </cell>
          <cell r="J1850">
            <v>31</v>
          </cell>
          <cell r="K1850" t="str">
            <v xml:space="preserve"> A</v>
          </cell>
          <cell r="L1850" t="str">
            <v xml:space="preserve"> N</v>
          </cell>
          <cell r="M1850">
            <v>0</v>
          </cell>
          <cell r="N1850">
            <v>62950</v>
          </cell>
          <cell r="O1850">
            <v>52846</v>
          </cell>
          <cell r="P1850">
            <v>0</v>
          </cell>
          <cell r="Q1850" t="str">
            <v xml:space="preserve"> BR</v>
          </cell>
          <cell r="R1850">
            <v>43105</v>
          </cell>
          <cell r="S1850">
            <v>209.22</v>
          </cell>
          <cell r="T1850">
            <v>0.88</v>
          </cell>
          <cell r="U1850" t="str">
            <v xml:space="preserve"> N</v>
          </cell>
          <cell r="V1850">
            <v>1</v>
          </cell>
          <cell r="W1850">
            <v>512640427</v>
          </cell>
          <cell r="X1850" t="str">
            <v xml:space="preserve"> S</v>
          </cell>
          <cell r="Y1850">
            <v>62950</v>
          </cell>
          <cell r="Z1850">
            <v>52846</v>
          </cell>
          <cell r="AA1850">
            <v>0</v>
          </cell>
          <cell r="AB1850">
            <v>4</v>
          </cell>
          <cell r="AC1850">
            <v>10</v>
          </cell>
          <cell r="AD1850">
            <v>4</v>
          </cell>
          <cell r="AE1850">
            <v>0</v>
          </cell>
          <cell r="AF1850">
            <v>0</v>
          </cell>
          <cell r="AG1850" t="str">
            <v xml:space="preserve"> ST</v>
          </cell>
          <cell r="AH1850" t="str">
            <v xml:space="preserve"> UNSECURED</v>
          </cell>
          <cell r="AI1850" t="str">
            <v xml:space="preserve"> N</v>
          </cell>
          <cell r="AJ1850">
            <v>10</v>
          </cell>
          <cell r="AK1850">
            <v>2</v>
          </cell>
          <cell r="AL1850">
            <v>62950</v>
          </cell>
          <cell r="AM1850">
            <v>52846</v>
          </cell>
          <cell r="AN1850" t="str">
            <v xml:space="preserve">  0/00/0000</v>
          </cell>
          <cell r="AO1850">
            <v>66.45</v>
          </cell>
          <cell r="AP1850">
            <v>0.54</v>
          </cell>
          <cell r="AQ1850">
            <v>66.989999999999995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62950</v>
          </cell>
          <cell r="AZ1850">
            <v>52846</v>
          </cell>
          <cell r="BA1850" t="str">
            <v xml:space="preserve"> ST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 t="str">
            <v>Pass</v>
          </cell>
          <cell r="BH1850" t="str">
            <v>Pass</v>
          </cell>
          <cell r="BI1850" t="str">
            <v>***-**-0427</v>
          </cell>
          <cell r="BJ1850">
            <v>66.47</v>
          </cell>
          <cell r="BK1850">
            <v>67.349999999999994</v>
          </cell>
          <cell r="BL1850">
            <v>67.349999999999994</v>
          </cell>
          <cell r="BM1850"/>
          <cell r="BN1850"/>
          <cell r="BO1850"/>
          <cell r="BP1850"/>
          <cell r="BQ1850">
            <v>9.1280699496840227E-8</v>
          </cell>
          <cell r="BR1850">
            <v>66.47</v>
          </cell>
          <cell r="BS1850">
            <v>0.88</v>
          </cell>
          <cell r="BT1850">
            <v>67.349999999999994</v>
          </cell>
          <cell r="BU1850">
            <v>0</v>
          </cell>
          <cell r="BV1850">
            <v>67.349999999999994</v>
          </cell>
          <cell r="BW1850">
            <v>0</v>
          </cell>
          <cell r="BX1850">
            <v>0</v>
          </cell>
          <cell r="BY1850" t="str">
            <v>1-29</v>
          </cell>
          <cell r="BZ1850">
            <v>66.990000000000009</v>
          </cell>
          <cell r="CA1850" t="e">
            <v>#REF!</v>
          </cell>
          <cell r="CB1850" t="str">
            <v>Match</v>
          </cell>
          <cell r="CC1850" t="b">
            <v>0</v>
          </cell>
          <cell r="CD1850">
            <v>512640427</v>
          </cell>
          <cell r="CE1850">
            <v>9</v>
          </cell>
          <cell r="CF1850">
            <v>5</v>
          </cell>
          <cell r="CG1850">
            <v>64</v>
          </cell>
          <cell r="CH1850" t="b">
            <v>0</v>
          </cell>
          <cell r="CI1850">
            <v>18.686840277776355</v>
          </cell>
          <cell r="CJ1850"/>
          <cell r="CK1850" t="e">
            <v>#REF!</v>
          </cell>
          <cell r="CL1850" t="e">
            <v>#REF!</v>
          </cell>
        </row>
        <row r="1851">
          <cell r="B1851">
            <v>310237</v>
          </cell>
          <cell r="C1851" t="str">
            <v xml:space="preserve"> TURNER,JAMES D</v>
          </cell>
          <cell r="D1851">
            <v>45615.85</v>
          </cell>
          <cell r="E1851">
            <v>25011.33</v>
          </cell>
          <cell r="F1851">
            <v>40801</v>
          </cell>
          <cell r="G1851">
            <v>45658</v>
          </cell>
          <cell r="H1851" t="str">
            <v xml:space="preserve"> RATE/TERM REFINANCE</v>
          </cell>
          <cell r="I1851" t="str">
            <v xml:space="preserve"> PA</v>
          </cell>
          <cell r="J1851">
            <v>19</v>
          </cell>
          <cell r="K1851" t="str">
            <v xml:space="preserve"> A</v>
          </cell>
          <cell r="L1851" t="str">
            <v xml:space="preserve"> N</v>
          </cell>
          <cell r="M1851">
            <v>0</v>
          </cell>
          <cell r="N1851">
            <v>62990</v>
          </cell>
          <cell r="O1851">
            <v>310237</v>
          </cell>
          <cell r="P1851">
            <v>0</v>
          </cell>
          <cell r="Q1851" t="str">
            <v xml:space="preserve"> KM</v>
          </cell>
          <cell r="R1851">
            <v>43160</v>
          </cell>
          <cell r="S1851">
            <v>361.71</v>
          </cell>
          <cell r="T1851">
            <v>0</v>
          </cell>
          <cell r="U1851" t="str">
            <v xml:space="preserve"> N</v>
          </cell>
          <cell r="V1851">
            <v>2</v>
          </cell>
          <cell r="W1851">
            <v>511800288</v>
          </cell>
          <cell r="X1851" t="str">
            <v xml:space="preserve"> S</v>
          </cell>
          <cell r="Y1851">
            <v>62990</v>
          </cell>
          <cell r="Z1851">
            <v>310237</v>
          </cell>
          <cell r="AA1851">
            <v>0</v>
          </cell>
          <cell r="AB1851">
            <v>3</v>
          </cell>
          <cell r="AC1851">
            <v>6</v>
          </cell>
          <cell r="AD1851">
            <v>3</v>
          </cell>
          <cell r="AE1851">
            <v>310237</v>
          </cell>
          <cell r="AF1851">
            <v>1</v>
          </cell>
          <cell r="AG1851" t="str">
            <v xml:space="preserve"> ST</v>
          </cell>
          <cell r="AH1851" t="str">
            <v xml:space="preserve"> 612 COURT</v>
          </cell>
          <cell r="AI1851" t="str">
            <v xml:space="preserve"> N</v>
          </cell>
          <cell r="AJ1851">
            <v>3.375</v>
          </cell>
          <cell r="AK1851">
            <v>2</v>
          </cell>
          <cell r="AL1851">
            <v>62990</v>
          </cell>
          <cell r="AM1851">
            <v>310237</v>
          </cell>
          <cell r="AN1851" t="str">
            <v xml:space="preserve">  0/00/0000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62990</v>
          </cell>
          <cell r="AZ1851">
            <v>310237</v>
          </cell>
          <cell r="BA1851" t="str">
            <v xml:space="preserve"> ST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 t="str">
            <v>Pass</v>
          </cell>
          <cell r="BH1851" t="str">
            <v>Pass</v>
          </cell>
          <cell r="BI1851" t="str">
            <v>***-**-0288</v>
          </cell>
          <cell r="BJ1851">
            <v>25011.33</v>
          </cell>
          <cell r="BK1851">
            <v>25011.33</v>
          </cell>
          <cell r="BL1851">
            <v>25011.33</v>
          </cell>
          <cell r="BM1851"/>
          <cell r="BN1851"/>
          <cell r="BO1851"/>
          <cell r="BP1851"/>
          <cell r="BQ1851">
            <v>1.1592146050690207E-5</v>
          </cell>
          <cell r="BR1851">
            <v>25011.33</v>
          </cell>
          <cell r="BS1851">
            <v>0</v>
          </cell>
          <cell r="BT1851">
            <v>25011.33</v>
          </cell>
          <cell r="BU1851">
            <v>0</v>
          </cell>
          <cell r="BV1851">
            <v>25011.33</v>
          </cell>
          <cell r="BW1851">
            <v>0</v>
          </cell>
          <cell r="BX1851">
            <v>0</v>
          </cell>
          <cell r="BY1851"/>
          <cell r="BZ1851">
            <v>0</v>
          </cell>
          <cell r="CA1851" t="e">
            <v>#REF!</v>
          </cell>
          <cell r="CB1851" t="str">
            <v>Match</v>
          </cell>
          <cell r="CC1851" t="b">
            <v>0</v>
          </cell>
          <cell r="CD1851">
            <v>511800288</v>
          </cell>
          <cell r="CE1851">
            <v>9</v>
          </cell>
          <cell r="CF1851">
            <v>5</v>
          </cell>
          <cell r="CG1851">
            <v>80</v>
          </cell>
          <cell r="CH1851" t="b">
            <v>0</v>
          </cell>
          <cell r="CI1851">
            <v>-36.313159722223645</v>
          </cell>
          <cell r="CJ1851"/>
          <cell r="CK1851" t="e">
            <v>#REF!</v>
          </cell>
          <cell r="CL1851" t="e">
            <v>#REF!</v>
          </cell>
        </row>
        <row r="1852">
          <cell r="B1852">
            <v>9310237</v>
          </cell>
          <cell r="C1852" t="str">
            <v xml:space="preserve"> TURNER,JAMES</v>
          </cell>
          <cell r="D1852">
            <v>-45615.85</v>
          </cell>
          <cell r="E1852">
            <v>-25011.33</v>
          </cell>
          <cell r="F1852">
            <v>40801</v>
          </cell>
          <cell r="G1852">
            <v>45658</v>
          </cell>
          <cell r="H1852" t="str">
            <v xml:space="preserve"> FHLB SOLD LOAN</v>
          </cell>
          <cell r="I1852" t="str">
            <v xml:space="preserve"> PT</v>
          </cell>
          <cell r="J1852">
            <v>20</v>
          </cell>
          <cell r="K1852" t="str">
            <v xml:space="preserve"> A</v>
          </cell>
          <cell r="L1852" t="str">
            <v xml:space="preserve"> N</v>
          </cell>
          <cell r="M1852">
            <v>0</v>
          </cell>
          <cell r="N1852">
            <v>62990</v>
          </cell>
          <cell r="O1852">
            <v>9310237</v>
          </cell>
          <cell r="P1852">
            <v>0</v>
          </cell>
          <cell r="Q1852" t="str">
            <v xml:space="preserve"> KM</v>
          </cell>
          <cell r="R1852">
            <v>43160</v>
          </cell>
          <cell r="S1852">
            <v>361.71</v>
          </cell>
          <cell r="T1852">
            <v>0</v>
          </cell>
          <cell r="U1852" t="str">
            <v xml:space="preserve"> N</v>
          </cell>
          <cell r="V1852">
            <v>2</v>
          </cell>
          <cell r="W1852">
            <v>511800288</v>
          </cell>
          <cell r="X1852" t="str">
            <v xml:space="preserve"> S</v>
          </cell>
          <cell r="Y1852">
            <v>62990</v>
          </cell>
          <cell r="Z1852">
            <v>9310237</v>
          </cell>
          <cell r="AA1852">
            <v>0</v>
          </cell>
          <cell r="AB1852">
            <v>3</v>
          </cell>
          <cell r="AC1852" t="str">
            <v xml:space="preserve">  </v>
          </cell>
          <cell r="AD1852">
            <v>3</v>
          </cell>
          <cell r="AE1852">
            <v>310237</v>
          </cell>
          <cell r="AF1852">
            <v>1</v>
          </cell>
          <cell r="AG1852" t="str">
            <v xml:space="preserve"> ST</v>
          </cell>
          <cell r="AH1852" t="str">
            <v xml:space="preserve"> 612 COURT</v>
          </cell>
          <cell r="AI1852" t="str">
            <v xml:space="preserve"> N</v>
          </cell>
          <cell r="AJ1852">
            <v>3.375</v>
          </cell>
          <cell r="AK1852">
            <v>7</v>
          </cell>
          <cell r="AL1852">
            <v>62990</v>
          </cell>
          <cell r="AM1852">
            <v>9310237</v>
          </cell>
          <cell r="AN1852" t="str">
            <v xml:space="preserve">  0/00/0000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62990</v>
          </cell>
          <cell r="AZ1852">
            <v>9310237</v>
          </cell>
          <cell r="BA1852" t="str">
            <v xml:space="preserve"> ST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 t="str">
            <v>Pass</v>
          </cell>
          <cell r="BH1852" t="str">
            <v>Pass</v>
          </cell>
          <cell r="BI1852" t="str">
            <v>***-**-0288</v>
          </cell>
          <cell r="BJ1852">
            <v>-25011.33</v>
          </cell>
          <cell r="BK1852">
            <v>-25011.33</v>
          </cell>
          <cell r="BL1852">
            <v>-25011.33</v>
          </cell>
          <cell r="BM1852"/>
          <cell r="BN1852"/>
          <cell r="BO1852"/>
          <cell r="BP1852"/>
          <cell r="BQ1852">
            <v>-1.1592146050690207E-5</v>
          </cell>
          <cell r="BR1852">
            <v>-25011.33</v>
          </cell>
          <cell r="BS1852">
            <v>0</v>
          </cell>
          <cell r="BT1852">
            <v>-25011.33</v>
          </cell>
          <cell r="BU1852">
            <v>0</v>
          </cell>
          <cell r="BV1852">
            <v>-25011.33</v>
          </cell>
          <cell r="BW1852">
            <v>0</v>
          </cell>
          <cell r="BX1852">
            <v>0</v>
          </cell>
          <cell r="BY1852"/>
          <cell r="BZ1852">
            <v>0</v>
          </cell>
          <cell r="CA1852" t="e">
            <v>#REF!</v>
          </cell>
          <cell r="CB1852" t="str">
            <v>Match</v>
          </cell>
          <cell r="CC1852" t="b">
            <v>0</v>
          </cell>
          <cell r="CD1852">
            <v>511800288</v>
          </cell>
          <cell r="CE1852">
            <v>9</v>
          </cell>
          <cell r="CF1852">
            <v>5</v>
          </cell>
          <cell r="CG1852">
            <v>80</v>
          </cell>
          <cell r="CH1852" t="b">
            <v>0</v>
          </cell>
          <cell r="CI1852">
            <v>-36.313159722223645</v>
          </cell>
          <cell r="CJ1852"/>
          <cell r="CK1852" t="e">
            <v>#REF!</v>
          </cell>
          <cell r="CL1852" t="e">
            <v>#REF!</v>
          </cell>
        </row>
        <row r="1853">
          <cell r="B1853">
            <v>310337</v>
          </cell>
          <cell r="C1853" t="str">
            <v xml:space="preserve"> TUTTLE,CRAIG</v>
          </cell>
          <cell r="D1853">
            <v>236000</v>
          </cell>
          <cell r="E1853">
            <v>220213.26</v>
          </cell>
          <cell r="F1853">
            <v>41754</v>
          </cell>
          <cell r="G1853">
            <v>52718</v>
          </cell>
          <cell r="H1853" t="str">
            <v xml:space="preserve"> CASH OUT REFINANCE HOME LOAN</v>
          </cell>
          <cell r="I1853" t="str">
            <v xml:space="preserve"> PA</v>
          </cell>
          <cell r="J1853">
            <v>19</v>
          </cell>
          <cell r="K1853" t="str">
            <v xml:space="preserve"> A</v>
          </cell>
          <cell r="L1853" t="str">
            <v xml:space="preserve"> N</v>
          </cell>
          <cell r="M1853">
            <v>0</v>
          </cell>
          <cell r="N1853">
            <v>62995</v>
          </cell>
          <cell r="O1853">
            <v>310337</v>
          </cell>
          <cell r="P1853">
            <v>0</v>
          </cell>
          <cell r="Q1853" t="str">
            <v xml:space="preserve"> AT</v>
          </cell>
          <cell r="R1853">
            <v>43132</v>
          </cell>
          <cell r="S1853">
            <v>1160.98</v>
          </cell>
          <cell r="T1853">
            <v>562.75</v>
          </cell>
          <cell r="U1853" t="str">
            <v xml:space="preserve"> N</v>
          </cell>
          <cell r="V1853">
            <v>2</v>
          </cell>
          <cell r="W1853">
            <v>510646996</v>
          </cell>
          <cell r="X1853" t="str">
            <v xml:space="preserve"> S</v>
          </cell>
          <cell r="Y1853">
            <v>62995</v>
          </cell>
          <cell r="Z1853">
            <v>310337</v>
          </cell>
          <cell r="AA1853">
            <v>0</v>
          </cell>
          <cell r="AB1853">
            <v>14</v>
          </cell>
          <cell r="AC1853">
            <v>6</v>
          </cell>
          <cell r="AD1853">
            <v>3</v>
          </cell>
          <cell r="AE1853">
            <v>310337</v>
          </cell>
          <cell r="AF1853">
            <v>1</v>
          </cell>
          <cell r="AG1853" t="str">
            <v xml:space="preserve"> ST</v>
          </cell>
          <cell r="AH1853" t="str">
            <v xml:space="preserve"> 310 SOUTH INDIAN ROAD, SCOTT</v>
          </cell>
          <cell r="AI1853" t="str">
            <v xml:space="preserve"> N</v>
          </cell>
          <cell r="AJ1853">
            <v>4</v>
          </cell>
          <cell r="AK1853">
            <v>2</v>
          </cell>
          <cell r="AL1853">
            <v>62995</v>
          </cell>
          <cell r="AM1853">
            <v>310337</v>
          </cell>
          <cell r="AN1853" t="str">
            <v xml:space="preserve">  0/00/0000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62995</v>
          </cell>
          <cell r="AZ1853">
            <v>310337</v>
          </cell>
          <cell r="BA1853" t="str">
            <v xml:space="preserve"> ST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 t="str">
            <v>Pass</v>
          </cell>
          <cell r="BH1853" t="str">
            <v>Pass</v>
          </cell>
          <cell r="BI1853" t="str">
            <v>***-**-6996</v>
          </cell>
          <cell r="BJ1853">
            <v>220213.26</v>
          </cell>
          <cell r="BK1853">
            <v>220776.01</v>
          </cell>
          <cell r="BL1853">
            <v>220776.01</v>
          </cell>
          <cell r="BM1853"/>
          <cell r="BN1853"/>
          <cell r="BO1853"/>
          <cell r="BP1853"/>
          <cell r="BQ1853">
            <v>1.2096416675961817E-4</v>
          </cell>
          <cell r="BR1853">
            <v>220213.26</v>
          </cell>
          <cell r="BS1853">
            <v>562.75</v>
          </cell>
          <cell r="BT1853">
            <v>220776.01</v>
          </cell>
          <cell r="BU1853">
            <v>0</v>
          </cell>
          <cell r="BV1853">
            <v>220776.01</v>
          </cell>
          <cell r="BW1853">
            <v>0</v>
          </cell>
          <cell r="BX1853">
            <v>0</v>
          </cell>
          <cell r="BY1853"/>
          <cell r="BZ1853">
            <v>0</v>
          </cell>
          <cell r="CA1853" t="e">
            <v>#REF!</v>
          </cell>
          <cell r="CB1853" t="str">
            <v>Match</v>
          </cell>
          <cell r="CC1853" t="b">
            <v>0</v>
          </cell>
          <cell r="CD1853">
            <v>510646996</v>
          </cell>
          <cell r="CE1853">
            <v>9</v>
          </cell>
          <cell r="CF1853">
            <v>5</v>
          </cell>
          <cell r="CG1853">
            <v>64</v>
          </cell>
          <cell r="CH1853" t="b">
            <v>0</v>
          </cell>
          <cell r="CI1853">
            <v>-8.3131597222236451</v>
          </cell>
          <cell r="CJ1853"/>
          <cell r="CK1853" t="e">
            <v>#REF!</v>
          </cell>
          <cell r="CL1853" t="e">
            <v>#REF!</v>
          </cell>
        </row>
        <row r="1854">
          <cell r="B1854">
            <v>9310337</v>
          </cell>
          <cell r="C1854" t="str">
            <v xml:space="preserve"> TUTTLE,CRAIG</v>
          </cell>
          <cell r="D1854">
            <v>-236000</v>
          </cell>
          <cell r="E1854">
            <v>-220213.26</v>
          </cell>
          <cell r="F1854">
            <v>41754</v>
          </cell>
          <cell r="G1854">
            <v>52718</v>
          </cell>
          <cell r="H1854" t="str">
            <v xml:space="preserve"> FHLB SOLD LOAN</v>
          </cell>
          <cell r="I1854" t="str">
            <v xml:space="preserve"> PT</v>
          </cell>
          <cell r="J1854">
            <v>20</v>
          </cell>
          <cell r="K1854" t="str">
            <v xml:space="preserve"> A</v>
          </cell>
          <cell r="L1854" t="str">
            <v xml:space="preserve"> N</v>
          </cell>
          <cell r="M1854">
            <v>0</v>
          </cell>
          <cell r="N1854">
            <v>62995</v>
          </cell>
          <cell r="O1854">
            <v>9310337</v>
          </cell>
          <cell r="P1854">
            <v>0</v>
          </cell>
          <cell r="Q1854" t="str">
            <v xml:space="preserve"> AT</v>
          </cell>
          <cell r="R1854">
            <v>43132</v>
          </cell>
          <cell r="S1854">
            <v>1160.98</v>
          </cell>
          <cell r="T1854">
            <v>-562.75</v>
          </cell>
          <cell r="U1854" t="str">
            <v xml:space="preserve"> N</v>
          </cell>
          <cell r="V1854">
            <v>2</v>
          </cell>
          <cell r="W1854">
            <v>510646996</v>
          </cell>
          <cell r="X1854" t="str">
            <v xml:space="preserve"> S</v>
          </cell>
          <cell r="Y1854">
            <v>62995</v>
          </cell>
          <cell r="Z1854">
            <v>9310337</v>
          </cell>
          <cell r="AA1854">
            <v>0</v>
          </cell>
          <cell r="AB1854">
            <v>14</v>
          </cell>
          <cell r="AC1854">
            <v>6</v>
          </cell>
          <cell r="AD1854">
            <v>3</v>
          </cell>
          <cell r="AE1854">
            <v>310337</v>
          </cell>
          <cell r="AF1854">
            <v>1</v>
          </cell>
          <cell r="AG1854" t="str">
            <v xml:space="preserve"> ST</v>
          </cell>
          <cell r="AH1854" t="str">
            <v xml:space="preserve"> 310 SOUTH INDIAN ROAD, SCOTT</v>
          </cell>
          <cell r="AI1854" t="str">
            <v xml:space="preserve"> N</v>
          </cell>
          <cell r="AJ1854">
            <v>4</v>
          </cell>
          <cell r="AK1854">
            <v>5</v>
          </cell>
          <cell r="AL1854">
            <v>62995</v>
          </cell>
          <cell r="AM1854">
            <v>9310337</v>
          </cell>
          <cell r="AN1854" t="str">
            <v xml:space="preserve">  0/00/0000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62995</v>
          </cell>
          <cell r="AZ1854">
            <v>9310337</v>
          </cell>
          <cell r="BA1854" t="str">
            <v xml:space="preserve"> ST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 t="str">
            <v>Pass</v>
          </cell>
          <cell r="BH1854" t="str">
            <v>Pass</v>
          </cell>
          <cell r="BI1854" t="str">
            <v>***-**-6996</v>
          </cell>
          <cell r="BJ1854">
            <v>-220213.26</v>
          </cell>
          <cell r="BK1854">
            <v>-220776.01</v>
          </cell>
          <cell r="BL1854">
            <v>-220776.01</v>
          </cell>
          <cell r="BM1854"/>
          <cell r="BN1854"/>
          <cell r="BO1854"/>
          <cell r="BP1854"/>
          <cell r="BQ1854">
            <v>-1.2096416675961817E-4</v>
          </cell>
          <cell r="BR1854">
            <v>-220213.26</v>
          </cell>
          <cell r="BS1854">
            <v>-562.75</v>
          </cell>
          <cell r="BT1854">
            <v>-220776.01</v>
          </cell>
          <cell r="BU1854">
            <v>0</v>
          </cell>
          <cell r="BV1854">
            <v>-220776.01</v>
          </cell>
          <cell r="BW1854">
            <v>0</v>
          </cell>
          <cell r="BX1854">
            <v>0</v>
          </cell>
          <cell r="BY1854"/>
          <cell r="BZ1854">
            <v>0</v>
          </cell>
          <cell r="CA1854" t="e">
            <v>#REF!</v>
          </cell>
          <cell r="CB1854" t="str">
            <v>Match</v>
          </cell>
          <cell r="CC1854" t="b">
            <v>0</v>
          </cell>
          <cell r="CD1854">
            <v>510646996</v>
          </cell>
          <cell r="CE1854">
            <v>9</v>
          </cell>
          <cell r="CF1854">
            <v>5</v>
          </cell>
          <cell r="CG1854">
            <v>64</v>
          </cell>
          <cell r="CH1854" t="b">
            <v>0</v>
          </cell>
          <cell r="CI1854">
            <v>-8.3131597222236451</v>
          </cell>
          <cell r="CJ1854"/>
          <cell r="CK1854" t="e">
            <v>#REF!</v>
          </cell>
          <cell r="CL1854" t="e">
            <v>#REF!</v>
          </cell>
        </row>
        <row r="1855">
          <cell r="B1855">
            <v>52455</v>
          </cell>
          <cell r="C1855" t="str">
            <v xml:space="preserve"> TUTTLE,REBECCA LYNN</v>
          </cell>
          <cell r="D1855">
            <v>7345.25</v>
          </cell>
          <cell r="E1855">
            <v>3994.66</v>
          </cell>
          <cell r="F1855">
            <v>42367</v>
          </cell>
          <cell r="G1855">
            <v>43840</v>
          </cell>
          <cell r="H1855" t="str">
            <v xml:space="preserve"> PURCHASE VEHICLE</v>
          </cell>
          <cell r="I1855" t="str">
            <v xml:space="preserve"> SA</v>
          </cell>
          <cell r="J1855">
            <v>34</v>
          </cell>
          <cell r="K1855" t="str">
            <v xml:space="preserve"> A</v>
          </cell>
          <cell r="L1855" t="str">
            <v xml:space="preserve"> N</v>
          </cell>
          <cell r="M1855">
            <v>0</v>
          </cell>
          <cell r="N1855">
            <v>62998</v>
          </cell>
          <cell r="O1855">
            <v>52455</v>
          </cell>
          <cell r="P1855">
            <v>0</v>
          </cell>
          <cell r="Q1855" t="str">
            <v xml:space="preserve"> JB</v>
          </cell>
          <cell r="R1855">
            <v>43141</v>
          </cell>
          <cell r="S1855">
            <v>181.56</v>
          </cell>
          <cell r="T1855">
            <v>13.03</v>
          </cell>
          <cell r="U1855" t="str">
            <v xml:space="preserve"> N</v>
          </cell>
          <cell r="V1855">
            <v>11</v>
          </cell>
          <cell r="W1855">
            <v>513929796</v>
          </cell>
          <cell r="X1855" t="str">
            <v xml:space="preserve"> S</v>
          </cell>
          <cell r="Y1855">
            <v>62998</v>
          </cell>
          <cell r="Z1855">
            <v>52455</v>
          </cell>
          <cell r="AA1855">
            <v>0</v>
          </cell>
          <cell r="AB1855">
            <v>26</v>
          </cell>
          <cell r="AC1855">
            <v>5</v>
          </cell>
          <cell r="AD1855">
            <v>12</v>
          </cell>
          <cell r="AE1855">
            <v>0</v>
          </cell>
          <cell r="AF1855">
            <v>0</v>
          </cell>
          <cell r="AG1855" t="str">
            <v xml:space="preserve"> ST</v>
          </cell>
          <cell r="AH1855" t="str">
            <v xml:space="preserve"> 2008 PONTIAC  G6 GT (VIN 1G2ZH</v>
          </cell>
          <cell r="AI1855" t="str">
            <v xml:space="preserve"> N</v>
          </cell>
          <cell r="AJ1855">
            <v>8.5</v>
          </cell>
          <cell r="AK1855">
            <v>0</v>
          </cell>
          <cell r="AL1855">
            <v>62998</v>
          </cell>
          <cell r="AM1855">
            <v>52455</v>
          </cell>
          <cell r="AN1855" t="str">
            <v xml:space="preserve">  0/00/0000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62998</v>
          </cell>
          <cell r="AZ1855">
            <v>52455</v>
          </cell>
          <cell r="BA1855" t="str">
            <v xml:space="preserve"> ST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 t="str">
            <v>Pass</v>
          </cell>
          <cell r="BH1855" t="str">
            <v>Pass</v>
          </cell>
          <cell r="BI1855" t="str">
            <v>***-**-9796</v>
          </cell>
          <cell r="BJ1855">
            <v>3994.66</v>
          </cell>
          <cell r="BK1855">
            <v>4007.69</v>
          </cell>
          <cell r="BL1855">
            <v>4007.69</v>
          </cell>
          <cell r="BM1855"/>
          <cell r="BN1855"/>
          <cell r="BO1855"/>
          <cell r="BP1855"/>
          <cell r="BQ1855">
            <v>4.6628562538625035E-6</v>
          </cell>
          <cell r="BR1855">
            <v>3994.66</v>
          </cell>
          <cell r="BS1855">
            <v>13.03</v>
          </cell>
          <cell r="BT1855">
            <v>4007.69</v>
          </cell>
          <cell r="BU1855">
            <v>0</v>
          </cell>
          <cell r="BV1855">
            <v>4007.69</v>
          </cell>
          <cell r="BW1855">
            <v>0</v>
          </cell>
          <cell r="BX1855">
            <v>0</v>
          </cell>
          <cell r="BY1855"/>
          <cell r="BZ1855">
            <v>0</v>
          </cell>
          <cell r="CA1855" t="e">
            <v>#REF!</v>
          </cell>
          <cell r="CB1855" t="str">
            <v>Match</v>
          </cell>
          <cell r="CC1855" t="b">
            <v>0</v>
          </cell>
          <cell r="CD1855">
            <v>513929796</v>
          </cell>
          <cell r="CE1855">
            <v>9</v>
          </cell>
          <cell r="CF1855">
            <v>5</v>
          </cell>
          <cell r="CG1855">
            <v>92</v>
          </cell>
          <cell r="CH1855" t="b">
            <v>0</v>
          </cell>
          <cell r="CI1855">
            <v>-17.313159722223645</v>
          </cell>
          <cell r="CJ1855"/>
          <cell r="CK1855" t="e">
            <v>#REF!</v>
          </cell>
          <cell r="CL1855" t="e">
            <v>#REF!</v>
          </cell>
        </row>
        <row r="1856">
          <cell r="B1856">
            <v>51374</v>
          </cell>
          <cell r="C1856" t="str">
            <v xml:space="preserve"> 2 I FEEDERS LLC</v>
          </cell>
          <cell r="D1856">
            <v>870304.93</v>
          </cell>
          <cell r="E1856">
            <v>785550.09</v>
          </cell>
          <cell r="F1856">
            <v>42065</v>
          </cell>
          <cell r="G1856">
            <v>44624</v>
          </cell>
          <cell r="H1856" t="str">
            <v xml:space="preserve"> REAL ESTATE TERM</v>
          </cell>
          <cell r="I1856" t="str">
            <v xml:space="preserve"> SA</v>
          </cell>
          <cell r="J1856">
            <v>12</v>
          </cell>
          <cell r="K1856" t="str">
            <v xml:space="preserve"> A</v>
          </cell>
          <cell r="L1856" t="str">
            <v xml:space="preserve"> N</v>
          </cell>
          <cell r="M1856">
            <v>0</v>
          </cell>
          <cell r="N1856">
            <v>63000</v>
          </cell>
          <cell r="O1856">
            <v>51374</v>
          </cell>
          <cell r="P1856">
            <v>0</v>
          </cell>
          <cell r="Q1856" t="str">
            <v xml:space="preserve"> JB</v>
          </cell>
          <cell r="R1856">
            <v>43135</v>
          </cell>
          <cell r="S1856">
            <v>5890.26</v>
          </cell>
          <cell r="T1856">
            <v>2044.59</v>
          </cell>
          <cell r="U1856" t="str">
            <v xml:space="preserve"> N</v>
          </cell>
          <cell r="V1856">
            <v>2</v>
          </cell>
          <cell r="W1856">
            <v>263165231</v>
          </cell>
          <cell r="X1856" t="str">
            <v xml:space="preserve"> F</v>
          </cell>
          <cell r="Y1856">
            <v>63000</v>
          </cell>
          <cell r="Z1856">
            <v>51374</v>
          </cell>
          <cell r="AA1856">
            <v>0</v>
          </cell>
          <cell r="AB1856">
            <v>25</v>
          </cell>
          <cell r="AC1856">
            <v>6</v>
          </cell>
          <cell r="AD1856">
            <v>2</v>
          </cell>
          <cell r="AE1856">
            <v>0</v>
          </cell>
          <cell r="AF1856">
            <v>0</v>
          </cell>
          <cell r="AG1856" t="str">
            <v xml:space="preserve"> ST</v>
          </cell>
          <cell r="AH1856" t="str">
            <v xml:space="preserve"> REAL PROP LOCATED IN ALLEN, KS</v>
          </cell>
          <cell r="AI1856" t="str">
            <v xml:space="preserve"> N</v>
          </cell>
          <cell r="AJ1856">
            <v>4.75</v>
          </cell>
          <cell r="AK1856">
            <v>1</v>
          </cell>
          <cell r="AL1856">
            <v>63000</v>
          </cell>
          <cell r="AM1856">
            <v>51374</v>
          </cell>
          <cell r="AN1856" t="str">
            <v xml:space="preserve">  0/00/0000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1</v>
          </cell>
          <cell r="AW1856">
            <v>0</v>
          </cell>
          <cell r="AX1856">
            <v>0</v>
          </cell>
          <cell r="AY1856">
            <v>63000</v>
          </cell>
          <cell r="AZ1856">
            <v>51374</v>
          </cell>
          <cell r="BA1856" t="str">
            <v xml:space="preserve"> ST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 t="str">
            <v>Pass</v>
          </cell>
          <cell r="BH1856" t="str">
            <v>Pass</v>
          </cell>
          <cell r="BI1856" t="str">
            <v>**-***5231</v>
          </cell>
          <cell r="BJ1856">
            <v>785550.09</v>
          </cell>
          <cell r="BK1856">
            <v>787594.67999999993</v>
          </cell>
          <cell r="BL1856">
            <v>787594.67999999993</v>
          </cell>
          <cell r="BM1856"/>
          <cell r="BN1856"/>
          <cell r="BO1856"/>
          <cell r="BP1856"/>
          <cell r="BQ1856">
            <v>5.1241374770389281E-4</v>
          </cell>
          <cell r="BR1856">
            <v>785550.09</v>
          </cell>
          <cell r="BS1856">
            <v>2044.59</v>
          </cell>
          <cell r="BT1856">
            <v>787594.67999999993</v>
          </cell>
          <cell r="BU1856">
            <v>0</v>
          </cell>
          <cell r="BV1856">
            <v>787594.67999999993</v>
          </cell>
          <cell r="BW1856">
            <v>0</v>
          </cell>
          <cell r="BX1856">
            <v>0</v>
          </cell>
          <cell r="BY1856"/>
          <cell r="BZ1856">
            <v>0</v>
          </cell>
          <cell r="CA1856" t="e">
            <v>#REF!</v>
          </cell>
          <cell r="CB1856" t="str">
            <v>Match</v>
          </cell>
          <cell r="CC1856" t="b">
            <v>0</v>
          </cell>
          <cell r="CD1856">
            <v>263165231</v>
          </cell>
          <cell r="CE1856">
            <v>9</v>
          </cell>
          <cell r="CF1856">
            <v>2</v>
          </cell>
          <cell r="CG1856">
            <v>16</v>
          </cell>
          <cell r="CH1856" t="b">
            <v>0</v>
          </cell>
          <cell r="CI1856">
            <v>-11.313159722223645</v>
          </cell>
          <cell r="CJ1856"/>
          <cell r="CK1856" t="e">
            <v>#REF!</v>
          </cell>
          <cell r="CL1856" t="e">
            <v>#REF!</v>
          </cell>
        </row>
        <row r="1857">
          <cell r="B1857">
            <v>51399</v>
          </cell>
          <cell r="C1857" t="str">
            <v xml:space="preserve"> 2 I FEEDERS LLC</v>
          </cell>
          <cell r="D1857">
            <v>128701.29</v>
          </cell>
          <cell r="E1857">
            <v>59152.33</v>
          </cell>
          <cell r="F1857">
            <v>42072</v>
          </cell>
          <cell r="G1857">
            <v>43899</v>
          </cell>
          <cell r="H1857" t="str">
            <v xml:space="preserve"> PURCHASE TRUCK</v>
          </cell>
          <cell r="I1857" t="str">
            <v xml:space="preserve"> SA</v>
          </cell>
          <cell r="J1857">
            <v>92</v>
          </cell>
          <cell r="K1857" t="str">
            <v xml:space="preserve"> A</v>
          </cell>
          <cell r="L1857" t="str">
            <v xml:space="preserve"> N</v>
          </cell>
          <cell r="M1857">
            <v>0</v>
          </cell>
          <cell r="N1857">
            <v>63000</v>
          </cell>
          <cell r="O1857">
            <v>51399</v>
          </cell>
          <cell r="P1857">
            <v>0</v>
          </cell>
          <cell r="Q1857" t="str">
            <v xml:space="preserve"> JB</v>
          </cell>
          <cell r="R1857">
            <v>43140</v>
          </cell>
          <cell r="S1857">
            <v>2399.9299999999998</v>
          </cell>
          <cell r="T1857">
            <v>145.85</v>
          </cell>
          <cell r="U1857" t="str">
            <v xml:space="preserve"> N</v>
          </cell>
          <cell r="V1857">
            <v>3</v>
          </cell>
          <cell r="W1857">
            <v>263165231</v>
          </cell>
          <cell r="X1857" t="str">
            <v xml:space="preserve"> F</v>
          </cell>
          <cell r="Y1857">
            <v>63000</v>
          </cell>
          <cell r="Z1857">
            <v>51399</v>
          </cell>
          <cell r="AA1857">
            <v>0</v>
          </cell>
          <cell r="AB1857">
            <v>25</v>
          </cell>
          <cell r="AC1857">
            <v>2</v>
          </cell>
          <cell r="AD1857">
            <v>11</v>
          </cell>
          <cell r="AE1857">
            <v>0</v>
          </cell>
          <cell r="AF1857">
            <v>0</v>
          </cell>
          <cell r="AG1857" t="str">
            <v xml:space="preserve"> ST</v>
          </cell>
          <cell r="AH1857" t="str">
            <v xml:space="preserve"> 2013 KENWORTH T400 (VIN 1NKBL5</v>
          </cell>
          <cell r="AI1857" t="str">
            <v xml:space="preserve"> N</v>
          </cell>
          <cell r="AJ1857">
            <v>4.5</v>
          </cell>
          <cell r="AK1857">
            <v>5</v>
          </cell>
          <cell r="AL1857">
            <v>63000</v>
          </cell>
          <cell r="AM1857">
            <v>51399</v>
          </cell>
          <cell r="AN1857" t="str">
            <v xml:space="preserve">  0/00/0000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63000</v>
          </cell>
          <cell r="AZ1857">
            <v>51399</v>
          </cell>
          <cell r="BA1857" t="str">
            <v xml:space="preserve"> ST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 t="str">
            <v>Pass</v>
          </cell>
          <cell r="BH1857" t="str">
            <v>Pass</v>
          </cell>
          <cell r="BI1857" t="str">
            <v>**-***5231</v>
          </cell>
          <cell r="BJ1857">
            <v>59152.33</v>
          </cell>
          <cell r="BK1857">
            <v>59298.18</v>
          </cell>
          <cell r="BL1857">
            <v>59298.18</v>
          </cell>
          <cell r="BM1857"/>
          <cell r="BN1857"/>
          <cell r="BO1857"/>
          <cell r="BP1857"/>
          <cell r="BQ1857">
            <v>3.6554230881157925E-5</v>
          </cell>
          <cell r="BR1857">
            <v>59152.33</v>
          </cell>
          <cell r="BS1857">
            <v>145.85</v>
          </cell>
          <cell r="BT1857">
            <v>59298.18</v>
          </cell>
          <cell r="BU1857">
            <v>0</v>
          </cell>
          <cell r="BV1857">
            <v>59298.18</v>
          </cell>
          <cell r="BW1857">
            <v>0</v>
          </cell>
          <cell r="BX1857">
            <v>0</v>
          </cell>
          <cell r="BY1857"/>
          <cell r="BZ1857">
            <v>0</v>
          </cell>
          <cell r="CA1857" t="e">
            <v>#REF!</v>
          </cell>
          <cell r="CB1857" t="str">
            <v>Match</v>
          </cell>
          <cell r="CC1857" t="b">
            <v>0</v>
          </cell>
          <cell r="CD1857">
            <v>263165231</v>
          </cell>
          <cell r="CE1857">
            <v>9</v>
          </cell>
          <cell r="CF1857">
            <v>2</v>
          </cell>
          <cell r="CG1857">
            <v>16</v>
          </cell>
          <cell r="CH1857" t="b">
            <v>0</v>
          </cell>
          <cell r="CI1857">
            <v>-16.313159722223645</v>
          </cell>
          <cell r="CJ1857"/>
          <cell r="CK1857" t="e">
            <v>#REF!</v>
          </cell>
          <cell r="CL1857" t="e">
            <v>#REF!</v>
          </cell>
        </row>
        <row r="1858">
          <cell r="B1858">
            <v>54044</v>
          </cell>
          <cell r="C1858" t="str">
            <v xml:space="preserve"> ULLOM,WHITNEY</v>
          </cell>
          <cell r="D1858">
            <v>16613.3</v>
          </cell>
          <cell r="E1858">
            <v>16240.6</v>
          </cell>
          <cell r="F1858">
            <v>42948</v>
          </cell>
          <cell r="G1858">
            <v>45216</v>
          </cell>
          <cell r="H1858" t="str">
            <v xml:space="preserve"> PURCHASE VEHICLE</v>
          </cell>
          <cell r="I1858" t="str">
            <v xml:space="preserve"> SA</v>
          </cell>
          <cell r="J1858">
            <v>34</v>
          </cell>
          <cell r="K1858" t="str">
            <v xml:space="preserve"> A</v>
          </cell>
          <cell r="L1858" t="str">
            <v xml:space="preserve"> N</v>
          </cell>
          <cell r="M1858">
            <v>0</v>
          </cell>
          <cell r="N1858">
            <v>63020</v>
          </cell>
          <cell r="O1858">
            <v>54044</v>
          </cell>
          <cell r="P1858">
            <v>0</v>
          </cell>
          <cell r="Q1858" t="str">
            <v xml:space="preserve"> BR</v>
          </cell>
          <cell r="R1858">
            <v>43148</v>
          </cell>
          <cell r="S1858">
            <v>276.08</v>
          </cell>
          <cell r="T1858">
            <v>18.690000000000001</v>
          </cell>
          <cell r="U1858" t="str">
            <v xml:space="preserve"> N</v>
          </cell>
          <cell r="V1858">
            <v>11</v>
          </cell>
          <cell r="W1858">
            <v>513981151</v>
          </cell>
          <cell r="X1858" t="str">
            <v xml:space="preserve"> S</v>
          </cell>
          <cell r="Y1858">
            <v>63020</v>
          </cell>
          <cell r="Z1858">
            <v>54044</v>
          </cell>
          <cell r="AA1858">
            <v>0</v>
          </cell>
          <cell r="AB1858">
            <v>25</v>
          </cell>
          <cell r="AC1858">
            <v>5</v>
          </cell>
          <cell r="AD1858">
            <v>12</v>
          </cell>
          <cell r="AE1858">
            <v>0</v>
          </cell>
          <cell r="AF1858">
            <v>0</v>
          </cell>
          <cell r="AG1858" t="str">
            <v xml:space="preserve"> ST</v>
          </cell>
          <cell r="AH1858" t="str">
            <v xml:space="preserve"> 2014 CHEVROLET IMPALA LTZ (VIN</v>
          </cell>
          <cell r="AI1858" t="str">
            <v xml:space="preserve"> N</v>
          </cell>
          <cell r="AJ1858">
            <v>6</v>
          </cell>
          <cell r="AK1858">
            <v>0</v>
          </cell>
          <cell r="AL1858">
            <v>63020</v>
          </cell>
          <cell r="AM1858">
            <v>54044</v>
          </cell>
          <cell r="AN1858" t="str">
            <v xml:space="preserve">  0/00/0000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63020</v>
          </cell>
          <cell r="AZ1858">
            <v>54044</v>
          </cell>
          <cell r="BA1858" t="str">
            <v xml:space="preserve"> ST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 t="str">
            <v>Pass</v>
          </cell>
          <cell r="BH1858" t="str">
            <v>Pass</v>
          </cell>
          <cell r="BI1858" t="str">
            <v>***-**-1151</v>
          </cell>
          <cell r="BJ1858">
            <v>16240.6</v>
          </cell>
          <cell r="BK1858">
            <v>16259.29</v>
          </cell>
          <cell r="BL1858">
            <v>16259.29</v>
          </cell>
          <cell r="BM1858"/>
          <cell r="BN1858"/>
          <cell r="BO1858"/>
          <cell r="BP1858"/>
          <cell r="BQ1858">
            <v>1.3381555543087559E-5</v>
          </cell>
          <cell r="BR1858">
            <v>16240.6</v>
          </cell>
          <cell r="BS1858">
            <v>18.690000000000001</v>
          </cell>
          <cell r="BT1858">
            <v>16259.29</v>
          </cell>
          <cell r="BU1858">
            <v>0</v>
          </cell>
          <cell r="BV1858">
            <v>16259.29</v>
          </cell>
          <cell r="BW1858">
            <v>0</v>
          </cell>
          <cell r="BX1858">
            <v>0</v>
          </cell>
          <cell r="BY1858"/>
          <cell r="BZ1858">
            <v>0</v>
          </cell>
          <cell r="CA1858" t="e">
            <v>#REF!</v>
          </cell>
          <cell r="CB1858" t="str">
            <v>Match</v>
          </cell>
          <cell r="CC1858" t="b">
            <v>0</v>
          </cell>
          <cell r="CD1858">
            <v>513981151</v>
          </cell>
          <cell r="CE1858">
            <v>9</v>
          </cell>
          <cell r="CF1858">
            <v>5</v>
          </cell>
          <cell r="CG1858">
            <v>98</v>
          </cell>
          <cell r="CH1858" t="b">
            <v>0</v>
          </cell>
          <cell r="CI1858">
            <v>-24.313159722223645</v>
          </cell>
          <cell r="CJ1858"/>
          <cell r="CK1858" t="e">
            <v>#REF!</v>
          </cell>
          <cell r="CL1858" t="e">
            <v>#REF!</v>
          </cell>
        </row>
        <row r="1859">
          <cell r="B1859">
            <v>310397</v>
          </cell>
          <cell r="C1859" t="str">
            <v xml:space="preserve"> ULLOM,WHITNEY</v>
          </cell>
          <cell r="D1859">
            <v>92150</v>
          </cell>
          <cell r="E1859">
            <v>88726.82</v>
          </cell>
          <cell r="F1859">
            <v>42513</v>
          </cell>
          <cell r="G1859">
            <v>53479</v>
          </cell>
          <cell r="H1859" t="str">
            <v xml:space="preserve"> PURCHASE HOME</v>
          </cell>
          <cell r="I1859" t="str">
            <v xml:space="preserve"> PA</v>
          </cell>
          <cell r="J1859">
            <v>19</v>
          </cell>
          <cell r="K1859" t="str">
            <v xml:space="preserve"> A</v>
          </cell>
          <cell r="L1859" t="str">
            <v xml:space="preserve"> N</v>
          </cell>
          <cell r="M1859">
            <v>0</v>
          </cell>
          <cell r="N1859">
            <v>63020</v>
          </cell>
          <cell r="O1859">
            <v>310397</v>
          </cell>
          <cell r="P1859">
            <v>0</v>
          </cell>
          <cell r="Q1859" t="str">
            <v xml:space="preserve"> BR</v>
          </cell>
          <cell r="R1859">
            <v>43132</v>
          </cell>
          <cell r="S1859">
            <v>420.25</v>
          </cell>
          <cell r="T1859">
            <v>191.27</v>
          </cell>
          <cell r="U1859" t="str">
            <v xml:space="preserve"> N</v>
          </cell>
          <cell r="V1859">
            <v>2</v>
          </cell>
          <cell r="W1859">
            <v>513981151</v>
          </cell>
          <cell r="X1859" t="str">
            <v xml:space="preserve"> S</v>
          </cell>
          <cell r="Y1859">
            <v>63020</v>
          </cell>
          <cell r="Z1859">
            <v>310397</v>
          </cell>
          <cell r="AA1859">
            <v>0</v>
          </cell>
          <cell r="AB1859">
            <v>25</v>
          </cell>
          <cell r="AC1859">
            <v>6</v>
          </cell>
          <cell r="AD1859">
            <v>3</v>
          </cell>
          <cell r="AE1859">
            <v>310397</v>
          </cell>
          <cell r="AF1859">
            <v>1</v>
          </cell>
          <cell r="AG1859" t="str">
            <v xml:space="preserve"> ST</v>
          </cell>
          <cell r="AH1859" t="str">
            <v xml:space="preserve"> 717 CHERRY, GOODLAND</v>
          </cell>
          <cell r="AI1859" t="str">
            <v xml:space="preserve"> N</v>
          </cell>
          <cell r="AJ1859">
            <v>3.375</v>
          </cell>
          <cell r="AK1859">
            <v>0</v>
          </cell>
          <cell r="AL1859">
            <v>63020</v>
          </cell>
          <cell r="AM1859">
            <v>310397</v>
          </cell>
          <cell r="AN1859" t="str">
            <v xml:space="preserve">  0/00/0000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63020</v>
          </cell>
          <cell r="AZ1859">
            <v>310397</v>
          </cell>
          <cell r="BA1859" t="str">
            <v xml:space="preserve"> ST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 t="str">
            <v>Pass</v>
          </cell>
          <cell r="BH1859" t="str">
            <v>Pass</v>
          </cell>
          <cell r="BI1859" t="str">
            <v>***-**-1151</v>
          </cell>
          <cell r="BJ1859">
            <v>88726.82</v>
          </cell>
          <cell r="BK1859">
            <v>88918.090000000011</v>
          </cell>
          <cell r="BL1859">
            <v>88918.090000000011</v>
          </cell>
          <cell r="BM1859"/>
          <cell r="BN1859"/>
          <cell r="BO1859"/>
          <cell r="BP1859"/>
          <cell r="BQ1859">
            <v>4.1122733419346383E-5</v>
          </cell>
          <cell r="BR1859">
            <v>88726.82</v>
          </cell>
          <cell r="BS1859">
            <v>191.27</v>
          </cell>
          <cell r="BT1859">
            <v>88918.090000000011</v>
          </cell>
          <cell r="BU1859">
            <v>0</v>
          </cell>
          <cell r="BV1859">
            <v>88918.090000000011</v>
          </cell>
          <cell r="BW1859">
            <v>0</v>
          </cell>
          <cell r="BX1859">
            <v>0</v>
          </cell>
          <cell r="BY1859"/>
          <cell r="BZ1859">
            <v>0</v>
          </cell>
          <cell r="CA1859" t="e">
            <v>#REF!</v>
          </cell>
          <cell r="CB1859" t="str">
            <v>Match</v>
          </cell>
          <cell r="CC1859" t="b">
            <v>0</v>
          </cell>
          <cell r="CD1859">
            <v>513981151</v>
          </cell>
          <cell r="CE1859">
            <v>9</v>
          </cell>
          <cell r="CF1859">
            <v>5</v>
          </cell>
          <cell r="CG1859">
            <v>98</v>
          </cell>
          <cell r="CH1859" t="b">
            <v>0</v>
          </cell>
          <cell r="CI1859">
            <v>-8.3131597222236451</v>
          </cell>
          <cell r="CJ1859"/>
          <cell r="CK1859" t="e">
            <v>#REF!</v>
          </cell>
          <cell r="CL1859" t="e">
            <v>#REF!</v>
          </cell>
        </row>
        <row r="1860">
          <cell r="B1860">
            <v>9310397</v>
          </cell>
          <cell r="C1860" t="str">
            <v xml:space="preserve"> ULLOM WHITNEY</v>
          </cell>
          <cell r="D1860">
            <v>-92150</v>
          </cell>
          <cell r="E1860">
            <v>-88726.82</v>
          </cell>
          <cell r="F1860">
            <v>42513</v>
          </cell>
          <cell r="G1860">
            <v>53479</v>
          </cell>
          <cell r="H1860" t="str">
            <v xml:space="preserve"> MPF LOAN SOLD</v>
          </cell>
          <cell r="I1860" t="str">
            <v xml:space="preserve"> PT</v>
          </cell>
          <cell r="J1860">
            <v>20</v>
          </cell>
          <cell r="K1860" t="str">
            <v xml:space="preserve"> A</v>
          </cell>
          <cell r="L1860" t="str">
            <v xml:space="preserve"> N</v>
          </cell>
          <cell r="M1860">
            <v>0</v>
          </cell>
          <cell r="N1860">
            <v>63020</v>
          </cell>
          <cell r="O1860">
            <v>9310397</v>
          </cell>
          <cell r="P1860">
            <v>0</v>
          </cell>
          <cell r="Q1860" t="str">
            <v xml:space="preserve"> BR</v>
          </cell>
          <cell r="R1860">
            <v>43132</v>
          </cell>
          <cell r="S1860">
            <v>420.25</v>
          </cell>
          <cell r="T1860">
            <v>-191.27</v>
          </cell>
          <cell r="U1860" t="str">
            <v xml:space="preserve"> N</v>
          </cell>
          <cell r="V1860">
            <v>2</v>
          </cell>
          <cell r="W1860">
            <v>513981151</v>
          </cell>
          <cell r="X1860" t="str">
            <v xml:space="preserve"> S</v>
          </cell>
          <cell r="Y1860">
            <v>63020</v>
          </cell>
          <cell r="Z1860">
            <v>9310397</v>
          </cell>
          <cell r="AA1860">
            <v>0</v>
          </cell>
          <cell r="AB1860">
            <v>25</v>
          </cell>
          <cell r="AC1860">
            <v>6</v>
          </cell>
          <cell r="AD1860">
            <v>3</v>
          </cell>
          <cell r="AE1860">
            <v>310397</v>
          </cell>
          <cell r="AF1860">
            <v>1</v>
          </cell>
          <cell r="AG1860" t="str">
            <v xml:space="preserve"> ST</v>
          </cell>
          <cell r="AH1860" t="str">
            <v xml:space="preserve"> 717 CHERRY, GOODLAND</v>
          </cell>
          <cell r="AI1860" t="str">
            <v xml:space="preserve">  </v>
          </cell>
          <cell r="AJ1860">
            <v>3.375</v>
          </cell>
          <cell r="AK1860">
            <v>0</v>
          </cell>
          <cell r="AL1860">
            <v>63020</v>
          </cell>
          <cell r="AM1860">
            <v>9310397</v>
          </cell>
          <cell r="AN1860" t="str">
            <v xml:space="preserve">  0/00/0000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63020</v>
          </cell>
          <cell r="AZ1860">
            <v>9310397</v>
          </cell>
          <cell r="BA1860" t="str">
            <v xml:space="preserve"> ST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 t="str">
            <v>Pass</v>
          </cell>
          <cell r="BH1860" t="str">
            <v>Pass</v>
          </cell>
          <cell r="BI1860" t="str">
            <v>***-**-1151</v>
          </cell>
          <cell r="BJ1860">
            <v>-88726.82</v>
          </cell>
          <cell r="BK1860">
            <v>-88918.090000000011</v>
          </cell>
          <cell r="BL1860">
            <v>-88918.090000000011</v>
          </cell>
          <cell r="BM1860"/>
          <cell r="BN1860"/>
          <cell r="BO1860"/>
          <cell r="BP1860"/>
          <cell r="BQ1860">
            <v>-4.1122733419346383E-5</v>
          </cell>
          <cell r="BR1860">
            <v>-88726.82</v>
          </cell>
          <cell r="BS1860">
            <v>-191.27</v>
          </cell>
          <cell r="BT1860">
            <v>-88918.090000000011</v>
          </cell>
          <cell r="BU1860">
            <v>0</v>
          </cell>
          <cell r="BV1860">
            <v>-88918.090000000011</v>
          </cell>
          <cell r="BW1860">
            <v>0</v>
          </cell>
          <cell r="BX1860">
            <v>0</v>
          </cell>
          <cell r="BY1860"/>
          <cell r="BZ1860">
            <v>0</v>
          </cell>
          <cell r="CA1860" t="e">
            <v>#REF!</v>
          </cell>
          <cell r="CB1860" t="str">
            <v>Match</v>
          </cell>
          <cell r="CC1860" t="b">
            <v>0</v>
          </cell>
          <cell r="CD1860">
            <v>513981151</v>
          </cell>
          <cell r="CE1860">
            <v>9</v>
          </cell>
          <cell r="CF1860">
            <v>5</v>
          </cell>
          <cell r="CG1860">
            <v>98</v>
          </cell>
          <cell r="CH1860" t="b">
            <v>0</v>
          </cell>
          <cell r="CI1860">
            <v>-8.3131597222236451</v>
          </cell>
          <cell r="CJ1860"/>
          <cell r="CK1860" t="e">
            <v>#REF!</v>
          </cell>
          <cell r="CL1860" t="e">
            <v>#REF!</v>
          </cell>
        </row>
        <row r="1861">
          <cell r="B1861">
            <v>53596</v>
          </cell>
          <cell r="C1861" t="str">
            <v xml:space="preserve"> UNGER,BRENT M.</v>
          </cell>
          <cell r="D1861">
            <v>3036.5</v>
          </cell>
          <cell r="E1861">
            <v>1977.15</v>
          </cell>
          <cell r="F1861">
            <v>42766</v>
          </cell>
          <cell r="G1861">
            <v>43745</v>
          </cell>
          <cell r="H1861" t="str">
            <v xml:space="preserve"> REFINANCE DEBT</v>
          </cell>
          <cell r="I1861" t="str">
            <v xml:space="preserve"> SA</v>
          </cell>
          <cell r="J1861">
            <v>31</v>
          </cell>
          <cell r="K1861" t="str">
            <v xml:space="preserve"> A</v>
          </cell>
          <cell r="L1861" t="str">
            <v xml:space="preserve"> N</v>
          </cell>
          <cell r="M1861">
            <v>0</v>
          </cell>
          <cell r="N1861">
            <v>63040</v>
          </cell>
          <cell r="O1861">
            <v>53596</v>
          </cell>
          <cell r="P1861">
            <v>0</v>
          </cell>
          <cell r="Q1861" t="str">
            <v xml:space="preserve"> MN</v>
          </cell>
          <cell r="R1861">
            <v>43138</v>
          </cell>
          <cell r="S1861">
            <v>98.99</v>
          </cell>
          <cell r="T1861">
            <v>5.66</v>
          </cell>
          <cell r="U1861" t="str">
            <v xml:space="preserve"> N</v>
          </cell>
          <cell r="V1861">
            <v>11</v>
          </cell>
          <cell r="W1861">
            <v>515983645</v>
          </cell>
          <cell r="X1861" t="str">
            <v xml:space="preserve"> S</v>
          </cell>
          <cell r="Y1861">
            <v>63040</v>
          </cell>
          <cell r="Z1861">
            <v>53596</v>
          </cell>
          <cell r="AA1861">
            <v>0</v>
          </cell>
          <cell r="AB1861">
            <v>1</v>
          </cell>
          <cell r="AC1861">
            <v>10</v>
          </cell>
          <cell r="AD1861">
            <v>4</v>
          </cell>
          <cell r="AE1861">
            <v>0</v>
          </cell>
          <cell r="AF1861">
            <v>0</v>
          </cell>
          <cell r="AG1861" t="str">
            <v xml:space="preserve"> ST</v>
          </cell>
          <cell r="AH1861" t="str">
            <v xml:space="preserve"> 1989 HARLEY DAVIDSON XLH883 DE</v>
          </cell>
          <cell r="AI1861" t="str">
            <v xml:space="preserve"> N</v>
          </cell>
          <cell r="AJ1861">
            <v>5.5</v>
          </cell>
          <cell r="AK1861">
            <v>0</v>
          </cell>
          <cell r="AL1861">
            <v>63040</v>
          </cell>
          <cell r="AM1861">
            <v>53596</v>
          </cell>
          <cell r="AN1861" t="str">
            <v xml:space="preserve">  0/00/0000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63040</v>
          </cell>
          <cell r="AZ1861">
            <v>53596</v>
          </cell>
          <cell r="BA1861" t="str">
            <v xml:space="preserve"> ST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 t="str">
            <v>Pass</v>
          </cell>
          <cell r="BH1861" t="str">
            <v>Pass</v>
          </cell>
          <cell r="BI1861" t="str">
            <v>***-**-3645</v>
          </cell>
          <cell r="BJ1861">
            <v>1977.15</v>
          </cell>
          <cell r="BK1861">
            <v>1982.8100000000002</v>
          </cell>
          <cell r="BL1861">
            <v>1982.8100000000002</v>
          </cell>
          <cell r="BM1861"/>
          <cell r="BN1861"/>
          <cell r="BO1861"/>
          <cell r="BP1861"/>
          <cell r="BQ1861">
            <v>1.4933293102993488E-6</v>
          </cell>
          <cell r="BR1861">
            <v>1977.15</v>
          </cell>
          <cell r="BS1861">
            <v>5.66</v>
          </cell>
          <cell r="BT1861">
            <v>1982.8100000000002</v>
          </cell>
          <cell r="BU1861">
            <v>0</v>
          </cell>
          <cell r="BV1861">
            <v>1982.8100000000002</v>
          </cell>
          <cell r="BW1861">
            <v>0</v>
          </cell>
          <cell r="BX1861">
            <v>0</v>
          </cell>
          <cell r="BY1861"/>
          <cell r="BZ1861">
            <v>0</v>
          </cell>
          <cell r="CA1861" t="e">
            <v>#REF!</v>
          </cell>
          <cell r="CB1861" t="str">
            <v>Match</v>
          </cell>
          <cell r="CC1861" t="b">
            <v>0</v>
          </cell>
          <cell r="CD1861">
            <v>515983645</v>
          </cell>
          <cell r="CE1861">
            <v>9</v>
          </cell>
          <cell r="CF1861">
            <v>5</v>
          </cell>
          <cell r="CG1861">
            <v>98</v>
          </cell>
          <cell r="CH1861" t="b">
            <v>0</v>
          </cell>
          <cell r="CI1861">
            <v>-14.313159722223645</v>
          </cell>
          <cell r="CJ1861"/>
          <cell r="CK1861" t="e">
            <v>#REF!</v>
          </cell>
          <cell r="CL1861" t="e">
            <v>#REF!</v>
          </cell>
        </row>
        <row r="1862">
          <cell r="B1862">
            <v>53325</v>
          </cell>
          <cell r="C1862" t="str">
            <v xml:space="preserve"> UNGER,SCOTTY ARTHUR</v>
          </cell>
          <cell r="D1862">
            <v>5036.5</v>
          </cell>
          <cell r="E1862">
            <v>1996.78</v>
          </cell>
          <cell r="F1862">
            <v>42647</v>
          </cell>
          <cell r="G1862">
            <v>43377</v>
          </cell>
          <cell r="H1862" t="str">
            <v xml:space="preserve"> TAXES AND LEGAL FEES</v>
          </cell>
          <cell r="I1862" t="str">
            <v xml:space="preserve"> SA</v>
          </cell>
          <cell r="J1862">
            <v>31</v>
          </cell>
          <cell r="K1862" t="str">
            <v xml:space="preserve"> A</v>
          </cell>
          <cell r="L1862" t="str">
            <v xml:space="preserve"> N</v>
          </cell>
          <cell r="M1862">
            <v>0</v>
          </cell>
          <cell r="N1862">
            <v>63050</v>
          </cell>
          <cell r="O1862">
            <v>53325</v>
          </cell>
          <cell r="P1862">
            <v>0</v>
          </cell>
          <cell r="Q1862" t="str">
            <v xml:space="preserve"> TW</v>
          </cell>
          <cell r="R1862">
            <v>43135</v>
          </cell>
          <cell r="S1862">
            <v>230.09</v>
          </cell>
          <cell r="T1862">
            <v>9.35</v>
          </cell>
          <cell r="U1862" t="str">
            <v xml:space="preserve"> N</v>
          </cell>
          <cell r="V1862">
            <v>11</v>
          </cell>
          <cell r="W1862">
            <v>509707975</v>
          </cell>
          <cell r="X1862" t="str">
            <v xml:space="preserve"> S</v>
          </cell>
          <cell r="Y1862">
            <v>63050</v>
          </cell>
          <cell r="Z1862">
            <v>53325</v>
          </cell>
          <cell r="AA1862">
            <v>0</v>
          </cell>
          <cell r="AB1862">
            <v>4</v>
          </cell>
          <cell r="AC1862">
            <v>10</v>
          </cell>
          <cell r="AD1862">
            <v>4</v>
          </cell>
          <cell r="AE1862">
            <v>0</v>
          </cell>
          <cell r="AF1862">
            <v>0</v>
          </cell>
          <cell r="AG1862" t="str">
            <v xml:space="preserve"> ST</v>
          </cell>
          <cell r="AH1862" t="str">
            <v xml:space="preserve"> 1999 FORD F150</v>
          </cell>
          <cell r="AI1862" t="str">
            <v xml:space="preserve"> N</v>
          </cell>
          <cell r="AJ1862">
            <v>9</v>
          </cell>
          <cell r="AK1862">
            <v>0</v>
          </cell>
          <cell r="AL1862">
            <v>63050</v>
          </cell>
          <cell r="AM1862">
            <v>53325</v>
          </cell>
          <cell r="AN1862" t="str">
            <v xml:space="preserve">  0/00/0000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63050</v>
          </cell>
          <cell r="AZ1862">
            <v>53325</v>
          </cell>
          <cell r="BA1862" t="str">
            <v xml:space="preserve"> ST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 t="str">
            <v>Pass</v>
          </cell>
          <cell r="BH1862" t="str">
            <v>Pass</v>
          </cell>
          <cell r="BI1862" t="str">
            <v>***-**-7975</v>
          </cell>
          <cell r="BJ1862">
            <v>1996.78</v>
          </cell>
          <cell r="BK1862">
            <v>2006.1299999999999</v>
          </cell>
          <cell r="BL1862">
            <v>2006.1299999999999</v>
          </cell>
          <cell r="BM1862"/>
          <cell r="BN1862"/>
          <cell r="BO1862"/>
          <cell r="BP1862"/>
          <cell r="BQ1862">
            <v>2.4678911934281712E-6</v>
          </cell>
          <cell r="BR1862">
            <v>1996.78</v>
          </cell>
          <cell r="BS1862">
            <v>9.35</v>
          </cell>
          <cell r="BT1862">
            <v>2006.1299999999999</v>
          </cell>
          <cell r="BU1862">
            <v>0</v>
          </cell>
          <cell r="BV1862">
            <v>2006.1299999999999</v>
          </cell>
          <cell r="BW1862">
            <v>0</v>
          </cell>
          <cell r="BX1862">
            <v>0</v>
          </cell>
          <cell r="BY1862"/>
          <cell r="BZ1862">
            <v>0</v>
          </cell>
          <cell r="CA1862" t="e">
            <v>#REF!</v>
          </cell>
          <cell r="CB1862" t="str">
            <v>Match</v>
          </cell>
          <cell r="CC1862" t="b">
            <v>0</v>
          </cell>
          <cell r="CD1862">
            <v>509707975</v>
          </cell>
          <cell r="CE1862">
            <v>9</v>
          </cell>
          <cell r="CF1862">
            <v>5</v>
          </cell>
          <cell r="CG1862">
            <v>70</v>
          </cell>
          <cell r="CH1862" t="b">
            <v>0</v>
          </cell>
          <cell r="CI1862">
            <v>-11.313159722223645</v>
          </cell>
          <cell r="CJ1862"/>
          <cell r="CK1862" t="e">
            <v>#REF!</v>
          </cell>
          <cell r="CL1862" t="e">
            <v>#REF!</v>
          </cell>
        </row>
        <row r="1863">
          <cell r="B1863">
            <v>52150</v>
          </cell>
          <cell r="C1863" t="str">
            <v xml:space="preserve"> UNRUH,DONNELL D.</v>
          </cell>
          <cell r="D1863">
            <v>325000</v>
          </cell>
          <cell r="E1863">
            <v>292412.38</v>
          </cell>
          <cell r="F1863">
            <v>42282</v>
          </cell>
          <cell r="G1863">
            <v>49583</v>
          </cell>
          <cell r="H1863" t="str">
            <v xml:space="preserve"> PURCHASE REAL ESTATE</v>
          </cell>
          <cell r="I1863" t="str">
            <v xml:space="preserve"> SA</v>
          </cell>
          <cell r="J1863">
            <v>12</v>
          </cell>
          <cell r="K1863" t="str">
            <v xml:space="preserve"> A</v>
          </cell>
          <cell r="L1863" t="str">
            <v xml:space="preserve"> N</v>
          </cell>
          <cell r="M1863">
            <v>0</v>
          </cell>
          <cell r="N1863">
            <v>63097</v>
          </cell>
          <cell r="O1863">
            <v>52150</v>
          </cell>
          <cell r="P1863">
            <v>0</v>
          </cell>
          <cell r="Q1863" t="str">
            <v xml:space="preserve"> CP</v>
          </cell>
          <cell r="R1863">
            <v>43374</v>
          </cell>
          <cell r="S1863">
            <v>26074.13</v>
          </cell>
          <cell r="T1863">
            <v>8652.2000000000007</v>
          </cell>
          <cell r="U1863" t="str">
            <v xml:space="preserve"> N</v>
          </cell>
          <cell r="V1863">
            <v>2</v>
          </cell>
          <cell r="W1863">
            <v>513949954</v>
          </cell>
          <cell r="X1863" t="str">
            <v xml:space="preserve"> S</v>
          </cell>
          <cell r="Y1863">
            <v>63097</v>
          </cell>
          <cell r="Z1863">
            <v>52150</v>
          </cell>
          <cell r="AA1863">
            <v>0</v>
          </cell>
          <cell r="AB1863">
            <v>13</v>
          </cell>
          <cell r="AC1863">
            <v>6</v>
          </cell>
          <cell r="AD1863">
            <v>2</v>
          </cell>
          <cell r="AE1863">
            <v>0</v>
          </cell>
          <cell r="AF1863">
            <v>0</v>
          </cell>
          <cell r="AG1863" t="str">
            <v xml:space="preserve"> ST</v>
          </cell>
          <cell r="AH1863" t="str">
            <v xml:space="preserve"> 4147 E 450 RD, ADAIR, OK 74330</v>
          </cell>
          <cell r="AI1863" t="str">
            <v xml:space="preserve"> N</v>
          </cell>
          <cell r="AJ1863">
            <v>5</v>
          </cell>
          <cell r="AK1863">
            <v>1</v>
          </cell>
          <cell r="AL1863">
            <v>63097</v>
          </cell>
          <cell r="AM1863">
            <v>52150</v>
          </cell>
          <cell r="AN1863" t="str">
            <v xml:space="preserve">  0/00/0000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63097</v>
          </cell>
          <cell r="AZ1863">
            <v>52150</v>
          </cell>
          <cell r="BA1863" t="str">
            <v xml:space="preserve"> ST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 t="str">
            <v>Pass</v>
          </cell>
          <cell r="BH1863" t="str">
            <v>Pass</v>
          </cell>
          <cell r="BI1863" t="str">
            <v>***-**-9954</v>
          </cell>
          <cell r="BJ1863">
            <v>292412.38</v>
          </cell>
          <cell r="BK1863">
            <v>301064.58</v>
          </cell>
          <cell r="BL1863">
            <v>301064.58</v>
          </cell>
          <cell r="BM1863"/>
          <cell r="BN1863"/>
          <cell r="BO1863"/>
          <cell r="BP1863"/>
          <cell r="BQ1863">
            <v>2.0077934848755719E-4</v>
          </cell>
          <cell r="BR1863">
            <v>292412.38</v>
          </cell>
          <cell r="BS1863">
            <v>8652.2000000000007</v>
          </cell>
          <cell r="BT1863">
            <v>301064.58</v>
          </cell>
          <cell r="BU1863">
            <v>0</v>
          </cell>
          <cell r="BV1863">
            <v>301064.58</v>
          </cell>
          <cell r="BW1863">
            <v>0</v>
          </cell>
          <cell r="BX1863">
            <v>0</v>
          </cell>
          <cell r="BY1863"/>
          <cell r="BZ1863">
            <v>0</v>
          </cell>
          <cell r="CA1863" t="e">
            <v>#REF!</v>
          </cell>
          <cell r="CB1863" t="str">
            <v>Match</v>
          </cell>
          <cell r="CC1863" t="b">
            <v>0</v>
          </cell>
          <cell r="CD1863">
            <v>513949954</v>
          </cell>
          <cell r="CE1863">
            <v>9</v>
          </cell>
          <cell r="CF1863">
            <v>5</v>
          </cell>
          <cell r="CG1863">
            <v>94</v>
          </cell>
          <cell r="CH1863" t="b">
            <v>0</v>
          </cell>
          <cell r="CI1863">
            <v>-250.31315972222365</v>
          </cell>
          <cell r="CJ1863"/>
          <cell r="CK1863" t="e">
            <v>#REF!</v>
          </cell>
          <cell r="CL1863" t="e">
            <v>#REF!</v>
          </cell>
        </row>
        <row r="1864">
          <cell r="B1864">
            <v>1184</v>
          </cell>
          <cell r="C1864" t="str">
            <v xml:space="preserve"> USD #466</v>
          </cell>
          <cell r="D1864">
            <v>20000</v>
          </cell>
          <cell r="E1864">
            <v>6998.25</v>
          </cell>
          <cell r="F1864">
            <v>41946</v>
          </cell>
          <cell r="G1864">
            <v>43741</v>
          </cell>
          <cell r="H1864" t="str">
            <v xml:space="preserve"> OFFICE EQUIPMENT LEASE</v>
          </cell>
          <cell r="I1864" t="str">
            <v xml:space="preserve"> SA</v>
          </cell>
          <cell r="J1864">
            <v>82</v>
          </cell>
          <cell r="K1864" t="str">
            <v xml:space="preserve"> A</v>
          </cell>
          <cell r="L1864" t="str">
            <v xml:space="preserve"> N</v>
          </cell>
          <cell r="M1864">
            <v>0</v>
          </cell>
          <cell r="N1864">
            <v>63175</v>
          </cell>
          <cell r="O1864">
            <v>1184</v>
          </cell>
          <cell r="P1864">
            <v>0</v>
          </cell>
          <cell r="Q1864" t="str">
            <v xml:space="preserve"> LF</v>
          </cell>
          <cell r="R1864">
            <v>43162</v>
          </cell>
          <cell r="S1864">
            <v>359.32</v>
          </cell>
          <cell r="T1864">
            <v>4.76</v>
          </cell>
          <cell r="U1864" t="str">
            <v xml:space="preserve"> N</v>
          </cell>
          <cell r="V1864">
            <v>82</v>
          </cell>
          <cell r="W1864">
            <v>480720625</v>
          </cell>
          <cell r="X1864" t="str">
            <v xml:space="preserve"> F</v>
          </cell>
          <cell r="Y1864">
            <v>63175</v>
          </cell>
          <cell r="Z1864">
            <v>1184</v>
          </cell>
          <cell r="AA1864">
            <v>0</v>
          </cell>
          <cell r="AB1864">
            <v>2</v>
          </cell>
          <cell r="AC1864">
            <v>82</v>
          </cell>
          <cell r="AD1864">
            <v>10</v>
          </cell>
          <cell r="AE1864">
            <v>0</v>
          </cell>
          <cell r="AF1864">
            <v>0</v>
          </cell>
          <cell r="AG1864" t="str">
            <v xml:space="preserve"> ST</v>
          </cell>
          <cell r="AH1864" t="str">
            <v xml:space="preserve"> COPIERS, PRINTERS</v>
          </cell>
          <cell r="AI1864" t="str">
            <v xml:space="preserve">  </v>
          </cell>
          <cell r="AJ1864">
            <v>3.1</v>
          </cell>
          <cell r="AK1864">
            <v>16</v>
          </cell>
          <cell r="AL1864">
            <v>63175</v>
          </cell>
          <cell r="AM1864">
            <v>1184</v>
          </cell>
          <cell r="AN1864" t="str">
            <v xml:space="preserve">  0/00/0000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3</v>
          </cell>
          <cell r="AW1864">
            <v>1</v>
          </cell>
          <cell r="AX1864">
            <v>0</v>
          </cell>
          <cell r="AY1864">
            <v>63175</v>
          </cell>
          <cell r="AZ1864">
            <v>1184</v>
          </cell>
          <cell r="BA1864" t="str">
            <v xml:space="preserve"> ST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 t="str">
            <v>Pass</v>
          </cell>
          <cell r="BH1864" t="str">
            <v>Pass</v>
          </cell>
          <cell r="BI1864" t="str">
            <v>**-***0625</v>
          </cell>
          <cell r="BJ1864">
            <v>6998.25</v>
          </cell>
          <cell r="BK1864">
            <v>7003.01</v>
          </cell>
          <cell r="BL1864">
            <v>7003.01</v>
          </cell>
          <cell r="BM1864"/>
          <cell r="BN1864"/>
          <cell r="BO1864"/>
          <cell r="BP1864"/>
          <cell r="BQ1864">
            <v>2.9792327084198322E-6</v>
          </cell>
          <cell r="BR1864">
            <v>6998.25</v>
          </cell>
          <cell r="BS1864">
            <v>4.76</v>
          </cell>
          <cell r="BT1864">
            <v>7003.01</v>
          </cell>
          <cell r="BU1864">
            <v>0</v>
          </cell>
          <cell r="BV1864">
            <v>7003.01</v>
          </cell>
          <cell r="BW1864">
            <v>0</v>
          </cell>
          <cell r="BX1864">
            <v>0</v>
          </cell>
          <cell r="BY1864"/>
          <cell r="BZ1864">
            <v>0</v>
          </cell>
          <cell r="CA1864" t="e">
            <v>#REF!</v>
          </cell>
          <cell r="CB1864" t="str">
            <v>Match</v>
          </cell>
          <cell r="CC1864" t="b">
            <v>0</v>
          </cell>
          <cell r="CD1864">
            <v>480720625</v>
          </cell>
          <cell r="CE1864">
            <v>9</v>
          </cell>
          <cell r="CF1864">
            <v>4</v>
          </cell>
          <cell r="CG1864">
            <v>72</v>
          </cell>
          <cell r="CH1864" t="b">
            <v>0</v>
          </cell>
          <cell r="CI1864">
            <v>-38.313159722223645</v>
          </cell>
          <cell r="CJ1864"/>
          <cell r="CK1864" t="e">
            <v>#REF!</v>
          </cell>
          <cell r="CL1864" t="e">
            <v>#REF!</v>
          </cell>
        </row>
        <row r="1865">
          <cell r="B1865">
            <v>52617</v>
          </cell>
          <cell r="C1865" t="str">
            <v xml:space="preserve"> UNRUH,ANDREW J.</v>
          </cell>
          <cell r="D1865">
            <v>38337.5</v>
          </cell>
          <cell r="E1865">
            <v>20067.18</v>
          </cell>
          <cell r="F1865">
            <v>42423</v>
          </cell>
          <cell r="G1865">
            <v>43800</v>
          </cell>
          <cell r="H1865" t="str">
            <v xml:space="preserve"> PURCHASE VEHICLE</v>
          </cell>
          <cell r="I1865" t="str">
            <v xml:space="preserve"> SA</v>
          </cell>
          <cell r="J1865">
            <v>92</v>
          </cell>
          <cell r="K1865" t="str">
            <v xml:space="preserve"> A</v>
          </cell>
          <cell r="L1865" t="str">
            <v xml:space="preserve"> N</v>
          </cell>
          <cell r="M1865">
            <v>0</v>
          </cell>
          <cell r="N1865">
            <v>63200</v>
          </cell>
          <cell r="O1865">
            <v>52617</v>
          </cell>
          <cell r="P1865">
            <v>0</v>
          </cell>
          <cell r="Q1865" t="str">
            <v xml:space="preserve"> JD</v>
          </cell>
          <cell r="R1865">
            <v>43435</v>
          </cell>
          <cell r="S1865">
            <v>10921.47</v>
          </cell>
          <cell r="T1865">
            <v>158.34</v>
          </cell>
          <cell r="U1865" t="str">
            <v xml:space="preserve"> N</v>
          </cell>
          <cell r="V1865">
            <v>3</v>
          </cell>
          <cell r="W1865">
            <v>513667823</v>
          </cell>
          <cell r="X1865" t="str">
            <v xml:space="preserve"> S</v>
          </cell>
          <cell r="Y1865">
            <v>63200</v>
          </cell>
          <cell r="Z1865">
            <v>52617</v>
          </cell>
          <cell r="AA1865">
            <v>0</v>
          </cell>
          <cell r="AB1865">
            <v>13</v>
          </cell>
          <cell r="AC1865">
            <v>5</v>
          </cell>
          <cell r="AD1865">
            <v>11</v>
          </cell>
          <cell r="AE1865">
            <v>0</v>
          </cell>
          <cell r="AF1865">
            <v>0</v>
          </cell>
          <cell r="AG1865" t="str">
            <v xml:space="preserve"> ST</v>
          </cell>
          <cell r="AH1865" t="str">
            <v xml:space="preserve"> 2010 DODGE RAM 2500 DIESEL</v>
          </cell>
          <cell r="AI1865" t="str">
            <v xml:space="preserve"> N</v>
          </cell>
          <cell r="AJ1865">
            <v>6</v>
          </cell>
          <cell r="AK1865">
            <v>0</v>
          </cell>
          <cell r="AL1865">
            <v>63200</v>
          </cell>
          <cell r="AM1865">
            <v>52617</v>
          </cell>
          <cell r="AN1865" t="str">
            <v xml:space="preserve">  0/00/0000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63200</v>
          </cell>
          <cell r="AZ1865">
            <v>52617</v>
          </cell>
          <cell r="BA1865" t="str">
            <v xml:space="preserve"> ST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 t="str">
            <v>Pass</v>
          </cell>
          <cell r="BH1865" t="str">
            <v>Pass</v>
          </cell>
          <cell r="BI1865" t="str">
            <v>***-**-7823</v>
          </cell>
          <cell r="BJ1865">
            <v>20067.18</v>
          </cell>
          <cell r="BK1865">
            <v>20225.52</v>
          </cell>
          <cell r="BL1865">
            <v>20225.52</v>
          </cell>
          <cell r="BM1865"/>
          <cell r="BN1865"/>
          <cell r="BO1865"/>
          <cell r="BP1865"/>
          <cell r="BQ1865">
            <v>1.6534492799720194E-5</v>
          </cell>
          <cell r="BR1865">
            <v>20067.18</v>
          </cell>
          <cell r="BS1865">
            <v>158.34</v>
          </cell>
          <cell r="BT1865">
            <v>20225.52</v>
          </cell>
          <cell r="BU1865">
            <v>0</v>
          </cell>
          <cell r="BV1865">
            <v>20225.52</v>
          </cell>
          <cell r="BW1865">
            <v>0</v>
          </cell>
          <cell r="BX1865">
            <v>0</v>
          </cell>
          <cell r="BY1865"/>
          <cell r="BZ1865">
            <v>0</v>
          </cell>
          <cell r="CA1865" t="e">
            <v>#REF!</v>
          </cell>
          <cell r="CB1865" t="str">
            <v>Match</v>
          </cell>
          <cell r="CC1865" t="b">
            <v>0</v>
          </cell>
          <cell r="CD1865">
            <v>513667823</v>
          </cell>
          <cell r="CE1865">
            <v>9</v>
          </cell>
          <cell r="CF1865">
            <v>5</v>
          </cell>
          <cell r="CG1865">
            <v>66</v>
          </cell>
          <cell r="CH1865" t="b">
            <v>0</v>
          </cell>
          <cell r="CI1865">
            <v>-311.31315972222365</v>
          </cell>
          <cell r="CJ1865"/>
          <cell r="CK1865" t="e">
            <v>#REF!</v>
          </cell>
          <cell r="CL1865" t="e">
            <v>#REF!</v>
          </cell>
        </row>
        <row r="1866">
          <cell r="B1866">
            <v>53144</v>
          </cell>
          <cell r="C1866" t="str">
            <v xml:space="preserve"> UNRUH,ANDREW J.</v>
          </cell>
          <cell r="D1866">
            <v>39022.5</v>
          </cell>
          <cell r="E1866">
            <v>31426.47</v>
          </cell>
          <cell r="F1866">
            <v>42580</v>
          </cell>
          <cell r="G1866">
            <v>44196</v>
          </cell>
          <cell r="H1866" t="str">
            <v xml:space="preserve"> PURCHASE TRAILER</v>
          </cell>
          <cell r="I1866" t="str">
            <v xml:space="preserve"> SA</v>
          </cell>
          <cell r="J1866">
            <v>32</v>
          </cell>
          <cell r="K1866" t="str">
            <v xml:space="preserve"> A</v>
          </cell>
          <cell r="L1866" t="str">
            <v xml:space="preserve"> N</v>
          </cell>
          <cell r="M1866">
            <v>0</v>
          </cell>
          <cell r="N1866">
            <v>63200</v>
          </cell>
          <cell r="O1866">
            <v>53144</v>
          </cell>
          <cell r="P1866">
            <v>0</v>
          </cell>
          <cell r="Q1866" t="str">
            <v xml:space="preserve"> MN</v>
          </cell>
          <cell r="R1866">
            <v>43159</v>
          </cell>
          <cell r="S1866">
            <v>8962.36</v>
          </cell>
          <cell r="T1866">
            <v>1709.94</v>
          </cell>
          <cell r="U1866" t="str">
            <v xml:space="preserve"> N</v>
          </cell>
          <cell r="V1866">
            <v>3</v>
          </cell>
          <cell r="W1866">
            <v>513667823</v>
          </cell>
          <cell r="X1866" t="str">
            <v xml:space="preserve"> S</v>
          </cell>
          <cell r="Y1866">
            <v>63200</v>
          </cell>
          <cell r="Z1866">
            <v>53144</v>
          </cell>
          <cell r="AA1866">
            <v>0</v>
          </cell>
          <cell r="AB1866">
            <v>13</v>
          </cell>
          <cell r="AC1866">
            <v>2</v>
          </cell>
          <cell r="AD1866">
            <v>5</v>
          </cell>
          <cell r="AE1866">
            <v>0</v>
          </cell>
          <cell r="AF1866">
            <v>0</v>
          </cell>
          <cell r="AG1866" t="str">
            <v xml:space="preserve"> ST</v>
          </cell>
          <cell r="AH1866" t="str">
            <v xml:space="preserve"> 2007 MEYER TRAILER</v>
          </cell>
          <cell r="AI1866" t="str">
            <v xml:space="preserve"> N</v>
          </cell>
          <cell r="AJ1866">
            <v>6</v>
          </cell>
          <cell r="AK1866">
            <v>0</v>
          </cell>
          <cell r="AL1866">
            <v>63200</v>
          </cell>
          <cell r="AM1866">
            <v>53144</v>
          </cell>
          <cell r="AN1866" t="str">
            <v xml:space="preserve">  0/00/0000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63200</v>
          </cell>
          <cell r="AZ1866">
            <v>53144</v>
          </cell>
          <cell r="BA1866" t="str">
            <v xml:space="preserve"> ST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 t="str">
            <v>Pass</v>
          </cell>
          <cell r="BH1866" t="str">
            <v>Pass</v>
          </cell>
          <cell r="BI1866" t="str">
            <v>***-**-7823</v>
          </cell>
          <cell r="BJ1866">
            <v>31426.47</v>
          </cell>
          <cell r="BK1866">
            <v>33136.410000000003</v>
          </cell>
          <cell r="BL1866">
            <v>33136.410000000003</v>
          </cell>
          <cell r="BM1866"/>
          <cell r="BN1866"/>
          <cell r="BO1866"/>
          <cell r="BP1866"/>
          <cell r="BQ1866">
            <v>2.5894058952758819E-5</v>
          </cell>
          <cell r="BR1866">
            <v>31426.47</v>
          </cell>
          <cell r="BS1866">
            <v>1709.94</v>
          </cell>
          <cell r="BT1866">
            <v>33136.410000000003</v>
          </cell>
          <cell r="BU1866">
            <v>0</v>
          </cell>
          <cell r="BV1866">
            <v>33136.410000000003</v>
          </cell>
          <cell r="BW1866">
            <v>0</v>
          </cell>
          <cell r="BX1866">
            <v>0</v>
          </cell>
          <cell r="BY1866"/>
          <cell r="BZ1866">
            <v>0</v>
          </cell>
          <cell r="CA1866" t="e">
            <v>#REF!</v>
          </cell>
          <cell r="CB1866" t="str">
            <v>Match</v>
          </cell>
          <cell r="CC1866" t="b">
            <v>0</v>
          </cell>
          <cell r="CD1866">
            <v>513667823</v>
          </cell>
          <cell r="CE1866">
            <v>9</v>
          </cell>
          <cell r="CF1866">
            <v>5</v>
          </cell>
          <cell r="CG1866">
            <v>66</v>
          </cell>
          <cell r="CH1866" t="b">
            <v>0</v>
          </cell>
          <cell r="CI1866">
            <v>-35.313159722223645</v>
          </cell>
          <cell r="CJ1866"/>
          <cell r="CK1866" t="e">
            <v>#REF!</v>
          </cell>
          <cell r="CL1866" t="e">
            <v>#REF!</v>
          </cell>
        </row>
        <row r="1867">
          <cell r="B1867">
            <v>53246</v>
          </cell>
          <cell r="C1867" t="str">
            <v xml:space="preserve"> UNRUH,ANDREW J.</v>
          </cell>
          <cell r="D1867">
            <v>70336.639999999999</v>
          </cell>
          <cell r="E1867">
            <v>28296.76</v>
          </cell>
          <cell r="F1867">
            <v>42614</v>
          </cell>
          <cell r="G1867">
            <v>44531</v>
          </cell>
          <cell r="H1867" t="str">
            <v xml:space="preserve"> AMORTIZE TRUCK DEBT</v>
          </cell>
          <cell r="I1867" t="str">
            <v xml:space="preserve"> SA</v>
          </cell>
          <cell r="J1867">
            <v>92</v>
          </cell>
          <cell r="K1867" t="str">
            <v xml:space="preserve"> A</v>
          </cell>
          <cell r="L1867" t="str">
            <v xml:space="preserve"> N</v>
          </cell>
          <cell r="M1867">
            <v>0</v>
          </cell>
          <cell r="N1867">
            <v>63200</v>
          </cell>
          <cell r="O1867">
            <v>53246</v>
          </cell>
          <cell r="P1867">
            <v>0</v>
          </cell>
          <cell r="Q1867" t="str">
            <v xml:space="preserve"> JD</v>
          </cell>
          <cell r="R1867">
            <v>43435</v>
          </cell>
          <cell r="S1867">
            <v>15986</v>
          </cell>
          <cell r="T1867">
            <v>223.27</v>
          </cell>
          <cell r="U1867" t="str">
            <v xml:space="preserve"> N</v>
          </cell>
          <cell r="V1867">
            <v>3</v>
          </cell>
          <cell r="W1867">
            <v>513667823</v>
          </cell>
          <cell r="X1867" t="str">
            <v xml:space="preserve"> S</v>
          </cell>
          <cell r="Y1867">
            <v>63200</v>
          </cell>
          <cell r="Z1867">
            <v>53246</v>
          </cell>
          <cell r="AA1867">
            <v>1</v>
          </cell>
          <cell r="AB1867">
            <v>13</v>
          </cell>
          <cell r="AC1867">
            <v>2</v>
          </cell>
          <cell r="AD1867">
            <v>11</v>
          </cell>
          <cell r="AE1867">
            <v>0</v>
          </cell>
          <cell r="AF1867">
            <v>0</v>
          </cell>
          <cell r="AG1867" t="str">
            <v xml:space="preserve"> ST</v>
          </cell>
          <cell r="AH1867" t="str">
            <v xml:space="preserve"> 1990 KENWORTH W900 (VIN 2XKWDB</v>
          </cell>
          <cell r="AI1867" t="str">
            <v xml:space="preserve"> N</v>
          </cell>
          <cell r="AJ1867">
            <v>6</v>
          </cell>
          <cell r="AK1867">
            <v>1</v>
          </cell>
          <cell r="AL1867">
            <v>63200</v>
          </cell>
          <cell r="AM1867">
            <v>53246</v>
          </cell>
          <cell r="AN1867" t="str">
            <v xml:space="preserve">  2/03/2017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1</v>
          </cell>
          <cell r="AW1867">
            <v>1</v>
          </cell>
          <cell r="AX1867">
            <v>0</v>
          </cell>
          <cell r="AY1867">
            <v>63200</v>
          </cell>
          <cell r="AZ1867">
            <v>53246</v>
          </cell>
          <cell r="BA1867" t="str">
            <v xml:space="preserve"> ST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 t="str">
            <v>Pass</v>
          </cell>
          <cell r="BH1867" t="str">
            <v>Pass</v>
          </cell>
          <cell r="BI1867" t="str">
            <v>***-**-7823</v>
          </cell>
          <cell r="BJ1867">
            <v>28296.76</v>
          </cell>
          <cell r="BK1867">
            <v>28520.03</v>
          </cell>
          <cell r="BL1867">
            <v>28520.03</v>
          </cell>
          <cell r="BM1867"/>
          <cell r="BN1867"/>
          <cell r="BO1867"/>
          <cell r="BP1867"/>
          <cell r="BQ1867">
            <v>2.3315312588784792E-5</v>
          </cell>
          <cell r="BR1867">
            <v>28296.76</v>
          </cell>
          <cell r="BS1867">
            <v>223.27</v>
          </cell>
          <cell r="BT1867">
            <v>28520.03</v>
          </cell>
          <cell r="BU1867">
            <v>0</v>
          </cell>
          <cell r="BV1867">
            <v>28520.03</v>
          </cell>
          <cell r="BW1867">
            <v>0</v>
          </cell>
          <cell r="BX1867">
            <v>0</v>
          </cell>
          <cell r="BY1867"/>
          <cell r="BZ1867">
            <v>0</v>
          </cell>
          <cell r="CA1867" t="e">
            <v>#REF!</v>
          </cell>
          <cell r="CB1867" t="str">
            <v>Match</v>
          </cell>
          <cell r="CC1867" t="b">
            <v>0</v>
          </cell>
          <cell r="CD1867">
            <v>513667823</v>
          </cell>
          <cell r="CE1867">
            <v>9</v>
          </cell>
          <cell r="CF1867">
            <v>5</v>
          </cell>
          <cell r="CG1867">
            <v>66</v>
          </cell>
          <cell r="CH1867" t="b">
            <v>0</v>
          </cell>
          <cell r="CI1867">
            <v>-311.31315972222365</v>
          </cell>
          <cell r="CJ1867"/>
          <cell r="CK1867" t="e">
            <v>#REF!</v>
          </cell>
          <cell r="CL1867" t="e">
            <v>#REF!</v>
          </cell>
        </row>
        <row r="1868">
          <cell r="B1868">
            <v>54165</v>
          </cell>
          <cell r="C1868" t="str">
            <v xml:space="preserve"> UNRUH,ANDREW J.</v>
          </cell>
          <cell r="D1868">
            <v>17467.5</v>
          </cell>
          <cell r="E1868">
            <v>17467.5</v>
          </cell>
          <cell r="F1868">
            <v>42990</v>
          </cell>
          <cell r="G1868">
            <v>44501</v>
          </cell>
          <cell r="H1868" t="str">
            <v xml:space="preserve"> PURCHASE VEHICLE</v>
          </cell>
          <cell r="I1868" t="str">
            <v xml:space="preserve"> SA</v>
          </cell>
          <cell r="J1868">
            <v>34</v>
          </cell>
          <cell r="K1868" t="str">
            <v xml:space="preserve"> A</v>
          </cell>
          <cell r="L1868" t="str">
            <v xml:space="preserve"> N</v>
          </cell>
          <cell r="M1868">
            <v>0</v>
          </cell>
          <cell r="N1868">
            <v>63200</v>
          </cell>
          <cell r="O1868">
            <v>54165</v>
          </cell>
          <cell r="P1868">
            <v>0</v>
          </cell>
          <cell r="Q1868" t="str">
            <v xml:space="preserve"> MN</v>
          </cell>
          <cell r="R1868">
            <v>43405</v>
          </cell>
          <cell r="S1868">
            <v>4958.4799999999996</v>
          </cell>
          <cell r="T1868">
            <v>320.63</v>
          </cell>
          <cell r="U1868" t="str">
            <v xml:space="preserve"> N</v>
          </cell>
          <cell r="V1868">
            <v>11</v>
          </cell>
          <cell r="W1868">
            <v>513667823</v>
          </cell>
          <cell r="X1868" t="str">
            <v xml:space="preserve"> S</v>
          </cell>
          <cell r="Y1868">
            <v>63200</v>
          </cell>
          <cell r="Z1868">
            <v>54165</v>
          </cell>
          <cell r="AA1868">
            <v>0</v>
          </cell>
          <cell r="AB1868">
            <v>13</v>
          </cell>
          <cell r="AC1868">
            <v>5</v>
          </cell>
          <cell r="AD1868">
            <v>12</v>
          </cell>
          <cell r="AE1868">
            <v>0</v>
          </cell>
          <cell r="AF1868">
            <v>0</v>
          </cell>
          <cell r="AG1868" t="str">
            <v xml:space="preserve"> ST</v>
          </cell>
          <cell r="AH1868" t="str">
            <v xml:space="preserve"> 2011 FORD EXPEDITION (VIN 1FM</v>
          </cell>
          <cell r="AI1868" t="str">
            <v xml:space="preserve"> N</v>
          </cell>
          <cell r="AJ1868">
            <v>5</v>
          </cell>
          <cell r="AK1868">
            <v>0</v>
          </cell>
          <cell r="AL1868">
            <v>63200</v>
          </cell>
          <cell r="AM1868">
            <v>54165</v>
          </cell>
          <cell r="AN1868" t="str">
            <v xml:space="preserve">  0/00/0000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63200</v>
          </cell>
          <cell r="AZ1868">
            <v>54165</v>
          </cell>
          <cell r="BA1868" t="str">
            <v xml:space="preserve"> ST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 t="str">
            <v>Pass</v>
          </cell>
          <cell r="BH1868" t="str">
            <v>Pass</v>
          </cell>
          <cell r="BI1868" t="str">
            <v>***-**-7823</v>
          </cell>
          <cell r="BJ1868">
            <v>17467.5</v>
          </cell>
          <cell r="BK1868">
            <v>17788.13</v>
          </cell>
          <cell r="BL1868">
            <v>17788.13</v>
          </cell>
          <cell r="BM1868"/>
          <cell r="BN1868"/>
          <cell r="BO1868"/>
          <cell r="BP1868"/>
          <cell r="BQ1868">
            <v>1.1993723623146206E-5</v>
          </cell>
          <cell r="BR1868">
            <v>17467.5</v>
          </cell>
          <cell r="BS1868">
            <v>320.63</v>
          </cell>
          <cell r="BT1868">
            <v>17788.13</v>
          </cell>
          <cell r="BU1868">
            <v>0</v>
          </cell>
          <cell r="BV1868">
            <v>17788.13</v>
          </cell>
          <cell r="BW1868">
            <v>0</v>
          </cell>
          <cell r="BX1868">
            <v>0</v>
          </cell>
          <cell r="BY1868"/>
          <cell r="BZ1868">
            <v>0</v>
          </cell>
          <cell r="CA1868" t="e">
            <v>#REF!</v>
          </cell>
          <cell r="CB1868" t="str">
            <v>Match</v>
          </cell>
          <cell r="CC1868" t="b">
            <v>0</v>
          </cell>
          <cell r="CD1868">
            <v>513667823</v>
          </cell>
          <cell r="CE1868">
            <v>9</v>
          </cell>
          <cell r="CF1868">
            <v>5</v>
          </cell>
          <cell r="CG1868">
            <v>66</v>
          </cell>
          <cell r="CH1868" t="b">
            <v>0</v>
          </cell>
          <cell r="CI1868">
            <v>-281.31315972222365</v>
          </cell>
          <cell r="CJ1868"/>
          <cell r="CK1868" t="e">
            <v>#REF!</v>
          </cell>
          <cell r="CL1868" t="e">
            <v>#REF!</v>
          </cell>
        </row>
        <row r="1869">
          <cell r="B1869">
            <v>54270</v>
          </cell>
          <cell r="C1869" t="str">
            <v xml:space="preserve"> UNRUH,ANDREW JAMES</v>
          </cell>
          <cell r="D1869">
            <v>137750</v>
          </cell>
          <cell r="E1869">
            <v>137750</v>
          </cell>
          <cell r="F1869">
            <v>43066</v>
          </cell>
          <cell r="G1869">
            <v>48563</v>
          </cell>
          <cell r="H1869" t="str">
            <v xml:space="preserve"> PURCHASE HOME</v>
          </cell>
          <cell r="I1869" t="str">
            <v xml:space="preserve"> SA</v>
          </cell>
          <cell r="J1869">
            <v>13</v>
          </cell>
          <cell r="K1869" t="str">
            <v xml:space="preserve"> A</v>
          </cell>
          <cell r="L1869" t="str">
            <v xml:space="preserve"> N</v>
          </cell>
          <cell r="M1869">
            <v>0</v>
          </cell>
          <cell r="N1869">
            <v>63200</v>
          </cell>
          <cell r="O1869">
            <v>54270</v>
          </cell>
          <cell r="P1869">
            <v>0</v>
          </cell>
          <cell r="Q1869" t="str">
            <v xml:space="preserve"> BR</v>
          </cell>
          <cell r="R1869">
            <v>43146</v>
          </cell>
          <cell r="S1869">
            <v>741.54</v>
          </cell>
          <cell r="T1869">
            <v>352.91</v>
          </cell>
          <cell r="U1869" t="str">
            <v xml:space="preserve"> N</v>
          </cell>
          <cell r="V1869">
            <v>2</v>
          </cell>
          <cell r="W1869">
            <v>513667823</v>
          </cell>
          <cell r="X1869" t="str">
            <v xml:space="preserve"> S</v>
          </cell>
          <cell r="Y1869">
            <v>63200</v>
          </cell>
          <cell r="Z1869">
            <v>54270</v>
          </cell>
          <cell r="AA1869">
            <v>0</v>
          </cell>
          <cell r="AB1869">
            <v>13</v>
          </cell>
          <cell r="AC1869">
            <v>6</v>
          </cell>
          <cell r="AD1869">
            <v>1</v>
          </cell>
          <cell r="AE1869">
            <v>0</v>
          </cell>
          <cell r="AF1869">
            <v>0</v>
          </cell>
          <cell r="AG1869" t="str">
            <v xml:space="preserve"> ST</v>
          </cell>
          <cell r="AH1869" t="str">
            <v xml:space="preserve"> 909 COURT ST</v>
          </cell>
          <cell r="AI1869" t="str">
            <v xml:space="preserve"> N</v>
          </cell>
          <cell r="AJ1869">
            <v>5</v>
          </cell>
          <cell r="AK1869">
            <v>0</v>
          </cell>
          <cell r="AL1869">
            <v>63200</v>
          </cell>
          <cell r="AM1869">
            <v>54270</v>
          </cell>
          <cell r="AN1869" t="str">
            <v xml:space="preserve">  0/00/0000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63200</v>
          </cell>
          <cell r="AZ1869">
            <v>54270</v>
          </cell>
          <cell r="BA1869" t="str">
            <v xml:space="preserve"> ST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 t="str">
            <v>Pass</v>
          </cell>
          <cell r="BH1869" t="str">
            <v>Pass</v>
          </cell>
          <cell r="BI1869" t="str">
            <v>***-**-7823</v>
          </cell>
          <cell r="BJ1869">
            <v>137750</v>
          </cell>
          <cell r="BK1869">
            <v>138102.91</v>
          </cell>
          <cell r="BL1869">
            <v>138102.91</v>
          </cell>
          <cell r="BM1869"/>
          <cell r="BN1869"/>
          <cell r="BO1869"/>
          <cell r="BP1869"/>
          <cell r="BQ1869">
            <v>9.4583393679026185E-5</v>
          </cell>
          <cell r="BR1869">
            <v>137750</v>
          </cell>
          <cell r="BS1869">
            <v>352.91</v>
          </cell>
          <cell r="BT1869">
            <v>138102.91</v>
          </cell>
          <cell r="BU1869">
            <v>0</v>
          </cell>
          <cell r="BV1869">
            <v>138102.91</v>
          </cell>
          <cell r="BW1869">
            <v>0</v>
          </cell>
          <cell r="BX1869">
            <v>0</v>
          </cell>
          <cell r="BY1869"/>
          <cell r="BZ1869">
            <v>0</v>
          </cell>
          <cell r="CA1869" t="e">
            <v>#REF!</v>
          </cell>
          <cell r="CB1869" t="str">
            <v>Match</v>
          </cell>
          <cell r="CC1869" t="b">
            <v>0</v>
          </cell>
          <cell r="CD1869">
            <v>513667823</v>
          </cell>
          <cell r="CE1869">
            <v>9</v>
          </cell>
          <cell r="CF1869">
            <v>5</v>
          </cell>
          <cell r="CG1869">
            <v>66</v>
          </cell>
          <cell r="CH1869" t="b">
            <v>0</v>
          </cell>
          <cell r="CI1869">
            <v>-22.313159722223645</v>
          </cell>
          <cell r="CJ1869"/>
          <cell r="CK1869" t="e">
            <v>#REF!</v>
          </cell>
          <cell r="CL1869" t="e">
            <v>#REF!</v>
          </cell>
        </row>
        <row r="1870">
          <cell r="B1870">
            <v>49482</v>
          </cell>
          <cell r="C1870" t="str">
            <v xml:space="preserve"> UNRUH,CHAD D</v>
          </cell>
          <cell r="D1870">
            <v>150000</v>
          </cell>
          <cell r="E1870">
            <v>107936.08</v>
          </cell>
          <cell r="F1870">
            <v>41516</v>
          </cell>
          <cell r="G1870">
            <v>46767</v>
          </cell>
          <cell r="H1870" t="str">
            <v xml:space="preserve"> REAL ESTATE REFINANCE</v>
          </cell>
          <cell r="I1870" t="str">
            <v xml:space="preserve"> SA</v>
          </cell>
          <cell r="J1870">
            <v>12</v>
          </cell>
          <cell r="K1870" t="str">
            <v xml:space="preserve"> A</v>
          </cell>
          <cell r="L1870" t="str">
            <v xml:space="preserve"> N</v>
          </cell>
          <cell r="M1870">
            <v>0</v>
          </cell>
          <cell r="N1870">
            <v>63397</v>
          </cell>
          <cell r="O1870">
            <v>49482</v>
          </cell>
          <cell r="P1870">
            <v>0</v>
          </cell>
          <cell r="Q1870" t="str">
            <v xml:space="preserve"> MN</v>
          </cell>
          <cell r="R1870">
            <v>43480</v>
          </cell>
          <cell r="S1870">
            <v>13982.57</v>
          </cell>
          <cell r="T1870">
            <v>292.75</v>
          </cell>
          <cell r="U1870" t="str">
            <v xml:space="preserve"> N</v>
          </cell>
          <cell r="V1870">
            <v>2</v>
          </cell>
          <cell r="W1870">
            <v>515946600</v>
          </cell>
          <cell r="X1870" t="str">
            <v xml:space="preserve"> S</v>
          </cell>
          <cell r="Y1870">
            <v>63397</v>
          </cell>
          <cell r="Z1870">
            <v>49482</v>
          </cell>
          <cell r="AA1870">
            <v>0</v>
          </cell>
          <cell r="AB1870">
            <v>13</v>
          </cell>
          <cell r="AC1870">
            <v>6</v>
          </cell>
          <cell r="AD1870">
            <v>2</v>
          </cell>
          <cell r="AE1870">
            <v>0</v>
          </cell>
          <cell r="AF1870">
            <v>0</v>
          </cell>
          <cell r="AG1870" t="str">
            <v xml:space="preserve"> ST</v>
          </cell>
          <cell r="AH1870" t="str">
            <v xml:space="preserve"> RE MORTGAGE</v>
          </cell>
          <cell r="AI1870" t="str">
            <v xml:space="preserve"> N</v>
          </cell>
          <cell r="AJ1870">
            <v>4.95</v>
          </cell>
          <cell r="AK1870">
            <v>0</v>
          </cell>
          <cell r="AL1870">
            <v>63397</v>
          </cell>
          <cell r="AM1870">
            <v>49482</v>
          </cell>
          <cell r="AN1870" t="str">
            <v xml:space="preserve">  0/00/0000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63397</v>
          </cell>
          <cell r="AZ1870">
            <v>49482</v>
          </cell>
          <cell r="BA1870" t="str">
            <v xml:space="preserve"> ST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 t="str">
            <v>Pass</v>
          </cell>
          <cell r="BH1870" t="str">
            <v>Pass</v>
          </cell>
          <cell r="BI1870" t="str">
            <v>***-**-6600</v>
          </cell>
          <cell r="BJ1870">
            <v>107936.08</v>
          </cell>
          <cell r="BK1870">
            <v>108228.83</v>
          </cell>
          <cell r="BL1870">
            <v>108228.83</v>
          </cell>
          <cell r="BM1870"/>
          <cell r="BN1870"/>
          <cell r="BO1870"/>
          <cell r="BP1870"/>
          <cell r="BQ1870">
            <v>7.3371115349130718E-5</v>
          </cell>
          <cell r="BR1870">
            <v>107936.08</v>
          </cell>
          <cell r="BS1870">
            <v>292.75</v>
          </cell>
          <cell r="BT1870">
            <v>108228.83</v>
          </cell>
          <cell r="BU1870">
            <v>0</v>
          </cell>
          <cell r="BV1870">
            <v>108228.83</v>
          </cell>
          <cell r="BW1870">
            <v>0</v>
          </cell>
          <cell r="BX1870">
            <v>0</v>
          </cell>
          <cell r="BY1870"/>
          <cell r="BZ1870">
            <v>0</v>
          </cell>
          <cell r="CA1870" t="e">
            <v>#REF!</v>
          </cell>
          <cell r="CB1870" t="str">
            <v>Match</v>
          </cell>
          <cell r="CC1870" t="b">
            <v>0</v>
          </cell>
          <cell r="CD1870">
            <v>515946600</v>
          </cell>
          <cell r="CE1870">
            <v>9</v>
          </cell>
          <cell r="CF1870">
            <v>5</v>
          </cell>
          <cell r="CG1870">
            <v>94</v>
          </cell>
          <cell r="CH1870" t="b">
            <v>0</v>
          </cell>
          <cell r="CI1870">
            <v>-356.31315972222365</v>
          </cell>
          <cell r="CJ1870"/>
          <cell r="CK1870" t="e">
            <v>#REF!</v>
          </cell>
          <cell r="CL1870" t="e">
            <v>#REF!</v>
          </cell>
        </row>
        <row r="1871">
          <cell r="B1871">
            <v>51702</v>
          </cell>
          <cell r="C1871" t="str">
            <v xml:space="preserve"> UNRUH,CHAD D.</v>
          </cell>
          <cell r="D1871">
            <v>100000</v>
          </cell>
          <cell r="E1871">
            <v>83268.34</v>
          </cell>
          <cell r="F1871">
            <v>42156</v>
          </cell>
          <cell r="G1871">
            <v>43845</v>
          </cell>
          <cell r="H1871" t="str">
            <v xml:space="preserve"> AMORTIZE MACHINERY/EQUIPMENT</v>
          </cell>
          <cell r="I1871" t="str">
            <v xml:space="preserve"> SA</v>
          </cell>
          <cell r="J1871">
            <v>92</v>
          </cell>
          <cell r="K1871" t="str">
            <v xml:space="preserve"> A</v>
          </cell>
          <cell r="L1871" t="str">
            <v xml:space="preserve"> N</v>
          </cell>
          <cell r="M1871">
            <v>0</v>
          </cell>
          <cell r="N1871">
            <v>63397</v>
          </cell>
          <cell r="O1871">
            <v>51702</v>
          </cell>
          <cell r="P1871">
            <v>0</v>
          </cell>
          <cell r="Q1871" t="str">
            <v xml:space="preserve"> MN</v>
          </cell>
          <cell r="R1871">
            <v>43480</v>
          </cell>
          <cell r="S1871">
            <v>10000</v>
          </cell>
          <cell r="T1871">
            <v>250.95</v>
          </cell>
          <cell r="U1871" t="str">
            <v xml:space="preserve"> N</v>
          </cell>
          <cell r="V1871">
            <v>3</v>
          </cell>
          <cell r="W1871">
            <v>515946600</v>
          </cell>
          <cell r="X1871" t="str">
            <v xml:space="preserve"> S</v>
          </cell>
          <cell r="Y1871">
            <v>63397</v>
          </cell>
          <cell r="Z1871">
            <v>51702</v>
          </cell>
          <cell r="AA1871">
            <v>0</v>
          </cell>
          <cell r="AB1871">
            <v>13</v>
          </cell>
          <cell r="AC1871">
            <v>2</v>
          </cell>
          <cell r="AD1871">
            <v>11</v>
          </cell>
          <cell r="AE1871">
            <v>0</v>
          </cell>
          <cell r="AF1871">
            <v>0</v>
          </cell>
          <cell r="AG1871" t="str">
            <v xml:space="preserve"> ST</v>
          </cell>
          <cell r="AH1871" t="str">
            <v xml:space="preserve"> ALL EQUIPMENT</v>
          </cell>
          <cell r="AI1871" t="str">
            <v xml:space="preserve"> N</v>
          </cell>
          <cell r="AJ1871">
            <v>5.5</v>
          </cell>
          <cell r="AK1871">
            <v>0</v>
          </cell>
          <cell r="AL1871">
            <v>63397</v>
          </cell>
          <cell r="AM1871">
            <v>51702</v>
          </cell>
          <cell r="AN1871" t="str">
            <v xml:space="preserve">  0/00/0000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63397</v>
          </cell>
          <cell r="AZ1871">
            <v>51702</v>
          </cell>
          <cell r="BA1871" t="str">
            <v xml:space="preserve"> ST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 t="str">
            <v>Pass</v>
          </cell>
          <cell r="BH1871" t="str">
            <v>Pass</v>
          </cell>
          <cell r="BI1871" t="str">
            <v>***-**-6600</v>
          </cell>
          <cell r="BJ1871">
            <v>83268.34</v>
          </cell>
          <cell r="BK1871">
            <v>83519.289999999994</v>
          </cell>
          <cell r="BL1871">
            <v>83519.289999999994</v>
          </cell>
          <cell r="BM1871"/>
          <cell r="BN1871"/>
          <cell r="BO1871"/>
          <cell r="BP1871"/>
          <cell r="BQ1871">
            <v>6.2892068250750653E-5</v>
          </cell>
          <cell r="BR1871">
            <v>83268.34</v>
          </cell>
          <cell r="BS1871">
            <v>250.95</v>
          </cell>
          <cell r="BT1871">
            <v>83519.289999999994</v>
          </cell>
          <cell r="BU1871">
            <v>0</v>
          </cell>
          <cell r="BV1871">
            <v>83519.289999999994</v>
          </cell>
          <cell r="BW1871">
            <v>0</v>
          </cell>
          <cell r="BX1871">
            <v>0</v>
          </cell>
          <cell r="BY1871"/>
          <cell r="BZ1871">
            <v>0</v>
          </cell>
          <cell r="CA1871" t="e">
            <v>#REF!</v>
          </cell>
          <cell r="CB1871" t="str">
            <v>Match</v>
          </cell>
          <cell r="CC1871" t="b">
            <v>0</v>
          </cell>
          <cell r="CD1871">
            <v>515946600</v>
          </cell>
          <cell r="CE1871">
            <v>9</v>
          </cell>
          <cell r="CF1871">
            <v>5</v>
          </cell>
          <cell r="CG1871">
            <v>94</v>
          </cell>
          <cell r="CH1871" t="b">
            <v>0</v>
          </cell>
          <cell r="CI1871">
            <v>-356.31315972222365</v>
          </cell>
          <cell r="CJ1871"/>
          <cell r="CK1871" t="e">
            <v>#REF!</v>
          </cell>
          <cell r="CL1871" t="e">
            <v>#REF!</v>
          </cell>
        </row>
        <row r="1872">
          <cell r="B1872">
            <v>53709</v>
          </cell>
          <cell r="C1872" t="str">
            <v xml:space="preserve"> UNRUH,CHAD D.</v>
          </cell>
          <cell r="D1872">
            <v>200000</v>
          </cell>
          <cell r="E1872">
            <v>140000</v>
          </cell>
          <cell r="F1872">
            <v>42821</v>
          </cell>
          <cell r="G1872">
            <v>43160</v>
          </cell>
          <cell r="H1872" t="str">
            <v xml:space="preserve"> RENEW OPERATING LOC</v>
          </cell>
          <cell r="I1872" t="str">
            <v xml:space="preserve"> SI</v>
          </cell>
          <cell r="J1872">
            <v>91</v>
          </cell>
          <cell r="K1872" t="str">
            <v xml:space="preserve"> A</v>
          </cell>
          <cell r="L1872" t="str">
            <v xml:space="preserve"> O</v>
          </cell>
          <cell r="M1872">
            <v>200000</v>
          </cell>
          <cell r="N1872">
            <v>63397</v>
          </cell>
          <cell r="O1872">
            <v>53709</v>
          </cell>
          <cell r="P1872">
            <v>0</v>
          </cell>
          <cell r="Q1872" t="str">
            <v xml:space="preserve"> MN</v>
          </cell>
          <cell r="R1872">
            <v>43160</v>
          </cell>
          <cell r="S1872">
            <v>0</v>
          </cell>
          <cell r="T1872">
            <v>619.32000000000005</v>
          </cell>
          <cell r="U1872" t="str">
            <v xml:space="preserve"> N</v>
          </cell>
          <cell r="V1872">
            <v>7</v>
          </cell>
          <cell r="W1872">
            <v>515946600</v>
          </cell>
          <cell r="X1872" t="str">
            <v xml:space="preserve"> S</v>
          </cell>
          <cell r="Y1872">
            <v>63397</v>
          </cell>
          <cell r="Z1872">
            <v>53709</v>
          </cell>
          <cell r="AA1872">
            <v>0</v>
          </cell>
          <cell r="AB1872">
            <v>13</v>
          </cell>
          <cell r="AC1872">
            <v>4</v>
          </cell>
          <cell r="AD1872">
            <v>11</v>
          </cell>
          <cell r="AE1872">
            <v>0</v>
          </cell>
          <cell r="AF1872">
            <v>0</v>
          </cell>
          <cell r="AG1872" t="str">
            <v xml:space="preserve"> ST</v>
          </cell>
          <cell r="AH1872" t="str">
            <v xml:space="preserve"> ALL INVENTORY, ACCOUNTS, EQUIP</v>
          </cell>
          <cell r="AI1872" t="str">
            <v xml:space="preserve"> N</v>
          </cell>
          <cell r="AJ1872">
            <v>5.5</v>
          </cell>
          <cell r="AK1872">
            <v>0</v>
          </cell>
          <cell r="AL1872">
            <v>63397</v>
          </cell>
          <cell r="AM1872">
            <v>53709</v>
          </cell>
          <cell r="AN1872" t="str">
            <v xml:space="preserve">  0/00/0000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63397</v>
          </cell>
          <cell r="AZ1872">
            <v>53709</v>
          </cell>
          <cell r="BA1872" t="str">
            <v xml:space="preserve"> ST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 t="str">
            <v>Pass</v>
          </cell>
          <cell r="BH1872" t="str">
            <v>Pass</v>
          </cell>
          <cell r="BI1872" t="str">
            <v>***-**-6600</v>
          </cell>
          <cell r="BJ1872">
            <v>200000</v>
          </cell>
          <cell r="BK1872">
            <v>140619.32</v>
          </cell>
          <cell r="BL1872">
            <v>140619.32</v>
          </cell>
          <cell r="BM1872"/>
          <cell r="BN1872"/>
          <cell r="BO1872"/>
          <cell r="BP1872"/>
          <cell r="BQ1872">
            <v>1.0574114429451929E-4</v>
          </cell>
          <cell r="BR1872">
            <v>140000</v>
          </cell>
          <cell r="BS1872">
            <v>619.32000000000005</v>
          </cell>
          <cell r="BT1872">
            <v>140619.32</v>
          </cell>
          <cell r="BU1872">
            <v>60000</v>
          </cell>
          <cell r="BV1872">
            <v>200619.32</v>
          </cell>
          <cell r="BW1872">
            <v>0</v>
          </cell>
          <cell r="BX1872">
            <v>0</v>
          </cell>
          <cell r="BY1872"/>
          <cell r="BZ1872">
            <v>0</v>
          </cell>
          <cell r="CA1872" t="e">
            <v>#REF!</v>
          </cell>
          <cell r="CB1872" t="str">
            <v>Match</v>
          </cell>
          <cell r="CC1872" t="b">
            <v>0</v>
          </cell>
          <cell r="CD1872">
            <v>515946600</v>
          </cell>
          <cell r="CE1872">
            <v>9</v>
          </cell>
          <cell r="CF1872">
            <v>5</v>
          </cell>
          <cell r="CG1872">
            <v>94</v>
          </cell>
          <cell r="CH1872" t="b">
            <v>0</v>
          </cell>
          <cell r="CI1872">
            <v>-36.313159722223645</v>
          </cell>
          <cell r="CJ1872"/>
          <cell r="CK1872" t="e">
            <v>#REF!</v>
          </cell>
          <cell r="CL1872" t="e">
            <v>#REF!</v>
          </cell>
        </row>
        <row r="1873">
          <cell r="B1873">
            <v>54043</v>
          </cell>
          <cell r="C1873" t="str">
            <v xml:space="preserve"> UNRUH,CHAD D.</v>
          </cell>
          <cell r="D1873">
            <v>6027.5</v>
          </cell>
          <cell r="E1873">
            <v>4825.8599999999997</v>
          </cell>
          <cell r="F1873">
            <v>42947</v>
          </cell>
          <cell r="G1873">
            <v>43678</v>
          </cell>
          <cell r="H1873" t="str">
            <v xml:space="preserve"> PURCHASE VEHICLE</v>
          </cell>
          <cell r="I1873" t="str">
            <v xml:space="preserve"> SA</v>
          </cell>
          <cell r="J1873">
            <v>34</v>
          </cell>
          <cell r="K1873" t="str">
            <v xml:space="preserve"> A</v>
          </cell>
          <cell r="L1873" t="str">
            <v xml:space="preserve"> N</v>
          </cell>
          <cell r="M1873">
            <v>0</v>
          </cell>
          <cell r="N1873">
            <v>63397</v>
          </cell>
          <cell r="O1873">
            <v>54043</v>
          </cell>
          <cell r="P1873">
            <v>0</v>
          </cell>
          <cell r="Q1873" t="str">
            <v xml:space="preserve"> LF</v>
          </cell>
          <cell r="R1873">
            <v>43132</v>
          </cell>
          <cell r="S1873">
            <v>266.51</v>
          </cell>
          <cell r="T1873">
            <v>20.52</v>
          </cell>
          <cell r="U1873" t="str">
            <v xml:space="preserve"> N</v>
          </cell>
          <cell r="V1873">
            <v>11</v>
          </cell>
          <cell r="W1873">
            <v>515946600</v>
          </cell>
          <cell r="X1873" t="str">
            <v xml:space="preserve"> S</v>
          </cell>
          <cell r="Y1873">
            <v>63397</v>
          </cell>
          <cell r="Z1873">
            <v>54043</v>
          </cell>
          <cell r="AA1873">
            <v>0</v>
          </cell>
          <cell r="AB1873">
            <v>13</v>
          </cell>
          <cell r="AC1873">
            <v>5</v>
          </cell>
          <cell r="AD1873">
            <v>12</v>
          </cell>
          <cell r="AE1873">
            <v>0</v>
          </cell>
          <cell r="AF1873">
            <v>0</v>
          </cell>
          <cell r="AG1873" t="str">
            <v xml:space="preserve"> ST</v>
          </cell>
          <cell r="AH1873" t="str">
            <v xml:space="preserve"> 2007 FORD F-150 (VIN 1FTRW12W1</v>
          </cell>
          <cell r="AI1873" t="str">
            <v xml:space="preserve"> N</v>
          </cell>
          <cell r="AJ1873">
            <v>5.75</v>
          </cell>
          <cell r="AK1873">
            <v>0</v>
          </cell>
          <cell r="AL1873">
            <v>63397</v>
          </cell>
          <cell r="AM1873">
            <v>54043</v>
          </cell>
          <cell r="AN1873" t="str">
            <v xml:space="preserve">  0/00/0000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63397</v>
          </cell>
          <cell r="AZ1873">
            <v>54043</v>
          </cell>
          <cell r="BA1873" t="str">
            <v xml:space="preserve"> ST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 t="str">
            <v>Pass</v>
          </cell>
          <cell r="BH1873" t="str">
            <v>Pass</v>
          </cell>
          <cell r="BI1873" t="str">
            <v>***-**-6600</v>
          </cell>
          <cell r="BJ1873">
            <v>4825.8599999999997</v>
          </cell>
          <cell r="BK1873">
            <v>4846.38</v>
          </cell>
          <cell r="BL1873">
            <v>4846.38</v>
          </cell>
          <cell r="BM1873"/>
          <cell r="BN1873"/>
          <cell r="BO1873"/>
          <cell r="BP1873"/>
          <cell r="BQ1873">
            <v>3.8106217688046827E-6</v>
          </cell>
          <cell r="BR1873">
            <v>4825.8599999999997</v>
          </cell>
          <cell r="BS1873">
            <v>20.52</v>
          </cell>
          <cell r="BT1873">
            <v>4846.38</v>
          </cell>
          <cell r="BU1873">
            <v>0</v>
          </cell>
          <cell r="BV1873">
            <v>4846.38</v>
          </cell>
          <cell r="BW1873">
            <v>0</v>
          </cell>
          <cell r="BX1873">
            <v>0</v>
          </cell>
          <cell r="BY1873"/>
          <cell r="BZ1873">
            <v>0</v>
          </cell>
          <cell r="CA1873" t="e">
            <v>#REF!</v>
          </cell>
          <cell r="CB1873" t="str">
            <v>Match</v>
          </cell>
          <cell r="CC1873" t="b">
            <v>0</v>
          </cell>
          <cell r="CD1873">
            <v>515946600</v>
          </cell>
          <cell r="CE1873">
            <v>9</v>
          </cell>
          <cell r="CF1873">
            <v>5</v>
          </cell>
          <cell r="CG1873">
            <v>94</v>
          </cell>
          <cell r="CH1873" t="b">
            <v>0</v>
          </cell>
          <cell r="CI1873">
            <v>-8.3131597222236451</v>
          </cell>
          <cell r="CJ1873"/>
          <cell r="CK1873" t="e">
            <v>#REF!</v>
          </cell>
          <cell r="CL1873" t="e">
            <v>#REF!</v>
          </cell>
        </row>
        <row r="1874">
          <cell r="B1874">
            <v>310277</v>
          </cell>
          <cell r="C1874" t="str">
            <v xml:space="preserve"> UNRUH,DARREL</v>
          </cell>
          <cell r="D1874">
            <v>252000</v>
          </cell>
          <cell r="E1874">
            <v>174022.26</v>
          </cell>
          <cell r="F1874">
            <v>41129</v>
          </cell>
          <cell r="G1874">
            <v>46631</v>
          </cell>
          <cell r="H1874" t="str">
            <v xml:space="preserve"> RATE/TERM REFINANCE</v>
          </cell>
          <cell r="I1874" t="str">
            <v xml:space="preserve"> PA</v>
          </cell>
          <cell r="J1874">
            <v>19</v>
          </cell>
          <cell r="K1874" t="str">
            <v xml:space="preserve"> A</v>
          </cell>
          <cell r="L1874" t="str">
            <v xml:space="preserve"> N</v>
          </cell>
          <cell r="M1874">
            <v>0</v>
          </cell>
          <cell r="N1874">
            <v>63505</v>
          </cell>
          <cell r="O1874">
            <v>310277</v>
          </cell>
          <cell r="P1874">
            <v>0</v>
          </cell>
          <cell r="Q1874" t="str">
            <v xml:space="preserve"> AT</v>
          </cell>
          <cell r="R1874">
            <v>43132</v>
          </cell>
          <cell r="S1874">
            <v>1710.13</v>
          </cell>
          <cell r="T1874">
            <v>277.93</v>
          </cell>
          <cell r="U1874" t="str">
            <v xml:space="preserve"> N</v>
          </cell>
          <cell r="V1874">
            <v>2</v>
          </cell>
          <cell r="W1874">
            <v>515844145</v>
          </cell>
          <cell r="X1874" t="str">
            <v xml:space="preserve"> S</v>
          </cell>
          <cell r="Y1874">
            <v>63505</v>
          </cell>
          <cell r="Z1874">
            <v>310277</v>
          </cell>
          <cell r="AA1874">
            <v>0</v>
          </cell>
          <cell r="AB1874">
            <v>13</v>
          </cell>
          <cell r="AC1874">
            <v>6</v>
          </cell>
          <cell r="AD1874">
            <v>3</v>
          </cell>
          <cell r="AE1874">
            <v>310277</v>
          </cell>
          <cell r="AF1874">
            <v>1</v>
          </cell>
          <cell r="AG1874" t="str">
            <v xml:space="preserve"> ST</v>
          </cell>
          <cell r="AH1874" t="str">
            <v xml:space="preserve"> 660 WEST ROAD 270, SCOTT CITY</v>
          </cell>
          <cell r="AI1874" t="str">
            <v xml:space="preserve"> N</v>
          </cell>
          <cell r="AJ1874">
            <v>2.5</v>
          </cell>
          <cell r="AK1874">
            <v>0</v>
          </cell>
          <cell r="AL1874">
            <v>63505</v>
          </cell>
          <cell r="AM1874">
            <v>310277</v>
          </cell>
          <cell r="AN1874" t="str">
            <v xml:space="preserve">  0/00/0000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63505</v>
          </cell>
          <cell r="AZ1874">
            <v>310277</v>
          </cell>
          <cell r="BA1874" t="str">
            <v xml:space="preserve"> ST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 t="str">
            <v>Pass</v>
          </cell>
          <cell r="BH1874" t="str">
            <v>Pass</v>
          </cell>
          <cell r="BI1874" t="str">
            <v>***-**-4145</v>
          </cell>
          <cell r="BJ1874">
            <v>174022.26</v>
          </cell>
          <cell r="BK1874">
            <v>174300.19</v>
          </cell>
          <cell r="BL1874">
            <v>174300.19</v>
          </cell>
          <cell r="BM1874"/>
          <cell r="BN1874"/>
          <cell r="BO1874"/>
          <cell r="BP1874"/>
          <cell r="BQ1874">
            <v>5.9744522419215441E-5</v>
          </cell>
          <cell r="BR1874">
            <v>174022.26</v>
          </cell>
          <cell r="BS1874">
            <v>277.93</v>
          </cell>
          <cell r="BT1874">
            <v>174300.19</v>
          </cell>
          <cell r="BU1874">
            <v>0</v>
          </cell>
          <cell r="BV1874">
            <v>174300.19</v>
          </cell>
          <cell r="BW1874">
            <v>0</v>
          </cell>
          <cell r="BX1874">
            <v>0</v>
          </cell>
          <cell r="BY1874"/>
          <cell r="BZ1874">
            <v>0</v>
          </cell>
          <cell r="CA1874" t="e">
            <v>#REF!</v>
          </cell>
          <cell r="CB1874" t="str">
            <v>Match</v>
          </cell>
          <cell r="CC1874" t="b">
            <v>0</v>
          </cell>
          <cell r="CD1874">
            <v>515844145</v>
          </cell>
          <cell r="CE1874">
            <v>9</v>
          </cell>
          <cell r="CF1874">
            <v>5</v>
          </cell>
          <cell r="CG1874">
            <v>84</v>
          </cell>
          <cell r="CH1874" t="b">
            <v>0</v>
          </cell>
          <cell r="CI1874">
            <v>-8.3131597222236451</v>
          </cell>
          <cell r="CJ1874"/>
          <cell r="CK1874" t="e">
            <v>#REF!</v>
          </cell>
          <cell r="CL1874" t="e">
            <v>#REF!</v>
          </cell>
        </row>
        <row r="1875">
          <cell r="B1875">
            <v>9310277</v>
          </cell>
          <cell r="C1875" t="str">
            <v xml:space="preserve"> UNRUH,DARREL</v>
          </cell>
          <cell r="D1875">
            <v>-252000</v>
          </cell>
          <cell r="E1875">
            <v>-174022.26</v>
          </cell>
          <cell r="F1875">
            <v>41129</v>
          </cell>
          <cell r="G1875">
            <v>46631</v>
          </cell>
          <cell r="H1875" t="str">
            <v xml:space="preserve"> FHLB SOLD LOAN</v>
          </cell>
          <cell r="I1875" t="str">
            <v xml:space="preserve"> PT</v>
          </cell>
          <cell r="J1875">
            <v>20</v>
          </cell>
          <cell r="K1875" t="str">
            <v xml:space="preserve"> A</v>
          </cell>
          <cell r="L1875" t="str">
            <v xml:space="preserve"> N</v>
          </cell>
          <cell r="M1875">
            <v>0</v>
          </cell>
          <cell r="N1875">
            <v>63505</v>
          </cell>
          <cell r="O1875">
            <v>9310277</v>
          </cell>
          <cell r="P1875">
            <v>0</v>
          </cell>
          <cell r="Q1875" t="str">
            <v xml:space="preserve"> AT</v>
          </cell>
          <cell r="R1875">
            <v>43132</v>
          </cell>
          <cell r="S1875">
            <v>1710.13</v>
          </cell>
          <cell r="T1875">
            <v>-277.93</v>
          </cell>
          <cell r="U1875" t="str">
            <v xml:space="preserve"> N</v>
          </cell>
          <cell r="V1875">
            <v>2</v>
          </cell>
          <cell r="W1875">
            <v>515844145</v>
          </cell>
          <cell r="X1875" t="str">
            <v xml:space="preserve"> S</v>
          </cell>
          <cell r="Y1875">
            <v>63505</v>
          </cell>
          <cell r="Z1875">
            <v>9310277</v>
          </cell>
          <cell r="AA1875">
            <v>0</v>
          </cell>
          <cell r="AB1875">
            <v>13</v>
          </cell>
          <cell r="AC1875">
            <v>6</v>
          </cell>
          <cell r="AD1875">
            <v>3</v>
          </cell>
          <cell r="AE1875">
            <v>310277</v>
          </cell>
          <cell r="AF1875">
            <v>1</v>
          </cell>
          <cell r="AG1875" t="str">
            <v xml:space="preserve"> ST</v>
          </cell>
          <cell r="AH1875" t="str">
            <v xml:space="preserve"> 660 WEST ROAD 270, SCOTT CITY</v>
          </cell>
          <cell r="AI1875" t="str">
            <v xml:space="preserve"> N</v>
          </cell>
          <cell r="AJ1875">
            <v>2.5</v>
          </cell>
          <cell r="AK1875">
            <v>1</v>
          </cell>
          <cell r="AL1875">
            <v>63505</v>
          </cell>
          <cell r="AM1875">
            <v>9310277</v>
          </cell>
          <cell r="AN1875" t="str">
            <v xml:space="preserve">  0/00/0000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63505</v>
          </cell>
          <cell r="AZ1875">
            <v>9310277</v>
          </cell>
          <cell r="BA1875" t="str">
            <v xml:space="preserve"> ST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 t="str">
            <v>Pass</v>
          </cell>
          <cell r="BH1875" t="str">
            <v>Pass</v>
          </cell>
          <cell r="BI1875" t="str">
            <v>***-**-4145</v>
          </cell>
          <cell r="BJ1875">
            <v>-174022.26</v>
          </cell>
          <cell r="BK1875">
            <v>-174300.19</v>
          </cell>
          <cell r="BL1875">
            <v>-174300.19</v>
          </cell>
          <cell r="BM1875"/>
          <cell r="BN1875"/>
          <cell r="BO1875"/>
          <cell r="BP1875"/>
          <cell r="BQ1875">
            <v>-5.9744522419215441E-5</v>
          </cell>
          <cell r="BR1875">
            <v>-174022.26</v>
          </cell>
          <cell r="BS1875">
            <v>-277.93</v>
          </cell>
          <cell r="BT1875">
            <v>-174300.19</v>
          </cell>
          <cell r="BU1875">
            <v>0</v>
          </cell>
          <cell r="BV1875">
            <v>-174300.19</v>
          </cell>
          <cell r="BW1875">
            <v>0</v>
          </cell>
          <cell r="BX1875">
            <v>0</v>
          </cell>
          <cell r="BY1875"/>
          <cell r="BZ1875">
            <v>0</v>
          </cell>
          <cell r="CA1875" t="e">
            <v>#REF!</v>
          </cell>
          <cell r="CB1875" t="str">
            <v>Match</v>
          </cell>
          <cell r="CC1875" t="b">
            <v>0</v>
          </cell>
          <cell r="CD1875">
            <v>515844145</v>
          </cell>
          <cell r="CE1875">
            <v>9</v>
          </cell>
          <cell r="CF1875">
            <v>5</v>
          </cell>
          <cell r="CG1875">
            <v>84</v>
          </cell>
          <cell r="CH1875" t="b">
            <v>0</v>
          </cell>
          <cell r="CI1875">
            <v>-8.3131597222236451</v>
          </cell>
          <cell r="CJ1875"/>
          <cell r="CK1875" t="e">
            <v>#REF!</v>
          </cell>
          <cell r="CL1875" t="e">
            <v>#REF!</v>
          </cell>
        </row>
        <row r="1876">
          <cell r="B1876">
            <v>50919</v>
          </cell>
          <cell r="C1876" t="str">
            <v xml:space="preserve"> UNRUH,DAVID K.</v>
          </cell>
          <cell r="D1876">
            <v>91500</v>
          </cell>
          <cell r="E1876">
            <v>37089.24</v>
          </cell>
          <cell r="F1876">
            <v>41946</v>
          </cell>
          <cell r="G1876">
            <v>43539</v>
          </cell>
          <cell r="H1876" t="str">
            <v xml:space="preserve"> PURCHASE TRACTOR</v>
          </cell>
          <cell r="I1876" t="str">
            <v xml:space="preserve"> SA</v>
          </cell>
          <cell r="J1876">
            <v>92</v>
          </cell>
          <cell r="K1876" t="str">
            <v xml:space="preserve"> A</v>
          </cell>
          <cell r="L1876" t="str">
            <v xml:space="preserve"> N</v>
          </cell>
          <cell r="M1876">
            <v>0</v>
          </cell>
          <cell r="N1876">
            <v>63600</v>
          </cell>
          <cell r="O1876">
            <v>50919</v>
          </cell>
          <cell r="P1876">
            <v>0</v>
          </cell>
          <cell r="Q1876" t="str">
            <v xml:space="preserve"> LF</v>
          </cell>
          <cell r="R1876">
            <v>43174</v>
          </cell>
          <cell r="S1876">
            <v>20006.189999999999</v>
          </cell>
          <cell r="T1876">
            <v>47.11</v>
          </cell>
          <cell r="U1876" t="str">
            <v xml:space="preserve"> N</v>
          </cell>
          <cell r="V1876">
            <v>3</v>
          </cell>
          <cell r="W1876">
            <v>509628239</v>
          </cell>
          <cell r="X1876" t="str">
            <v xml:space="preserve"> S</v>
          </cell>
          <cell r="Y1876">
            <v>63600</v>
          </cell>
          <cell r="Z1876">
            <v>50919</v>
          </cell>
          <cell r="AA1876">
            <v>0</v>
          </cell>
          <cell r="AB1876">
            <v>13</v>
          </cell>
          <cell r="AC1876">
            <v>2</v>
          </cell>
          <cell r="AD1876">
            <v>11</v>
          </cell>
          <cell r="AE1876">
            <v>0</v>
          </cell>
          <cell r="AF1876">
            <v>0</v>
          </cell>
          <cell r="AG1876" t="str">
            <v xml:space="preserve"> ST</v>
          </cell>
          <cell r="AH1876" t="str">
            <v xml:space="preserve"> ALL EQUIPMENT</v>
          </cell>
          <cell r="AI1876" t="str">
            <v xml:space="preserve"> N</v>
          </cell>
          <cell r="AJ1876">
            <v>3.9</v>
          </cell>
          <cell r="AK1876">
            <v>0</v>
          </cell>
          <cell r="AL1876">
            <v>63600</v>
          </cell>
          <cell r="AM1876">
            <v>50919</v>
          </cell>
          <cell r="AN1876" t="str">
            <v xml:space="preserve">  0/00/0000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63600</v>
          </cell>
          <cell r="AZ1876">
            <v>50919</v>
          </cell>
          <cell r="BA1876" t="str">
            <v xml:space="preserve"> ST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 t="str">
            <v>Pass</v>
          </cell>
          <cell r="BH1876" t="str">
            <v>Pass</v>
          </cell>
          <cell r="BI1876" t="str">
            <v>***-**-8239</v>
          </cell>
          <cell r="BJ1876">
            <v>37089.24</v>
          </cell>
          <cell r="BK1876">
            <v>37136.35</v>
          </cell>
          <cell r="BL1876">
            <v>37136.35</v>
          </cell>
          <cell r="BM1876"/>
          <cell r="BN1876"/>
          <cell r="BO1876"/>
          <cell r="BP1876"/>
          <cell r="BQ1876">
            <v>1.9863959541032235E-5</v>
          </cell>
          <cell r="BR1876">
            <v>37089.24</v>
          </cell>
          <cell r="BS1876">
            <v>47.11</v>
          </cell>
          <cell r="BT1876">
            <v>37136.35</v>
          </cell>
          <cell r="BU1876">
            <v>0</v>
          </cell>
          <cell r="BV1876">
            <v>37136.35</v>
          </cell>
          <cell r="BW1876">
            <v>0</v>
          </cell>
          <cell r="BX1876">
            <v>0</v>
          </cell>
          <cell r="BY1876"/>
          <cell r="BZ1876">
            <v>0</v>
          </cell>
          <cell r="CA1876" t="e">
            <v>#REF!</v>
          </cell>
          <cell r="CB1876" t="str">
            <v>Match</v>
          </cell>
          <cell r="CC1876" t="b">
            <v>0</v>
          </cell>
          <cell r="CD1876">
            <v>509628239</v>
          </cell>
          <cell r="CE1876">
            <v>9</v>
          </cell>
          <cell r="CF1876">
            <v>5</v>
          </cell>
          <cell r="CG1876">
            <v>62</v>
          </cell>
          <cell r="CH1876" t="b">
            <v>0</v>
          </cell>
          <cell r="CI1876">
            <v>-50.313159722223645</v>
          </cell>
          <cell r="CJ1876"/>
          <cell r="CK1876" t="e">
            <v>#REF!</v>
          </cell>
          <cell r="CL1876" t="e">
            <v>#REF!</v>
          </cell>
        </row>
        <row r="1877">
          <cell r="B1877">
            <v>52616</v>
          </cell>
          <cell r="C1877" t="str">
            <v xml:space="preserve"> UNRUH,DAVID K.</v>
          </cell>
          <cell r="D1877">
            <v>30000</v>
          </cell>
          <cell r="E1877">
            <v>20170.54</v>
          </cell>
          <cell r="F1877">
            <v>42423</v>
          </cell>
          <cell r="G1877">
            <v>43539</v>
          </cell>
          <cell r="H1877" t="str">
            <v xml:space="preserve"> PURCHASE SHELBOURNE HEADER</v>
          </cell>
          <cell r="I1877" t="str">
            <v xml:space="preserve"> SA</v>
          </cell>
          <cell r="J1877">
            <v>92</v>
          </cell>
          <cell r="K1877" t="str">
            <v xml:space="preserve"> A</v>
          </cell>
          <cell r="L1877" t="str">
            <v xml:space="preserve"> N</v>
          </cell>
          <cell r="M1877">
            <v>0</v>
          </cell>
          <cell r="N1877">
            <v>63600</v>
          </cell>
          <cell r="O1877">
            <v>52616</v>
          </cell>
          <cell r="P1877">
            <v>0</v>
          </cell>
          <cell r="Q1877" t="str">
            <v xml:space="preserve"> LF</v>
          </cell>
          <cell r="R1877">
            <v>43174</v>
          </cell>
          <cell r="S1877">
            <v>10676.23</v>
          </cell>
          <cell r="T1877">
            <v>46.7</v>
          </cell>
          <cell r="U1877" t="str">
            <v xml:space="preserve"> N</v>
          </cell>
          <cell r="V1877">
            <v>3</v>
          </cell>
          <cell r="W1877">
            <v>509628239</v>
          </cell>
          <cell r="X1877" t="str">
            <v xml:space="preserve"> S</v>
          </cell>
          <cell r="Y1877">
            <v>63600</v>
          </cell>
          <cell r="Z1877">
            <v>52616</v>
          </cell>
          <cell r="AA1877">
            <v>0</v>
          </cell>
          <cell r="AB1877">
            <v>13</v>
          </cell>
          <cell r="AC1877">
            <v>2</v>
          </cell>
          <cell r="AD1877">
            <v>11</v>
          </cell>
          <cell r="AE1877">
            <v>0</v>
          </cell>
          <cell r="AF1877">
            <v>0</v>
          </cell>
          <cell r="AG1877" t="str">
            <v xml:space="preserve"> ST</v>
          </cell>
          <cell r="AH1877" t="str">
            <v xml:space="preserve"> ALL EQUIPMENT</v>
          </cell>
          <cell r="AI1877" t="str">
            <v xml:space="preserve"> N</v>
          </cell>
          <cell r="AJ1877">
            <v>3.25</v>
          </cell>
          <cell r="AK1877">
            <v>0</v>
          </cell>
          <cell r="AL1877">
            <v>63600</v>
          </cell>
          <cell r="AM1877">
            <v>52616</v>
          </cell>
          <cell r="AN1877" t="str">
            <v xml:space="preserve">  0/00/0000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63600</v>
          </cell>
          <cell r="AZ1877">
            <v>52616</v>
          </cell>
          <cell r="BA1877" t="str">
            <v xml:space="preserve"> ST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 t="str">
            <v>Pass</v>
          </cell>
          <cell r="BH1877" t="str">
            <v>Pass</v>
          </cell>
          <cell r="BI1877" t="str">
            <v>***-**-8239</v>
          </cell>
          <cell r="BJ1877">
            <v>20170.54</v>
          </cell>
          <cell r="BK1877">
            <v>20217.240000000002</v>
          </cell>
          <cell r="BL1877">
            <v>20217.240000000002</v>
          </cell>
          <cell r="BM1877"/>
          <cell r="BN1877"/>
          <cell r="BO1877"/>
          <cell r="BP1877"/>
          <cell r="BQ1877">
            <v>9.0023142039931336E-6</v>
          </cell>
          <cell r="BR1877">
            <v>20170.54</v>
          </cell>
          <cell r="BS1877">
            <v>46.7</v>
          </cell>
          <cell r="BT1877">
            <v>20217.240000000002</v>
          </cell>
          <cell r="BU1877">
            <v>0</v>
          </cell>
          <cell r="BV1877">
            <v>20217.240000000002</v>
          </cell>
          <cell r="BW1877">
            <v>0</v>
          </cell>
          <cell r="BX1877">
            <v>0</v>
          </cell>
          <cell r="BY1877"/>
          <cell r="BZ1877">
            <v>0</v>
          </cell>
          <cell r="CA1877" t="e">
            <v>#REF!</v>
          </cell>
          <cell r="CB1877" t="str">
            <v>Match</v>
          </cell>
          <cell r="CC1877" t="b">
            <v>0</v>
          </cell>
          <cell r="CD1877">
            <v>509628239</v>
          </cell>
          <cell r="CE1877">
            <v>9</v>
          </cell>
          <cell r="CF1877">
            <v>5</v>
          </cell>
          <cell r="CG1877">
            <v>62</v>
          </cell>
          <cell r="CH1877" t="b">
            <v>0</v>
          </cell>
          <cell r="CI1877">
            <v>-50.313159722223645</v>
          </cell>
          <cell r="CJ1877"/>
          <cell r="CK1877" t="e">
            <v>#REF!</v>
          </cell>
          <cell r="CL1877" t="e">
            <v>#REF!</v>
          </cell>
        </row>
        <row r="1878">
          <cell r="B1878">
            <v>53710</v>
          </cell>
          <cell r="C1878" t="str">
            <v xml:space="preserve"> UNRUH,DAVID K.</v>
          </cell>
          <cell r="D1878">
            <v>175000</v>
          </cell>
          <cell r="E1878">
            <v>45000</v>
          </cell>
          <cell r="F1878">
            <v>42821</v>
          </cell>
          <cell r="G1878">
            <v>43160</v>
          </cell>
          <cell r="H1878" t="str">
            <v xml:space="preserve"> RENEW OPERATING LOC</v>
          </cell>
          <cell r="I1878" t="str">
            <v xml:space="preserve"> SI</v>
          </cell>
          <cell r="J1878">
            <v>91</v>
          </cell>
          <cell r="K1878" t="str">
            <v xml:space="preserve"> A</v>
          </cell>
          <cell r="L1878" t="str">
            <v xml:space="preserve"> O</v>
          </cell>
          <cell r="M1878">
            <v>175000</v>
          </cell>
          <cell r="N1878">
            <v>63600</v>
          </cell>
          <cell r="O1878">
            <v>53710</v>
          </cell>
          <cell r="P1878">
            <v>0</v>
          </cell>
          <cell r="Q1878" t="str">
            <v xml:space="preserve"> MN</v>
          </cell>
          <cell r="R1878">
            <v>43160</v>
          </cell>
          <cell r="S1878">
            <v>0</v>
          </cell>
          <cell r="T1878">
            <v>250.89</v>
          </cell>
          <cell r="U1878" t="str">
            <v xml:space="preserve"> N</v>
          </cell>
          <cell r="V1878">
            <v>7</v>
          </cell>
          <cell r="W1878">
            <v>509628239</v>
          </cell>
          <cell r="X1878" t="str">
            <v xml:space="preserve"> S</v>
          </cell>
          <cell r="Y1878">
            <v>63600</v>
          </cell>
          <cell r="Z1878">
            <v>53710</v>
          </cell>
          <cell r="AA1878">
            <v>0</v>
          </cell>
          <cell r="AB1878">
            <v>13</v>
          </cell>
          <cell r="AC1878">
            <v>4</v>
          </cell>
          <cell r="AD1878">
            <v>11</v>
          </cell>
          <cell r="AE1878">
            <v>0</v>
          </cell>
          <cell r="AF1878">
            <v>0</v>
          </cell>
          <cell r="AG1878" t="str">
            <v xml:space="preserve"> ST</v>
          </cell>
          <cell r="AH1878" t="str">
            <v xml:space="preserve"> ALL IN AC EQ GI CR AND FP</v>
          </cell>
          <cell r="AI1878" t="str">
            <v xml:space="preserve"> N</v>
          </cell>
          <cell r="AJ1878">
            <v>4.95</v>
          </cell>
          <cell r="AK1878">
            <v>0</v>
          </cell>
          <cell r="AL1878">
            <v>63600</v>
          </cell>
          <cell r="AM1878">
            <v>53710</v>
          </cell>
          <cell r="AN1878" t="str">
            <v xml:space="preserve">  0/00/0000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63600</v>
          </cell>
          <cell r="AZ1878">
            <v>53710</v>
          </cell>
          <cell r="BA1878" t="str">
            <v xml:space="preserve"> ST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 t="str">
            <v>Pass</v>
          </cell>
          <cell r="BH1878" t="str">
            <v>Pass</v>
          </cell>
          <cell r="BI1878" t="str">
            <v>***-**-8239</v>
          </cell>
          <cell r="BJ1878">
            <v>175000</v>
          </cell>
          <cell r="BK1878">
            <v>45250.89</v>
          </cell>
          <cell r="BL1878">
            <v>45250.89</v>
          </cell>
          <cell r="BM1878"/>
          <cell r="BN1878"/>
          <cell r="BO1878"/>
          <cell r="BP1878"/>
          <cell r="BQ1878">
            <v>3.0589402456628795E-5</v>
          </cell>
          <cell r="BR1878">
            <v>45000</v>
          </cell>
          <cell r="BS1878">
            <v>250.89</v>
          </cell>
          <cell r="BT1878">
            <v>45250.89</v>
          </cell>
          <cell r="BU1878">
            <v>130000</v>
          </cell>
          <cell r="BV1878">
            <v>175250.89</v>
          </cell>
          <cell r="BW1878">
            <v>0</v>
          </cell>
          <cell r="BX1878">
            <v>0</v>
          </cell>
          <cell r="BY1878"/>
          <cell r="BZ1878">
            <v>0</v>
          </cell>
          <cell r="CA1878" t="e">
            <v>#REF!</v>
          </cell>
          <cell r="CB1878" t="str">
            <v>Match</v>
          </cell>
          <cell r="CC1878" t="b">
            <v>0</v>
          </cell>
          <cell r="CD1878">
            <v>509628239</v>
          </cell>
          <cell r="CE1878">
            <v>9</v>
          </cell>
          <cell r="CF1878">
            <v>5</v>
          </cell>
          <cell r="CG1878">
            <v>62</v>
          </cell>
          <cell r="CH1878" t="b">
            <v>0</v>
          </cell>
          <cell r="CI1878">
            <v>-36.313159722223645</v>
          </cell>
          <cell r="CJ1878"/>
          <cell r="CK1878" t="e">
            <v>#REF!</v>
          </cell>
          <cell r="CL1878" t="e">
            <v>#REF!</v>
          </cell>
        </row>
        <row r="1879">
          <cell r="B1879">
            <v>52541</v>
          </cell>
          <cell r="C1879" t="str">
            <v xml:space="preserve"> UNRUH,DONALD D.</v>
          </cell>
          <cell r="D1879">
            <v>30000</v>
          </cell>
          <cell r="E1879">
            <v>15781.61</v>
          </cell>
          <cell r="F1879">
            <v>42394</v>
          </cell>
          <cell r="G1879">
            <v>43845</v>
          </cell>
          <cell r="H1879" t="str">
            <v xml:space="preserve"> OPERATE</v>
          </cell>
          <cell r="I1879" t="str">
            <v xml:space="preserve"> SI</v>
          </cell>
          <cell r="J1879">
            <v>91</v>
          </cell>
          <cell r="K1879" t="str">
            <v xml:space="preserve"> A</v>
          </cell>
          <cell r="L1879" t="str">
            <v xml:space="preserve"> N</v>
          </cell>
          <cell r="M1879">
            <v>0</v>
          </cell>
          <cell r="N1879">
            <v>63800</v>
          </cell>
          <cell r="O1879">
            <v>52541</v>
          </cell>
          <cell r="P1879">
            <v>0</v>
          </cell>
          <cell r="Q1879" t="str">
            <v xml:space="preserve"> JD</v>
          </cell>
          <cell r="R1879">
            <v>43480</v>
          </cell>
          <cell r="S1879">
            <v>0</v>
          </cell>
          <cell r="T1879">
            <v>19.02</v>
          </cell>
          <cell r="U1879" t="str">
            <v xml:space="preserve"> N</v>
          </cell>
          <cell r="V1879">
            <v>2</v>
          </cell>
          <cell r="W1879">
            <v>512502742</v>
          </cell>
          <cell r="X1879" t="str">
            <v xml:space="preserve"> S</v>
          </cell>
          <cell r="Y1879">
            <v>63800</v>
          </cell>
          <cell r="Z1879">
            <v>52541</v>
          </cell>
          <cell r="AA1879">
            <v>0</v>
          </cell>
          <cell r="AB1879">
            <v>3</v>
          </cell>
          <cell r="AC1879">
            <v>4</v>
          </cell>
          <cell r="AD1879">
            <v>11</v>
          </cell>
          <cell r="AE1879">
            <v>0</v>
          </cell>
          <cell r="AF1879">
            <v>0</v>
          </cell>
          <cell r="AG1879" t="str">
            <v xml:space="preserve"> ST</v>
          </cell>
          <cell r="AH1879" t="str">
            <v xml:space="preserve"> REM</v>
          </cell>
          <cell r="AI1879" t="str">
            <v xml:space="preserve"> N</v>
          </cell>
          <cell r="AJ1879">
            <v>5.5</v>
          </cell>
          <cell r="AK1879">
            <v>0</v>
          </cell>
          <cell r="AL1879">
            <v>63800</v>
          </cell>
          <cell r="AM1879">
            <v>52541</v>
          </cell>
          <cell r="AN1879" t="str">
            <v xml:space="preserve">  0/00/0000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63800</v>
          </cell>
          <cell r="AZ1879">
            <v>52541</v>
          </cell>
          <cell r="BA1879" t="str">
            <v xml:space="preserve"> ST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 t="str">
            <v>Pass</v>
          </cell>
          <cell r="BH1879" t="str">
            <v>Pass</v>
          </cell>
          <cell r="BI1879" t="str">
            <v>***-**-2742</v>
          </cell>
          <cell r="BJ1879">
            <v>15781.61</v>
          </cell>
          <cell r="BK1879">
            <v>15800.630000000001</v>
          </cell>
          <cell r="BL1879">
            <v>15800.630000000001</v>
          </cell>
          <cell r="BM1879"/>
          <cell r="BN1879"/>
          <cell r="BO1879"/>
          <cell r="BP1879"/>
          <cell r="BQ1879">
            <v>1.1919753572927348E-5</v>
          </cell>
          <cell r="BR1879">
            <v>15781.61</v>
          </cell>
          <cell r="BS1879">
            <v>19.02</v>
          </cell>
          <cell r="BT1879">
            <v>15800.630000000001</v>
          </cell>
          <cell r="BU1879">
            <v>0</v>
          </cell>
          <cell r="BV1879">
            <v>15800.630000000001</v>
          </cell>
          <cell r="BW1879">
            <v>0</v>
          </cell>
          <cell r="BX1879">
            <v>0</v>
          </cell>
          <cell r="BY1879"/>
          <cell r="BZ1879">
            <v>0</v>
          </cell>
          <cell r="CA1879" t="e">
            <v>#REF!</v>
          </cell>
          <cell r="CB1879" t="str">
            <v>Match</v>
          </cell>
          <cell r="CC1879" t="b">
            <v>0</v>
          </cell>
          <cell r="CD1879">
            <v>512502742</v>
          </cell>
          <cell r="CE1879">
            <v>9</v>
          </cell>
          <cell r="CF1879">
            <v>5</v>
          </cell>
          <cell r="CG1879">
            <v>50</v>
          </cell>
          <cell r="CH1879" t="b">
            <v>0</v>
          </cell>
          <cell r="CI1879">
            <v>-356.31315972222365</v>
          </cell>
          <cell r="CJ1879"/>
          <cell r="CK1879" t="e">
            <v>#REF!</v>
          </cell>
          <cell r="CL1879" t="e">
            <v>#REF!</v>
          </cell>
        </row>
        <row r="1880">
          <cell r="B1880">
            <v>53942</v>
          </cell>
          <cell r="C1880" t="str">
            <v xml:space="preserve"> UNRUH,DONALD D.</v>
          </cell>
          <cell r="D1880">
            <v>20000</v>
          </cell>
          <cell r="E1880">
            <v>0</v>
          </cell>
          <cell r="F1880">
            <v>42902</v>
          </cell>
          <cell r="G1880">
            <v>43267</v>
          </cell>
          <cell r="H1880" t="str">
            <v xml:space="preserve"> OPERATING LOC</v>
          </cell>
          <cell r="I1880" t="str">
            <v xml:space="preserve"> SI</v>
          </cell>
          <cell r="J1880">
            <v>91</v>
          </cell>
          <cell r="K1880" t="str">
            <v xml:space="preserve"> A</v>
          </cell>
          <cell r="L1880" t="str">
            <v xml:space="preserve"> O</v>
          </cell>
          <cell r="M1880">
            <v>20000</v>
          </cell>
          <cell r="N1880">
            <v>63800</v>
          </cell>
          <cell r="O1880">
            <v>53942</v>
          </cell>
          <cell r="P1880">
            <v>0</v>
          </cell>
          <cell r="Q1880" t="str">
            <v xml:space="preserve"> LF</v>
          </cell>
          <cell r="R1880">
            <v>43267</v>
          </cell>
          <cell r="S1880">
            <v>0</v>
          </cell>
          <cell r="T1880">
            <v>0</v>
          </cell>
          <cell r="U1880" t="str">
            <v xml:space="preserve"> N</v>
          </cell>
          <cell r="V1880">
            <v>2</v>
          </cell>
          <cell r="W1880">
            <v>512502742</v>
          </cell>
          <cell r="X1880" t="str">
            <v xml:space="preserve"> S</v>
          </cell>
          <cell r="Y1880">
            <v>63800</v>
          </cell>
          <cell r="Z1880">
            <v>53942</v>
          </cell>
          <cell r="AA1880">
            <v>0</v>
          </cell>
          <cell r="AB1880">
            <v>3</v>
          </cell>
          <cell r="AC1880">
            <v>4</v>
          </cell>
          <cell r="AD1880">
            <v>11</v>
          </cell>
          <cell r="AE1880">
            <v>0</v>
          </cell>
          <cell r="AF1880">
            <v>0</v>
          </cell>
          <cell r="AG1880" t="str">
            <v xml:space="preserve"> ST</v>
          </cell>
          <cell r="AH1880" t="str">
            <v xml:space="preserve"> UNSECURED</v>
          </cell>
          <cell r="AI1880" t="str">
            <v xml:space="preserve"> N</v>
          </cell>
          <cell r="AJ1880">
            <v>5.25</v>
          </cell>
          <cell r="AK1880">
            <v>0</v>
          </cell>
          <cell r="AL1880">
            <v>63800</v>
          </cell>
          <cell r="AM1880">
            <v>53942</v>
          </cell>
          <cell r="AN1880" t="str">
            <v xml:space="preserve">  0/00/0000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63800</v>
          </cell>
          <cell r="AZ1880">
            <v>53942</v>
          </cell>
          <cell r="BA1880" t="str">
            <v xml:space="preserve"> ST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 t="str">
            <v>Pass</v>
          </cell>
          <cell r="BH1880" t="str">
            <v>Pass</v>
          </cell>
          <cell r="BI1880" t="str">
            <v>***-**-2742</v>
          </cell>
          <cell r="BJ1880">
            <v>20000</v>
          </cell>
          <cell r="BK1880">
            <v>0</v>
          </cell>
          <cell r="BL1880">
            <v>0</v>
          </cell>
          <cell r="BM1880"/>
          <cell r="BN1880"/>
          <cell r="BO1880"/>
          <cell r="BP1880"/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20000</v>
          </cell>
          <cell r="BV1880">
            <v>20000</v>
          </cell>
          <cell r="BW1880">
            <v>0</v>
          </cell>
          <cell r="BX1880">
            <v>0</v>
          </cell>
          <cell r="BY1880"/>
          <cell r="BZ1880">
            <v>0</v>
          </cell>
          <cell r="CA1880" t="e">
            <v>#REF!</v>
          </cell>
          <cell r="CB1880" t="str">
            <v>Match</v>
          </cell>
          <cell r="CC1880" t="b">
            <v>0</v>
          </cell>
          <cell r="CD1880">
            <v>512502742</v>
          </cell>
          <cell r="CE1880">
            <v>9</v>
          </cell>
          <cell r="CF1880">
            <v>5</v>
          </cell>
          <cell r="CG1880">
            <v>50</v>
          </cell>
          <cell r="CH1880" t="b">
            <v>0</v>
          </cell>
          <cell r="CI1880">
            <v>-143.31315972222365</v>
          </cell>
          <cell r="CJ1880"/>
          <cell r="CK1880" t="e">
            <v>#REF!</v>
          </cell>
          <cell r="CL1880" t="e">
            <v>#REF!</v>
          </cell>
        </row>
        <row r="1881">
          <cell r="B1881">
            <v>54179</v>
          </cell>
          <cell r="C1881" t="str">
            <v xml:space="preserve"> UNRUH,DONALD DEAN</v>
          </cell>
          <cell r="D1881">
            <v>15036.5</v>
          </cell>
          <cell r="E1881">
            <v>15036.5</v>
          </cell>
          <cell r="F1881">
            <v>42996</v>
          </cell>
          <cell r="G1881">
            <v>44119</v>
          </cell>
          <cell r="H1881" t="str">
            <v xml:space="preserve"> RESTORE TRUCK</v>
          </cell>
          <cell r="I1881" t="str">
            <v xml:space="preserve"> SA</v>
          </cell>
          <cell r="J1881">
            <v>92</v>
          </cell>
          <cell r="K1881" t="str">
            <v xml:space="preserve"> A</v>
          </cell>
          <cell r="L1881" t="str">
            <v xml:space="preserve"> N</v>
          </cell>
          <cell r="M1881">
            <v>0</v>
          </cell>
          <cell r="N1881">
            <v>63800</v>
          </cell>
          <cell r="O1881">
            <v>54179</v>
          </cell>
          <cell r="P1881">
            <v>0</v>
          </cell>
          <cell r="Q1881" t="str">
            <v xml:space="preserve"> LF</v>
          </cell>
          <cell r="R1881">
            <v>43388</v>
          </cell>
          <cell r="S1881">
            <v>5000</v>
          </cell>
          <cell r="T1881">
            <v>316.39</v>
          </cell>
          <cell r="U1881" t="str">
            <v xml:space="preserve"> N</v>
          </cell>
          <cell r="V1881">
            <v>3</v>
          </cell>
          <cell r="W1881">
            <v>512502742</v>
          </cell>
          <cell r="X1881" t="str">
            <v xml:space="preserve"> S</v>
          </cell>
          <cell r="Y1881">
            <v>63800</v>
          </cell>
          <cell r="Z1881">
            <v>54179</v>
          </cell>
          <cell r="AA1881">
            <v>0</v>
          </cell>
          <cell r="AB1881">
            <v>3</v>
          </cell>
          <cell r="AC1881">
            <v>2</v>
          </cell>
          <cell r="AD1881">
            <v>11</v>
          </cell>
          <cell r="AE1881">
            <v>0</v>
          </cell>
          <cell r="AF1881">
            <v>0</v>
          </cell>
          <cell r="AG1881" t="str">
            <v xml:space="preserve"> ST</v>
          </cell>
          <cell r="AH1881" t="str">
            <v xml:space="preserve"> 1989 FORD LN 8000 (VIN 1FDZW82</v>
          </cell>
          <cell r="AI1881" t="str">
            <v xml:space="preserve"> N</v>
          </cell>
          <cell r="AJ1881">
            <v>6</v>
          </cell>
          <cell r="AK1881">
            <v>0</v>
          </cell>
          <cell r="AL1881">
            <v>63800</v>
          </cell>
          <cell r="AM1881">
            <v>54179</v>
          </cell>
          <cell r="AN1881" t="str">
            <v xml:space="preserve">  0/00/0000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63800</v>
          </cell>
          <cell r="AZ1881">
            <v>54179</v>
          </cell>
          <cell r="BA1881" t="str">
            <v xml:space="preserve"> ST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 t="str">
            <v>Pass</v>
          </cell>
          <cell r="BH1881" t="str">
            <v>Pass</v>
          </cell>
          <cell r="BI1881" t="str">
            <v>***-**-2742</v>
          </cell>
          <cell r="BJ1881">
            <v>15036.5</v>
          </cell>
          <cell r="BK1881">
            <v>15352.89</v>
          </cell>
          <cell r="BL1881">
            <v>15352.89</v>
          </cell>
          <cell r="BM1881"/>
          <cell r="BN1881"/>
          <cell r="BO1881"/>
          <cell r="BP1881"/>
          <cell r="BQ1881">
            <v>1.2389428957282124E-5</v>
          </cell>
          <cell r="BR1881">
            <v>15036.5</v>
          </cell>
          <cell r="BS1881">
            <v>316.39</v>
          </cell>
          <cell r="BT1881">
            <v>15352.89</v>
          </cell>
          <cell r="BU1881">
            <v>0</v>
          </cell>
          <cell r="BV1881">
            <v>15352.89</v>
          </cell>
          <cell r="BW1881">
            <v>0</v>
          </cell>
          <cell r="BX1881">
            <v>0</v>
          </cell>
          <cell r="BY1881"/>
          <cell r="BZ1881">
            <v>0</v>
          </cell>
          <cell r="CA1881" t="e">
            <v>#REF!</v>
          </cell>
          <cell r="CB1881" t="str">
            <v>Match</v>
          </cell>
          <cell r="CC1881" t="b">
            <v>0</v>
          </cell>
          <cell r="CD1881">
            <v>512502742</v>
          </cell>
          <cell r="CE1881">
            <v>9</v>
          </cell>
          <cell r="CF1881">
            <v>5</v>
          </cell>
          <cell r="CG1881">
            <v>50</v>
          </cell>
          <cell r="CH1881" t="b">
            <v>0</v>
          </cell>
          <cell r="CI1881">
            <v>-264.31315972222365</v>
          </cell>
          <cell r="CJ1881"/>
          <cell r="CK1881" t="e">
            <v>#REF!</v>
          </cell>
          <cell r="CL1881" t="e">
            <v>#REF!</v>
          </cell>
        </row>
        <row r="1882">
          <cell r="B1882">
            <v>310243</v>
          </cell>
          <cell r="C1882" t="str">
            <v xml:space="preserve"> UNRUH ,DONALD D.</v>
          </cell>
          <cell r="D1882">
            <v>0</v>
          </cell>
          <cell r="E1882">
            <v>52048.94</v>
          </cell>
          <cell r="F1882">
            <v>40842</v>
          </cell>
          <cell r="G1882">
            <v>46327</v>
          </cell>
          <cell r="H1882" t="str">
            <v xml:space="preserve"> HOME PURCHASE</v>
          </cell>
          <cell r="I1882" t="str">
            <v xml:space="preserve"> PA</v>
          </cell>
          <cell r="J1882">
            <v>19</v>
          </cell>
          <cell r="K1882" t="str">
            <v xml:space="preserve"> A</v>
          </cell>
          <cell r="L1882" t="str">
            <v xml:space="preserve"> N</v>
          </cell>
          <cell r="M1882">
            <v>0</v>
          </cell>
          <cell r="N1882">
            <v>63800</v>
          </cell>
          <cell r="O1882">
            <v>310243</v>
          </cell>
          <cell r="P1882">
            <v>0</v>
          </cell>
          <cell r="Q1882" t="str">
            <v xml:space="preserve"> KM</v>
          </cell>
          <cell r="R1882">
            <v>43132</v>
          </cell>
          <cell r="S1882">
            <v>571.91</v>
          </cell>
          <cell r="T1882">
            <v>108.1</v>
          </cell>
          <cell r="U1882" t="str">
            <v xml:space="preserve"> N</v>
          </cell>
          <cell r="V1882">
            <v>2</v>
          </cell>
          <cell r="W1882">
            <v>512502742</v>
          </cell>
          <cell r="X1882" t="str">
            <v xml:space="preserve"> S</v>
          </cell>
          <cell r="Y1882">
            <v>63800</v>
          </cell>
          <cell r="Z1882">
            <v>310243</v>
          </cell>
          <cell r="AA1882">
            <v>0</v>
          </cell>
          <cell r="AB1882">
            <v>2</v>
          </cell>
          <cell r="AC1882">
            <v>6</v>
          </cell>
          <cell r="AD1882">
            <v>3</v>
          </cell>
          <cell r="AE1882">
            <v>310243</v>
          </cell>
          <cell r="AF1882">
            <v>1</v>
          </cell>
          <cell r="AG1882" t="str">
            <v xml:space="preserve"> ST</v>
          </cell>
          <cell r="AH1882" t="str">
            <v xml:space="preserve"> 1305 ELIZABETH</v>
          </cell>
          <cell r="AI1882" t="str">
            <v xml:space="preserve"> N</v>
          </cell>
          <cell r="AJ1882">
            <v>3.25</v>
          </cell>
          <cell r="AK1882">
            <v>0</v>
          </cell>
          <cell r="AL1882">
            <v>63800</v>
          </cell>
          <cell r="AM1882">
            <v>310243</v>
          </cell>
          <cell r="AN1882" t="str">
            <v xml:space="preserve">  0/00/0000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63800</v>
          </cell>
          <cell r="AZ1882">
            <v>310243</v>
          </cell>
          <cell r="BA1882" t="str">
            <v xml:space="preserve"> ST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 t="str">
            <v>Pass</v>
          </cell>
          <cell r="BH1882" t="str">
            <v>Pass</v>
          </cell>
          <cell r="BI1882" t="str">
            <v>***-**-2742</v>
          </cell>
          <cell r="BJ1882">
            <v>52048.94</v>
          </cell>
          <cell r="BK1882">
            <v>52157.04</v>
          </cell>
          <cell r="BL1882">
            <v>52157.04</v>
          </cell>
          <cell r="BM1882"/>
          <cell r="BN1882"/>
          <cell r="BO1882"/>
          <cell r="BP1882"/>
          <cell r="BQ1882">
            <v>2.3229963692830553E-5</v>
          </cell>
          <cell r="BR1882">
            <v>52048.94</v>
          </cell>
          <cell r="BS1882">
            <v>108.1</v>
          </cell>
          <cell r="BT1882">
            <v>52157.04</v>
          </cell>
          <cell r="BU1882">
            <v>0</v>
          </cell>
          <cell r="BV1882">
            <v>52157.04</v>
          </cell>
          <cell r="BW1882">
            <v>0</v>
          </cell>
          <cell r="BX1882">
            <v>0</v>
          </cell>
          <cell r="BY1882"/>
          <cell r="BZ1882">
            <v>0</v>
          </cell>
          <cell r="CA1882" t="e">
            <v>#REF!</v>
          </cell>
          <cell r="CB1882" t="str">
            <v>Match</v>
          </cell>
          <cell r="CC1882" t="b">
            <v>0</v>
          </cell>
          <cell r="CD1882">
            <v>512502742</v>
          </cell>
          <cell r="CE1882">
            <v>9</v>
          </cell>
          <cell r="CF1882">
            <v>5</v>
          </cell>
          <cell r="CG1882">
            <v>50</v>
          </cell>
          <cell r="CH1882" t="b">
            <v>0</v>
          </cell>
          <cell r="CI1882">
            <v>-8.3131597222236451</v>
          </cell>
          <cell r="CJ1882"/>
          <cell r="CK1882" t="e">
            <v>#REF!</v>
          </cell>
          <cell r="CL1882" t="e">
            <v>#REF!</v>
          </cell>
        </row>
        <row r="1883">
          <cell r="B1883">
            <v>9310243</v>
          </cell>
          <cell r="C1883" t="str">
            <v xml:space="preserve"> UNRUH,DONALD</v>
          </cell>
          <cell r="D1883">
            <v>0</v>
          </cell>
          <cell r="E1883">
            <v>-52048.94</v>
          </cell>
          <cell r="F1883">
            <v>40842</v>
          </cell>
          <cell r="G1883">
            <v>46327</v>
          </cell>
          <cell r="H1883" t="str">
            <v xml:space="preserve"> FHLB SOLD LOAN</v>
          </cell>
          <cell r="I1883" t="str">
            <v xml:space="preserve"> PT</v>
          </cell>
          <cell r="J1883">
            <v>20</v>
          </cell>
          <cell r="K1883" t="str">
            <v xml:space="preserve"> A</v>
          </cell>
          <cell r="L1883" t="str">
            <v xml:space="preserve"> N</v>
          </cell>
          <cell r="M1883">
            <v>0</v>
          </cell>
          <cell r="N1883">
            <v>63800</v>
          </cell>
          <cell r="O1883">
            <v>9310243</v>
          </cell>
          <cell r="P1883">
            <v>0</v>
          </cell>
          <cell r="Q1883" t="str">
            <v xml:space="preserve"> KM</v>
          </cell>
          <cell r="R1883">
            <v>43132</v>
          </cell>
          <cell r="S1883">
            <v>571.91</v>
          </cell>
          <cell r="T1883">
            <v>-108.1</v>
          </cell>
          <cell r="U1883" t="str">
            <v xml:space="preserve"> N</v>
          </cell>
          <cell r="V1883">
            <v>2</v>
          </cell>
          <cell r="W1883">
            <v>512502742</v>
          </cell>
          <cell r="X1883" t="str">
            <v xml:space="preserve"> S</v>
          </cell>
          <cell r="Y1883">
            <v>63800</v>
          </cell>
          <cell r="Z1883">
            <v>9310243</v>
          </cell>
          <cell r="AA1883">
            <v>0</v>
          </cell>
          <cell r="AB1883">
            <v>2</v>
          </cell>
          <cell r="AC1883">
            <v>6</v>
          </cell>
          <cell r="AD1883">
            <v>3</v>
          </cell>
          <cell r="AE1883">
            <v>310243</v>
          </cell>
          <cell r="AF1883">
            <v>1</v>
          </cell>
          <cell r="AG1883" t="str">
            <v xml:space="preserve"> ST</v>
          </cell>
          <cell r="AH1883" t="str">
            <v xml:space="preserve"> 1305 ELIZABETH</v>
          </cell>
          <cell r="AI1883" t="str">
            <v xml:space="preserve"> N</v>
          </cell>
          <cell r="AJ1883">
            <v>3.25</v>
          </cell>
          <cell r="AK1883">
            <v>1</v>
          </cell>
          <cell r="AL1883">
            <v>63800</v>
          </cell>
          <cell r="AM1883">
            <v>9310243</v>
          </cell>
          <cell r="AN1883" t="str">
            <v xml:space="preserve">  0/00/0000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63800</v>
          </cell>
          <cell r="AZ1883">
            <v>9310243</v>
          </cell>
          <cell r="BA1883" t="str">
            <v xml:space="preserve"> ST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 t="str">
            <v>Pass</v>
          </cell>
          <cell r="BH1883" t="str">
            <v>Pass</v>
          </cell>
          <cell r="BI1883" t="str">
            <v>***-**-2742</v>
          </cell>
          <cell r="BJ1883">
            <v>-52048.94</v>
          </cell>
          <cell r="BK1883">
            <v>-52157.04</v>
          </cell>
          <cell r="BL1883">
            <v>-52157.04</v>
          </cell>
          <cell r="BM1883"/>
          <cell r="BN1883"/>
          <cell r="BO1883"/>
          <cell r="BP1883"/>
          <cell r="BQ1883">
            <v>-2.3229963692830553E-5</v>
          </cell>
          <cell r="BR1883">
            <v>-52048.94</v>
          </cell>
          <cell r="BS1883">
            <v>-108.1</v>
          </cell>
          <cell r="BT1883">
            <v>-52157.04</v>
          </cell>
          <cell r="BU1883">
            <v>0</v>
          </cell>
          <cell r="BV1883">
            <v>-52157.04</v>
          </cell>
          <cell r="BW1883">
            <v>0</v>
          </cell>
          <cell r="BX1883">
            <v>0</v>
          </cell>
          <cell r="BY1883"/>
          <cell r="BZ1883">
            <v>0</v>
          </cell>
          <cell r="CA1883" t="e">
            <v>#REF!</v>
          </cell>
          <cell r="CB1883" t="str">
            <v>Match</v>
          </cell>
          <cell r="CC1883" t="b">
            <v>0</v>
          </cell>
          <cell r="CD1883">
            <v>512502742</v>
          </cell>
          <cell r="CE1883">
            <v>9</v>
          </cell>
          <cell r="CF1883">
            <v>5</v>
          </cell>
          <cell r="CG1883">
            <v>50</v>
          </cell>
          <cell r="CH1883" t="b">
            <v>0</v>
          </cell>
          <cell r="CI1883">
            <v>-8.3131597222236451</v>
          </cell>
          <cell r="CJ1883"/>
          <cell r="CK1883" t="e">
            <v>#REF!</v>
          </cell>
          <cell r="CL1883" t="e">
            <v>#REF!</v>
          </cell>
        </row>
        <row r="1884">
          <cell r="B1884">
            <v>53598</v>
          </cell>
          <cell r="C1884" t="str">
            <v xml:space="preserve"> UNRUH,KENNETH E.</v>
          </cell>
          <cell r="D1884">
            <v>60000</v>
          </cell>
          <cell r="E1884">
            <v>15000</v>
          </cell>
          <cell r="F1884">
            <v>42767</v>
          </cell>
          <cell r="G1884">
            <v>43132</v>
          </cell>
          <cell r="H1884" t="str">
            <v xml:space="preserve"> OPERATING LOC</v>
          </cell>
          <cell r="I1884" t="str">
            <v xml:space="preserve"> SI</v>
          </cell>
          <cell r="J1884">
            <v>91</v>
          </cell>
          <cell r="K1884" t="str">
            <v xml:space="preserve"> A</v>
          </cell>
          <cell r="L1884" t="str">
            <v xml:space="preserve"> O</v>
          </cell>
          <cell r="M1884">
            <v>60000</v>
          </cell>
          <cell r="N1884">
            <v>64300</v>
          </cell>
          <cell r="O1884">
            <v>53598</v>
          </cell>
          <cell r="P1884">
            <v>0</v>
          </cell>
          <cell r="Q1884" t="str">
            <v xml:space="preserve"> LF</v>
          </cell>
          <cell r="R1884">
            <v>43132</v>
          </cell>
          <cell r="S1884">
            <v>0</v>
          </cell>
          <cell r="T1884">
            <v>53.82</v>
          </cell>
          <cell r="U1884" t="str">
            <v xml:space="preserve"> N</v>
          </cell>
          <cell r="V1884">
            <v>7</v>
          </cell>
          <cell r="W1884">
            <v>509569997</v>
          </cell>
          <cell r="X1884" t="str">
            <v xml:space="preserve"> S</v>
          </cell>
          <cell r="Y1884">
            <v>64300</v>
          </cell>
          <cell r="Z1884">
            <v>53598</v>
          </cell>
          <cell r="AA1884">
            <v>0</v>
          </cell>
          <cell r="AB1884">
            <v>2</v>
          </cell>
          <cell r="AC1884">
            <v>4</v>
          </cell>
          <cell r="AD1884">
            <v>11</v>
          </cell>
          <cell r="AE1884">
            <v>0</v>
          </cell>
          <cell r="AF1884">
            <v>0</v>
          </cell>
          <cell r="AG1884" t="str">
            <v xml:space="preserve"> ST</v>
          </cell>
          <cell r="AH1884" t="str">
            <v xml:space="preserve"> ALL ACCOUNTS AND EQUIPMENT</v>
          </cell>
          <cell r="AI1884" t="str">
            <v xml:space="preserve"> N</v>
          </cell>
          <cell r="AJ1884">
            <v>6.5</v>
          </cell>
          <cell r="AK1884">
            <v>0</v>
          </cell>
          <cell r="AL1884">
            <v>64300</v>
          </cell>
          <cell r="AM1884">
            <v>53598</v>
          </cell>
          <cell r="AN1884" t="str">
            <v xml:space="preserve">  0/00/0000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64300</v>
          </cell>
          <cell r="AZ1884">
            <v>53598</v>
          </cell>
          <cell r="BA1884" t="str">
            <v xml:space="preserve"> ST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 t="str">
            <v>Pass</v>
          </cell>
          <cell r="BH1884" t="str">
            <v>Pass</v>
          </cell>
          <cell r="BI1884" t="str">
            <v>***-**-9997</v>
          </cell>
          <cell r="BJ1884">
            <v>60000</v>
          </cell>
          <cell r="BK1884">
            <v>15053.82</v>
          </cell>
          <cell r="BL1884">
            <v>15053.82</v>
          </cell>
          <cell r="BM1884"/>
          <cell r="BN1884"/>
          <cell r="BO1884"/>
          <cell r="BP1884"/>
          <cell r="BQ1884">
            <v>1.3389300738591729E-5</v>
          </cell>
          <cell r="BR1884">
            <v>15000</v>
          </cell>
          <cell r="BS1884">
            <v>53.82</v>
          </cell>
          <cell r="BT1884">
            <v>15053.82</v>
          </cell>
          <cell r="BU1884">
            <v>45000</v>
          </cell>
          <cell r="BV1884">
            <v>60053.82</v>
          </cell>
          <cell r="BW1884">
            <v>0</v>
          </cell>
          <cell r="BX1884">
            <v>0</v>
          </cell>
          <cell r="BY1884"/>
          <cell r="BZ1884">
            <v>0</v>
          </cell>
          <cell r="CA1884" t="e">
            <v>#REF!</v>
          </cell>
          <cell r="CB1884" t="str">
            <v>Match</v>
          </cell>
          <cell r="CC1884" t="b">
            <v>0</v>
          </cell>
          <cell r="CD1884">
            <v>509569997</v>
          </cell>
          <cell r="CE1884">
            <v>9</v>
          </cell>
          <cell r="CF1884">
            <v>5</v>
          </cell>
          <cell r="CG1884">
            <v>56</v>
          </cell>
          <cell r="CH1884" t="b">
            <v>0</v>
          </cell>
          <cell r="CI1884">
            <v>-8.3131597222236451</v>
          </cell>
          <cell r="CJ1884"/>
          <cell r="CK1884" t="e">
            <v>#REF!</v>
          </cell>
          <cell r="CL1884" t="e">
            <v>#REF!</v>
          </cell>
        </row>
        <row r="1885">
          <cell r="B1885">
            <v>310281</v>
          </cell>
          <cell r="C1885" t="str">
            <v xml:space="preserve"> UNRUH,KENNETH</v>
          </cell>
          <cell r="D1885">
            <v>127000</v>
          </cell>
          <cell r="E1885">
            <v>87390.55</v>
          </cell>
          <cell r="F1885">
            <v>41159</v>
          </cell>
          <cell r="G1885">
            <v>46661</v>
          </cell>
          <cell r="H1885" t="str">
            <v xml:space="preserve"> PURCHASE HOME</v>
          </cell>
          <cell r="I1885" t="str">
            <v xml:space="preserve"> PA</v>
          </cell>
          <cell r="J1885">
            <v>19</v>
          </cell>
          <cell r="K1885" t="str">
            <v xml:space="preserve"> A</v>
          </cell>
          <cell r="L1885" t="str">
            <v xml:space="preserve"> N</v>
          </cell>
          <cell r="M1885">
            <v>0</v>
          </cell>
          <cell r="N1885">
            <v>64300</v>
          </cell>
          <cell r="O1885">
            <v>310281</v>
          </cell>
          <cell r="P1885">
            <v>0</v>
          </cell>
          <cell r="Q1885" t="str">
            <v xml:space="preserve"> KM</v>
          </cell>
          <cell r="R1885">
            <v>43132</v>
          </cell>
          <cell r="S1885">
            <v>861.85</v>
          </cell>
          <cell r="T1885">
            <v>139.55000000000001</v>
          </cell>
          <cell r="U1885" t="str">
            <v xml:space="preserve"> N</v>
          </cell>
          <cell r="V1885">
            <v>2</v>
          </cell>
          <cell r="W1885">
            <v>509569997</v>
          </cell>
          <cell r="X1885" t="str">
            <v xml:space="preserve"> S</v>
          </cell>
          <cell r="Y1885">
            <v>64300</v>
          </cell>
          <cell r="Z1885">
            <v>310281</v>
          </cell>
          <cell r="AA1885">
            <v>0</v>
          </cell>
          <cell r="AB1885">
            <v>2</v>
          </cell>
          <cell r="AC1885">
            <v>6</v>
          </cell>
          <cell r="AD1885">
            <v>3</v>
          </cell>
          <cell r="AE1885">
            <v>310281</v>
          </cell>
          <cell r="AF1885">
            <v>1</v>
          </cell>
          <cell r="AG1885" t="str">
            <v xml:space="preserve"> ST</v>
          </cell>
          <cell r="AH1885" t="str">
            <v xml:space="preserve"> 1213 JACKSON, SCOTT CITY</v>
          </cell>
          <cell r="AI1885" t="str">
            <v xml:space="preserve"> N</v>
          </cell>
          <cell r="AJ1885">
            <v>2.5</v>
          </cell>
          <cell r="AK1885">
            <v>0</v>
          </cell>
          <cell r="AL1885">
            <v>64300</v>
          </cell>
          <cell r="AM1885">
            <v>310281</v>
          </cell>
          <cell r="AN1885" t="str">
            <v xml:space="preserve">  0/00/0000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64300</v>
          </cell>
          <cell r="AZ1885">
            <v>310281</v>
          </cell>
          <cell r="BA1885" t="str">
            <v xml:space="preserve"> ST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 t="str">
            <v>Pass</v>
          </cell>
          <cell r="BH1885" t="str">
            <v>Pass</v>
          </cell>
          <cell r="BI1885" t="str">
            <v>***-**-9997</v>
          </cell>
          <cell r="BJ1885">
            <v>87390.55</v>
          </cell>
          <cell r="BK1885">
            <v>87530.1</v>
          </cell>
          <cell r="BL1885">
            <v>87530.1</v>
          </cell>
          <cell r="BM1885"/>
          <cell r="BN1885"/>
          <cell r="BO1885"/>
          <cell r="BP1885"/>
          <cell r="BQ1885">
            <v>3.0002521940024036E-5</v>
          </cell>
          <cell r="BR1885">
            <v>87390.55</v>
          </cell>
          <cell r="BS1885">
            <v>139.55000000000001</v>
          </cell>
          <cell r="BT1885">
            <v>87530.1</v>
          </cell>
          <cell r="BU1885">
            <v>0</v>
          </cell>
          <cell r="BV1885">
            <v>87530.1</v>
          </cell>
          <cell r="BW1885">
            <v>0</v>
          </cell>
          <cell r="BX1885">
            <v>0</v>
          </cell>
          <cell r="BY1885"/>
          <cell r="BZ1885">
            <v>0</v>
          </cell>
          <cell r="CA1885" t="e">
            <v>#REF!</v>
          </cell>
          <cell r="CB1885" t="str">
            <v>Match</v>
          </cell>
          <cell r="CC1885" t="b">
            <v>0</v>
          </cell>
          <cell r="CD1885">
            <v>509569997</v>
          </cell>
          <cell r="CE1885">
            <v>9</v>
          </cell>
          <cell r="CF1885">
            <v>5</v>
          </cell>
          <cell r="CG1885">
            <v>56</v>
          </cell>
          <cell r="CH1885" t="b">
            <v>0</v>
          </cell>
          <cell r="CI1885">
            <v>-8.3131597222236451</v>
          </cell>
          <cell r="CJ1885"/>
          <cell r="CK1885" t="e">
            <v>#REF!</v>
          </cell>
          <cell r="CL1885" t="e">
            <v>#REF!</v>
          </cell>
        </row>
        <row r="1886">
          <cell r="B1886">
            <v>9310281</v>
          </cell>
          <cell r="C1886" t="str">
            <v xml:space="preserve"> UNRUH,KENNETH</v>
          </cell>
          <cell r="D1886">
            <v>-127000</v>
          </cell>
          <cell r="E1886">
            <v>-87390.55</v>
          </cell>
          <cell r="F1886">
            <v>41159</v>
          </cell>
          <cell r="G1886">
            <v>46661</v>
          </cell>
          <cell r="H1886" t="str">
            <v xml:space="preserve"> FHLB SOLD LOAN</v>
          </cell>
          <cell r="I1886" t="str">
            <v xml:space="preserve"> PT</v>
          </cell>
          <cell r="J1886">
            <v>20</v>
          </cell>
          <cell r="K1886" t="str">
            <v xml:space="preserve"> A</v>
          </cell>
          <cell r="L1886" t="str">
            <v xml:space="preserve"> N</v>
          </cell>
          <cell r="M1886">
            <v>0</v>
          </cell>
          <cell r="N1886">
            <v>64300</v>
          </cell>
          <cell r="O1886">
            <v>9310281</v>
          </cell>
          <cell r="P1886">
            <v>0</v>
          </cell>
          <cell r="Q1886" t="str">
            <v xml:space="preserve"> KM</v>
          </cell>
          <cell r="R1886">
            <v>43132</v>
          </cell>
          <cell r="S1886">
            <v>861.85</v>
          </cell>
          <cell r="T1886">
            <v>-139.55000000000001</v>
          </cell>
          <cell r="U1886" t="str">
            <v xml:space="preserve"> N</v>
          </cell>
          <cell r="V1886">
            <v>2</v>
          </cell>
          <cell r="W1886">
            <v>509569997</v>
          </cell>
          <cell r="X1886" t="str">
            <v xml:space="preserve"> S</v>
          </cell>
          <cell r="Y1886">
            <v>64300</v>
          </cell>
          <cell r="Z1886">
            <v>9310281</v>
          </cell>
          <cell r="AA1886">
            <v>0</v>
          </cell>
          <cell r="AB1886">
            <v>2</v>
          </cell>
          <cell r="AC1886">
            <v>6</v>
          </cell>
          <cell r="AD1886">
            <v>3</v>
          </cell>
          <cell r="AE1886">
            <v>310281</v>
          </cell>
          <cell r="AF1886">
            <v>1</v>
          </cell>
          <cell r="AG1886" t="str">
            <v xml:space="preserve"> ST</v>
          </cell>
          <cell r="AH1886" t="str">
            <v xml:space="preserve"> 1216 JACKSON, SCOTT CITY</v>
          </cell>
          <cell r="AI1886" t="str">
            <v xml:space="preserve"> N</v>
          </cell>
          <cell r="AJ1886">
            <v>2.5</v>
          </cell>
          <cell r="AK1886">
            <v>0</v>
          </cell>
          <cell r="AL1886">
            <v>64300</v>
          </cell>
          <cell r="AM1886">
            <v>9310281</v>
          </cell>
          <cell r="AN1886" t="str">
            <v xml:space="preserve">  0/00/0000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64300</v>
          </cell>
          <cell r="AZ1886">
            <v>9310281</v>
          </cell>
          <cell r="BA1886" t="str">
            <v xml:space="preserve"> ST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 t="str">
            <v>Pass</v>
          </cell>
          <cell r="BH1886" t="str">
            <v>Pass</v>
          </cell>
          <cell r="BI1886" t="str">
            <v>***-**-9997</v>
          </cell>
          <cell r="BJ1886">
            <v>-87390.55</v>
          </cell>
          <cell r="BK1886">
            <v>-87530.1</v>
          </cell>
          <cell r="BL1886">
            <v>-87530.1</v>
          </cell>
          <cell r="BM1886"/>
          <cell r="BN1886"/>
          <cell r="BO1886"/>
          <cell r="BP1886"/>
          <cell r="BQ1886">
            <v>-3.0002521940024036E-5</v>
          </cell>
          <cell r="BR1886">
            <v>-87390.55</v>
          </cell>
          <cell r="BS1886">
            <v>-139.55000000000001</v>
          </cell>
          <cell r="BT1886">
            <v>-87530.1</v>
          </cell>
          <cell r="BU1886">
            <v>0</v>
          </cell>
          <cell r="BV1886">
            <v>-87530.1</v>
          </cell>
          <cell r="BW1886">
            <v>0</v>
          </cell>
          <cell r="BX1886">
            <v>0</v>
          </cell>
          <cell r="BY1886"/>
          <cell r="BZ1886">
            <v>0</v>
          </cell>
          <cell r="CA1886" t="e">
            <v>#REF!</v>
          </cell>
          <cell r="CB1886" t="str">
            <v>Match</v>
          </cell>
          <cell r="CC1886" t="b">
            <v>0</v>
          </cell>
          <cell r="CD1886">
            <v>509569997</v>
          </cell>
          <cell r="CE1886">
            <v>9</v>
          </cell>
          <cell r="CF1886">
            <v>5</v>
          </cell>
          <cell r="CG1886">
            <v>56</v>
          </cell>
          <cell r="CH1886" t="b">
            <v>0</v>
          </cell>
          <cell r="CI1886">
            <v>-8.3131597222236451</v>
          </cell>
          <cell r="CJ1886"/>
          <cell r="CK1886" t="e">
            <v>#REF!</v>
          </cell>
          <cell r="CL1886" t="e">
            <v>#REF!</v>
          </cell>
        </row>
        <row r="1887">
          <cell r="B1887">
            <v>52633</v>
          </cell>
          <cell r="C1887" t="str">
            <v xml:space="preserve"> UNRUH,KEVIN R.</v>
          </cell>
          <cell r="D1887">
            <v>6312</v>
          </cell>
          <cell r="E1887">
            <v>1619.25</v>
          </cell>
          <cell r="F1887">
            <v>42429</v>
          </cell>
          <cell r="G1887">
            <v>43313</v>
          </cell>
          <cell r="H1887" t="str">
            <v xml:space="preserve"> PURCHASE LATHE</v>
          </cell>
          <cell r="I1887" t="str">
            <v xml:space="preserve"> SA</v>
          </cell>
          <cell r="J1887">
            <v>32</v>
          </cell>
          <cell r="K1887" t="str">
            <v xml:space="preserve"> A</v>
          </cell>
          <cell r="L1887" t="str">
            <v xml:space="preserve"> N</v>
          </cell>
          <cell r="M1887">
            <v>0</v>
          </cell>
          <cell r="N1887">
            <v>64400</v>
          </cell>
          <cell r="O1887">
            <v>52633</v>
          </cell>
          <cell r="P1887">
            <v>0</v>
          </cell>
          <cell r="Q1887" t="str">
            <v xml:space="preserve"> JD</v>
          </cell>
          <cell r="R1887">
            <v>43132</v>
          </cell>
          <cell r="S1887">
            <v>235.83</v>
          </cell>
          <cell r="T1887">
            <v>6.63</v>
          </cell>
          <cell r="U1887" t="str">
            <v xml:space="preserve"> N</v>
          </cell>
          <cell r="V1887">
            <v>3</v>
          </cell>
          <cell r="W1887">
            <v>522067036</v>
          </cell>
          <cell r="X1887" t="str">
            <v xml:space="preserve"> S</v>
          </cell>
          <cell r="Y1887">
            <v>64400</v>
          </cell>
          <cell r="Z1887">
            <v>52633</v>
          </cell>
          <cell r="AA1887">
            <v>0</v>
          </cell>
          <cell r="AB1887">
            <v>21</v>
          </cell>
          <cell r="AC1887">
            <v>2</v>
          </cell>
          <cell r="AD1887">
            <v>5</v>
          </cell>
          <cell r="AE1887">
            <v>0</v>
          </cell>
          <cell r="AF1887">
            <v>0</v>
          </cell>
          <cell r="AG1887" t="str">
            <v xml:space="preserve"> ST</v>
          </cell>
          <cell r="AH1887" t="str">
            <v xml:space="preserve"> ALL EQUIPMENT</v>
          </cell>
          <cell r="AI1887" t="str">
            <v xml:space="preserve"> N</v>
          </cell>
          <cell r="AJ1887">
            <v>6.5</v>
          </cell>
          <cell r="AK1887">
            <v>2</v>
          </cell>
          <cell r="AL1887">
            <v>64400</v>
          </cell>
          <cell r="AM1887">
            <v>52633</v>
          </cell>
          <cell r="AN1887" t="str">
            <v xml:space="preserve">  0/00/0000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64400</v>
          </cell>
          <cell r="AZ1887">
            <v>52633</v>
          </cell>
          <cell r="BA1887" t="str">
            <v xml:space="preserve"> ST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 t="str">
            <v>Pass</v>
          </cell>
          <cell r="BH1887" t="str">
            <v>Pass</v>
          </cell>
          <cell r="BI1887" t="str">
            <v>***-**-7036</v>
          </cell>
          <cell r="BJ1887">
            <v>1619.25</v>
          </cell>
          <cell r="BK1887">
            <v>1625.88</v>
          </cell>
          <cell r="BL1887">
            <v>1625.88</v>
          </cell>
          <cell r="BM1887"/>
          <cell r="BN1887"/>
          <cell r="BO1887"/>
          <cell r="BP1887"/>
          <cell r="BQ1887">
            <v>1.4453750147309771E-6</v>
          </cell>
          <cell r="BR1887">
            <v>1619.25</v>
          </cell>
          <cell r="BS1887">
            <v>6.63</v>
          </cell>
          <cell r="BT1887">
            <v>1625.88</v>
          </cell>
          <cell r="BU1887">
            <v>0</v>
          </cell>
          <cell r="BV1887">
            <v>1625.88</v>
          </cell>
          <cell r="BW1887">
            <v>0</v>
          </cell>
          <cell r="BX1887">
            <v>0</v>
          </cell>
          <cell r="BY1887"/>
          <cell r="BZ1887">
            <v>0</v>
          </cell>
          <cell r="CA1887" t="e">
            <v>#REF!</v>
          </cell>
          <cell r="CB1887" t="str">
            <v>Match</v>
          </cell>
          <cell r="CC1887" t="b">
            <v>0</v>
          </cell>
          <cell r="CD1887">
            <v>522067036</v>
          </cell>
          <cell r="CE1887">
            <v>9</v>
          </cell>
          <cell r="CF1887">
            <v>5</v>
          </cell>
          <cell r="CG1887">
            <v>6</v>
          </cell>
          <cell r="CH1887" t="b">
            <v>0</v>
          </cell>
          <cell r="CI1887">
            <v>-8.3131597222236451</v>
          </cell>
          <cell r="CJ1887"/>
          <cell r="CK1887" t="e">
            <v>#REF!</v>
          </cell>
          <cell r="CL1887" t="e">
            <v>#REF!</v>
          </cell>
        </row>
        <row r="1888">
          <cell r="B1888">
            <v>54410</v>
          </cell>
          <cell r="C1888" t="str">
            <v xml:space="preserve"> UNRUH,KEVIN R.</v>
          </cell>
          <cell r="D1888">
            <v>10000</v>
          </cell>
          <cell r="E1888">
            <v>10000</v>
          </cell>
          <cell r="F1888">
            <v>43095</v>
          </cell>
          <cell r="G1888">
            <v>44927</v>
          </cell>
          <cell r="H1888" t="str">
            <v xml:space="preserve"> PURCHASE EQUIPMENT</v>
          </cell>
          <cell r="I1888" t="str">
            <v xml:space="preserve"> SA</v>
          </cell>
          <cell r="J1888">
            <v>32</v>
          </cell>
          <cell r="K1888" t="str">
            <v xml:space="preserve"> A</v>
          </cell>
          <cell r="L1888" t="str">
            <v xml:space="preserve"> N</v>
          </cell>
          <cell r="M1888">
            <v>0</v>
          </cell>
          <cell r="N1888">
            <v>64400</v>
          </cell>
          <cell r="O1888">
            <v>54410</v>
          </cell>
          <cell r="P1888">
            <v>0</v>
          </cell>
          <cell r="Q1888" t="str">
            <v xml:space="preserve"> BR</v>
          </cell>
          <cell r="R1888">
            <v>43132</v>
          </cell>
          <cell r="S1888">
            <v>195.86</v>
          </cell>
          <cell r="T1888">
            <v>51.64</v>
          </cell>
          <cell r="U1888" t="str">
            <v xml:space="preserve"> N</v>
          </cell>
          <cell r="V1888">
            <v>3</v>
          </cell>
          <cell r="W1888">
            <v>522067036</v>
          </cell>
          <cell r="X1888" t="str">
            <v xml:space="preserve"> S</v>
          </cell>
          <cell r="Y1888">
            <v>64400</v>
          </cell>
          <cell r="Z1888">
            <v>54410</v>
          </cell>
          <cell r="AA1888">
            <v>0</v>
          </cell>
          <cell r="AB1888">
            <v>21</v>
          </cell>
          <cell r="AC1888">
            <v>2</v>
          </cell>
          <cell r="AD1888">
            <v>5</v>
          </cell>
          <cell r="AE1888">
            <v>0</v>
          </cell>
          <cell r="AF1888">
            <v>0</v>
          </cell>
          <cell r="AG1888" t="str">
            <v xml:space="preserve"> ST</v>
          </cell>
          <cell r="AH1888" t="str">
            <v xml:space="preserve"> ALL EQUIPMENT</v>
          </cell>
          <cell r="AI1888" t="str">
            <v xml:space="preserve"> N</v>
          </cell>
          <cell r="AJ1888">
            <v>6.5</v>
          </cell>
          <cell r="AK1888">
            <v>0</v>
          </cell>
          <cell r="AL1888">
            <v>64400</v>
          </cell>
          <cell r="AM1888">
            <v>54410</v>
          </cell>
          <cell r="AN1888" t="str">
            <v xml:space="preserve">  0/00/0000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64400</v>
          </cell>
          <cell r="AZ1888">
            <v>54410</v>
          </cell>
          <cell r="BA1888" t="str">
            <v xml:space="preserve"> ST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 t="str">
            <v>Pass</v>
          </cell>
          <cell r="BH1888" t="str">
            <v>Pass</v>
          </cell>
          <cell r="BI1888" t="str">
            <v>***-**-7036</v>
          </cell>
          <cell r="BJ1888">
            <v>10000</v>
          </cell>
          <cell r="BK1888">
            <v>10051.64</v>
          </cell>
          <cell r="BL1888">
            <v>10051.64</v>
          </cell>
          <cell r="BM1888"/>
          <cell r="BN1888"/>
          <cell r="BO1888"/>
          <cell r="BP1888"/>
          <cell r="BQ1888">
            <v>8.9262004923944851E-6</v>
          </cell>
          <cell r="BR1888">
            <v>10000</v>
          </cell>
          <cell r="BS1888">
            <v>51.64</v>
          </cell>
          <cell r="BT1888">
            <v>10051.64</v>
          </cell>
          <cell r="BU1888">
            <v>0</v>
          </cell>
          <cell r="BV1888">
            <v>10051.64</v>
          </cell>
          <cell r="BW1888">
            <v>0</v>
          </cell>
          <cell r="BX1888">
            <v>0</v>
          </cell>
          <cell r="BY1888"/>
          <cell r="BZ1888">
            <v>0</v>
          </cell>
          <cell r="CA1888" t="e">
            <v>#REF!</v>
          </cell>
          <cell r="CB1888" t="str">
            <v>Match</v>
          </cell>
          <cell r="CC1888" t="b">
            <v>0</v>
          </cell>
          <cell r="CD1888">
            <v>522067036</v>
          </cell>
          <cell r="CE1888">
            <v>9</v>
          </cell>
          <cell r="CF1888">
            <v>5</v>
          </cell>
          <cell r="CG1888">
            <v>6</v>
          </cell>
          <cell r="CH1888" t="b">
            <v>0</v>
          </cell>
          <cell r="CI1888">
            <v>-8.3131597222236451</v>
          </cell>
          <cell r="CJ1888"/>
          <cell r="CK1888" t="e">
            <v>#REF!</v>
          </cell>
          <cell r="CL1888" t="e">
            <v>#REF!</v>
          </cell>
        </row>
        <row r="1889">
          <cell r="B1889">
            <v>310298</v>
          </cell>
          <cell r="C1889" t="str">
            <v xml:space="preserve"> UNRUH,KEVIN R.</v>
          </cell>
          <cell r="D1889">
            <v>45634.6</v>
          </cell>
          <cell r="E1889">
            <v>21121.8</v>
          </cell>
          <cell r="F1889">
            <v>41311</v>
          </cell>
          <cell r="G1889">
            <v>44986</v>
          </cell>
          <cell r="H1889" t="str">
            <v xml:space="preserve"> CASH OUT REFINANCE</v>
          </cell>
          <cell r="I1889" t="str">
            <v xml:space="preserve"> PA</v>
          </cell>
          <cell r="J1889">
            <v>19</v>
          </cell>
          <cell r="K1889" t="str">
            <v xml:space="preserve"> A</v>
          </cell>
          <cell r="L1889" t="str">
            <v xml:space="preserve"> N</v>
          </cell>
          <cell r="M1889">
            <v>0</v>
          </cell>
          <cell r="N1889">
            <v>64400</v>
          </cell>
          <cell r="O1889">
            <v>310298</v>
          </cell>
          <cell r="P1889">
            <v>0</v>
          </cell>
          <cell r="Q1889" t="str">
            <v xml:space="preserve"> AT</v>
          </cell>
          <cell r="R1889">
            <v>43132</v>
          </cell>
          <cell r="S1889">
            <v>438.02</v>
          </cell>
          <cell r="T1889">
            <v>35.380000000000003</v>
          </cell>
          <cell r="U1889" t="str">
            <v xml:space="preserve"> N</v>
          </cell>
          <cell r="V1889">
            <v>2</v>
          </cell>
          <cell r="W1889">
            <v>522067036</v>
          </cell>
          <cell r="X1889" t="str">
            <v xml:space="preserve"> S</v>
          </cell>
          <cell r="Y1889">
            <v>64400</v>
          </cell>
          <cell r="Z1889">
            <v>310298</v>
          </cell>
          <cell r="AA1889">
            <v>0</v>
          </cell>
          <cell r="AB1889">
            <v>21</v>
          </cell>
          <cell r="AC1889">
            <v>6</v>
          </cell>
          <cell r="AD1889">
            <v>3</v>
          </cell>
          <cell r="AE1889">
            <v>310298</v>
          </cell>
          <cell r="AF1889">
            <v>1</v>
          </cell>
          <cell r="AG1889" t="str">
            <v xml:space="preserve"> ST</v>
          </cell>
          <cell r="AH1889" t="str">
            <v xml:space="preserve"> 306 E. NORTH AVE., MARIENTHAL</v>
          </cell>
          <cell r="AI1889" t="str">
            <v xml:space="preserve"> N</v>
          </cell>
          <cell r="AJ1889">
            <v>2.625</v>
          </cell>
          <cell r="AK1889">
            <v>0</v>
          </cell>
          <cell r="AL1889">
            <v>64400</v>
          </cell>
          <cell r="AM1889">
            <v>310298</v>
          </cell>
          <cell r="AN1889" t="str">
            <v xml:space="preserve">  0/00/0000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64400</v>
          </cell>
          <cell r="AZ1889">
            <v>310298</v>
          </cell>
          <cell r="BA1889" t="str">
            <v xml:space="preserve"> ST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 t="str">
            <v>Pass</v>
          </cell>
          <cell r="BH1889" t="str">
            <v>Pass</v>
          </cell>
          <cell r="BI1889" t="str">
            <v>***-**-7036</v>
          </cell>
          <cell r="BJ1889">
            <v>21121.8</v>
          </cell>
          <cell r="BK1889">
            <v>21157.18</v>
          </cell>
          <cell r="BL1889">
            <v>21157.18</v>
          </cell>
          <cell r="BM1889"/>
          <cell r="BN1889"/>
          <cell r="BO1889"/>
          <cell r="BP1889"/>
          <cell r="BQ1889">
            <v>7.6140112553181042E-6</v>
          </cell>
          <cell r="BR1889">
            <v>21121.8</v>
          </cell>
          <cell r="BS1889">
            <v>35.380000000000003</v>
          </cell>
          <cell r="BT1889">
            <v>21157.18</v>
          </cell>
          <cell r="BU1889">
            <v>0</v>
          </cell>
          <cell r="BV1889">
            <v>21157.18</v>
          </cell>
          <cell r="BW1889">
            <v>0</v>
          </cell>
          <cell r="BX1889">
            <v>0</v>
          </cell>
          <cell r="BY1889"/>
          <cell r="BZ1889">
            <v>0</v>
          </cell>
          <cell r="CA1889" t="e">
            <v>#REF!</v>
          </cell>
          <cell r="CB1889" t="str">
            <v>Match</v>
          </cell>
          <cell r="CC1889" t="b">
            <v>0</v>
          </cell>
          <cell r="CD1889">
            <v>522067036</v>
          </cell>
          <cell r="CE1889">
            <v>9</v>
          </cell>
          <cell r="CF1889">
            <v>5</v>
          </cell>
          <cell r="CG1889">
            <v>6</v>
          </cell>
          <cell r="CH1889" t="b">
            <v>0</v>
          </cell>
          <cell r="CI1889">
            <v>-8.3131597222236451</v>
          </cell>
          <cell r="CJ1889"/>
          <cell r="CK1889" t="e">
            <v>#REF!</v>
          </cell>
          <cell r="CL1889" t="e">
            <v>#REF!</v>
          </cell>
        </row>
        <row r="1890">
          <cell r="B1890">
            <v>9310298</v>
          </cell>
          <cell r="C1890" t="str">
            <v xml:space="preserve"> UNRUH,KEVIN</v>
          </cell>
          <cell r="D1890">
            <v>-45634.6</v>
          </cell>
          <cell r="E1890">
            <v>-21121.8</v>
          </cell>
          <cell r="F1890">
            <v>41316</v>
          </cell>
          <cell r="G1890">
            <v>44986</v>
          </cell>
          <cell r="H1890" t="str">
            <v xml:space="preserve"> SOLD FHLB LOAN</v>
          </cell>
          <cell r="I1890" t="str">
            <v xml:space="preserve"> PT</v>
          </cell>
          <cell r="J1890">
            <v>20</v>
          </cell>
          <cell r="K1890" t="str">
            <v xml:space="preserve"> A</v>
          </cell>
          <cell r="L1890" t="str">
            <v xml:space="preserve"> N</v>
          </cell>
          <cell r="M1890">
            <v>0</v>
          </cell>
          <cell r="N1890">
            <v>64400</v>
          </cell>
          <cell r="O1890">
            <v>9310298</v>
          </cell>
          <cell r="P1890">
            <v>0</v>
          </cell>
          <cell r="Q1890" t="str">
            <v xml:space="preserve"> AT</v>
          </cell>
          <cell r="R1890">
            <v>43132</v>
          </cell>
          <cell r="S1890">
            <v>438.02</v>
          </cell>
          <cell r="T1890">
            <v>-35.380000000000003</v>
          </cell>
          <cell r="U1890" t="str">
            <v xml:space="preserve"> N</v>
          </cell>
          <cell r="V1890">
            <v>2</v>
          </cell>
          <cell r="W1890">
            <v>522067036</v>
          </cell>
          <cell r="X1890" t="str">
            <v xml:space="preserve"> S</v>
          </cell>
          <cell r="Y1890">
            <v>64400</v>
          </cell>
          <cell r="Z1890">
            <v>9310298</v>
          </cell>
          <cell r="AA1890">
            <v>0</v>
          </cell>
          <cell r="AB1890">
            <v>21</v>
          </cell>
          <cell r="AC1890">
            <v>6</v>
          </cell>
          <cell r="AD1890">
            <v>3</v>
          </cell>
          <cell r="AE1890">
            <v>310298</v>
          </cell>
          <cell r="AF1890">
            <v>1</v>
          </cell>
          <cell r="AG1890" t="str">
            <v xml:space="preserve"> ST</v>
          </cell>
          <cell r="AH1890" t="str">
            <v xml:space="preserve"> 306 E. NORTH AVE., MARIENTHAL</v>
          </cell>
          <cell r="AI1890" t="str">
            <v xml:space="preserve"> N</v>
          </cell>
          <cell r="AJ1890">
            <v>2.625</v>
          </cell>
          <cell r="AK1890">
            <v>1</v>
          </cell>
          <cell r="AL1890">
            <v>64400</v>
          </cell>
          <cell r="AM1890">
            <v>9310298</v>
          </cell>
          <cell r="AN1890" t="str">
            <v xml:space="preserve">  0/00/0000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1</v>
          </cell>
          <cell r="AW1890">
            <v>0</v>
          </cell>
          <cell r="AX1890">
            <v>0</v>
          </cell>
          <cell r="AY1890">
            <v>64400</v>
          </cell>
          <cell r="AZ1890">
            <v>9310298</v>
          </cell>
          <cell r="BA1890" t="str">
            <v xml:space="preserve"> ST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 t="str">
            <v>Pass</v>
          </cell>
          <cell r="BH1890" t="str">
            <v>Pass</v>
          </cell>
          <cell r="BI1890" t="str">
            <v>***-**-7036</v>
          </cell>
          <cell r="BJ1890">
            <v>-21121.8</v>
          </cell>
          <cell r="BK1890">
            <v>-21157.18</v>
          </cell>
          <cell r="BL1890">
            <v>-21157.18</v>
          </cell>
          <cell r="BM1890"/>
          <cell r="BN1890"/>
          <cell r="BO1890"/>
          <cell r="BP1890"/>
          <cell r="BQ1890">
            <v>-7.6140112553181042E-6</v>
          </cell>
          <cell r="BR1890">
            <v>-21121.8</v>
          </cell>
          <cell r="BS1890">
            <v>-35.380000000000003</v>
          </cell>
          <cell r="BT1890">
            <v>-21157.18</v>
          </cell>
          <cell r="BU1890">
            <v>0</v>
          </cell>
          <cell r="BV1890">
            <v>-21157.18</v>
          </cell>
          <cell r="BW1890">
            <v>0</v>
          </cell>
          <cell r="BX1890">
            <v>0</v>
          </cell>
          <cell r="BY1890"/>
          <cell r="BZ1890">
            <v>0</v>
          </cell>
          <cell r="CA1890" t="e">
            <v>#REF!</v>
          </cell>
          <cell r="CB1890" t="str">
            <v>Match</v>
          </cell>
          <cell r="CC1890" t="b">
            <v>0</v>
          </cell>
          <cell r="CD1890">
            <v>522067036</v>
          </cell>
          <cell r="CE1890">
            <v>9</v>
          </cell>
          <cell r="CF1890">
            <v>5</v>
          </cell>
          <cell r="CG1890">
            <v>6</v>
          </cell>
          <cell r="CH1890" t="b">
            <v>0</v>
          </cell>
          <cell r="CI1890">
            <v>-8.3131597222236451</v>
          </cell>
          <cell r="CJ1890"/>
          <cell r="CK1890" t="e">
            <v>#REF!</v>
          </cell>
          <cell r="CL1890" t="e">
            <v>#REF!</v>
          </cell>
        </row>
        <row r="1891">
          <cell r="B1891">
            <v>42987</v>
          </cell>
          <cell r="C1891" t="str">
            <v xml:space="preserve"> LEWIS,HEATHER</v>
          </cell>
          <cell r="D1891">
            <v>4462.3</v>
          </cell>
          <cell r="E1891">
            <v>4462.3</v>
          </cell>
          <cell r="F1891">
            <v>39694</v>
          </cell>
          <cell r="G1891">
            <v>40059</v>
          </cell>
          <cell r="H1891" t="str">
            <v xml:space="preserve"> MEDICAL RENEWAL</v>
          </cell>
          <cell r="I1891" t="str">
            <v xml:space="preserve"> CO</v>
          </cell>
          <cell r="J1891">
            <v>72</v>
          </cell>
          <cell r="K1891" t="str">
            <v xml:space="preserve"> A</v>
          </cell>
          <cell r="L1891" t="str">
            <v xml:space="preserve"> N</v>
          </cell>
          <cell r="M1891">
            <v>0</v>
          </cell>
          <cell r="N1891">
            <v>64430</v>
          </cell>
          <cell r="O1891">
            <v>42987</v>
          </cell>
          <cell r="P1891">
            <v>0</v>
          </cell>
          <cell r="Q1891" t="str">
            <v xml:space="preserve"> KM</v>
          </cell>
          <cell r="R1891">
            <v>40059</v>
          </cell>
          <cell r="S1891">
            <v>0</v>
          </cell>
          <cell r="T1891">
            <v>0</v>
          </cell>
          <cell r="U1891" t="str">
            <v xml:space="preserve"> N</v>
          </cell>
          <cell r="V1891">
            <v>1</v>
          </cell>
          <cell r="W1891">
            <v>514729574</v>
          </cell>
          <cell r="X1891" t="str">
            <v xml:space="preserve"> S</v>
          </cell>
          <cell r="Y1891">
            <v>64430</v>
          </cell>
          <cell r="Z1891">
            <v>42987</v>
          </cell>
          <cell r="AA1891">
            <v>0</v>
          </cell>
          <cell r="AB1891">
            <v>25</v>
          </cell>
          <cell r="AC1891">
            <v>10</v>
          </cell>
          <cell r="AD1891">
            <v>8</v>
          </cell>
          <cell r="AE1891">
            <v>0</v>
          </cell>
          <cell r="AF1891">
            <v>0</v>
          </cell>
          <cell r="AG1891" t="str">
            <v xml:space="preserve"> ST</v>
          </cell>
          <cell r="AH1891" t="str">
            <v xml:space="preserve"> UNSECURED</v>
          </cell>
          <cell r="AI1891" t="str">
            <v xml:space="preserve"> N</v>
          </cell>
          <cell r="AJ1891">
            <v>9</v>
          </cell>
          <cell r="AK1891">
            <v>2</v>
          </cell>
          <cell r="AL1891">
            <v>64430</v>
          </cell>
          <cell r="AM1891">
            <v>42987</v>
          </cell>
          <cell r="AN1891" t="str">
            <v xml:space="preserve">  0/00/0000</v>
          </cell>
          <cell r="AO1891">
            <v>4462.3</v>
          </cell>
          <cell r="AP1891">
            <v>3774.02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8236.32</v>
          </cell>
          <cell r="AV1891">
            <v>2</v>
          </cell>
          <cell r="AW1891">
            <v>2</v>
          </cell>
          <cell r="AX1891">
            <v>2</v>
          </cell>
          <cell r="AY1891">
            <v>64430</v>
          </cell>
          <cell r="AZ1891">
            <v>42987</v>
          </cell>
          <cell r="BA1891" t="str">
            <v xml:space="preserve"> ST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 t="str">
            <v>Substandard</v>
          </cell>
          <cell r="BH1891" t="str">
            <v>Pass</v>
          </cell>
          <cell r="BI1891" t="str">
            <v>***-**-9574</v>
          </cell>
          <cell r="BJ1891">
            <v>4462.3</v>
          </cell>
          <cell r="BK1891">
            <v>0</v>
          </cell>
          <cell r="BL1891"/>
          <cell r="BM1891"/>
          <cell r="BN1891">
            <v>0</v>
          </cell>
          <cell r="BO1891"/>
          <cell r="BP1891"/>
          <cell r="BQ1891">
            <v>5.515114770998573E-6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4462.3</v>
          </cell>
          <cell r="BY1891" t="str">
            <v>120 +</v>
          </cell>
          <cell r="BZ1891">
            <v>8236.32</v>
          </cell>
          <cell r="CA1891" t="e">
            <v>#REF!</v>
          </cell>
          <cell r="CB1891" t="str">
            <v>Match</v>
          </cell>
          <cell r="CC1891" t="b">
            <v>0</v>
          </cell>
          <cell r="CD1891">
            <v>514729574</v>
          </cell>
          <cell r="CE1891">
            <v>9</v>
          </cell>
          <cell r="CF1891">
            <v>5</v>
          </cell>
          <cell r="CG1891">
            <v>72</v>
          </cell>
          <cell r="CH1891" t="b">
            <v>0</v>
          </cell>
          <cell r="CI1891">
            <v>3064.6868402777764</v>
          </cell>
          <cell r="CJ1891" t="str">
            <v>31 +</v>
          </cell>
          <cell r="CK1891">
            <v>0</v>
          </cell>
          <cell r="CL1891">
            <v>0</v>
          </cell>
        </row>
        <row r="1892">
          <cell r="B1892">
            <v>53150</v>
          </cell>
          <cell r="C1892" t="str">
            <v xml:space="preserve"> VALDENAR,RONALD G.</v>
          </cell>
          <cell r="D1892">
            <v>7619.68</v>
          </cell>
          <cell r="E1892">
            <v>1260.3800000000001</v>
          </cell>
          <cell r="F1892">
            <v>42583</v>
          </cell>
          <cell r="G1892">
            <v>43235</v>
          </cell>
          <cell r="H1892" t="str">
            <v xml:space="preserve"> VEHICLE REPAIRS</v>
          </cell>
          <cell r="I1892" t="str">
            <v xml:space="preserve"> SA</v>
          </cell>
          <cell r="J1892">
            <v>31</v>
          </cell>
          <cell r="K1892" t="str">
            <v xml:space="preserve"> A</v>
          </cell>
          <cell r="L1892" t="str">
            <v xml:space="preserve"> N</v>
          </cell>
          <cell r="M1892">
            <v>0</v>
          </cell>
          <cell r="N1892">
            <v>64987</v>
          </cell>
          <cell r="O1892">
            <v>53150</v>
          </cell>
          <cell r="P1892">
            <v>0</v>
          </cell>
          <cell r="Q1892" t="str">
            <v xml:space="preserve"> MN</v>
          </cell>
          <cell r="R1892">
            <v>43146</v>
          </cell>
          <cell r="S1892">
            <v>365.64</v>
          </cell>
          <cell r="T1892">
            <v>3.32</v>
          </cell>
          <cell r="U1892" t="str">
            <v xml:space="preserve"> N</v>
          </cell>
          <cell r="V1892">
            <v>11</v>
          </cell>
          <cell r="W1892">
            <v>413738280</v>
          </cell>
          <cell r="X1892" t="str">
            <v xml:space="preserve"> S</v>
          </cell>
          <cell r="Y1892">
            <v>64987</v>
          </cell>
          <cell r="Z1892">
            <v>53150</v>
          </cell>
          <cell r="AA1892">
            <v>0</v>
          </cell>
          <cell r="AB1892">
            <v>14</v>
          </cell>
          <cell r="AC1892">
            <v>10</v>
          </cell>
          <cell r="AD1892">
            <v>4</v>
          </cell>
          <cell r="AE1892">
            <v>0</v>
          </cell>
          <cell r="AF1892">
            <v>0</v>
          </cell>
          <cell r="AG1892" t="str">
            <v xml:space="preserve"> ST</v>
          </cell>
          <cell r="AH1892" t="str">
            <v xml:space="preserve"> 2003 DODGE RAM 3500 ST/SLT 4X4</v>
          </cell>
          <cell r="AI1892" t="str">
            <v xml:space="preserve"> N</v>
          </cell>
          <cell r="AJ1892">
            <v>6</v>
          </cell>
          <cell r="AK1892">
            <v>0</v>
          </cell>
          <cell r="AL1892">
            <v>64987</v>
          </cell>
          <cell r="AM1892">
            <v>53150</v>
          </cell>
          <cell r="AN1892" t="str">
            <v xml:space="preserve">  0/00/0000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64987</v>
          </cell>
          <cell r="AZ1892">
            <v>53150</v>
          </cell>
          <cell r="BA1892" t="str">
            <v xml:space="preserve"> ST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 t="str">
            <v>Pass</v>
          </cell>
          <cell r="BH1892" t="str">
            <v>Pass</v>
          </cell>
          <cell r="BI1892" t="str">
            <v>***-**-8280</v>
          </cell>
          <cell r="BJ1892">
            <v>1260.3800000000001</v>
          </cell>
          <cell r="BK1892">
            <v>1263.7</v>
          </cell>
          <cell r="BL1892">
            <v>1263.7</v>
          </cell>
          <cell r="BM1892"/>
          <cell r="BN1892"/>
          <cell r="BO1892"/>
          <cell r="BP1892"/>
          <cell r="BQ1892">
            <v>1.0384988839942303E-6</v>
          </cell>
          <cell r="BR1892">
            <v>1260.3800000000001</v>
          </cell>
          <cell r="BS1892">
            <v>3.32</v>
          </cell>
          <cell r="BT1892">
            <v>1263.7</v>
          </cell>
          <cell r="BU1892">
            <v>0</v>
          </cell>
          <cell r="BV1892">
            <v>1263.7</v>
          </cell>
          <cell r="BW1892">
            <v>0</v>
          </cell>
          <cell r="BX1892">
            <v>0</v>
          </cell>
          <cell r="BY1892"/>
          <cell r="BZ1892">
            <v>0</v>
          </cell>
          <cell r="CA1892" t="e">
            <v>#REF!</v>
          </cell>
          <cell r="CB1892" t="str">
            <v>Match</v>
          </cell>
          <cell r="CC1892" t="b">
            <v>0</v>
          </cell>
          <cell r="CD1892">
            <v>413738280</v>
          </cell>
          <cell r="CE1892">
            <v>9</v>
          </cell>
          <cell r="CF1892">
            <v>4</v>
          </cell>
          <cell r="CG1892">
            <v>73</v>
          </cell>
          <cell r="CH1892" t="b">
            <v>0</v>
          </cell>
          <cell r="CI1892">
            <v>-22.313159722223645</v>
          </cell>
          <cell r="CJ1892"/>
          <cell r="CK1892" t="e">
            <v>#REF!</v>
          </cell>
          <cell r="CL1892" t="e">
            <v>#REF!</v>
          </cell>
        </row>
        <row r="1893">
          <cell r="B1893">
            <v>42029</v>
          </cell>
          <cell r="C1893" t="str">
            <v xml:space="preserve"> VALDEZ,ALFONS</v>
          </cell>
          <cell r="D1893">
            <v>11334.33</v>
          </cell>
          <cell r="E1893">
            <v>8677.35</v>
          </cell>
          <cell r="F1893">
            <v>39356</v>
          </cell>
          <cell r="G1893">
            <v>40836</v>
          </cell>
          <cell r="H1893" t="str">
            <v xml:space="preserve"> VEHICLE REFINANCE</v>
          </cell>
          <cell r="I1893" t="str">
            <v xml:space="preserve"> CO</v>
          </cell>
          <cell r="J1893">
            <v>34</v>
          </cell>
          <cell r="K1893" t="str">
            <v xml:space="preserve"> A</v>
          </cell>
          <cell r="L1893" t="str">
            <v xml:space="preserve"> N</v>
          </cell>
          <cell r="M1893">
            <v>0</v>
          </cell>
          <cell r="N1893">
            <v>64990</v>
          </cell>
          <cell r="O1893">
            <v>42029</v>
          </cell>
          <cell r="P1893">
            <v>0</v>
          </cell>
          <cell r="Q1893" t="str">
            <v xml:space="preserve"> LF</v>
          </cell>
          <cell r="R1893">
            <v>39772</v>
          </cell>
          <cell r="S1893">
            <v>291.83999999999997</v>
          </cell>
          <cell r="T1893">
            <v>0</v>
          </cell>
          <cell r="U1893" t="str">
            <v xml:space="preserve"> N</v>
          </cell>
          <cell r="V1893">
            <v>11</v>
          </cell>
          <cell r="W1893">
            <v>512621263</v>
          </cell>
          <cell r="X1893" t="str">
            <v xml:space="preserve"> S</v>
          </cell>
          <cell r="Y1893">
            <v>64990</v>
          </cell>
          <cell r="Z1893">
            <v>42029</v>
          </cell>
          <cell r="AA1893">
            <v>0</v>
          </cell>
          <cell r="AB1893">
            <v>24</v>
          </cell>
          <cell r="AC1893">
            <v>5</v>
          </cell>
          <cell r="AD1893">
            <v>12</v>
          </cell>
          <cell r="AE1893">
            <v>0</v>
          </cell>
          <cell r="AF1893">
            <v>0</v>
          </cell>
          <cell r="AG1893" t="str">
            <v xml:space="preserve"> ST</v>
          </cell>
          <cell r="AH1893" t="str">
            <v xml:space="preserve"> 97 GMC PK, 90 GMC UT, 94 MERCU</v>
          </cell>
          <cell r="AI1893" t="str">
            <v xml:space="preserve"> N</v>
          </cell>
          <cell r="AJ1893">
            <v>10.5</v>
          </cell>
          <cell r="AK1893">
            <v>41</v>
          </cell>
          <cell r="AL1893">
            <v>64990</v>
          </cell>
          <cell r="AM1893">
            <v>42029</v>
          </cell>
          <cell r="AN1893" t="str">
            <v xml:space="preserve">  0/00/0000</v>
          </cell>
          <cell r="AO1893">
            <v>8677.35</v>
          </cell>
          <cell r="AP1893">
            <v>8959.6200000000008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17636.97</v>
          </cell>
          <cell r="AV1893">
            <v>48</v>
          </cell>
          <cell r="AW1893">
            <v>48</v>
          </cell>
          <cell r="AX1893">
            <v>47</v>
          </cell>
          <cell r="AY1893">
            <v>64990</v>
          </cell>
          <cell r="AZ1893">
            <v>42029</v>
          </cell>
          <cell r="BA1893" t="str">
            <v xml:space="preserve"> ST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 t="str">
            <v>Substandard</v>
          </cell>
          <cell r="BH1893" t="str">
            <v>Pass</v>
          </cell>
          <cell r="BI1893" t="str">
            <v>***-**-1263</v>
          </cell>
          <cell r="BJ1893">
            <v>8677.35</v>
          </cell>
          <cell r="BK1893">
            <v>0</v>
          </cell>
          <cell r="BL1893"/>
          <cell r="BM1893"/>
          <cell r="BN1893">
            <v>0</v>
          </cell>
          <cell r="BO1893"/>
          <cell r="BP1893"/>
          <cell r="BQ1893">
            <v>1.2512085251509733E-5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8677.35</v>
          </cell>
          <cell r="BY1893" t="str">
            <v>120 +</v>
          </cell>
          <cell r="BZ1893">
            <v>17636.97</v>
          </cell>
          <cell r="CA1893" t="e">
            <v>#REF!</v>
          </cell>
          <cell r="CB1893" t="str">
            <v>Match</v>
          </cell>
          <cell r="CC1893" t="b">
            <v>0</v>
          </cell>
          <cell r="CD1893">
            <v>512621263</v>
          </cell>
          <cell r="CE1893">
            <v>9</v>
          </cell>
          <cell r="CF1893">
            <v>5</v>
          </cell>
          <cell r="CG1893">
            <v>62</v>
          </cell>
          <cell r="CH1893" t="b">
            <v>0</v>
          </cell>
          <cell r="CI1893">
            <v>3351.6868402777764</v>
          </cell>
          <cell r="CJ1893" t="str">
            <v>31 +</v>
          </cell>
          <cell r="CK1893">
            <v>0</v>
          </cell>
          <cell r="CL1893">
            <v>0</v>
          </cell>
        </row>
        <row r="1894">
          <cell r="B1894">
            <v>41852</v>
          </cell>
          <cell r="C1894" t="str">
            <v xml:space="preserve"> VALDEZ,SYLVIA</v>
          </cell>
          <cell r="D1894">
            <v>1515</v>
          </cell>
          <cell r="E1894">
            <v>1515</v>
          </cell>
          <cell r="F1894">
            <v>39296</v>
          </cell>
          <cell r="G1894">
            <v>39335</v>
          </cell>
          <cell r="H1894" t="str">
            <v xml:space="preserve"> PERSONAL</v>
          </cell>
          <cell r="I1894" t="str">
            <v xml:space="preserve"> CO</v>
          </cell>
          <cell r="J1894">
            <v>72</v>
          </cell>
          <cell r="K1894" t="str">
            <v xml:space="preserve"> A</v>
          </cell>
          <cell r="L1894" t="str">
            <v xml:space="preserve"> N</v>
          </cell>
          <cell r="M1894">
            <v>0</v>
          </cell>
          <cell r="N1894">
            <v>64995</v>
          </cell>
          <cell r="O1894">
            <v>41852</v>
          </cell>
          <cell r="P1894">
            <v>0</v>
          </cell>
          <cell r="Q1894" t="str">
            <v xml:space="preserve"> LF</v>
          </cell>
          <cell r="R1894">
            <v>39335</v>
          </cell>
          <cell r="S1894">
            <v>0</v>
          </cell>
          <cell r="T1894">
            <v>0</v>
          </cell>
          <cell r="U1894" t="str">
            <v xml:space="preserve"> N</v>
          </cell>
          <cell r="V1894">
            <v>1</v>
          </cell>
          <cell r="W1894">
            <v>585492820</v>
          </cell>
          <cell r="X1894" t="str">
            <v xml:space="preserve"> S</v>
          </cell>
          <cell r="Y1894">
            <v>64995</v>
          </cell>
          <cell r="Z1894">
            <v>41852</v>
          </cell>
          <cell r="AA1894">
            <v>0</v>
          </cell>
          <cell r="AB1894">
            <v>4</v>
          </cell>
          <cell r="AC1894">
            <v>10</v>
          </cell>
          <cell r="AD1894">
            <v>8</v>
          </cell>
          <cell r="AE1894">
            <v>0</v>
          </cell>
          <cell r="AF1894">
            <v>0</v>
          </cell>
          <cell r="AG1894" t="str">
            <v xml:space="preserve"> ST</v>
          </cell>
          <cell r="AH1894" t="str">
            <v xml:space="preserve"> UNSECURED</v>
          </cell>
          <cell r="AI1894" t="str">
            <v xml:space="preserve"> N</v>
          </cell>
          <cell r="AJ1894">
            <v>12</v>
          </cell>
          <cell r="AK1894">
            <v>2</v>
          </cell>
          <cell r="AL1894">
            <v>64995</v>
          </cell>
          <cell r="AM1894">
            <v>41852</v>
          </cell>
          <cell r="AN1894" t="str">
            <v xml:space="preserve">  0/00/0000</v>
          </cell>
          <cell r="AO1894">
            <v>1515</v>
          </cell>
          <cell r="AP1894">
            <v>1906.72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3421.72</v>
          </cell>
          <cell r="AV1894">
            <v>2</v>
          </cell>
          <cell r="AW1894">
            <v>2</v>
          </cell>
          <cell r="AX1894">
            <v>2</v>
          </cell>
          <cell r="AY1894">
            <v>64995</v>
          </cell>
          <cell r="AZ1894">
            <v>41852</v>
          </cell>
          <cell r="BA1894" t="str">
            <v xml:space="preserve"> ST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 t="str">
            <v>Substandard</v>
          </cell>
          <cell r="BH1894" t="str">
            <v>Pass</v>
          </cell>
          <cell r="BI1894" t="str">
            <v>***-**-2820</v>
          </cell>
          <cell r="BJ1894">
            <v>1515</v>
          </cell>
          <cell r="BK1894">
            <v>0</v>
          </cell>
          <cell r="BL1894"/>
          <cell r="BM1894"/>
          <cell r="BN1894">
            <v>0</v>
          </cell>
          <cell r="BO1894"/>
          <cell r="BP1894"/>
          <cell r="BQ1894">
            <v>2.4965896146420266E-6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1515</v>
          </cell>
          <cell r="BY1894" t="str">
            <v>120 +</v>
          </cell>
          <cell r="BZ1894">
            <v>3421.7200000000003</v>
          </cell>
          <cell r="CA1894" t="e">
            <v>#REF!</v>
          </cell>
          <cell r="CB1894" t="str">
            <v>Match</v>
          </cell>
          <cell r="CC1894" t="b">
            <v>0</v>
          </cell>
          <cell r="CD1894">
            <v>585492820</v>
          </cell>
          <cell r="CE1894">
            <v>9</v>
          </cell>
          <cell r="CF1894">
            <v>5</v>
          </cell>
          <cell r="CG1894">
            <v>49</v>
          </cell>
          <cell r="CH1894" t="b">
            <v>0</v>
          </cell>
          <cell r="CI1894">
            <v>3788.6868402777764</v>
          </cell>
          <cell r="CJ1894" t="str">
            <v>31 +</v>
          </cell>
          <cell r="CK1894">
            <v>0</v>
          </cell>
          <cell r="CL1894">
            <v>0</v>
          </cell>
        </row>
        <row r="1895">
          <cell r="B1895">
            <v>53778</v>
          </cell>
          <cell r="C1895" t="str">
            <v xml:space="preserve"> VALLEJO HANDYMAN SER</v>
          </cell>
          <cell r="D1895">
            <v>20002.5</v>
          </cell>
          <cell r="E1895">
            <v>20002.5</v>
          </cell>
          <cell r="F1895">
            <v>42843</v>
          </cell>
          <cell r="G1895">
            <v>44669</v>
          </cell>
          <cell r="H1895" t="str">
            <v xml:space="preserve"> PURCHASE TRUCK &amp; TREE SHREDDER</v>
          </cell>
          <cell r="I1895" t="str">
            <v xml:space="preserve"> SA</v>
          </cell>
          <cell r="J1895">
            <v>32</v>
          </cell>
          <cell r="K1895" t="str">
            <v xml:space="preserve"> A</v>
          </cell>
          <cell r="L1895" t="str">
            <v xml:space="preserve"> N</v>
          </cell>
          <cell r="M1895">
            <v>0</v>
          </cell>
          <cell r="N1895">
            <v>64998</v>
          </cell>
          <cell r="O1895">
            <v>53778</v>
          </cell>
          <cell r="P1895">
            <v>0</v>
          </cell>
          <cell r="Q1895" t="str">
            <v xml:space="preserve"> JB</v>
          </cell>
          <cell r="R1895">
            <v>43208</v>
          </cell>
          <cell r="S1895">
            <v>4748.9399999999996</v>
          </cell>
          <cell r="T1895">
            <v>923.95</v>
          </cell>
          <cell r="U1895" t="str">
            <v xml:space="preserve"> N</v>
          </cell>
          <cell r="V1895">
            <v>3</v>
          </cell>
          <cell r="W1895">
            <v>463807049</v>
          </cell>
          <cell r="X1895" t="str">
            <v xml:space="preserve"> F</v>
          </cell>
          <cell r="Y1895">
            <v>64998</v>
          </cell>
          <cell r="Z1895">
            <v>53778</v>
          </cell>
          <cell r="AA1895">
            <v>0</v>
          </cell>
          <cell r="AB1895">
            <v>3</v>
          </cell>
          <cell r="AC1895">
            <v>5</v>
          </cell>
          <cell r="AD1895">
            <v>5</v>
          </cell>
          <cell r="AE1895">
            <v>0</v>
          </cell>
          <cell r="AF1895">
            <v>0</v>
          </cell>
          <cell r="AG1895" t="str">
            <v xml:space="preserve"> ST</v>
          </cell>
          <cell r="AH1895" t="str">
            <v xml:space="preserve"> 1998 GMC C7500</v>
          </cell>
          <cell r="AI1895" t="str">
            <v xml:space="preserve"> N</v>
          </cell>
          <cell r="AJ1895">
            <v>6</v>
          </cell>
          <cell r="AK1895">
            <v>0</v>
          </cell>
          <cell r="AL1895">
            <v>64998</v>
          </cell>
          <cell r="AM1895">
            <v>53778</v>
          </cell>
          <cell r="AN1895" t="str">
            <v xml:space="preserve">  0/00/0000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64998</v>
          </cell>
          <cell r="AZ1895">
            <v>53778</v>
          </cell>
          <cell r="BA1895" t="str">
            <v xml:space="preserve"> ST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 t="str">
            <v>Pass</v>
          </cell>
          <cell r="BH1895" t="str">
            <v>Pass</v>
          </cell>
          <cell r="BI1895" t="str">
            <v>**-***7049</v>
          </cell>
          <cell r="BJ1895">
            <v>20002.5</v>
          </cell>
          <cell r="BK1895">
            <v>20926.45</v>
          </cell>
          <cell r="BL1895">
            <v>20926.45</v>
          </cell>
          <cell r="BM1895"/>
          <cell r="BN1895"/>
          <cell r="BO1895"/>
          <cell r="BP1895"/>
          <cell r="BQ1895">
            <v>1.6481199262995756E-5</v>
          </cell>
          <cell r="BR1895">
            <v>20002.5</v>
          </cell>
          <cell r="BS1895">
            <v>923.95</v>
          </cell>
          <cell r="BT1895">
            <v>20926.45</v>
          </cell>
          <cell r="BU1895">
            <v>0</v>
          </cell>
          <cell r="BV1895">
            <v>20926.45</v>
          </cell>
          <cell r="BW1895">
            <v>0</v>
          </cell>
          <cell r="BX1895">
            <v>0</v>
          </cell>
          <cell r="BY1895"/>
          <cell r="BZ1895">
            <v>0</v>
          </cell>
          <cell r="CA1895" t="e">
            <v>#REF!</v>
          </cell>
          <cell r="CB1895" t="str">
            <v>Match</v>
          </cell>
          <cell r="CC1895" t="b">
            <v>0</v>
          </cell>
          <cell r="CD1895">
            <v>463807049</v>
          </cell>
          <cell r="CE1895">
            <v>9</v>
          </cell>
          <cell r="CF1895">
            <v>4</v>
          </cell>
          <cell r="CG1895">
            <v>80</v>
          </cell>
          <cell r="CH1895" t="b">
            <v>0</v>
          </cell>
          <cell r="CI1895">
            <v>-84.313159722223645</v>
          </cell>
          <cell r="CJ1895"/>
          <cell r="CK1895" t="e">
            <v>#REF!</v>
          </cell>
          <cell r="CL1895" t="e">
            <v>#REF!</v>
          </cell>
        </row>
        <row r="1896">
          <cell r="B1896">
            <v>49692</v>
          </cell>
          <cell r="C1896" t="str">
            <v xml:space="preserve"> VALLEJO,MARIO</v>
          </cell>
          <cell r="D1896">
            <v>14117.5</v>
          </cell>
          <cell r="E1896">
            <v>2677.63</v>
          </cell>
          <cell r="F1896">
            <v>41582</v>
          </cell>
          <cell r="G1896">
            <v>43420</v>
          </cell>
          <cell r="H1896" t="str">
            <v xml:space="preserve"> PURCHASE VEHICLE</v>
          </cell>
          <cell r="I1896" t="str">
            <v xml:space="preserve"> SA</v>
          </cell>
          <cell r="J1896">
            <v>34</v>
          </cell>
          <cell r="K1896" t="str">
            <v xml:space="preserve"> A</v>
          </cell>
          <cell r="L1896" t="str">
            <v xml:space="preserve"> O</v>
          </cell>
          <cell r="M1896">
            <v>0</v>
          </cell>
          <cell r="N1896">
            <v>65000</v>
          </cell>
          <cell r="O1896">
            <v>49692</v>
          </cell>
          <cell r="P1896">
            <v>0</v>
          </cell>
          <cell r="Q1896" t="str">
            <v xml:space="preserve"> KM</v>
          </cell>
          <cell r="R1896">
            <v>43147</v>
          </cell>
          <cell r="S1896">
            <v>271.8</v>
          </cell>
          <cell r="T1896">
            <v>2.11</v>
          </cell>
          <cell r="U1896" t="str">
            <v xml:space="preserve"> N</v>
          </cell>
          <cell r="V1896">
            <v>11</v>
          </cell>
          <cell r="W1896">
            <v>512586147</v>
          </cell>
          <cell r="X1896" t="str">
            <v xml:space="preserve"> S</v>
          </cell>
          <cell r="Y1896">
            <v>65000</v>
          </cell>
          <cell r="Z1896">
            <v>49692</v>
          </cell>
          <cell r="AA1896">
            <v>0</v>
          </cell>
          <cell r="AB1896">
            <v>3</v>
          </cell>
          <cell r="AC1896">
            <v>5</v>
          </cell>
          <cell r="AD1896">
            <v>12</v>
          </cell>
          <cell r="AE1896">
            <v>0</v>
          </cell>
          <cell r="AF1896">
            <v>0</v>
          </cell>
          <cell r="AG1896" t="str">
            <v xml:space="preserve"> ST</v>
          </cell>
          <cell r="AH1896" t="str">
            <v xml:space="preserve"> 2014 CHEVROLET IMPALA LT (VIN</v>
          </cell>
          <cell r="AI1896" t="str">
            <v xml:space="preserve"> N</v>
          </cell>
          <cell r="AJ1896">
            <v>5.75</v>
          </cell>
          <cell r="AK1896">
            <v>21</v>
          </cell>
          <cell r="AL1896">
            <v>65000</v>
          </cell>
          <cell r="AM1896">
            <v>49692</v>
          </cell>
          <cell r="AN1896" t="str">
            <v xml:space="preserve">  0/00/0000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8</v>
          </cell>
          <cell r="AW1896">
            <v>0</v>
          </cell>
          <cell r="AX1896">
            <v>0</v>
          </cell>
          <cell r="AY1896">
            <v>65000</v>
          </cell>
          <cell r="AZ1896">
            <v>49692</v>
          </cell>
          <cell r="BA1896" t="str">
            <v xml:space="preserve"> ST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 t="str">
            <v>Pass</v>
          </cell>
          <cell r="BH1896" t="str">
            <v>Pass</v>
          </cell>
          <cell r="BI1896" t="str">
            <v>***-**-6147</v>
          </cell>
          <cell r="BJ1896">
            <v>0</v>
          </cell>
          <cell r="BK1896">
            <v>2679.7400000000002</v>
          </cell>
          <cell r="BL1896">
            <v>2679.7400000000002</v>
          </cell>
          <cell r="BM1896"/>
          <cell r="BN1896"/>
          <cell r="BO1896"/>
          <cell r="BP1896"/>
          <cell r="BQ1896">
            <v>2.1143247352398296E-6</v>
          </cell>
          <cell r="BR1896">
            <v>2677.63</v>
          </cell>
          <cell r="BS1896">
            <v>2.11</v>
          </cell>
          <cell r="BT1896">
            <v>2679.7400000000002</v>
          </cell>
          <cell r="BU1896">
            <v>-2677.63</v>
          </cell>
          <cell r="BV1896">
            <v>2.11</v>
          </cell>
          <cell r="BW1896">
            <v>0</v>
          </cell>
          <cell r="BX1896">
            <v>0</v>
          </cell>
          <cell r="BY1896"/>
          <cell r="BZ1896">
            <v>0</v>
          </cell>
          <cell r="CA1896" t="e">
            <v>#REF!</v>
          </cell>
          <cell r="CB1896" t="str">
            <v>Match</v>
          </cell>
          <cell r="CC1896" t="b">
            <v>0</v>
          </cell>
          <cell r="CD1896">
            <v>512586147</v>
          </cell>
          <cell r="CE1896">
            <v>9</v>
          </cell>
          <cell r="CF1896">
            <v>5</v>
          </cell>
          <cell r="CG1896">
            <v>58</v>
          </cell>
          <cell r="CH1896" t="b">
            <v>0</v>
          </cell>
          <cell r="CI1896">
            <v>-23.313159722223645</v>
          </cell>
          <cell r="CJ1896"/>
          <cell r="CK1896" t="e">
            <v>#REF!</v>
          </cell>
          <cell r="CL1896" t="e">
            <v>#REF!</v>
          </cell>
        </row>
        <row r="1897">
          <cell r="B1897">
            <v>54129</v>
          </cell>
          <cell r="C1897" t="str">
            <v xml:space="preserve"> VALLEJO,MARIO</v>
          </cell>
          <cell r="D1897">
            <v>2525</v>
          </cell>
          <cell r="E1897">
            <v>2525</v>
          </cell>
          <cell r="F1897">
            <v>42976</v>
          </cell>
          <cell r="G1897">
            <v>43341</v>
          </cell>
          <cell r="H1897" t="str">
            <v xml:space="preserve"> PERSONAL</v>
          </cell>
          <cell r="I1897" t="str">
            <v xml:space="preserve"> SI</v>
          </cell>
          <cell r="J1897">
            <v>31</v>
          </cell>
          <cell r="K1897" t="str">
            <v xml:space="preserve"> A</v>
          </cell>
          <cell r="L1897" t="str">
            <v xml:space="preserve"> N</v>
          </cell>
          <cell r="M1897">
            <v>0</v>
          </cell>
          <cell r="N1897">
            <v>65000</v>
          </cell>
          <cell r="O1897">
            <v>54129</v>
          </cell>
          <cell r="P1897">
            <v>0</v>
          </cell>
          <cell r="Q1897" t="str">
            <v xml:space="preserve"> JB</v>
          </cell>
          <cell r="R1897">
            <v>43341</v>
          </cell>
          <cell r="S1897">
            <v>0</v>
          </cell>
          <cell r="T1897">
            <v>92.14</v>
          </cell>
          <cell r="U1897" t="str">
            <v xml:space="preserve"> N</v>
          </cell>
          <cell r="V1897">
            <v>1</v>
          </cell>
          <cell r="W1897">
            <v>512586147</v>
          </cell>
          <cell r="X1897" t="str">
            <v xml:space="preserve"> S</v>
          </cell>
          <cell r="Y1897">
            <v>65000</v>
          </cell>
          <cell r="Z1897">
            <v>54129</v>
          </cell>
          <cell r="AA1897">
            <v>0</v>
          </cell>
          <cell r="AB1897">
            <v>3</v>
          </cell>
          <cell r="AC1897">
            <v>10</v>
          </cell>
          <cell r="AD1897">
            <v>4</v>
          </cell>
          <cell r="AE1897">
            <v>0</v>
          </cell>
          <cell r="AF1897">
            <v>0</v>
          </cell>
          <cell r="AG1897" t="str">
            <v xml:space="preserve"> ST</v>
          </cell>
          <cell r="AH1897" t="str">
            <v xml:space="preserve"> UNSECURED</v>
          </cell>
          <cell r="AI1897" t="str">
            <v xml:space="preserve"> N</v>
          </cell>
          <cell r="AJ1897">
            <v>9</v>
          </cell>
          <cell r="AK1897">
            <v>0</v>
          </cell>
          <cell r="AL1897">
            <v>65000</v>
          </cell>
          <cell r="AM1897">
            <v>54129</v>
          </cell>
          <cell r="AN1897" t="str">
            <v xml:space="preserve">  0/00/0000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65000</v>
          </cell>
          <cell r="AZ1897">
            <v>54129</v>
          </cell>
          <cell r="BA1897" t="str">
            <v xml:space="preserve"> ST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 t="str">
            <v>Pass</v>
          </cell>
          <cell r="BH1897" t="str">
            <v>Pass</v>
          </cell>
          <cell r="BI1897" t="str">
            <v>***-**-6147</v>
          </cell>
          <cell r="BJ1897">
            <v>2525</v>
          </cell>
          <cell r="BK1897">
            <v>2617.14</v>
          </cell>
          <cell r="BL1897">
            <v>2617.14</v>
          </cell>
          <cell r="BM1897"/>
          <cell r="BN1897"/>
          <cell r="BO1897"/>
          <cell r="BP1897"/>
          <cell r="BQ1897">
            <v>3.1207370183025338E-6</v>
          </cell>
          <cell r="BR1897">
            <v>2525</v>
          </cell>
          <cell r="BS1897">
            <v>92.14</v>
          </cell>
          <cell r="BT1897">
            <v>2617.14</v>
          </cell>
          <cell r="BU1897">
            <v>0</v>
          </cell>
          <cell r="BV1897">
            <v>2617.14</v>
          </cell>
          <cell r="BW1897">
            <v>0</v>
          </cell>
          <cell r="BX1897">
            <v>0</v>
          </cell>
          <cell r="BY1897"/>
          <cell r="BZ1897">
            <v>0</v>
          </cell>
          <cell r="CA1897" t="e">
            <v>#REF!</v>
          </cell>
          <cell r="CB1897" t="str">
            <v>Match</v>
          </cell>
          <cell r="CC1897" t="b">
            <v>0</v>
          </cell>
          <cell r="CD1897">
            <v>512586147</v>
          </cell>
          <cell r="CE1897">
            <v>9</v>
          </cell>
          <cell r="CF1897">
            <v>5</v>
          </cell>
          <cell r="CG1897">
            <v>58</v>
          </cell>
          <cell r="CH1897" t="b">
            <v>0</v>
          </cell>
          <cell r="CI1897">
            <v>-217.31315972222365</v>
          </cell>
          <cell r="CJ1897"/>
          <cell r="CK1897" t="e">
            <v>#REF!</v>
          </cell>
          <cell r="CL1897" t="e">
            <v>#REF!</v>
          </cell>
        </row>
        <row r="1898">
          <cell r="B1898">
            <v>49730</v>
          </cell>
          <cell r="C1898" t="str">
            <v xml:space="preserve"> VALLEJO,NICKOLE</v>
          </cell>
          <cell r="D1898">
            <v>18517.5</v>
          </cell>
          <cell r="E1898">
            <v>3799.98</v>
          </cell>
          <cell r="F1898">
            <v>41597</v>
          </cell>
          <cell r="G1898">
            <v>43449</v>
          </cell>
          <cell r="H1898" t="str">
            <v xml:space="preserve"> PURCHASE VEHICLE</v>
          </cell>
          <cell r="I1898" t="str">
            <v xml:space="preserve"> SA</v>
          </cell>
          <cell r="J1898">
            <v>34</v>
          </cell>
          <cell r="K1898" t="str">
            <v xml:space="preserve"> A</v>
          </cell>
          <cell r="L1898" t="str">
            <v xml:space="preserve"> N</v>
          </cell>
          <cell r="M1898">
            <v>0</v>
          </cell>
          <cell r="N1898">
            <v>65003</v>
          </cell>
          <cell r="O1898">
            <v>49730</v>
          </cell>
          <cell r="P1898">
            <v>0</v>
          </cell>
          <cell r="Q1898" t="str">
            <v xml:space="preserve"> KM</v>
          </cell>
          <cell r="R1898">
            <v>43146</v>
          </cell>
          <cell r="S1898">
            <v>355.1</v>
          </cell>
          <cell r="T1898">
            <v>4.58</v>
          </cell>
          <cell r="U1898" t="str">
            <v xml:space="preserve"> N</v>
          </cell>
          <cell r="V1898">
            <v>11</v>
          </cell>
          <cell r="W1898">
            <v>514023457</v>
          </cell>
          <cell r="X1898" t="str">
            <v xml:space="preserve"> S</v>
          </cell>
          <cell r="Y1898">
            <v>65003</v>
          </cell>
          <cell r="Z1898">
            <v>49730</v>
          </cell>
          <cell r="AA1898">
            <v>0</v>
          </cell>
          <cell r="AB1898">
            <v>25</v>
          </cell>
          <cell r="AC1898">
            <v>5</v>
          </cell>
          <cell r="AD1898">
            <v>12</v>
          </cell>
          <cell r="AE1898">
            <v>0</v>
          </cell>
          <cell r="AF1898">
            <v>0</v>
          </cell>
          <cell r="AG1898" t="str">
            <v xml:space="preserve"> ST</v>
          </cell>
          <cell r="AH1898" t="str">
            <v xml:space="preserve"> 2013 KIA OPTIMA LX AT SEDAN (V</v>
          </cell>
          <cell r="AI1898" t="str">
            <v xml:space="preserve"> N</v>
          </cell>
          <cell r="AJ1898">
            <v>5.5</v>
          </cell>
          <cell r="AK1898">
            <v>0</v>
          </cell>
          <cell r="AL1898">
            <v>65003</v>
          </cell>
          <cell r="AM1898">
            <v>49730</v>
          </cell>
          <cell r="AN1898" t="str">
            <v xml:space="preserve">  0/00/0000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65003</v>
          </cell>
          <cell r="AZ1898">
            <v>49730</v>
          </cell>
          <cell r="BA1898" t="str">
            <v xml:space="preserve"> ST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 t="str">
            <v>Pass</v>
          </cell>
          <cell r="BH1898" t="str">
            <v>Pass</v>
          </cell>
          <cell r="BI1898" t="str">
            <v>***-**-3457</v>
          </cell>
          <cell r="BJ1898">
            <v>3799.98</v>
          </cell>
          <cell r="BK1898">
            <v>3804.56</v>
          </cell>
          <cell r="BL1898">
            <v>3804.56</v>
          </cell>
          <cell r="BM1898"/>
          <cell r="BN1898"/>
          <cell r="BO1898"/>
          <cell r="BP1898"/>
          <cell r="BQ1898">
            <v>2.8701016678306243E-6</v>
          </cell>
          <cell r="BR1898">
            <v>3799.98</v>
          </cell>
          <cell r="BS1898">
            <v>4.58</v>
          </cell>
          <cell r="BT1898">
            <v>3804.56</v>
          </cell>
          <cell r="BU1898">
            <v>0</v>
          </cell>
          <cell r="BV1898">
            <v>3804.56</v>
          </cell>
          <cell r="BW1898">
            <v>0</v>
          </cell>
          <cell r="BX1898">
            <v>0</v>
          </cell>
          <cell r="BY1898"/>
          <cell r="BZ1898">
            <v>0</v>
          </cell>
          <cell r="CA1898" t="e">
            <v>#REF!</v>
          </cell>
          <cell r="CB1898" t="str">
            <v>Match</v>
          </cell>
          <cell r="CC1898" t="b">
            <v>0</v>
          </cell>
          <cell r="CD1898">
            <v>514023457</v>
          </cell>
          <cell r="CE1898">
            <v>9</v>
          </cell>
          <cell r="CF1898">
            <v>5</v>
          </cell>
          <cell r="CG1898">
            <v>2</v>
          </cell>
          <cell r="CH1898" t="b">
            <v>0</v>
          </cell>
          <cell r="CI1898">
            <v>-22.313159722223645</v>
          </cell>
          <cell r="CJ1898"/>
          <cell r="CK1898" t="e">
            <v>#REF!</v>
          </cell>
          <cell r="CL1898" t="e">
            <v>#REF!</v>
          </cell>
        </row>
        <row r="1899">
          <cell r="B1899">
            <v>51542</v>
          </cell>
          <cell r="C1899" t="str">
            <v xml:space="preserve"> VALLEJO,T. J.</v>
          </cell>
          <cell r="D1899">
            <v>11015</v>
          </cell>
          <cell r="E1899">
            <v>5574.02</v>
          </cell>
          <cell r="F1899">
            <v>42111</v>
          </cell>
          <cell r="G1899">
            <v>43952</v>
          </cell>
          <cell r="H1899" t="str">
            <v xml:space="preserve"> DEBT CONSOLIDATION</v>
          </cell>
          <cell r="I1899" t="str">
            <v xml:space="preserve"> SA</v>
          </cell>
          <cell r="J1899">
            <v>31</v>
          </cell>
          <cell r="K1899" t="str">
            <v xml:space="preserve"> A</v>
          </cell>
          <cell r="L1899" t="str">
            <v xml:space="preserve"> N</v>
          </cell>
          <cell r="M1899">
            <v>0</v>
          </cell>
          <cell r="N1899">
            <v>65010</v>
          </cell>
          <cell r="O1899">
            <v>51542</v>
          </cell>
          <cell r="P1899">
            <v>0</v>
          </cell>
          <cell r="Q1899" t="str">
            <v xml:space="preserve"> JD</v>
          </cell>
          <cell r="R1899">
            <v>43132</v>
          </cell>
          <cell r="S1899">
            <v>213.5</v>
          </cell>
          <cell r="T1899">
            <v>7.33</v>
          </cell>
          <cell r="U1899" t="str">
            <v xml:space="preserve"> N</v>
          </cell>
          <cell r="V1899">
            <v>11</v>
          </cell>
          <cell r="W1899">
            <v>513949901</v>
          </cell>
          <cell r="X1899" t="str">
            <v xml:space="preserve"> S</v>
          </cell>
          <cell r="Y1899">
            <v>65010</v>
          </cell>
          <cell r="Z1899">
            <v>51542</v>
          </cell>
          <cell r="AA1899">
            <v>0</v>
          </cell>
          <cell r="AB1899">
            <v>4</v>
          </cell>
          <cell r="AC1899">
            <v>10</v>
          </cell>
          <cell r="AD1899">
            <v>4</v>
          </cell>
          <cell r="AE1899">
            <v>0</v>
          </cell>
          <cell r="AF1899">
            <v>0</v>
          </cell>
          <cell r="AG1899" t="str">
            <v xml:space="preserve"> ST</v>
          </cell>
          <cell r="AH1899" t="str">
            <v xml:space="preserve"> 66 GTO, 07 SILVERADO, 09 ACADI</v>
          </cell>
          <cell r="AI1899" t="str">
            <v xml:space="preserve"> N</v>
          </cell>
          <cell r="AJ1899">
            <v>6</v>
          </cell>
          <cell r="AK1899">
            <v>6</v>
          </cell>
          <cell r="AL1899">
            <v>65010</v>
          </cell>
          <cell r="AM1899">
            <v>51542</v>
          </cell>
          <cell r="AN1899" t="str">
            <v xml:space="preserve">  0/00/0000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65010</v>
          </cell>
          <cell r="AZ1899">
            <v>51542</v>
          </cell>
          <cell r="BA1899" t="str">
            <v xml:space="preserve"> ST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 t="str">
            <v>Pass</v>
          </cell>
          <cell r="BH1899" t="str">
            <v>Pass</v>
          </cell>
          <cell r="BI1899" t="str">
            <v>***-**-9901</v>
          </cell>
          <cell r="BJ1899">
            <v>5574.02</v>
          </cell>
          <cell r="BK1899">
            <v>5581.35</v>
          </cell>
          <cell r="BL1899">
            <v>5581.35</v>
          </cell>
          <cell r="BM1899"/>
          <cell r="BN1899"/>
          <cell r="BO1899"/>
          <cell r="BP1899"/>
          <cell r="BQ1899">
            <v>4.5927526217184663E-6</v>
          </cell>
          <cell r="BR1899">
            <v>5574.02</v>
          </cell>
          <cell r="BS1899">
            <v>7.33</v>
          </cell>
          <cell r="BT1899">
            <v>5581.35</v>
          </cell>
          <cell r="BU1899">
            <v>0</v>
          </cell>
          <cell r="BV1899">
            <v>5581.35</v>
          </cell>
          <cell r="BW1899">
            <v>0</v>
          </cell>
          <cell r="BX1899">
            <v>0</v>
          </cell>
          <cell r="BY1899"/>
          <cell r="BZ1899">
            <v>0</v>
          </cell>
          <cell r="CA1899" t="e">
            <v>#REF!</v>
          </cell>
          <cell r="CB1899" t="str">
            <v>Match</v>
          </cell>
          <cell r="CC1899" t="b">
            <v>0</v>
          </cell>
          <cell r="CD1899">
            <v>513949901</v>
          </cell>
          <cell r="CE1899">
            <v>9</v>
          </cell>
          <cell r="CF1899">
            <v>5</v>
          </cell>
          <cell r="CG1899">
            <v>94</v>
          </cell>
          <cell r="CH1899" t="b">
            <v>0</v>
          </cell>
          <cell r="CI1899">
            <v>-8.3131597222236451</v>
          </cell>
          <cell r="CJ1899"/>
          <cell r="CK1899" t="e">
            <v>#REF!</v>
          </cell>
          <cell r="CL1899" t="e">
            <v>#REF!</v>
          </cell>
        </row>
        <row r="1900">
          <cell r="B1900">
            <v>310412</v>
          </cell>
          <cell r="C1900" t="str">
            <v xml:space="preserve"> VALLEJO,THEODORE J.</v>
          </cell>
          <cell r="D1900">
            <v>115000</v>
          </cell>
          <cell r="E1900">
            <v>112953.78</v>
          </cell>
          <cell r="F1900">
            <v>42745</v>
          </cell>
          <cell r="G1900">
            <v>53724</v>
          </cell>
          <cell r="H1900" t="str">
            <v xml:space="preserve"> CASH-OUT REFINANCE</v>
          </cell>
          <cell r="I1900" t="str">
            <v xml:space="preserve"> PA</v>
          </cell>
          <cell r="J1900">
            <v>19</v>
          </cell>
          <cell r="K1900" t="str">
            <v xml:space="preserve"> A</v>
          </cell>
          <cell r="L1900" t="str">
            <v xml:space="preserve"> N</v>
          </cell>
          <cell r="M1900">
            <v>0</v>
          </cell>
          <cell r="N1900">
            <v>65010</v>
          </cell>
          <cell r="O1900">
            <v>310412</v>
          </cell>
          <cell r="P1900">
            <v>0</v>
          </cell>
          <cell r="Q1900" t="str">
            <v xml:space="preserve"> BR</v>
          </cell>
          <cell r="R1900">
            <v>43132</v>
          </cell>
          <cell r="S1900">
            <v>549.03</v>
          </cell>
          <cell r="T1900">
            <v>270.64</v>
          </cell>
          <cell r="U1900" t="str">
            <v xml:space="preserve"> N</v>
          </cell>
          <cell r="V1900">
            <v>2</v>
          </cell>
          <cell r="W1900">
            <v>513949901</v>
          </cell>
          <cell r="X1900" t="str">
            <v xml:space="preserve"> S</v>
          </cell>
          <cell r="Y1900">
            <v>65010</v>
          </cell>
          <cell r="Z1900">
            <v>310412</v>
          </cell>
          <cell r="AA1900">
            <v>0</v>
          </cell>
          <cell r="AB1900">
            <v>4</v>
          </cell>
          <cell r="AC1900">
            <v>6</v>
          </cell>
          <cell r="AD1900">
            <v>3</v>
          </cell>
          <cell r="AE1900">
            <v>310412</v>
          </cell>
          <cell r="AF1900">
            <v>1</v>
          </cell>
          <cell r="AG1900" t="str">
            <v xml:space="preserve"> ST</v>
          </cell>
          <cell r="AH1900" t="str">
            <v xml:space="preserve"> 601 MYRTLE ST</v>
          </cell>
          <cell r="AI1900" t="str">
            <v xml:space="preserve"> N</v>
          </cell>
          <cell r="AJ1900">
            <v>3.75</v>
          </cell>
          <cell r="AK1900">
            <v>0</v>
          </cell>
          <cell r="AL1900">
            <v>65010</v>
          </cell>
          <cell r="AM1900">
            <v>310412</v>
          </cell>
          <cell r="AN1900" t="str">
            <v xml:space="preserve">  0/00/0000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65010</v>
          </cell>
          <cell r="AZ1900">
            <v>310412</v>
          </cell>
          <cell r="BA1900" t="str">
            <v xml:space="preserve"> ST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 t="str">
            <v>Pass</v>
          </cell>
          <cell r="BH1900" t="str">
            <v>Pass</v>
          </cell>
          <cell r="BI1900" t="str">
            <v>***-**-9901</v>
          </cell>
          <cell r="BJ1900">
            <v>112953.78</v>
          </cell>
          <cell r="BK1900">
            <v>113224.42</v>
          </cell>
          <cell r="BL1900">
            <v>113224.42</v>
          </cell>
          <cell r="BM1900"/>
          <cell r="BN1900"/>
          <cell r="BO1900"/>
          <cell r="BP1900"/>
          <cell r="BQ1900">
            <v>5.8168158845412595E-5</v>
          </cell>
          <cell r="BR1900">
            <v>112953.78</v>
          </cell>
          <cell r="BS1900">
            <v>270.64</v>
          </cell>
          <cell r="BT1900">
            <v>113224.42</v>
          </cell>
          <cell r="BU1900">
            <v>0</v>
          </cell>
          <cell r="BV1900">
            <v>113224.42</v>
          </cell>
          <cell r="BW1900">
            <v>0</v>
          </cell>
          <cell r="BX1900">
            <v>0</v>
          </cell>
          <cell r="BY1900"/>
          <cell r="BZ1900">
            <v>0</v>
          </cell>
          <cell r="CA1900" t="e">
            <v>#REF!</v>
          </cell>
          <cell r="CB1900" t="str">
            <v>Match</v>
          </cell>
          <cell r="CC1900" t="b">
            <v>0</v>
          </cell>
          <cell r="CD1900">
            <v>513949901</v>
          </cell>
          <cell r="CE1900">
            <v>9</v>
          </cell>
          <cell r="CF1900">
            <v>5</v>
          </cell>
          <cell r="CG1900">
            <v>94</v>
          </cell>
          <cell r="CH1900" t="b">
            <v>0</v>
          </cell>
          <cell r="CI1900">
            <v>-8.3131597222236451</v>
          </cell>
          <cell r="CJ1900"/>
          <cell r="CK1900" t="e">
            <v>#REF!</v>
          </cell>
          <cell r="CL1900" t="e">
            <v>#REF!</v>
          </cell>
        </row>
        <row r="1901">
          <cell r="B1901">
            <v>9310412</v>
          </cell>
          <cell r="C1901" t="str">
            <v xml:space="preserve"> VALLEJO,T J</v>
          </cell>
          <cell r="D1901">
            <v>-115000</v>
          </cell>
          <cell r="E1901">
            <v>-112953.78</v>
          </cell>
          <cell r="F1901">
            <v>42745</v>
          </cell>
          <cell r="G1901">
            <v>53724</v>
          </cell>
          <cell r="H1901" t="str">
            <v xml:space="preserve"> MPF LOAN SOLD</v>
          </cell>
          <cell r="I1901" t="str">
            <v xml:space="preserve"> PT</v>
          </cell>
          <cell r="J1901">
            <v>20</v>
          </cell>
          <cell r="K1901" t="str">
            <v xml:space="preserve"> A</v>
          </cell>
          <cell r="L1901" t="str">
            <v xml:space="preserve"> N</v>
          </cell>
          <cell r="M1901">
            <v>0</v>
          </cell>
          <cell r="N1901">
            <v>65010</v>
          </cell>
          <cell r="O1901">
            <v>9310412</v>
          </cell>
          <cell r="P1901">
            <v>0</v>
          </cell>
          <cell r="Q1901" t="str">
            <v xml:space="preserve"> BR</v>
          </cell>
          <cell r="R1901">
            <v>43132</v>
          </cell>
          <cell r="S1901">
            <v>549.03</v>
          </cell>
          <cell r="T1901">
            <v>-270.64</v>
          </cell>
          <cell r="U1901" t="str">
            <v xml:space="preserve"> N</v>
          </cell>
          <cell r="V1901">
            <v>2</v>
          </cell>
          <cell r="W1901">
            <v>513949901</v>
          </cell>
          <cell r="X1901" t="str">
            <v xml:space="preserve"> S</v>
          </cell>
          <cell r="Y1901">
            <v>65010</v>
          </cell>
          <cell r="Z1901">
            <v>9310412</v>
          </cell>
          <cell r="AA1901">
            <v>0</v>
          </cell>
          <cell r="AB1901">
            <v>4</v>
          </cell>
          <cell r="AC1901">
            <v>6</v>
          </cell>
          <cell r="AD1901">
            <v>3</v>
          </cell>
          <cell r="AE1901">
            <v>310412</v>
          </cell>
          <cell r="AF1901">
            <v>1</v>
          </cell>
          <cell r="AG1901" t="str">
            <v xml:space="preserve"> ST</v>
          </cell>
          <cell r="AH1901" t="str">
            <v xml:space="preserve"> 601 MYRTLE ST</v>
          </cell>
          <cell r="AI1901" t="str">
            <v xml:space="preserve">  </v>
          </cell>
          <cell r="AJ1901">
            <v>3.75</v>
          </cell>
          <cell r="AK1901">
            <v>0</v>
          </cell>
          <cell r="AL1901">
            <v>65010</v>
          </cell>
          <cell r="AM1901">
            <v>9310412</v>
          </cell>
          <cell r="AN1901" t="str">
            <v xml:space="preserve">  0/00/0000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65010</v>
          </cell>
          <cell r="AZ1901">
            <v>9310412</v>
          </cell>
          <cell r="BA1901" t="str">
            <v xml:space="preserve"> ST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 t="str">
            <v>Pass</v>
          </cell>
          <cell r="BH1901" t="str">
            <v>Pass</v>
          </cell>
          <cell r="BI1901" t="str">
            <v>***-**-9901</v>
          </cell>
          <cell r="BJ1901">
            <v>-112953.78</v>
          </cell>
          <cell r="BK1901">
            <v>-113224.42</v>
          </cell>
          <cell r="BL1901">
            <v>-113224.42</v>
          </cell>
          <cell r="BM1901"/>
          <cell r="BN1901"/>
          <cell r="BO1901"/>
          <cell r="BP1901"/>
          <cell r="BQ1901">
            <v>-5.8168158845412595E-5</v>
          </cell>
          <cell r="BR1901">
            <v>-112953.78</v>
          </cell>
          <cell r="BS1901">
            <v>-270.64</v>
          </cell>
          <cell r="BT1901">
            <v>-113224.42</v>
          </cell>
          <cell r="BU1901">
            <v>0</v>
          </cell>
          <cell r="BV1901">
            <v>-113224.42</v>
          </cell>
          <cell r="BW1901">
            <v>0</v>
          </cell>
          <cell r="BX1901">
            <v>0</v>
          </cell>
          <cell r="BY1901"/>
          <cell r="BZ1901">
            <v>0</v>
          </cell>
          <cell r="CA1901" t="e">
            <v>#REF!</v>
          </cell>
          <cell r="CB1901" t="str">
            <v>Match</v>
          </cell>
          <cell r="CC1901" t="b">
            <v>0</v>
          </cell>
          <cell r="CD1901">
            <v>513949901</v>
          </cell>
          <cell r="CE1901">
            <v>9</v>
          </cell>
          <cell r="CF1901">
            <v>5</v>
          </cell>
          <cell r="CG1901">
            <v>94</v>
          </cell>
          <cell r="CH1901" t="b">
            <v>0</v>
          </cell>
          <cell r="CI1901">
            <v>-8.3131597222236451</v>
          </cell>
          <cell r="CJ1901"/>
          <cell r="CK1901" t="e">
            <v>#REF!</v>
          </cell>
          <cell r="CL1901" t="e">
            <v>#REF!</v>
          </cell>
        </row>
        <row r="1902">
          <cell r="B1902">
            <v>53694</v>
          </cell>
          <cell r="C1902" t="str">
            <v xml:space="preserve"> VANDEGRIFT,KELSEE LY</v>
          </cell>
          <cell r="D1902">
            <v>30458.33</v>
          </cell>
          <cell r="E1902">
            <v>25354.1</v>
          </cell>
          <cell r="F1902">
            <v>42814</v>
          </cell>
          <cell r="G1902">
            <v>44438</v>
          </cell>
          <cell r="H1902" t="str">
            <v xml:space="preserve"> REFINANCE VEHICLE</v>
          </cell>
          <cell r="I1902" t="str">
            <v xml:space="preserve"> SA</v>
          </cell>
          <cell r="J1902">
            <v>34</v>
          </cell>
          <cell r="K1902" t="str">
            <v xml:space="preserve"> A</v>
          </cell>
          <cell r="L1902" t="str">
            <v xml:space="preserve"> N</v>
          </cell>
          <cell r="M1902">
            <v>0</v>
          </cell>
          <cell r="N1902">
            <v>65015</v>
          </cell>
          <cell r="O1902">
            <v>53694</v>
          </cell>
          <cell r="P1902">
            <v>0</v>
          </cell>
          <cell r="Q1902" t="str">
            <v xml:space="preserve"> LF</v>
          </cell>
          <cell r="R1902">
            <v>43130</v>
          </cell>
          <cell r="S1902">
            <v>636.16</v>
          </cell>
          <cell r="T1902">
            <v>49.67</v>
          </cell>
          <cell r="U1902" t="str">
            <v xml:space="preserve"> N</v>
          </cell>
          <cell r="V1902">
            <v>11</v>
          </cell>
          <cell r="W1902">
            <v>513118787</v>
          </cell>
          <cell r="X1902" t="str">
            <v xml:space="preserve"> S</v>
          </cell>
          <cell r="Y1902">
            <v>65015</v>
          </cell>
          <cell r="Z1902">
            <v>53694</v>
          </cell>
          <cell r="AA1902">
            <v>0</v>
          </cell>
          <cell r="AB1902">
            <v>4</v>
          </cell>
          <cell r="AC1902">
            <v>5</v>
          </cell>
          <cell r="AD1902">
            <v>12</v>
          </cell>
          <cell r="AE1902">
            <v>0</v>
          </cell>
          <cell r="AF1902">
            <v>0</v>
          </cell>
          <cell r="AG1902" t="str">
            <v xml:space="preserve"> ST</v>
          </cell>
          <cell r="AH1902" t="str">
            <v xml:space="preserve"> 2014 FORD EXPEDITION EL (VIN 1</v>
          </cell>
          <cell r="AI1902" t="str">
            <v xml:space="preserve"> N</v>
          </cell>
          <cell r="AJ1902">
            <v>5.5</v>
          </cell>
          <cell r="AK1902">
            <v>7</v>
          </cell>
          <cell r="AL1902">
            <v>65015</v>
          </cell>
          <cell r="AM1902">
            <v>53694</v>
          </cell>
          <cell r="AN1902" t="str">
            <v xml:space="preserve">  0/00/0000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65015</v>
          </cell>
          <cell r="AZ1902">
            <v>53694</v>
          </cell>
          <cell r="BA1902" t="str">
            <v xml:space="preserve"> ST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 t="str">
            <v>Pass</v>
          </cell>
          <cell r="BH1902" t="str">
            <v>Pass</v>
          </cell>
          <cell r="BI1902" t="str">
            <v>***-**-8787</v>
          </cell>
          <cell r="BJ1902">
            <v>25354.1</v>
          </cell>
          <cell r="BK1902">
            <v>25403.769999999997</v>
          </cell>
          <cell r="BL1902">
            <v>25403.769999999997</v>
          </cell>
          <cell r="BM1902"/>
          <cell r="BN1902"/>
          <cell r="BO1902"/>
          <cell r="BP1902"/>
          <cell r="BQ1902">
            <v>1.9149796761126225E-5</v>
          </cell>
          <cell r="BR1902">
            <v>25354.1</v>
          </cell>
          <cell r="BS1902">
            <v>49.67</v>
          </cell>
          <cell r="BT1902">
            <v>25403.769999999997</v>
          </cell>
          <cell r="BU1902">
            <v>0</v>
          </cell>
          <cell r="BV1902">
            <v>25403.769999999997</v>
          </cell>
          <cell r="BW1902">
            <v>0</v>
          </cell>
          <cell r="BX1902">
            <v>0</v>
          </cell>
          <cell r="BY1902"/>
          <cell r="BZ1902">
            <v>0</v>
          </cell>
          <cell r="CA1902" t="e">
            <v>#REF!</v>
          </cell>
          <cell r="CB1902" t="str">
            <v>Match</v>
          </cell>
          <cell r="CC1902" t="b">
            <v>0</v>
          </cell>
          <cell r="CD1902">
            <v>513118787</v>
          </cell>
          <cell r="CE1902">
            <v>9</v>
          </cell>
          <cell r="CF1902">
            <v>5</v>
          </cell>
          <cell r="CG1902">
            <v>11</v>
          </cell>
          <cell r="CH1902" t="b">
            <v>0</v>
          </cell>
          <cell r="CI1902">
            <v>-6.3131597222236451</v>
          </cell>
          <cell r="CJ1902"/>
          <cell r="CK1902" t="e">
            <v>#REF!</v>
          </cell>
          <cell r="CL1902" t="e">
            <v>#REF!</v>
          </cell>
        </row>
        <row r="1903">
          <cell r="B1903">
            <v>53695</v>
          </cell>
          <cell r="C1903" t="str">
            <v xml:space="preserve"> VANDEGRIFT,KELSEE LY</v>
          </cell>
          <cell r="D1903">
            <v>15777.86</v>
          </cell>
          <cell r="E1903">
            <v>13247.51</v>
          </cell>
          <cell r="F1903">
            <v>42814</v>
          </cell>
          <cell r="G1903">
            <v>44490</v>
          </cell>
          <cell r="H1903" t="str">
            <v xml:space="preserve"> REFINANCE VEHICLE</v>
          </cell>
          <cell r="I1903" t="str">
            <v xml:space="preserve"> SA</v>
          </cell>
          <cell r="J1903">
            <v>34</v>
          </cell>
          <cell r="K1903" t="str">
            <v xml:space="preserve"> A</v>
          </cell>
          <cell r="L1903" t="str">
            <v xml:space="preserve"> N</v>
          </cell>
          <cell r="M1903">
            <v>0</v>
          </cell>
          <cell r="N1903">
            <v>65015</v>
          </cell>
          <cell r="O1903">
            <v>53695</v>
          </cell>
          <cell r="P1903">
            <v>0</v>
          </cell>
          <cell r="Q1903" t="str">
            <v xml:space="preserve"> LF</v>
          </cell>
          <cell r="R1903">
            <v>43121</v>
          </cell>
          <cell r="S1903">
            <v>320.49</v>
          </cell>
          <cell r="T1903">
            <v>27.13</v>
          </cell>
          <cell r="U1903" t="str">
            <v xml:space="preserve"> N</v>
          </cell>
          <cell r="V1903">
            <v>11</v>
          </cell>
          <cell r="W1903">
            <v>513118787</v>
          </cell>
          <cell r="X1903" t="str">
            <v xml:space="preserve"> S</v>
          </cell>
          <cell r="Y1903">
            <v>65015</v>
          </cell>
          <cell r="Z1903">
            <v>53695</v>
          </cell>
          <cell r="AA1903">
            <v>0</v>
          </cell>
          <cell r="AB1903">
            <v>4</v>
          </cell>
          <cell r="AC1903">
            <v>5</v>
          </cell>
          <cell r="AD1903">
            <v>12</v>
          </cell>
          <cell r="AE1903">
            <v>0</v>
          </cell>
          <cell r="AF1903">
            <v>0</v>
          </cell>
          <cell r="AG1903" t="str">
            <v xml:space="preserve"> ST</v>
          </cell>
          <cell r="AH1903" t="str">
            <v xml:space="preserve"> 2014 FORD FUSION SE</v>
          </cell>
          <cell r="AI1903" t="str">
            <v xml:space="preserve"> N</v>
          </cell>
          <cell r="AJ1903">
            <v>5.75</v>
          </cell>
          <cell r="AK1903">
            <v>4</v>
          </cell>
          <cell r="AL1903">
            <v>65015</v>
          </cell>
          <cell r="AM1903">
            <v>53695</v>
          </cell>
          <cell r="AN1903" t="str">
            <v xml:space="preserve">  0/00/0000</v>
          </cell>
          <cell r="AO1903">
            <v>296.02999999999997</v>
          </cell>
          <cell r="AP1903">
            <v>20.87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65015</v>
          </cell>
          <cell r="AZ1903">
            <v>53695</v>
          </cell>
          <cell r="BA1903" t="str">
            <v xml:space="preserve"> ST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 t="str">
            <v>Pass</v>
          </cell>
          <cell r="BH1903" t="str">
            <v>Pass</v>
          </cell>
          <cell r="BI1903" t="str">
            <v>***-**-8787</v>
          </cell>
          <cell r="BJ1903">
            <v>13247.51</v>
          </cell>
          <cell r="BK1903">
            <v>13274.64</v>
          </cell>
          <cell r="BL1903">
            <v>13274.64</v>
          </cell>
          <cell r="BM1903"/>
          <cell r="BN1903"/>
          <cell r="BO1903"/>
          <cell r="BP1903"/>
          <cell r="BQ1903">
            <v>1.0460570755980848E-5</v>
          </cell>
          <cell r="BR1903">
            <v>13247.51</v>
          </cell>
          <cell r="BS1903">
            <v>27.13</v>
          </cell>
          <cell r="BT1903">
            <v>13274.64</v>
          </cell>
          <cell r="BU1903">
            <v>0</v>
          </cell>
          <cell r="BV1903">
            <v>13274.64</v>
          </cell>
          <cell r="BW1903">
            <v>0</v>
          </cell>
          <cell r="BX1903">
            <v>0</v>
          </cell>
          <cell r="BY1903"/>
          <cell r="BZ1903">
            <v>316.89999999999998</v>
          </cell>
          <cell r="CA1903" t="e">
            <v>#REF!</v>
          </cell>
          <cell r="CB1903" t="str">
            <v>Match</v>
          </cell>
          <cell r="CC1903" t="b">
            <v>0</v>
          </cell>
          <cell r="CD1903">
            <v>513118787</v>
          </cell>
          <cell r="CE1903">
            <v>9</v>
          </cell>
          <cell r="CF1903">
            <v>5</v>
          </cell>
          <cell r="CG1903">
            <v>11</v>
          </cell>
          <cell r="CH1903" t="b">
            <v>0</v>
          </cell>
          <cell r="CI1903">
            <v>2.6868402777763549</v>
          </cell>
          <cell r="CJ1903"/>
          <cell r="CK1903" t="e">
            <v>#REF!</v>
          </cell>
          <cell r="CL1903" t="e">
            <v>#REF!</v>
          </cell>
        </row>
        <row r="1904">
          <cell r="B1904">
            <v>52951</v>
          </cell>
          <cell r="C1904" t="str">
            <v xml:space="preserve"> VAN DEGRIFT,ANTHONY</v>
          </cell>
          <cell r="D1904">
            <v>25955</v>
          </cell>
          <cell r="E1904">
            <v>18568.68</v>
          </cell>
          <cell r="F1904">
            <v>42521</v>
          </cell>
          <cell r="G1904">
            <v>44346</v>
          </cell>
          <cell r="H1904" t="str">
            <v xml:space="preserve"> PURCHASE CAMPER</v>
          </cell>
          <cell r="I1904" t="str">
            <v xml:space="preserve"> SA</v>
          </cell>
          <cell r="J1904">
            <v>31</v>
          </cell>
          <cell r="K1904" t="str">
            <v xml:space="preserve"> A</v>
          </cell>
          <cell r="L1904" t="str">
            <v xml:space="preserve"> N</v>
          </cell>
          <cell r="M1904">
            <v>0</v>
          </cell>
          <cell r="N1904">
            <v>65020</v>
          </cell>
          <cell r="O1904">
            <v>52951</v>
          </cell>
          <cell r="P1904">
            <v>0</v>
          </cell>
          <cell r="Q1904" t="str">
            <v xml:space="preserve"> LF</v>
          </cell>
          <cell r="R1904">
            <v>43130</v>
          </cell>
          <cell r="S1904">
            <v>500.57</v>
          </cell>
          <cell r="T1904">
            <v>39.020000000000003</v>
          </cell>
          <cell r="U1904" t="str">
            <v xml:space="preserve"> N</v>
          </cell>
          <cell r="V1904">
            <v>11</v>
          </cell>
          <cell r="W1904">
            <v>515906643</v>
          </cell>
          <cell r="X1904" t="str">
            <v xml:space="preserve"> S</v>
          </cell>
          <cell r="Y1904">
            <v>65020</v>
          </cell>
          <cell r="Z1904">
            <v>52951</v>
          </cell>
          <cell r="AA1904">
            <v>0</v>
          </cell>
          <cell r="AB1904">
            <v>4</v>
          </cell>
          <cell r="AC1904">
            <v>10</v>
          </cell>
          <cell r="AD1904">
            <v>4</v>
          </cell>
          <cell r="AE1904">
            <v>0</v>
          </cell>
          <cell r="AF1904">
            <v>0</v>
          </cell>
          <cell r="AG1904" t="str">
            <v xml:space="preserve"> ST</v>
          </cell>
          <cell r="AH1904" t="str">
            <v xml:space="preserve"> 2014 CROSSROADS ZINGER 31BH</v>
          </cell>
          <cell r="AI1904" t="str">
            <v xml:space="preserve"> N</v>
          </cell>
          <cell r="AJ1904">
            <v>5.9</v>
          </cell>
          <cell r="AK1904">
            <v>8</v>
          </cell>
          <cell r="AL1904">
            <v>65020</v>
          </cell>
          <cell r="AM1904">
            <v>52951</v>
          </cell>
          <cell r="AN1904" t="str">
            <v xml:space="preserve">  0/00/0000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65020</v>
          </cell>
          <cell r="AZ1904">
            <v>52951</v>
          </cell>
          <cell r="BA1904" t="str">
            <v xml:space="preserve"> ST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 t="str">
            <v>Pass</v>
          </cell>
          <cell r="BH1904" t="str">
            <v>Pass</v>
          </cell>
          <cell r="BI1904" t="str">
            <v>***-**-6643</v>
          </cell>
          <cell r="BJ1904">
            <v>18568.68</v>
          </cell>
          <cell r="BK1904">
            <v>18607.7</v>
          </cell>
          <cell r="BL1904">
            <v>18607.7</v>
          </cell>
          <cell r="BM1904"/>
          <cell r="BN1904"/>
          <cell r="BO1904"/>
          <cell r="BP1904"/>
          <cell r="BQ1904">
            <v>1.5044796727673575E-5</v>
          </cell>
          <cell r="BR1904">
            <v>18568.68</v>
          </cell>
          <cell r="BS1904">
            <v>39.020000000000003</v>
          </cell>
          <cell r="BT1904">
            <v>18607.7</v>
          </cell>
          <cell r="BU1904">
            <v>0</v>
          </cell>
          <cell r="BV1904">
            <v>18607.7</v>
          </cell>
          <cell r="BW1904">
            <v>0</v>
          </cell>
          <cell r="BX1904">
            <v>0</v>
          </cell>
          <cell r="BY1904"/>
          <cell r="BZ1904">
            <v>0</v>
          </cell>
          <cell r="CA1904" t="e">
            <v>#REF!</v>
          </cell>
          <cell r="CB1904" t="str">
            <v>Match</v>
          </cell>
          <cell r="CC1904" t="b">
            <v>0</v>
          </cell>
          <cell r="CD1904">
            <v>515906643</v>
          </cell>
          <cell r="CE1904">
            <v>9</v>
          </cell>
          <cell r="CF1904">
            <v>5</v>
          </cell>
          <cell r="CG1904">
            <v>90</v>
          </cell>
          <cell r="CH1904" t="b">
            <v>0</v>
          </cell>
          <cell r="CI1904">
            <v>-6.3131597222236451</v>
          </cell>
          <cell r="CJ1904"/>
          <cell r="CK1904" t="e">
            <v>#REF!</v>
          </cell>
          <cell r="CL1904" t="e">
            <v>#REF!</v>
          </cell>
        </row>
        <row r="1905">
          <cell r="B1905">
            <v>53791</v>
          </cell>
          <cell r="C1905" t="str">
            <v xml:space="preserve"> VANDEGRIFT,ANTHONY B</v>
          </cell>
          <cell r="D1905">
            <v>8027.5</v>
          </cell>
          <cell r="E1905">
            <v>6384.07</v>
          </cell>
          <cell r="F1905">
            <v>42849</v>
          </cell>
          <cell r="G1905">
            <v>43945</v>
          </cell>
          <cell r="H1905" t="str">
            <v xml:space="preserve"> PURCHASE MOTORCYCLE</v>
          </cell>
          <cell r="I1905" t="str">
            <v xml:space="preserve"> SA</v>
          </cell>
          <cell r="J1905">
            <v>31</v>
          </cell>
          <cell r="K1905" t="str">
            <v xml:space="preserve"> A</v>
          </cell>
          <cell r="L1905" t="str">
            <v xml:space="preserve"> N</v>
          </cell>
          <cell r="M1905">
            <v>0</v>
          </cell>
          <cell r="N1905">
            <v>65020</v>
          </cell>
          <cell r="O1905">
            <v>53791</v>
          </cell>
          <cell r="P1905">
            <v>0</v>
          </cell>
          <cell r="Q1905" t="str">
            <v xml:space="preserve"> LF</v>
          </cell>
          <cell r="R1905">
            <v>43124</v>
          </cell>
          <cell r="S1905">
            <v>246.06</v>
          </cell>
          <cell r="T1905">
            <v>14.78</v>
          </cell>
          <cell r="U1905" t="str">
            <v xml:space="preserve"> N</v>
          </cell>
          <cell r="V1905">
            <v>11</v>
          </cell>
          <cell r="W1905">
            <v>515906643</v>
          </cell>
          <cell r="X1905" t="str">
            <v xml:space="preserve"> S</v>
          </cell>
          <cell r="Y1905">
            <v>65020</v>
          </cell>
          <cell r="Z1905">
            <v>53791</v>
          </cell>
          <cell r="AA1905">
            <v>0</v>
          </cell>
          <cell r="AB1905">
            <v>4</v>
          </cell>
          <cell r="AC1905">
            <v>10</v>
          </cell>
          <cell r="AD1905">
            <v>4</v>
          </cell>
          <cell r="AE1905">
            <v>0</v>
          </cell>
          <cell r="AF1905">
            <v>0</v>
          </cell>
          <cell r="AG1905" t="str">
            <v xml:space="preserve"> ST</v>
          </cell>
          <cell r="AH1905" t="str">
            <v xml:space="preserve"> 2007 HARLEY DAVIDSON FLSTF FAT</v>
          </cell>
          <cell r="AI1905" t="str">
            <v xml:space="preserve"> N</v>
          </cell>
          <cell r="AJ1905">
            <v>6.5</v>
          </cell>
          <cell r="AK1905">
            <v>4</v>
          </cell>
          <cell r="AL1905">
            <v>65020</v>
          </cell>
          <cell r="AM1905">
            <v>53791</v>
          </cell>
          <cell r="AN1905" t="str">
            <v xml:space="preserve">  0/00/0000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65020</v>
          </cell>
          <cell r="AZ1905">
            <v>53791</v>
          </cell>
          <cell r="BA1905" t="str">
            <v xml:space="preserve"> ST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 t="str">
            <v>Pass</v>
          </cell>
          <cell r="BH1905" t="str">
            <v>Pass</v>
          </cell>
          <cell r="BI1905" t="str">
            <v>***-**-6643</v>
          </cell>
          <cell r="BJ1905">
            <v>6384.07</v>
          </cell>
          <cell r="BK1905">
            <v>6398.8499999999995</v>
          </cell>
          <cell r="BL1905">
            <v>6398.8499999999995</v>
          </cell>
          <cell r="BM1905"/>
          <cell r="BN1905"/>
          <cell r="BO1905"/>
          <cell r="BP1905"/>
          <cell r="BQ1905">
            <v>5.6985488777480858E-6</v>
          </cell>
          <cell r="BR1905">
            <v>6384.07</v>
          </cell>
          <cell r="BS1905">
            <v>14.78</v>
          </cell>
          <cell r="BT1905">
            <v>6398.8499999999995</v>
          </cell>
          <cell r="BU1905">
            <v>0</v>
          </cell>
          <cell r="BV1905">
            <v>6398.8499999999995</v>
          </cell>
          <cell r="BW1905">
            <v>0</v>
          </cell>
          <cell r="BX1905">
            <v>0</v>
          </cell>
          <cell r="BY1905"/>
          <cell r="BZ1905">
            <v>0</v>
          </cell>
          <cell r="CA1905" t="e">
            <v>#REF!</v>
          </cell>
          <cell r="CB1905" t="str">
            <v>Match</v>
          </cell>
          <cell r="CC1905" t="b">
            <v>0</v>
          </cell>
          <cell r="CD1905">
            <v>515906643</v>
          </cell>
          <cell r="CE1905">
            <v>9</v>
          </cell>
          <cell r="CF1905">
            <v>5</v>
          </cell>
          <cell r="CG1905">
            <v>90</v>
          </cell>
          <cell r="CH1905" t="b">
            <v>0</v>
          </cell>
          <cell r="CI1905">
            <v>-0.31315972222364508</v>
          </cell>
          <cell r="CJ1905"/>
          <cell r="CK1905" t="e">
            <v>#REF!</v>
          </cell>
          <cell r="CL1905" t="e">
            <v>#REF!</v>
          </cell>
        </row>
        <row r="1906">
          <cell r="B1906">
            <v>54427</v>
          </cell>
          <cell r="C1906" t="str">
            <v xml:space="preserve"> VANDEGRIFT,ANTHONY B</v>
          </cell>
          <cell r="D1906">
            <v>12346.31</v>
          </cell>
          <cell r="E1906">
            <v>12142.54</v>
          </cell>
          <cell r="F1906">
            <v>43103</v>
          </cell>
          <cell r="G1906">
            <v>44941</v>
          </cell>
          <cell r="H1906" t="str">
            <v xml:space="preserve"> MEDICAL EXPENSES</v>
          </cell>
          <cell r="I1906" t="str">
            <v xml:space="preserve"> SA</v>
          </cell>
          <cell r="J1906">
            <v>31</v>
          </cell>
          <cell r="K1906" t="str">
            <v xml:space="preserve"> A</v>
          </cell>
          <cell r="L1906" t="str">
            <v xml:space="preserve"> N</v>
          </cell>
          <cell r="M1906">
            <v>0</v>
          </cell>
          <cell r="N1906">
            <v>65020</v>
          </cell>
          <cell r="O1906">
            <v>54427</v>
          </cell>
          <cell r="P1906">
            <v>0</v>
          </cell>
          <cell r="Q1906" t="str">
            <v xml:space="preserve"> LF</v>
          </cell>
          <cell r="R1906">
            <v>43146</v>
          </cell>
          <cell r="S1906">
            <v>239.15</v>
          </cell>
          <cell r="T1906">
            <v>25.95</v>
          </cell>
          <cell r="U1906" t="str">
            <v xml:space="preserve"> N</v>
          </cell>
          <cell r="V1906">
            <v>11</v>
          </cell>
          <cell r="W1906">
            <v>515906643</v>
          </cell>
          <cell r="X1906" t="str">
            <v xml:space="preserve"> S</v>
          </cell>
          <cell r="Y1906">
            <v>65020</v>
          </cell>
          <cell r="Z1906">
            <v>54427</v>
          </cell>
          <cell r="AA1906">
            <v>0</v>
          </cell>
          <cell r="AB1906">
            <v>3</v>
          </cell>
          <cell r="AC1906">
            <v>10</v>
          </cell>
          <cell r="AD1906">
            <v>4</v>
          </cell>
          <cell r="AE1906">
            <v>0</v>
          </cell>
          <cell r="AF1906">
            <v>0</v>
          </cell>
          <cell r="AG1906" t="str">
            <v xml:space="preserve"> ST</v>
          </cell>
          <cell r="AH1906" t="str">
            <v xml:space="preserve"> 2007 HARLEY DAVIDSON FLSTF FAT</v>
          </cell>
          <cell r="AI1906" t="str">
            <v xml:space="preserve"> N</v>
          </cell>
          <cell r="AJ1906">
            <v>6</v>
          </cell>
          <cell r="AK1906">
            <v>0</v>
          </cell>
          <cell r="AL1906">
            <v>65020</v>
          </cell>
          <cell r="AM1906">
            <v>54427</v>
          </cell>
          <cell r="AN1906" t="str">
            <v xml:space="preserve">  0/00/0000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65020</v>
          </cell>
          <cell r="AZ1906">
            <v>54427</v>
          </cell>
          <cell r="BA1906" t="str">
            <v xml:space="preserve"> ST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 t="str">
            <v>Pass</v>
          </cell>
          <cell r="BH1906" t="str">
            <v>Pass</v>
          </cell>
          <cell r="BI1906" t="str">
            <v>***-**-6643</v>
          </cell>
          <cell r="BJ1906">
            <v>12142.54</v>
          </cell>
          <cell r="BK1906">
            <v>12168.490000000002</v>
          </cell>
          <cell r="BL1906">
            <v>12168.490000000002</v>
          </cell>
          <cell r="BM1906"/>
          <cell r="BN1906"/>
          <cell r="BO1906"/>
          <cell r="BP1906"/>
          <cell r="BQ1906">
            <v>1.0004930448638746E-5</v>
          </cell>
          <cell r="BR1906">
            <v>12142.54</v>
          </cell>
          <cell r="BS1906">
            <v>25.95</v>
          </cell>
          <cell r="BT1906">
            <v>12168.490000000002</v>
          </cell>
          <cell r="BU1906">
            <v>0</v>
          </cell>
          <cell r="BV1906">
            <v>12168.490000000002</v>
          </cell>
          <cell r="BW1906">
            <v>0</v>
          </cell>
          <cell r="BX1906">
            <v>0</v>
          </cell>
          <cell r="BY1906"/>
          <cell r="BZ1906">
            <v>0</v>
          </cell>
          <cell r="CA1906" t="e">
            <v>#REF!</v>
          </cell>
          <cell r="CB1906" t="str">
            <v>Match</v>
          </cell>
          <cell r="CC1906" t="b">
            <v>0</v>
          </cell>
          <cell r="CD1906">
            <v>515906643</v>
          </cell>
          <cell r="CE1906">
            <v>9</v>
          </cell>
          <cell r="CF1906">
            <v>5</v>
          </cell>
          <cell r="CG1906">
            <v>90</v>
          </cell>
          <cell r="CH1906" t="b">
            <v>0</v>
          </cell>
          <cell r="CI1906">
            <v>-22.313159722223645</v>
          </cell>
          <cell r="CJ1906"/>
          <cell r="CK1906" t="e">
            <v>#REF!</v>
          </cell>
          <cell r="CL1906" t="e">
            <v>#REF!</v>
          </cell>
        </row>
        <row r="1907">
          <cell r="B1907">
            <v>52968</v>
          </cell>
          <cell r="C1907" t="str">
            <v xml:space="preserve"> VANCE,MARK</v>
          </cell>
          <cell r="D1907">
            <v>85286.69</v>
          </cell>
          <cell r="E1907">
            <v>81480.850000000006</v>
          </cell>
          <cell r="F1907">
            <v>42529</v>
          </cell>
          <cell r="G1907">
            <v>49846</v>
          </cell>
          <cell r="H1907" t="str">
            <v xml:space="preserve"> REFINANCE REAL ESTATE</v>
          </cell>
          <cell r="I1907" t="str">
            <v xml:space="preserve"> SA</v>
          </cell>
          <cell r="J1907">
            <v>12</v>
          </cell>
          <cell r="K1907" t="str">
            <v xml:space="preserve"> A</v>
          </cell>
          <cell r="L1907" t="str">
            <v xml:space="preserve"> N</v>
          </cell>
          <cell r="M1907">
            <v>0</v>
          </cell>
          <cell r="N1907">
            <v>65080</v>
          </cell>
          <cell r="O1907">
            <v>52968</v>
          </cell>
          <cell r="P1907">
            <v>0</v>
          </cell>
          <cell r="Q1907" t="str">
            <v xml:space="preserve"> LF</v>
          </cell>
          <cell r="R1907">
            <v>43151</v>
          </cell>
          <cell r="S1907">
            <v>585.22</v>
          </cell>
          <cell r="T1907">
            <v>98.22</v>
          </cell>
          <cell r="U1907" t="str">
            <v xml:space="preserve"> N</v>
          </cell>
          <cell r="V1907">
            <v>2</v>
          </cell>
          <cell r="W1907">
            <v>509806249</v>
          </cell>
          <cell r="X1907" t="str">
            <v xml:space="preserve"> S</v>
          </cell>
          <cell r="Y1907">
            <v>65080</v>
          </cell>
          <cell r="Z1907">
            <v>52968</v>
          </cell>
          <cell r="AA1907">
            <v>1</v>
          </cell>
          <cell r="AB1907">
            <v>3</v>
          </cell>
          <cell r="AC1907">
            <v>6</v>
          </cell>
          <cell r="AD1907">
            <v>2</v>
          </cell>
          <cell r="AE1907">
            <v>0</v>
          </cell>
          <cell r="AF1907">
            <v>0</v>
          </cell>
          <cell r="AG1907" t="str">
            <v xml:space="preserve"> ST</v>
          </cell>
          <cell r="AH1907" t="str">
            <v xml:space="preserve"> REM</v>
          </cell>
          <cell r="AI1907" t="str">
            <v xml:space="preserve"> N</v>
          </cell>
          <cell r="AJ1907">
            <v>5.5</v>
          </cell>
          <cell r="AK1907">
            <v>2</v>
          </cell>
          <cell r="AL1907">
            <v>65080</v>
          </cell>
          <cell r="AM1907">
            <v>52968</v>
          </cell>
          <cell r="AN1907" t="str">
            <v xml:space="preserve">  8/22/2017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65080</v>
          </cell>
          <cell r="AZ1907">
            <v>52968</v>
          </cell>
          <cell r="BA1907" t="str">
            <v xml:space="preserve"> ST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 t="str">
            <v>Pass</v>
          </cell>
          <cell r="BH1907" t="str">
            <v>Pass</v>
          </cell>
          <cell r="BI1907" t="str">
            <v>***-**-6249</v>
          </cell>
          <cell r="BJ1907">
            <v>81480.850000000006</v>
          </cell>
          <cell r="BK1907">
            <v>81579.070000000007</v>
          </cell>
          <cell r="BL1907">
            <v>81579.070000000007</v>
          </cell>
          <cell r="BM1907"/>
          <cell r="BN1907"/>
          <cell r="BO1907"/>
          <cell r="BP1907"/>
          <cell r="BQ1907">
            <v>6.1541987979214877E-5</v>
          </cell>
          <cell r="BR1907">
            <v>81480.850000000006</v>
          </cell>
          <cell r="BS1907">
            <v>98.22</v>
          </cell>
          <cell r="BT1907">
            <v>81579.070000000007</v>
          </cell>
          <cell r="BU1907">
            <v>0</v>
          </cell>
          <cell r="BV1907">
            <v>81579.070000000007</v>
          </cell>
          <cell r="BW1907">
            <v>0</v>
          </cell>
          <cell r="BX1907">
            <v>0</v>
          </cell>
          <cell r="BY1907"/>
          <cell r="BZ1907">
            <v>0</v>
          </cell>
          <cell r="CA1907" t="e">
            <v>#REF!</v>
          </cell>
          <cell r="CB1907" t="str">
            <v>Match</v>
          </cell>
          <cell r="CC1907" t="b">
            <v>0</v>
          </cell>
          <cell r="CD1907">
            <v>509806249</v>
          </cell>
          <cell r="CE1907">
            <v>9</v>
          </cell>
          <cell r="CF1907">
            <v>5</v>
          </cell>
          <cell r="CG1907">
            <v>80</v>
          </cell>
          <cell r="CH1907" t="b">
            <v>0</v>
          </cell>
          <cell r="CI1907">
            <v>-27.313159722223645</v>
          </cell>
          <cell r="CJ1907"/>
          <cell r="CK1907" t="e">
            <v>#REF!</v>
          </cell>
          <cell r="CL1907" t="e">
            <v>#REF!</v>
          </cell>
        </row>
        <row r="1908">
          <cell r="B1908">
            <v>53343</v>
          </cell>
          <cell r="C1908" t="str">
            <v xml:space="preserve"> VANCE,MARK</v>
          </cell>
          <cell r="D1908">
            <v>17474.37</v>
          </cell>
          <cell r="E1908">
            <v>13888.58</v>
          </cell>
          <cell r="F1908">
            <v>42656</v>
          </cell>
          <cell r="G1908">
            <v>44520</v>
          </cell>
          <cell r="H1908" t="str">
            <v xml:space="preserve"> REFINANCE TRAILER</v>
          </cell>
          <cell r="I1908" t="str">
            <v xml:space="preserve"> SA</v>
          </cell>
          <cell r="J1908">
            <v>34</v>
          </cell>
          <cell r="K1908" t="str">
            <v xml:space="preserve"> A</v>
          </cell>
          <cell r="L1908" t="str">
            <v xml:space="preserve"> N</v>
          </cell>
          <cell r="M1908">
            <v>0</v>
          </cell>
          <cell r="N1908">
            <v>65080</v>
          </cell>
          <cell r="O1908">
            <v>53343</v>
          </cell>
          <cell r="P1908">
            <v>0</v>
          </cell>
          <cell r="Q1908" t="str">
            <v xml:space="preserve"> MN</v>
          </cell>
          <cell r="R1908">
            <v>43141</v>
          </cell>
          <cell r="S1908">
            <v>334.04</v>
          </cell>
          <cell r="T1908">
            <v>29.3</v>
          </cell>
          <cell r="U1908" t="str">
            <v xml:space="preserve"> N</v>
          </cell>
          <cell r="V1908">
            <v>11</v>
          </cell>
          <cell r="W1908">
            <v>509806249</v>
          </cell>
          <cell r="X1908" t="str">
            <v xml:space="preserve"> S</v>
          </cell>
          <cell r="Y1908">
            <v>65080</v>
          </cell>
          <cell r="Z1908">
            <v>53343</v>
          </cell>
          <cell r="AA1908">
            <v>1</v>
          </cell>
          <cell r="AB1908">
            <v>3</v>
          </cell>
          <cell r="AC1908">
            <v>5</v>
          </cell>
          <cell r="AD1908">
            <v>12</v>
          </cell>
          <cell r="AE1908">
            <v>0</v>
          </cell>
          <cell r="AF1908">
            <v>0</v>
          </cell>
          <cell r="AG1908" t="str">
            <v xml:space="preserve"> ST</v>
          </cell>
          <cell r="AH1908" t="str">
            <v xml:space="preserve"> 2007 TRAVALONG RANCHER TRAILER</v>
          </cell>
          <cell r="AI1908" t="str">
            <v xml:space="preserve"> N</v>
          </cell>
          <cell r="AJ1908">
            <v>5.5</v>
          </cell>
          <cell r="AK1908">
            <v>0</v>
          </cell>
          <cell r="AL1908">
            <v>65080</v>
          </cell>
          <cell r="AM1908">
            <v>53343</v>
          </cell>
          <cell r="AN1908" t="str">
            <v xml:space="preserve">  8/31/2017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65080</v>
          </cell>
          <cell r="AZ1908">
            <v>53343</v>
          </cell>
          <cell r="BA1908" t="str">
            <v xml:space="preserve"> ST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 t="str">
            <v>Pass</v>
          </cell>
          <cell r="BH1908" t="str">
            <v>Pass</v>
          </cell>
          <cell r="BI1908" t="str">
            <v>***-**-6249</v>
          </cell>
          <cell r="BJ1908">
            <v>13888.58</v>
          </cell>
          <cell r="BK1908">
            <v>13917.88</v>
          </cell>
          <cell r="BL1908">
            <v>13917.88</v>
          </cell>
          <cell r="BM1908"/>
          <cell r="BN1908"/>
          <cell r="BO1908"/>
          <cell r="BP1908"/>
          <cell r="BQ1908">
            <v>1.0489959584471249E-5</v>
          </cell>
          <cell r="BR1908">
            <v>13888.58</v>
          </cell>
          <cell r="BS1908">
            <v>29.3</v>
          </cell>
          <cell r="BT1908">
            <v>13917.88</v>
          </cell>
          <cell r="BU1908">
            <v>0</v>
          </cell>
          <cell r="BV1908">
            <v>13917.88</v>
          </cell>
          <cell r="BW1908">
            <v>0</v>
          </cell>
          <cell r="BX1908">
            <v>0</v>
          </cell>
          <cell r="BY1908"/>
          <cell r="BZ1908">
            <v>0</v>
          </cell>
          <cell r="CA1908" t="e">
            <v>#REF!</v>
          </cell>
          <cell r="CB1908" t="str">
            <v>Match</v>
          </cell>
          <cell r="CC1908" t="b">
            <v>0</v>
          </cell>
          <cell r="CD1908">
            <v>509806249</v>
          </cell>
          <cell r="CE1908">
            <v>9</v>
          </cell>
          <cell r="CF1908">
            <v>5</v>
          </cell>
          <cell r="CG1908">
            <v>80</v>
          </cell>
          <cell r="CH1908" t="b">
            <v>0</v>
          </cell>
          <cell r="CI1908">
            <v>-17.313159722223645</v>
          </cell>
          <cell r="CJ1908"/>
          <cell r="CK1908" t="e">
            <v>#REF!</v>
          </cell>
          <cell r="CL1908" t="e">
            <v>#REF!</v>
          </cell>
        </row>
        <row r="1909">
          <cell r="B1909">
            <v>53943</v>
          </cell>
          <cell r="C1909" t="str">
            <v xml:space="preserve"> VANCE,MARK</v>
          </cell>
          <cell r="D1909">
            <v>6527.5</v>
          </cell>
          <cell r="E1909">
            <v>5363.51</v>
          </cell>
          <cell r="F1909">
            <v>42902</v>
          </cell>
          <cell r="G1909">
            <v>44000</v>
          </cell>
          <cell r="H1909" t="str">
            <v xml:space="preserve"> PURCHASE VEHICLE</v>
          </cell>
          <cell r="I1909" t="str">
            <v xml:space="preserve"> SA</v>
          </cell>
          <cell r="J1909">
            <v>34</v>
          </cell>
          <cell r="K1909" t="str">
            <v xml:space="preserve"> A</v>
          </cell>
          <cell r="L1909" t="str">
            <v xml:space="preserve"> N</v>
          </cell>
          <cell r="M1909">
            <v>0</v>
          </cell>
          <cell r="N1909">
            <v>65080</v>
          </cell>
          <cell r="O1909">
            <v>53943</v>
          </cell>
          <cell r="P1909">
            <v>0</v>
          </cell>
          <cell r="Q1909" t="str">
            <v xml:space="preserve"> LF</v>
          </cell>
          <cell r="R1909">
            <v>43149</v>
          </cell>
          <cell r="S1909">
            <v>201.64</v>
          </cell>
          <cell r="T1909">
            <v>6.17</v>
          </cell>
          <cell r="U1909" t="str">
            <v xml:space="preserve"> N</v>
          </cell>
          <cell r="V1909">
            <v>11</v>
          </cell>
          <cell r="W1909">
            <v>509806249</v>
          </cell>
          <cell r="X1909" t="str">
            <v xml:space="preserve"> S</v>
          </cell>
          <cell r="Y1909">
            <v>65080</v>
          </cell>
          <cell r="Z1909">
            <v>53943</v>
          </cell>
          <cell r="AA1909">
            <v>0</v>
          </cell>
          <cell r="AB1909">
            <v>3</v>
          </cell>
          <cell r="AC1909">
            <v>5</v>
          </cell>
          <cell r="AD1909">
            <v>12</v>
          </cell>
          <cell r="AE1909">
            <v>0</v>
          </cell>
          <cell r="AF1909">
            <v>0</v>
          </cell>
          <cell r="AG1909" t="str">
            <v xml:space="preserve"> ST</v>
          </cell>
          <cell r="AH1909" t="str">
            <v xml:space="preserve"> 2009 CHEVROLET MALIBU</v>
          </cell>
          <cell r="AI1909" t="str">
            <v xml:space="preserve"> N</v>
          </cell>
          <cell r="AJ1909">
            <v>7</v>
          </cell>
          <cell r="AK1909">
            <v>0</v>
          </cell>
          <cell r="AL1909">
            <v>65080</v>
          </cell>
          <cell r="AM1909">
            <v>53943</v>
          </cell>
          <cell r="AN1909" t="str">
            <v xml:space="preserve">  0/00/0000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65080</v>
          </cell>
          <cell r="AZ1909">
            <v>53943</v>
          </cell>
          <cell r="BA1909" t="str">
            <v xml:space="preserve"> ST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 t="str">
            <v>Pass</v>
          </cell>
          <cell r="BH1909" t="str">
            <v>Pass</v>
          </cell>
          <cell r="BI1909" t="str">
            <v>***-**-6249</v>
          </cell>
          <cell r="BJ1909">
            <v>5363.51</v>
          </cell>
          <cell r="BK1909">
            <v>5369.68</v>
          </cell>
          <cell r="BL1909">
            <v>5369.68</v>
          </cell>
          <cell r="BM1909"/>
          <cell r="BN1909"/>
          <cell r="BO1909"/>
          <cell r="BP1909"/>
          <cell r="BQ1909">
            <v>5.1558516803190656E-6</v>
          </cell>
          <cell r="BR1909">
            <v>5363.51</v>
          </cell>
          <cell r="BS1909">
            <v>6.17</v>
          </cell>
          <cell r="BT1909">
            <v>5369.68</v>
          </cell>
          <cell r="BU1909">
            <v>0</v>
          </cell>
          <cell r="BV1909">
            <v>5369.68</v>
          </cell>
          <cell r="BW1909">
            <v>0</v>
          </cell>
          <cell r="BX1909">
            <v>0</v>
          </cell>
          <cell r="BY1909"/>
          <cell r="BZ1909">
            <v>0</v>
          </cell>
          <cell r="CA1909" t="e">
            <v>#REF!</v>
          </cell>
          <cell r="CB1909" t="str">
            <v>Match</v>
          </cell>
          <cell r="CC1909" t="b">
            <v>0</v>
          </cell>
          <cell r="CD1909">
            <v>509806249</v>
          </cell>
          <cell r="CE1909">
            <v>9</v>
          </cell>
          <cell r="CF1909">
            <v>5</v>
          </cell>
          <cell r="CG1909">
            <v>80</v>
          </cell>
          <cell r="CH1909" t="b">
            <v>0</v>
          </cell>
          <cell r="CI1909">
            <v>-25.313159722223645</v>
          </cell>
          <cell r="CJ1909"/>
          <cell r="CK1909" t="e">
            <v>#REF!</v>
          </cell>
          <cell r="CL1909" t="e">
            <v>#REF!</v>
          </cell>
        </row>
        <row r="1910">
          <cell r="B1910">
            <v>54297</v>
          </cell>
          <cell r="C1910" t="str">
            <v xml:space="preserve"> VANCE,NICOLLE D.</v>
          </cell>
          <cell r="D1910">
            <v>1962.45</v>
          </cell>
          <cell r="E1910">
            <v>1580.62</v>
          </cell>
          <cell r="F1910">
            <v>43048</v>
          </cell>
          <cell r="G1910">
            <v>43348</v>
          </cell>
          <cell r="H1910" t="str">
            <v xml:space="preserve"> DEBT CONSOLIDATION</v>
          </cell>
          <cell r="I1910" t="str">
            <v xml:space="preserve"> SA</v>
          </cell>
          <cell r="J1910">
            <v>31</v>
          </cell>
          <cell r="K1910" t="str">
            <v xml:space="preserve"> A</v>
          </cell>
          <cell r="L1910" t="str">
            <v xml:space="preserve"> N</v>
          </cell>
          <cell r="M1910">
            <v>0</v>
          </cell>
          <cell r="N1910">
            <v>65080</v>
          </cell>
          <cell r="O1910">
            <v>54297</v>
          </cell>
          <cell r="P1910">
            <v>0</v>
          </cell>
          <cell r="Q1910" t="str">
            <v xml:space="preserve"> LF</v>
          </cell>
          <cell r="R1910">
            <v>43136</v>
          </cell>
          <cell r="S1910">
            <v>204.7</v>
          </cell>
          <cell r="T1910">
            <v>7.81</v>
          </cell>
          <cell r="U1910" t="str">
            <v xml:space="preserve"> N</v>
          </cell>
          <cell r="V1910">
            <v>1</v>
          </cell>
          <cell r="W1910">
            <v>512786482</v>
          </cell>
          <cell r="X1910" t="str">
            <v xml:space="preserve"> S</v>
          </cell>
          <cell r="Y1910">
            <v>65080</v>
          </cell>
          <cell r="Z1910">
            <v>54297</v>
          </cell>
          <cell r="AA1910">
            <v>0</v>
          </cell>
          <cell r="AB1910">
            <v>1</v>
          </cell>
          <cell r="AC1910">
            <v>10</v>
          </cell>
          <cell r="AD1910">
            <v>4</v>
          </cell>
          <cell r="AE1910">
            <v>0</v>
          </cell>
          <cell r="AF1910">
            <v>0</v>
          </cell>
          <cell r="AG1910" t="str">
            <v xml:space="preserve"> ST</v>
          </cell>
          <cell r="AH1910" t="str">
            <v xml:space="preserve"> UNSECURED</v>
          </cell>
          <cell r="AI1910" t="str">
            <v xml:space="preserve"> N</v>
          </cell>
          <cell r="AJ1910">
            <v>9.5</v>
          </cell>
          <cell r="AK1910">
            <v>0</v>
          </cell>
          <cell r="AL1910">
            <v>65080</v>
          </cell>
          <cell r="AM1910">
            <v>54297</v>
          </cell>
          <cell r="AN1910" t="str">
            <v xml:space="preserve">  0/00/0000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65080</v>
          </cell>
          <cell r="AZ1910">
            <v>54297</v>
          </cell>
          <cell r="BA1910" t="str">
            <v xml:space="preserve"> ST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 t="str">
            <v>Pass</v>
          </cell>
          <cell r="BH1910" t="str">
            <v>Pass</v>
          </cell>
          <cell r="BI1910" t="str">
            <v>***-**-6482</v>
          </cell>
          <cell r="BJ1910">
            <v>1580.62</v>
          </cell>
          <cell r="BK1910">
            <v>1588.4299999999998</v>
          </cell>
          <cell r="BL1910">
            <v>1588.4299999999998</v>
          </cell>
          <cell r="BM1910"/>
          <cell r="BN1910"/>
          <cell r="BO1910"/>
          <cell r="BP1910"/>
          <cell r="BQ1910">
            <v>2.0620745340267911E-6</v>
          </cell>
          <cell r="BR1910">
            <v>1580.62</v>
          </cell>
          <cell r="BS1910">
            <v>7.81</v>
          </cell>
          <cell r="BT1910">
            <v>1588.4299999999998</v>
          </cell>
          <cell r="BU1910">
            <v>0</v>
          </cell>
          <cell r="BV1910">
            <v>1588.4299999999998</v>
          </cell>
          <cell r="BW1910">
            <v>0</v>
          </cell>
          <cell r="BX1910">
            <v>0</v>
          </cell>
          <cell r="BY1910"/>
          <cell r="BZ1910">
            <v>0</v>
          </cell>
          <cell r="CA1910" t="e">
            <v>#REF!</v>
          </cell>
          <cell r="CB1910" t="str">
            <v>Match</v>
          </cell>
          <cell r="CC1910" t="b">
            <v>0</v>
          </cell>
          <cell r="CD1910">
            <v>512786482</v>
          </cell>
          <cell r="CE1910">
            <v>9</v>
          </cell>
          <cell r="CF1910">
            <v>5</v>
          </cell>
          <cell r="CG1910">
            <v>78</v>
          </cell>
          <cell r="CH1910" t="b">
            <v>0</v>
          </cell>
          <cell r="CI1910">
            <v>-12.313159722223645</v>
          </cell>
          <cell r="CJ1910"/>
          <cell r="CK1910" t="e">
            <v>#REF!</v>
          </cell>
          <cell r="CL1910" t="e">
            <v>#REF!</v>
          </cell>
        </row>
        <row r="1911">
          <cell r="B1911">
            <v>53851</v>
          </cell>
          <cell r="C1911" t="str">
            <v xml:space="preserve"> VARELA-TORRES,JOSE</v>
          </cell>
          <cell r="D1911">
            <v>6727.5</v>
          </cell>
          <cell r="E1911">
            <v>3823.5</v>
          </cell>
          <cell r="F1911">
            <v>42866</v>
          </cell>
          <cell r="G1911">
            <v>43952</v>
          </cell>
          <cell r="H1911" t="str">
            <v xml:space="preserve"> PURCHASE VEHICLE</v>
          </cell>
          <cell r="I1911" t="str">
            <v xml:space="preserve"> SA</v>
          </cell>
          <cell r="J1911">
            <v>34</v>
          </cell>
          <cell r="K1911" t="str">
            <v xml:space="preserve"> A</v>
          </cell>
          <cell r="L1911" t="str">
            <v xml:space="preserve"> N</v>
          </cell>
          <cell r="M1911">
            <v>0</v>
          </cell>
          <cell r="N1911">
            <v>65085</v>
          </cell>
          <cell r="O1911">
            <v>53851</v>
          </cell>
          <cell r="P1911">
            <v>0</v>
          </cell>
          <cell r="Q1911" t="str">
            <v xml:space="preserve"> MN</v>
          </cell>
          <cell r="R1911">
            <v>43344</v>
          </cell>
          <cell r="S1911">
            <v>207.37</v>
          </cell>
          <cell r="T1911">
            <v>55</v>
          </cell>
          <cell r="U1911" t="str">
            <v xml:space="preserve"> N</v>
          </cell>
          <cell r="V1911">
            <v>11</v>
          </cell>
          <cell r="W1911">
            <v>941980693</v>
          </cell>
          <cell r="X1911" t="str">
            <v xml:space="preserve"> S</v>
          </cell>
          <cell r="Y1911">
            <v>65085</v>
          </cell>
          <cell r="Z1911">
            <v>53851</v>
          </cell>
          <cell r="AA1911">
            <v>0</v>
          </cell>
          <cell r="AB1911">
            <v>3</v>
          </cell>
          <cell r="AC1911">
            <v>5</v>
          </cell>
          <cell r="AD1911">
            <v>12</v>
          </cell>
          <cell r="AE1911">
            <v>0</v>
          </cell>
          <cell r="AF1911">
            <v>0</v>
          </cell>
          <cell r="AG1911" t="str">
            <v xml:space="preserve"> ST</v>
          </cell>
          <cell r="AH1911" t="str">
            <v xml:space="preserve"> 2002 CHEVROLET SILVERADO 2500</v>
          </cell>
          <cell r="AI1911" t="str">
            <v xml:space="preserve"> N</v>
          </cell>
          <cell r="AJ1911">
            <v>7</v>
          </cell>
          <cell r="AK1911">
            <v>0</v>
          </cell>
          <cell r="AL1911">
            <v>65085</v>
          </cell>
          <cell r="AM1911">
            <v>53851</v>
          </cell>
          <cell r="AN1911" t="str">
            <v xml:space="preserve">  0/00/0000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65085</v>
          </cell>
          <cell r="AZ1911">
            <v>53851</v>
          </cell>
          <cell r="BA1911" t="str">
            <v xml:space="preserve"> ST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 t="str">
            <v>Pass</v>
          </cell>
          <cell r="BH1911" t="str">
            <v>Pass</v>
          </cell>
          <cell r="BI1911" t="str">
            <v>***-**-0693</v>
          </cell>
          <cell r="BJ1911">
            <v>3823.5</v>
          </cell>
          <cell r="BK1911">
            <v>3878.5</v>
          </cell>
          <cell r="BL1911">
            <v>3878.5</v>
          </cell>
          <cell r="BM1911"/>
          <cell r="BN1911"/>
          <cell r="BO1911"/>
          <cell r="BP1911"/>
          <cell r="BQ1911">
            <v>3.675466047364496E-6</v>
          </cell>
          <cell r="BR1911">
            <v>3823.5</v>
          </cell>
          <cell r="BS1911">
            <v>55</v>
          </cell>
          <cell r="BT1911">
            <v>3878.5</v>
          </cell>
          <cell r="BU1911">
            <v>0</v>
          </cell>
          <cell r="BV1911">
            <v>3878.5</v>
          </cell>
          <cell r="BW1911">
            <v>0</v>
          </cell>
          <cell r="BX1911">
            <v>0</v>
          </cell>
          <cell r="BY1911"/>
          <cell r="BZ1911">
            <v>0</v>
          </cell>
          <cell r="CA1911" t="e">
            <v>#REF!</v>
          </cell>
          <cell r="CB1911" t="str">
            <v>Match</v>
          </cell>
          <cell r="CC1911" t="b">
            <v>0</v>
          </cell>
          <cell r="CD1911">
            <v>941980693</v>
          </cell>
          <cell r="CE1911">
            <v>9</v>
          </cell>
          <cell r="CF1911">
            <v>9</v>
          </cell>
          <cell r="CG1911">
            <v>98</v>
          </cell>
          <cell r="CH1911" t="b">
            <v>0</v>
          </cell>
          <cell r="CI1911">
            <v>-220.31315972222365</v>
          </cell>
          <cell r="CJ1911"/>
          <cell r="CK1911" t="e">
            <v>#REF!</v>
          </cell>
          <cell r="CL1911" t="e">
            <v>#REF!</v>
          </cell>
        </row>
        <row r="1912">
          <cell r="B1912">
            <v>53883</v>
          </cell>
          <cell r="C1912" t="str">
            <v xml:space="preserve"> VASQUEZ,ERIC C.</v>
          </cell>
          <cell r="D1912">
            <v>4308.54</v>
          </cell>
          <cell r="E1912">
            <v>2739.98</v>
          </cell>
          <cell r="F1912">
            <v>42879</v>
          </cell>
          <cell r="G1912">
            <v>43516</v>
          </cell>
          <cell r="H1912" t="str">
            <v xml:space="preserve"> PERSONAL</v>
          </cell>
          <cell r="I1912" t="str">
            <v xml:space="preserve"> SA</v>
          </cell>
          <cell r="J1912">
            <v>31</v>
          </cell>
          <cell r="K1912" t="str">
            <v xml:space="preserve"> A</v>
          </cell>
          <cell r="L1912" t="str">
            <v xml:space="preserve"> N</v>
          </cell>
          <cell r="M1912">
            <v>0</v>
          </cell>
          <cell r="N1912">
            <v>65151</v>
          </cell>
          <cell r="O1912">
            <v>53883</v>
          </cell>
          <cell r="P1912">
            <v>0</v>
          </cell>
          <cell r="Q1912" t="str">
            <v xml:space="preserve"> MN</v>
          </cell>
          <cell r="R1912">
            <v>43151</v>
          </cell>
          <cell r="S1912">
            <v>221.38</v>
          </cell>
          <cell r="T1912">
            <v>3.19</v>
          </cell>
          <cell r="U1912" t="str">
            <v xml:space="preserve"> N</v>
          </cell>
          <cell r="V1912">
            <v>11</v>
          </cell>
          <cell r="W1912">
            <v>456794041</v>
          </cell>
          <cell r="X1912" t="str">
            <v xml:space="preserve"> S</v>
          </cell>
          <cell r="Y1912">
            <v>65151</v>
          </cell>
          <cell r="Z1912">
            <v>53883</v>
          </cell>
          <cell r="AA1912">
            <v>0</v>
          </cell>
          <cell r="AB1912">
            <v>1</v>
          </cell>
          <cell r="AC1912">
            <v>10</v>
          </cell>
          <cell r="AD1912">
            <v>4</v>
          </cell>
          <cell r="AE1912">
            <v>0</v>
          </cell>
          <cell r="AF1912">
            <v>0</v>
          </cell>
          <cell r="AG1912" t="str">
            <v xml:space="preserve"> ST</v>
          </cell>
          <cell r="AH1912" t="str">
            <v xml:space="preserve"> 2004 PONTIAC GRAND PRIX</v>
          </cell>
          <cell r="AI1912" t="str">
            <v xml:space="preserve"> N</v>
          </cell>
          <cell r="AJ1912">
            <v>8.5</v>
          </cell>
          <cell r="AK1912">
            <v>0</v>
          </cell>
          <cell r="AL1912">
            <v>65151</v>
          </cell>
          <cell r="AM1912">
            <v>53883</v>
          </cell>
          <cell r="AN1912" t="str">
            <v xml:space="preserve">  0/00/0000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65151</v>
          </cell>
          <cell r="AZ1912">
            <v>53883</v>
          </cell>
          <cell r="BA1912" t="str">
            <v xml:space="preserve"> ST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 t="str">
            <v>Pass</v>
          </cell>
          <cell r="BH1912" t="str">
            <v>Pass</v>
          </cell>
          <cell r="BI1912" t="str">
            <v>***-**-4041</v>
          </cell>
          <cell r="BJ1912">
            <v>2739.98</v>
          </cell>
          <cell r="BK1912">
            <v>2743.17</v>
          </cell>
          <cell r="BL1912">
            <v>2743.17</v>
          </cell>
          <cell r="BM1912"/>
          <cell r="BN1912"/>
          <cell r="BO1912"/>
          <cell r="BP1912"/>
          <cell r="BQ1912">
            <v>3.1983029540582135E-6</v>
          </cell>
          <cell r="BR1912">
            <v>2739.98</v>
          </cell>
          <cell r="BS1912">
            <v>3.19</v>
          </cell>
          <cell r="BT1912">
            <v>2743.17</v>
          </cell>
          <cell r="BU1912">
            <v>0</v>
          </cell>
          <cell r="BV1912">
            <v>2743.17</v>
          </cell>
          <cell r="BW1912">
            <v>0</v>
          </cell>
          <cell r="BX1912">
            <v>0</v>
          </cell>
          <cell r="BY1912"/>
          <cell r="BZ1912">
            <v>0</v>
          </cell>
          <cell r="CA1912" t="e">
            <v>#REF!</v>
          </cell>
          <cell r="CB1912" t="str">
            <v>Match</v>
          </cell>
          <cell r="CC1912" t="b">
            <v>0</v>
          </cell>
          <cell r="CD1912">
            <v>456794041</v>
          </cell>
          <cell r="CE1912">
            <v>9</v>
          </cell>
          <cell r="CF1912">
            <v>4</v>
          </cell>
          <cell r="CG1912">
            <v>79</v>
          </cell>
          <cell r="CH1912" t="b">
            <v>0</v>
          </cell>
          <cell r="CI1912">
            <v>-27.313159722223645</v>
          </cell>
          <cell r="CJ1912"/>
          <cell r="CK1912" t="e">
            <v>#REF!</v>
          </cell>
          <cell r="CL1912" t="e">
            <v>#REF!</v>
          </cell>
        </row>
        <row r="1913">
          <cell r="B1913">
            <v>54170</v>
          </cell>
          <cell r="C1913" t="str">
            <v xml:space="preserve"> VASQUEZ,ERIC C.</v>
          </cell>
          <cell r="D1913">
            <v>24237.119999999999</v>
          </cell>
          <cell r="E1913">
            <v>23331.98</v>
          </cell>
          <cell r="F1913">
            <v>42992</v>
          </cell>
          <cell r="G1913">
            <v>44839</v>
          </cell>
          <cell r="H1913" t="str">
            <v xml:space="preserve"> REFINANCE DEBT</v>
          </cell>
          <cell r="I1913" t="str">
            <v xml:space="preserve"> SA</v>
          </cell>
          <cell r="J1913">
            <v>31</v>
          </cell>
          <cell r="K1913" t="str">
            <v xml:space="preserve"> A</v>
          </cell>
          <cell r="L1913" t="str">
            <v xml:space="preserve"> N</v>
          </cell>
          <cell r="M1913">
            <v>0</v>
          </cell>
          <cell r="N1913">
            <v>65151</v>
          </cell>
          <cell r="O1913">
            <v>54170</v>
          </cell>
          <cell r="P1913">
            <v>0</v>
          </cell>
          <cell r="Q1913" t="str">
            <v xml:space="preserve"> MN</v>
          </cell>
          <cell r="R1913">
            <v>43136</v>
          </cell>
          <cell r="S1913">
            <v>487.79</v>
          </cell>
          <cell r="T1913">
            <v>91.09</v>
          </cell>
          <cell r="U1913" t="str">
            <v xml:space="preserve"> N</v>
          </cell>
          <cell r="V1913">
            <v>11</v>
          </cell>
          <cell r="W1913">
            <v>456794041</v>
          </cell>
          <cell r="X1913" t="str">
            <v xml:space="preserve"> S</v>
          </cell>
          <cell r="Y1913">
            <v>65151</v>
          </cell>
          <cell r="Z1913">
            <v>54170</v>
          </cell>
          <cell r="AA1913">
            <v>0</v>
          </cell>
          <cell r="AB1913">
            <v>1</v>
          </cell>
          <cell r="AC1913">
            <v>10</v>
          </cell>
          <cell r="AD1913">
            <v>4</v>
          </cell>
          <cell r="AE1913">
            <v>0</v>
          </cell>
          <cell r="AF1913">
            <v>0</v>
          </cell>
          <cell r="AG1913" t="str">
            <v xml:space="preserve"> ST</v>
          </cell>
          <cell r="AH1913" t="str">
            <v xml:space="preserve"> 2008 YUKON DENALI XL (VIN 1GKF</v>
          </cell>
          <cell r="AI1913" t="str">
            <v xml:space="preserve"> N</v>
          </cell>
          <cell r="AJ1913">
            <v>7.5</v>
          </cell>
          <cell r="AK1913">
            <v>0</v>
          </cell>
          <cell r="AL1913">
            <v>65151</v>
          </cell>
          <cell r="AM1913">
            <v>54170</v>
          </cell>
          <cell r="AN1913" t="str">
            <v xml:space="preserve">  0/00/0000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65151</v>
          </cell>
          <cell r="AZ1913">
            <v>54170</v>
          </cell>
          <cell r="BA1913" t="str">
            <v xml:space="preserve"> ST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 t="str">
            <v>Pass</v>
          </cell>
          <cell r="BH1913" t="str">
            <v>Pass</v>
          </cell>
          <cell r="BI1913" t="str">
            <v>***-**-4041</v>
          </cell>
          <cell r="BJ1913">
            <v>23331.98</v>
          </cell>
          <cell r="BK1913">
            <v>23423.07</v>
          </cell>
          <cell r="BL1913">
            <v>23423.07</v>
          </cell>
          <cell r="BM1913"/>
          <cell r="BN1913"/>
          <cell r="BO1913"/>
          <cell r="BP1913"/>
          <cell r="BQ1913">
            <v>2.4030684388215959E-5</v>
          </cell>
          <cell r="BR1913">
            <v>23331.98</v>
          </cell>
          <cell r="BS1913">
            <v>91.09</v>
          </cell>
          <cell r="BT1913">
            <v>23423.07</v>
          </cell>
          <cell r="BU1913">
            <v>0</v>
          </cell>
          <cell r="BV1913">
            <v>23423.07</v>
          </cell>
          <cell r="BW1913">
            <v>0</v>
          </cell>
          <cell r="BX1913">
            <v>0</v>
          </cell>
          <cell r="BY1913"/>
          <cell r="BZ1913">
            <v>0</v>
          </cell>
          <cell r="CA1913" t="e">
            <v>#REF!</v>
          </cell>
          <cell r="CB1913" t="str">
            <v>Match</v>
          </cell>
          <cell r="CC1913" t="b">
            <v>0</v>
          </cell>
          <cell r="CD1913">
            <v>456794041</v>
          </cell>
          <cell r="CE1913">
            <v>9</v>
          </cell>
          <cell r="CF1913">
            <v>4</v>
          </cell>
          <cell r="CG1913">
            <v>79</v>
          </cell>
          <cell r="CH1913" t="b">
            <v>0</v>
          </cell>
          <cell r="CI1913">
            <v>-12.313159722223645</v>
          </cell>
          <cell r="CJ1913"/>
          <cell r="CK1913" t="e">
            <v>#REF!</v>
          </cell>
          <cell r="CL1913" t="e">
            <v>#REF!</v>
          </cell>
        </row>
        <row r="1914">
          <cell r="B1914">
            <v>52608</v>
          </cell>
          <cell r="C1914" t="str">
            <v xml:space="preserve"> VAZQUEZ-BUENO,JOSE B</v>
          </cell>
          <cell r="D1914">
            <v>13528.23</v>
          </cell>
          <cell r="E1914">
            <v>4464.99</v>
          </cell>
          <cell r="F1914">
            <v>42422</v>
          </cell>
          <cell r="G1914">
            <v>43342</v>
          </cell>
          <cell r="H1914" t="str">
            <v xml:space="preserve"> PURCHASE VEHICLE</v>
          </cell>
          <cell r="I1914" t="str">
            <v xml:space="preserve"> SA</v>
          </cell>
          <cell r="J1914">
            <v>34</v>
          </cell>
          <cell r="K1914" t="str">
            <v xml:space="preserve"> A</v>
          </cell>
          <cell r="L1914" t="str">
            <v xml:space="preserve"> N</v>
          </cell>
          <cell r="M1914">
            <v>0</v>
          </cell>
          <cell r="N1914">
            <v>65153</v>
          </cell>
          <cell r="O1914">
            <v>52608</v>
          </cell>
          <cell r="P1914">
            <v>0</v>
          </cell>
          <cell r="Q1914" t="str">
            <v xml:space="preserve"> JB</v>
          </cell>
          <cell r="R1914">
            <v>43099</v>
          </cell>
          <cell r="S1914">
            <v>506.17</v>
          </cell>
          <cell r="T1914">
            <v>15.41</v>
          </cell>
          <cell r="U1914" t="str">
            <v xml:space="preserve"> N</v>
          </cell>
          <cell r="V1914">
            <v>11</v>
          </cell>
          <cell r="W1914">
            <v>591721027</v>
          </cell>
          <cell r="X1914" t="str">
            <v xml:space="preserve"> S</v>
          </cell>
          <cell r="Y1914">
            <v>65153</v>
          </cell>
          <cell r="Z1914">
            <v>52608</v>
          </cell>
          <cell r="AA1914">
            <v>0</v>
          </cell>
          <cell r="AB1914">
            <v>1</v>
          </cell>
          <cell r="AC1914">
            <v>5</v>
          </cell>
          <cell r="AD1914">
            <v>12</v>
          </cell>
          <cell r="AE1914">
            <v>0</v>
          </cell>
          <cell r="AF1914">
            <v>0</v>
          </cell>
          <cell r="AG1914" t="str">
            <v xml:space="preserve"> ST</v>
          </cell>
          <cell r="AH1914" t="str">
            <v xml:space="preserve"> 05 SILVERADO, 99 FORD F150</v>
          </cell>
          <cell r="AI1914" t="str">
            <v xml:space="preserve"> N</v>
          </cell>
          <cell r="AJ1914">
            <v>9</v>
          </cell>
          <cell r="AK1914">
            <v>9</v>
          </cell>
          <cell r="AL1914">
            <v>65153</v>
          </cell>
          <cell r="AM1914">
            <v>52608</v>
          </cell>
          <cell r="AN1914" t="str">
            <v xml:space="preserve">  0/00/0000</v>
          </cell>
          <cell r="AO1914">
            <v>497.34</v>
          </cell>
          <cell r="AP1914">
            <v>0</v>
          </cell>
          <cell r="AQ1914">
            <v>497.34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3</v>
          </cell>
          <cell r="AW1914">
            <v>0</v>
          </cell>
          <cell r="AX1914">
            <v>0</v>
          </cell>
          <cell r="AY1914">
            <v>65153</v>
          </cell>
          <cell r="AZ1914">
            <v>52608</v>
          </cell>
          <cell r="BA1914" t="str">
            <v xml:space="preserve"> ST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 t="str">
            <v>Pass</v>
          </cell>
          <cell r="BH1914" t="str">
            <v>Pass</v>
          </cell>
          <cell r="BI1914" t="str">
            <v>***-**-1027</v>
          </cell>
          <cell r="BJ1914">
            <v>4464.99</v>
          </cell>
          <cell r="BK1914">
            <v>4480.3999999999996</v>
          </cell>
          <cell r="BL1914">
            <v>4480.3999999999996</v>
          </cell>
          <cell r="BM1914"/>
          <cell r="BN1914"/>
          <cell r="BO1914"/>
          <cell r="BP1914"/>
          <cell r="BQ1914">
            <v>5.5184394373665859E-6</v>
          </cell>
          <cell r="BR1914">
            <v>4464.99</v>
          </cell>
          <cell r="BS1914">
            <v>15.41</v>
          </cell>
          <cell r="BT1914">
            <v>4480.3999999999996</v>
          </cell>
          <cell r="BU1914">
            <v>0</v>
          </cell>
          <cell r="BV1914">
            <v>4480.3999999999996</v>
          </cell>
          <cell r="BW1914">
            <v>0</v>
          </cell>
          <cell r="BX1914">
            <v>0</v>
          </cell>
          <cell r="BY1914" t="str">
            <v>1-29</v>
          </cell>
          <cell r="BZ1914">
            <v>497.34</v>
          </cell>
          <cell r="CA1914" t="e">
            <v>#REF!</v>
          </cell>
          <cell r="CB1914" t="str">
            <v>Match</v>
          </cell>
          <cell r="CC1914" t="b">
            <v>0</v>
          </cell>
          <cell r="CD1914">
            <v>591721027</v>
          </cell>
          <cell r="CE1914">
            <v>9</v>
          </cell>
          <cell r="CF1914">
            <v>5</v>
          </cell>
          <cell r="CG1914">
            <v>72</v>
          </cell>
          <cell r="CH1914" t="b">
            <v>0</v>
          </cell>
          <cell r="CI1914">
            <v>24.686840277776355</v>
          </cell>
          <cell r="CJ1914"/>
          <cell r="CK1914" t="e">
            <v>#REF!</v>
          </cell>
          <cell r="CL1914" t="e">
            <v>#REF!</v>
          </cell>
        </row>
        <row r="1915">
          <cell r="B1915">
            <v>54034</v>
          </cell>
          <cell r="C1915" t="str">
            <v xml:space="preserve"> VAZQUEZ-BUENO,SOCORR</v>
          </cell>
          <cell r="D1915">
            <v>12349.84</v>
          </cell>
          <cell r="E1915">
            <v>10470.36</v>
          </cell>
          <cell r="F1915">
            <v>42941</v>
          </cell>
          <cell r="G1915">
            <v>43850</v>
          </cell>
          <cell r="H1915" t="str">
            <v xml:space="preserve"> PURCHASE VEHICLE</v>
          </cell>
          <cell r="I1915" t="str">
            <v xml:space="preserve"> SA</v>
          </cell>
          <cell r="J1915">
            <v>34</v>
          </cell>
          <cell r="K1915" t="str">
            <v xml:space="preserve"> A</v>
          </cell>
          <cell r="L1915" t="str">
            <v xml:space="preserve"> N</v>
          </cell>
          <cell r="M1915">
            <v>0</v>
          </cell>
          <cell r="N1915">
            <v>65154</v>
          </cell>
          <cell r="O1915">
            <v>54034</v>
          </cell>
          <cell r="P1915">
            <v>0</v>
          </cell>
          <cell r="Q1915" t="str">
            <v xml:space="preserve"> MN</v>
          </cell>
          <cell r="R1915">
            <v>43151</v>
          </cell>
          <cell r="S1915">
            <v>486.29</v>
          </cell>
          <cell r="T1915">
            <v>6.31</v>
          </cell>
          <cell r="U1915" t="str">
            <v xml:space="preserve"> N</v>
          </cell>
          <cell r="V1915">
            <v>11</v>
          </cell>
          <cell r="W1915">
            <v>594704188</v>
          </cell>
          <cell r="X1915" t="str">
            <v xml:space="preserve"> S</v>
          </cell>
          <cell r="Y1915">
            <v>65154</v>
          </cell>
          <cell r="Z1915">
            <v>54034</v>
          </cell>
          <cell r="AA1915">
            <v>0</v>
          </cell>
          <cell r="AB1915">
            <v>3</v>
          </cell>
          <cell r="AC1915">
            <v>5</v>
          </cell>
          <cell r="AD1915">
            <v>12</v>
          </cell>
          <cell r="AE1915">
            <v>0</v>
          </cell>
          <cell r="AF1915">
            <v>0</v>
          </cell>
          <cell r="AG1915" t="str">
            <v xml:space="preserve"> ST</v>
          </cell>
          <cell r="AH1915" t="str">
            <v xml:space="preserve"> 2009 DODGE  RAM 1500 (VIN 1D3H</v>
          </cell>
          <cell r="AI1915" t="str">
            <v xml:space="preserve"> N</v>
          </cell>
          <cell r="AJ1915">
            <v>11</v>
          </cell>
          <cell r="AK1915">
            <v>0</v>
          </cell>
          <cell r="AL1915">
            <v>65154</v>
          </cell>
          <cell r="AM1915">
            <v>54034</v>
          </cell>
          <cell r="AN1915" t="str">
            <v xml:space="preserve">  0/00/0000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65154</v>
          </cell>
          <cell r="AZ1915">
            <v>54034</v>
          </cell>
          <cell r="BA1915" t="str">
            <v xml:space="preserve"> ST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 t="str">
            <v>Pass</v>
          </cell>
          <cell r="BH1915" t="str">
            <v>Pass</v>
          </cell>
          <cell r="BI1915" t="str">
            <v>***-**-4188</v>
          </cell>
          <cell r="BJ1915">
            <v>10470.36</v>
          </cell>
          <cell r="BK1915">
            <v>10476.67</v>
          </cell>
          <cell r="BL1915">
            <v>10476.67</v>
          </cell>
          <cell r="BM1915"/>
          <cell r="BN1915"/>
          <cell r="BO1915"/>
          <cell r="BP1915"/>
          <cell r="BQ1915">
            <v>1.5816397822508045E-5</v>
          </cell>
          <cell r="BR1915">
            <v>10470.36</v>
          </cell>
          <cell r="BS1915">
            <v>6.31</v>
          </cell>
          <cell r="BT1915">
            <v>10476.67</v>
          </cell>
          <cell r="BU1915">
            <v>0</v>
          </cell>
          <cell r="BV1915">
            <v>10476.67</v>
          </cell>
          <cell r="BW1915">
            <v>0</v>
          </cell>
          <cell r="BX1915">
            <v>0</v>
          </cell>
          <cell r="BY1915"/>
          <cell r="BZ1915">
            <v>0</v>
          </cell>
          <cell r="CA1915" t="e">
            <v>#REF!</v>
          </cell>
          <cell r="CB1915" t="str">
            <v>Match</v>
          </cell>
          <cell r="CC1915" t="b">
            <v>0</v>
          </cell>
          <cell r="CD1915">
            <v>594704188</v>
          </cell>
          <cell r="CE1915">
            <v>9</v>
          </cell>
          <cell r="CF1915">
            <v>5</v>
          </cell>
          <cell r="CG1915">
            <v>70</v>
          </cell>
          <cell r="CH1915" t="b">
            <v>0</v>
          </cell>
          <cell r="CI1915">
            <v>-27.313159722223645</v>
          </cell>
          <cell r="CJ1915"/>
          <cell r="CK1915" t="e">
            <v>#REF!</v>
          </cell>
          <cell r="CL1915" t="e">
            <v>#REF!</v>
          </cell>
        </row>
        <row r="1916">
          <cell r="B1916">
            <v>52087</v>
          </cell>
          <cell r="C1916" t="str">
            <v xml:space="preserve"> VELASQUEZ,ALLAN</v>
          </cell>
          <cell r="D1916">
            <v>15912.5</v>
          </cell>
          <cell r="E1916">
            <v>8909.66</v>
          </cell>
          <cell r="F1916">
            <v>42258</v>
          </cell>
          <cell r="G1916">
            <v>44180</v>
          </cell>
          <cell r="H1916" t="str">
            <v xml:space="preserve"> PURCHASE VEHICLE</v>
          </cell>
          <cell r="I1916" t="str">
            <v xml:space="preserve"> SA</v>
          </cell>
          <cell r="J1916">
            <v>34</v>
          </cell>
          <cell r="K1916" t="str">
            <v xml:space="preserve"> A</v>
          </cell>
          <cell r="L1916" t="str">
            <v xml:space="preserve"> N</v>
          </cell>
          <cell r="M1916">
            <v>0</v>
          </cell>
          <cell r="N1916">
            <v>65159</v>
          </cell>
          <cell r="O1916">
            <v>52087</v>
          </cell>
          <cell r="P1916">
            <v>0</v>
          </cell>
          <cell r="Q1916" t="str">
            <v xml:space="preserve"> JD</v>
          </cell>
          <cell r="R1916">
            <v>43205</v>
          </cell>
          <cell r="S1916">
            <v>302.82</v>
          </cell>
          <cell r="T1916">
            <v>10.25</v>
          </cell>
          <cell r="U1916" t="str">
            <v xml:space="preserve"> N</v>
          </cell>
          <cell r="V1916">
            <v>11</v>
          </cell>
          <cell r="W1916">
            <v>513081650</v>
          </cell>
          <cell r="X1916" t="str">
            <v xml:space="preserve"> S</v>
          </cell>
          <cell r="Y1916">
            <v>65159</v>
          </cell>
          <cell r="Z1916">
            <v>52087</v>
          </cell>
          <cell r="AA1916">
            <v>0</v>
          </cell>
          <cell r="AB1916">
            <v>24</v>
          </cell>
          <cell r="AC1916">
            <v>5</v>
          </cell>
          <cell r="AD1916">
            <v>12</v>
          </cell>
          <cell r="AE1916">
            <v>0</v>
          </cell>
          <cell r="AF1916">
            <v>0</v>
          </cell>
          <cell r="AG1916" t="str">
            <v xml:space="preserve"> ST</v>
          </cell>
          <cell r="AH1916" t="str">
            <v xml:space="preserve"> 2014 CHEVROLET CRUZE</v>
          </cell>
          <cell r="AI1916" t="str">
            <v xml:space="preserve"> N</v>
          </cell>
          <cell r="AJ1916">
            <v>7</v>
          </cell>
          <cell r="AK1916">
            <v>0</v>
          </cell>
          <cell r="AL1916">
            <v>65159</v>
          </cell>
          <cell r="AM1916">
            <v>52087</v>
          </cell>
          <cell r="AN1916" t="str">
            <v xml:space="preserve">  0/00/0000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65159</v>
          </cell>
          <cell r="AZ1916">
            <v>52087</v>
          </cell>
          <cell r="BA1916" t="str">
            <v xml:space="preserve"> ST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 t="str">
            <v>Pass</v>
          </cell>
          <cell r="BH1916" t="str">
            <v>Pass</v>
          </cell>
          <cell r="BI1916" t="str">
            <v>***-**-1650</v>
          </cell>
          <cell r="BJ1916">
            <v>8909.66</v>
          </cell>
          <cell r="BK1916">
            <v>8919.91</v>
          </cell>
          <cell r="BL1916">
            <v>8919.91</v>
          </cell>
          <cell r="BM1916"/>
          <cell r="BN1916"/>
          <cell r="BO1916"/>
          <cell r="BP1916"/>
          <cell r="BQ1916">
            <v>8.56470585159188E-6</v>
          </cell>
          <cell r="BR1916">
            <v>8909.66</v>
          </cell>
          <cell r="BS1916">
            <v>10.25</v>
          </cell>
          <cell r="BT1916">
            <v>8919.91</v>
          </cell>
          <cell r="BU1916">
            <v>0</v>
          </cell>
          <cell r="BV1916">
            <v>8919.91</v>
          </cell>
          <cell r="BW1916">
            <v>0</v>
          </cell>
          <cell r="BX1916">
            <v>0</v>
          </cell>
          <cell r="BY1916"/>
          <cell r="BZ1916">
            <v>0</v>
          </cell>
          <cell r="CA1916" t="e">
            <v>#REF!</v>
          </cell>
          <cell r="CB1916" t="str">
            <v>Match</v>
          </cell>
          <cell r="CC1916" t="b">
            <v>0</v>
          </cell>
          <cell r="CD1916">
            <v>513081650</v>
          </cell>
          <cell r="CE1916">
            <v>9</v>
          </cell>
          <cell r="CF1916">
            <v>5</v>
          </cell>
          <cell r="CG1916">
            <v>8</v>
          </cell>
          <cell r="CH1916" t="b">
            <v>0</v>
          </cell>
          <cell r="CI1916">
            <v>-81.313159722223645</v>
          </cell>
          <cell r="CJ1916"/>
          <cell r="CK1916" t="e">
            <v>#REF!</v>
          </cell>
          <cell r="CL1916" t="e">
            <v>#REF!</v>
          </cell>
        </row>
        <row r="1917">
          <cell r="B1917">
            <v>53910</v>
          </cell>
          <cell r="C1917" t="str">
            <v xml:space="preserve"> VENEGAS-ORNELAS,MARI</v>
          </cell>
          <cell r="D1917">
            <v>1536.5</v>
          </cell>
          <cell r="E1917">
            <v>182.58</v>
          </cell>
          <cell r="F1917">
            <v>42892</v>
          </cell>
          <cell r="G1917">
            <v>43141</v>
          </cell>
          <cell r="H1917" t="str">
            <v xml:space="preserve"> PERSONAL</v>
          </cell>
          <cell r="I1917" t="str">
            <v xml:space="preserve"> SA</v>
          </cell>
          <cell r="J1917">
            <v>31</v>
          </cell>
          <cell r="K1917" t="str">
            <v xml:space="preserve"> A</v>
          </cell>
          <cell r="L1917" t="str">
            <v xml:space="preserve"> N</v>
          </cell>
          <cell r="M1917">
            <v>0</v>
          </cell>
          <cell r="N1917">
            <v>65160</v>
          </cell>
          <cell r="O1917">
            <v>53910</v>
          </cell>
          <cell r="P1917">
            <v>0</v>
          </cell>
          <cell r="Q1917" t="str">
            <v xml:space="preserve"> J</v>
          </cell>
          <cell r="R1917">
            <v>43141</v>
          </cell>
          <cell r="S1917">
            <v>0</v>
          </cell>
          <cell r="T1917">
            <v>0.32</v>
          </cell>
          <cell r="U1917" t="str">
            <v xml:space="preserve"> N</v>
          </cell>
          <cell r="V1917">
            <v>11</v>
          </cell>
          <cell r="W1917">
            <v>927776786</v>
          </cell>
          <cell r="X1917" t="str">
            <v xml:space="preserve"> S</v>
          </cell>
          <cell r="Y1917">
            <v>65160</v>
          </cell>
          <cell r="Z1917">
            <v>53910</v>
          </cell>
          <cell r="AA1917">
            <v>0</v>
          </cell>
          <cell r="AB1917">
            <v>1</v>
          </cell>
          <cell r="AC1917">
            <v>10</v>
          </cell>
          <cell r="AD1917">
            <v>4</v>
          </cell>
          <cell r="AE1917">
            <v>0</v>
          </cell>
          <cell r="AF1917">
            <v>0</v>
          </cell>
          <cell r="AG1917" t="str">
            <v xml:space="preserve"> ST</v>
          </cell>
          <cell r="AH1917" t="str">
            <v xml:space="preserve"> 2000 PONTIAC GRAND AM</v>
          </cell>
          <cell r="AI1917" t="str">
            <v xml:space="preserve"> N</v>
          </cell>
          <cell r="AJ1917">
            <v>8</v>
          </cell>
          <cell r="AK1917">
            <v>0</v>
          </cell>
          <cell r="AL1917">
            <v>65160</v>
          </cell>
          <cell r="AM1917">
            <v>53910</v>
          </cell>
          <cell r="AN1917" t="str">
            <v xml:space="preserve">  0/00/0000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65160</v>
          </cell>
          <cell r="AZ1917">
            <v>53910</v>
          </cell>
          <cell r="BA1917" t="str">
            <v xml:space="preserve"> ST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 t="str">
            <v>Pass</v>
          </cell>
          <cell r="BH1917" t="str">
            <v>Pass</v>
          </cell>
          <cell r="BI1917" t="str">
            <v>***-**-6786</v>
          </cell>
          <cell r="BJ1917">
            <v>182.58</v>
          </cell>
          <cell r="BK1917">
            <v>182.9</v>
          </cell>
          <cell r="BL1917">
            <v>182.9</v>
          </cell>
          <cell r="BM1917"/>
          <cell r="BN1917"/>
          <cell r="BO1917"/>
          <cell r="BP1917"/>
          <cell r="BQ1917">
            <v>2.0058408441863204E-7</v>
          </cell>
          <cell r="BR1917">
            <v>182.58</v>
          </cell>
          <cell r="BS1917">
            <v>0.32</v>
          </cell>
          <cell r="BT1917">
            <v>182.9</v>
          </cell>
          <cell r="BU1917">
            <v>0</v>
          </cell>
          <cell r="BV1917">
            <v>182.9</v>
          </cell>
          <cell r="BW1917">
            <v>0</v>
          </cell>
          <cell r="BX1917">
            <v>0</v>
          </cell>
          <cell r="BY1917"/>
          <cell r="BZ1917">
            <v>0</v>
          </cell>
          <cell r="CA1917" t="e">
            <v>#REF!</v>
          </cell>
          <cell r="CB1917" t="str">
            <v>Match</v>
          </cell>
          <cell r="CC1917" t="b">
            <v>0</v>
          </cell>
          <cell r="CD1917">
            <v>927776786</v>
          </cell>
          <cell r="CE1917">
            <v>9</v>
          </cell>
          <cell r="CF1917">
            <v>9</v>
          </cell>
          <cell r="CG1917">
            <v>77</v>
          </cell>
          <cell r="CH1917" t="str">
            <v>Z</v>
          </cell>
          <cell r="CI1917">
            <v>-17.313159722223645</v>
          </cell>
          <cell r="CJ1917"/>
          <cell r="CK1917" t="e">
            <v>#REF!</v>
          </cell>
          <cell r="CL1917" t="e">
            <v>#REF!</v>
          </cell>
        </row>
        <row r="1918">
          <cell r="B1918">
            <v>54362</v>
          </cell>
          <cell r="C1918" t="str">
            <v xml:space="preserve"> VENEGAS-ORNELAS,MARI</v>
          </cell>
          <cell r="D1918">
            <v>2536.5</v>
          </cell>
          <cell r="E1918">
            <v>2261.5100000000002</v>
          </cell>
          <cell r="F1918">
            <v>43076</v>
          </cell>
          <cell r="G1918">
            <v>43539</v>
          </cell>
          <cell r="H1918" t="str">
            <v xml:space="preserve"> DEBT CONSOLIDATION</v>
          </cell>
          <cell r="I1918" t="str">
            <v xml:space="preserve"> SA</v>
          </cell>
          <cell r="J1918">
            <v>31</v>
          </cell>
          <cell r="K1918" t="str">
            <v xml:space="preserve"> A</v>
          </cell>
          <cell r="L1918" t="str">
            <v xml:space="preserve"> N</v>
          </cell>
          <cell r="M1918">
            <v>0</v>
          </cell>
          <cell r="N1918">
            <v>65160</v>
          </cell>
          <cell r="O1918">
            <v>54362</v>
          </cell>
          <cell r="P1918">
            <v>0</v>
          </cell>
          <cell r="Q1918" t="str">
            <v xml:space="preserve"> J</v>
          </cell>
          <cell r="R1918">
            <v>43146</v>
          </cell>
          <cell r="S1918">
            <v>180.98</v>
          </cell>
          <cell r="T1918">
            <v>7.44</v>
          </cell>
          <cell r="U1918" t="str">
            <v xml:space="preserve"> N</v>
          </cell>
          <cell r="V1918">
            <v>11</v>
          </cell>
          <cell r="W1918">
            <v>927776786</v>
          </cell>
          <cell r="X1918" t="str">
            <v xml:space="preserve"> S</v>
          </cell>
          <cell r="Y1918">
            <v>65160</v>
          </cell>
          <cell r="Z1918">
            <v>54362</v>
          </cell>
          <cell r="AA1918">
            <v>0</v>
          </cell>
          <cell r="AB1918">
            <v>1</v>
          </cell>
          <cell r="AC1918">
            <v>10</v>
          </cell>
          <cell r="AD1918">
            <v>4</v>
          </cell>
          <cell r="AE1918">
            <v>0</v>
          </cell>
          <cell r="AF1918">
            <v>0</v>
          </cell>
          <cell r="AG1918" t="str">
            <v xml:space="preserve"> ST</v>
          </cell>
          <cell r="AH1918" t="str">
            <v xml:space="preserve"> 2000 PONTIAC GRAND AM  (VIN 1G</v>
          </cell>
          <cell r="AI1918" t="str">
            <v xml:space="preserve"> N</v>
          </cell>
          <cell r="AJ1918">
            <v>10</v>
          </cell>
          <cell r="AK1918">
            <v>0</v>
          </cell>
          <cell r="AL1918">
            <v>65160</v>
          </cell>
          <cell r="AM1918">
            <v>54362</v>
          </cell>
          <cell r="AN1918" t="str">
            <v xml:space="preserve">  0/00/0000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65160</v>
          </cell>
          <cell r="AZ1918">
            <v>54362</v>
          </cell>
          <cell r="BA1918" t="str">
            <v xml:space="preserve"> ST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 t="str">
            <v>Pass</v>
          </cell>
          <cell r="BH1918" t="str">
            <v>Pass</v>
          </cell>
          <cell r="BI1918" t="str">
            <v>***-**-6786</v>
          </cell>
          <cell r="BJ1918">
            <v>2261.5100000000002</v>
          </cell>
          <cell r="BK1918">
            <v>2268.9500000000003</v>
          </cell>
          <cell r="BL1918">
            <v>2268.9500000000003</v>
          </cell>
          <cell r="BM1918"/>
          <cell r="BN1918"/>
          <cell r="BO1918"/>
          <cell r="BP1918"/>
          <cell r="BQ1918">
            <v>3.1056448731623165E-6</v>
          </cell>
          <cell r="BR1918">
            <v>2261.5100000000002</v>
          </cell>
          <cell r="BS1918">
            <v>7.44</v>
          </cell>
          <cell r="BT1918">
            <v>2268.9500000000003</v>
          </cell>
          <cell r="BU1918">
            <v>0</v>
          </cell>
          <cell r="BV1918">
            <v>2268.9500000000003</v>
          </cell>
          <cell r="BW1918">
            <v>0</v>
          </cell>
          <cell r="BX1918">
            <v>0</v>
          </cell>
          <cell r="BY1918"/>
          <cell r="BZ1918">
            <v>0</v>
          </cell>
          <cell r="CA1918" t="e">
            <v>#REF!</v>
          </cell>
          <cell r="CB1918" t="str">
            <v>Match</v>
          </cell>
          <cell r="CC1918" t="b">
            <v>0</v>
          </cell>
          <cell r="CD1918">
            <v>927776786</v>
          </cell>
          <cell r="CE1918">
            <v>9</v>
          </cell>
          <cell r="CF1918">
            <v>9</v>
          </cell>
          <cell r="CG1918">
            <v>77</v>
          </cell>
          <cell r="CH1918" t="str">
            <v>Z</v>
          </cell>
          <cell r="CI1918">
            <v>-22.313159722223645</v>
          </cell>
          <cell r="CJ1918"/>
          <cell r="CK1918" t="e">
            <v>#REF!</v>
          </cell>
          <cell r="CL1918" t="e">
            <v>#REF!</v>
          </cell>
        </row>
        <row r="1919">
          <cell r="B1919">
            <v>54219</v>
          </cell>
          <cell r="C1919" t="str">
            <v xml:space="preserve"> VELASQUEZ,STEPHANIE</v>
          </cell>
          <cell r="D1919">
            <v>16628.5</v>
          </cell>
          <cell r="E1919">
            <v>15718.54</v>
          </cell>
          <cell r="F1919">
            <v>43007</v>
          </cell>
          <cell r="G1919">
            <v>44470</v>
          </cell>
          <cell r="H1919" t="str">
            <v xml:space="preserve"> PURCHASE VEHICLE</v>
          </cell>
          <cell r="I1919" t="str">
            <v xml:space="preserve"> SA</v>
          </cell>
          <cell r="J1919">
            <v>34</v>
          </cell>
          <cell r="K1919" t="str">
            <v xml:space="preserve"> A</v>
          </cell>
          <cell r="L1919" t="str">
            <v xml:space="preserve"> N</v>
          </cell>
          <cell r="M1919">
            <v>0</v>
          </cell>
          <cell r="N1919">
            <v>65161</v>
          </cell>
          <cell r="O1919">
            <v>54219</v>
          </cell>
          <cell r="P1919">
            <v>0</v>
          </cell>
          <cell r="Q1919" t="str">
            <v xml:space="preserve"> MN</v>
          </cell>
          <cell r="R1919">
            <v>43132</v>
          </cell>
          <cell r="S1919">
            <v>398.37</v>
          </cell>
          <cell r="T1919">
            <v>78.38</v>
          </cell>
          <cell r="U1919" t="str">
            <v xml:space="preserve"> N</v>
          </cell>
          <cell r="V1919">
            <v>11</v>
          </cell>
          <cell r="W1919">
            <v>635361563</v>
          </cell>
          <cell r="X1919" t="str">
            <v xml:space="preserve"> S</v>
          </cell>
          <cell r="Y1919">
            <v>65161</v>
          </cell>
          <cell r="Z1919">
            <v>54219</v>
          </cell>
          <cell r="AA1919">
            <v>0</v>
          </cell>
          <cell r="AB1919">
            <v>25</v>
          </cell>
          <cell r="AC1919">
            <v>5</v>
          </cell>
          <cell r="AD1919">
            <v>12</v>
          </cell>
          <cell r="AE1919">
            <v>0</v>
          </cell>
          <cell r="AF1919">
            <v>0</v>
          </cell>
          <cell r="AG1919" t="str">
            <v xml:space="preserve"> ST</v>
          </cell>
          <cell r="AH1919" t="str">
            <v xml:space="preserve"> 2012 FORD EXPLORER (VIN 1FMHK</v>
          </cell>
          <cell r="AI1919" t="str">
            <v xml:space="preserve"> N</v>
          </cell>
          <cell r="AJ1919">
            <v>7</v>
          </cell>
          <cell r="AK1919">
            <v>0</v>
          </cell>
          <cell r="AL1919">
            <v>65161</v>
          </cell>
          <cell r="AM1919">
            <v>54219</v>
          </cell>
          <cell r="AN1919" t="str">
            <v xml:space="preserve">  0/00/0000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65161</v>
          </cell>
          <cell r="AZ1919">
            <v>54219</v>
          </cell>
          <cell r="BA1919" t="str">
            <v xml:space="preserve"> ST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 t="str">
            <v>Pass</v>
          </cell>
          <cell r="BH1919" t="str">
            <v>Pass</v>
          </cell>
          <cell r="BI1919" t="str">
            <v>***-**-1563</v>
          </cell>
          <cell r="BJ1919">
            <v>15718.54</v>
          </cell>
          <cell r="BK1919">
            <v>15796.92</v>
          </cell>
          <cell r="BL1919">
            <v>15796.92</v>
          </cell>
          <cell r="BM1919"/>
          <cell r="BN1919"/>
          <cell r="BO1919"/>
          <cell r="BP1919"/>
          <cell r="BQ1919">
            <v>1.5109967329447033E-5</v>
          </cell>
          <cell r="BR1919">
            <v>15718.54</v>
          </cell>
          <cell r="BS1919">
            <v>78.38</v>
          </cell>
          <cell r="BT1919">
            <v>15796.92</v>
          </cell>
          <cell r="BU1919">
            <v>0</v>
          </cell>
          <cell r="BV1919">
            <v>15796.92</v>
          </cell>
          <cell r="BW1919">
            <v>0</v>
          </cell>
          <cell r="BX1919">
            <v>0</v>
          </cell>
          <cell r="BY1919"/>
          <cell r="BZ1919">
            <v>0</v>
          </cell>
          <cell r="CA1919" t="e">
            <v>#REF!</v>
          </cell>
          <cell r="CB1919" t="str">
            <v>Match</v>
          </cell>
          <cell r="CC1919" t="b">
            <v>0</v>
          </cell>
          <cell r="CD1919">
            <v>635361563</v>
          </cell>
          <cell r="CE1919">
            <v>9</v>
          </cell>
          <cell r="CF1919">
            <v>6</v>
          </cell>
          <cell r="CG1919">
            <v>36</v>
          </cell>
          <cell r="CH1919" t="b">
            <v>0</v>
          </cell>
          <cell r="CI1919">
            <v>-8.3131597222236451</v>
          </cell>
          <cell r="CJ1919"/>
          <cell r="CK1919" t="e">
            <v>#REF!</v>
          </cell>
          <cell r="CL1919" t="e">
            <v>#REF!</v>
          </cell>
        </row>
        <row r="1920">
          <cell r="B1920">
            <v>53744</v>
          </cell>
          <cell r="C1920" t="str">
            <v xml:space="preserve"> VICHIQUE-CESSA,JOSE</v>
          </cell>
          <cell r="D1920">
            <v>20047.5</v>
          </cell>
          <cell r="E1920">
            <v>17428.669999999998</v>
          </cell>
          <cell r="F1920">
            <v>42835</v>
          </cell>
          <cell r="G1920">
            <v>44661</v>
          </cell>
          <cell r="H1920" t="str">
            <v xml:space="preserve"> PURCHASE VEHICLE</v>
          </cell>
          <cell r="I1920" t="str">
            <v xml:space="preserve"> SA</v>
          </cell>
          <cell r="J1920">
            <v>34</v>
          </cell>
          <cell r="K1920" t="str">
            <v xml:space="preserve"> A</v>
          </cell>
          <cell r="L1920" t="str">
            <v xml:space="preserve"> N</v>
          </cell>
          <cell r="M1920">
            <v>0</v>
          </cell>
          <cell r="N1920">
            <v>65200</v>
          </cell>
          <cell r="O1920">
            <v>53744</v>
          </cell>
          <cell r="P1920">
            <v>0</v>
          </cell>
          <cell r="Q1920" t="str">
            <v xml:space="preserve"> J</v>
          </cell>
          <cell r="R1920">
            <v>43141</v>
          </cell>
          <cell r="S1920">
            <v>401.78</v>
          </cell>
          <cell r="T1920">
            <v>68.040000000000006</v>
          </cell>
          <cell r="U1920" t="str">
            <v xml:space="preserve"> N</v>
          </cell>
          <cell r="V1920">
            <v>11</v>
          </cell>
          <cell r="W1920">
            <v>970745573</v>
          </cell>
          <cell r="X1920" t="str">
            <v xml:space="preserve"> S</v>
          </cell>
          <cell r="Y1920">
            <v>65200</v>
          </cell>
          <cell r="Z1920">
            <v>53744</v>
          </cell>
          <cell r="AA1920">
            <v>0</v>
          </cell>
          <cell r="AB1920">
            <v>3</v>
          </cell>
          <cell r="AC1920">
            <v>5</v>
          </cell>
          <cell r="AD1920">
            <v>12</v>
          </cell>
          <cell r="AE1920">
            <v>0</v>
          </cell>
          <cell r="AF1920">
            <v>0</v>
          </cell>
          <cell r="AG1920" t="str">
            <v xml:space="preserve"> ST</v>
          </cell>
          <cell r="AH1920" t="str">
            <v xml:space="preserve"> 2013 FORD EXPEDITION LIMITED 4</v>
          </cell>
          <cell r="AI1920" t="str">
            <v xml:space="preserve"> N</v>
          </cell>
          <cell r="AJ1920">
            <v>7.5</v>
          </cell>
          <cell r="AK1920">
            <v>1</v>
          </cell>
          <cell r="AL1920">
            <v>65200</v>
          </cell>
          <cell r="AM1920">
            <v>53744</v>
          </cell>
          <cell r="AN1920" t="str">
            <v xml:space="preserve">  0/00/0000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65200</v>
          </cell>
          <cell r="AZ1920">
            <v>53744</v>
          </cell>
          <cell r="BA1920" t="str">
            <v xml:space="preserve"> ST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 t="str">
            <v>Pass</v>
          </cell>
          <cell r="BH1920" t="str">
            <v>Pass</v>
          </cell>
          <cell r="BI1920" t="str">
            <v>***-**-5573</v>
          </cell>
          <cell r="BJ1920">
            <v>17428.669999999998</v>
          </cell>
          <cell r="BK1920">
            <v>17496.71</v>
          </cell>
          <cell r="BL1920">
            <v>17496.71</v>
          </cell>
          <cell r="BM1920"/>
          <cell r="BN1920"/>
          <cell r="BO1920"/>
          <cell r="BP1920"/>
          <cell r="BQ1920">
            <v>1.7950592623359344E-5</v>
          </cell>
          <cell r="BR1920">
            <v>17428.669999999998</v>
          </cell>
          <cell r="BS1920">
            <v>68.040000000000006</v>
          </cell>
          <cell r="BT1920">
            <v>17496.71</v>
          </cell>
          <cell r="BU1920">
            <v>0</v>
          </cell>
          <cell r="BV1920">
            <v>17496.71</v>
          </cell>
          <cell r="BW1920">
            <v>0</v>
          </cell>
          <cell r="BX1920">
            <v>0</v>
          </cell>
          <cell r="BY1920"/>
          <cell r="BZ1920">
            <v>0</v>
          </cell>
          <cell r="CA1920" t="e">
            <v>#REF!</v>
          </cell>
          <cell r="CB1920" t="str">
            <v>Match</v>
          </cell>
          <cell r="CC1920" t="b">
            <v>0</v>
          </cell>
          <cell r="CD1920">
            <v>970745573</v>
          </cell>
          <cell r="CE1920">
            <v>9</v>
          </cell>
          <cell r="CF1920">
            <v>9</v>
          </cell>
          <cell r="CG1920">
            <v>74</v>
          </cell>
          <cell r="CH1920" t="str">
            <v>Z</v>
          </cell>
          <cell r="CI1920">
            <v>-17.313159722223645</v>
          </cell>
          <cell r="CJ1920"/>
          <cell r="CK1920" t="e">
            <v>#REF!</v>
          </cell>
          <cell r="CL1920" t="e">
            <v>#REF!</v>
          </cell>
        </row>
        <row r="1921">
          <cell r="B1921">
            <v>54353</v>
          </cell>
          <cell r="C1921" t="str">
            <v xml:space="preserve"> RUIZ,VICENTE VILLAGO</v>
          </cell>
          <cell r="D1921">
            <v>7080</v>
          </cell>
          <cell r="E1921">
            <v>6817.16</v>
          </cell>
          <cell r="F1921">
            <v>43074</v>
          </cell>
          <cell r="G1921">
            <v>43831</v>
          </cell>
          <cell r="H1921" t="str">
            <v xml:space="preserve"> PURCHASE VEHICLE</v>
          </cell>
          <cell r="I1921" t="str">
            <v xml:space="preserve"> SA</v>
          </cell>
          <cell r="J1921">
            <v>34</v>
          </cell>
          <cell r="K1921" t="str">
            <v xml:space="preserve"> A</v>
          </cell>
          <cell r="L1921" t="str">
            <v xml:space="preserve"> N</v>
          </cell>
          <cell r="M1921">
            <v>0</v>
          </cell>
          <cell r="N1921">
            <v>65225</v>
          </cell>
          <cell r="O1921">
            <v>54353</v>
          </cell>
          <cell r="P1921">
            <v>0</v>
          </cell>
          <cell r="Q1921" t="str">
            <v xml:space="preserve"> MN</v>
          </cell>
          <cell r="R1921">
            <v>43132</v>
          </cell>
          <cell r="S1921">
            <v>304.93</v>
          </cell>
          <cell r="T1921">
            <v>24.84</v>
          </cell>
          <cell r="U1921" t="str">
            <v xml:space="preserve"> N</v>
          </cell>
          <cell r="V1921">
            <v>11</v>
          </cell>
          <cell r="W1921">
            <v>949740495</v>
          </cell>
          <cell r="X1921" t="str">
            <v xml:space="preserve"> S</v>
          </cell>
          <cell r="Y1921">
            <v>65225</v>
          </cell>
          <cell r="Z1921">
            <v>54353</v>
          </cell>
          <cell r="AA1921">
            <v>0</v>
          </cell>
          <cell r="AB1921">
            <v>4</v>
          </cell>
          <cell r="AC1921">
            <v>5</v>
          </cell>
          <cell r="AD1921">
            <v>12</v>
          </cell>
          <cell r="AE1921">
            <v>0</v>
          </cell>
          <cell r="AF1921">
            <v>0</v>
          </cell>
          <cell r="AG1921" t="str">
            <v xml:space="preserve"> ST</v>
          </cell>
          <cell r="AH1921" t="str">
            <v xml:space="preserve"> 2009 CHEVROLET TRAVERSE (VIN 1</v>
          </cell>
          <cell r="AI1921" t="str">
            <v xml:space="preserve"> N</v>
          </cell>
          <cell r="AJ1921">
            <v>7</v>
          </cell>
          <cell r="AK1921">
            <v>0</v>
          </cell>
          <cell r="AL1921">
            <v>65225</v>
          </cell>
          <cell r="AM1921">
            <v>54353</v>
          </cell>
          <cell r="AN1921" t="str">
            <v xml:space="preserve">  0/00/0000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65225</v>
          </cell>
          <cell r="AZ1921">
            <v>54353</v>
          </cell>
          <cell r="BA1921" t="str">
            <v xml:space="preserve"> ST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 t="str">
            <v>Pass</v>
          </cell>
          <cell r="BH1921" t="str">
            <v>Pass</v>
          </cell>
          <cell r="BI1921" t="str">
            <v>***-**-0495</v>
          </cell>
          <cell r="BJ1921">
            <v>6817.16</v>
          </cell>
          <cell r="BK1921">
            <v>6842</v>
          </cell>
          <cell r="BL1921">
            <v>6842</v>
          </cell>
          <cell r="BM1921"/>
          <cell r="BN1921"/>
          <cell r="BO1921"/>
          <cell r="BP1921"/>
          <cell r="BQ1921">
            <v>6.5532209021711379E-6</v>
          </cell>
          <cell r="BR1921">
            <v>6817.16</v>
          </cell>
          <cell r="BS1921">
            <v>24.84</v>
          </cell>
          <cell r="BT1921">
            <v>6842</v>
          </cell>
          <cell r="BU1921">
            <v>0</v>
          </cell>
          <cell r="BV1921">
            <v>6842</v>
          </cell>
          <cell r="BW1921">
            <v>0</v>
          </cell>
          <cell r="BX1921">
            <v>0</v>
          </cell>
          <cell r="BY1921"/>
          <cell r="BZ1921">
            <v>0</v>
          </cell>
          <cell r="CA1921" t="e">
            <v>#REF!</v>
          </cell>
          <cell r="CB1921" t="str">
            <v>Match</v>
          </cell>
          <cell r="CC1921" t="b">
            <v>0</v>
          </cell>
          <cell r="CD1921">
            <v>949740495</v>
          </cell>
          <cell r="CE1921">
            <v>9</v>
          </cell>
          <cell r="CF1921">
            <v>9</v>
          </cell>
          <cell r="CG1921">
            <v>74</v>
          </cell>
          <cell r="CH1921" t="str">
            <v>Z</v>
          </cell>
          <cell r="CI1921">
            <v>-8.3131597222236451</v>
          </cell>
          <cell r="CJ1921"/>
          <cell r="CK1921" t="e">
            <v>#REF!</v>
          </cell>
          <cell r="CL1921" t="e">
            <v>#REF!</v>
          </cell>
        </row>
        <row r="1922">
          <cell r="B1922">
            <v>54132</v>
          </cell>
          <cell r="C1922" t="str">
            <v xml:space="preserve"> VITAL,LUIS M</v>
          </cell>
          <cell r="D1922">
            <v>10027.5</v>
          </cell>
          <cell r="E1922">
            <v>9011.2900000000009</v>
          </cell>
          <cell r="F1922">
            <v>42976</v>
          </cell>
          <cell r="G1922">
            <v>44073</v>
          </cell>
          <cell r="H1922" t="str">
            <v xml:space="preserve"> REFINANCE VEHICLE</v>
          </cell>
          <cell r="I1922" t="str">
            <v xml:space="preserve"> SA</v>
          </cell>
          <cell r="J1922">
            <v>34</v>
          </cell>
          <cell r="K1922" t="str">
            <v xml:space="preserve"> A</v>
          </cell>
          <cell r="L1922" t="str">
            <v xml:space="preserve"> N</v>
          </cell>
          <cell r="M1922">
            <v>0</v>
          </cell>
          <cell r="N1922">
            <v>65240</v>
          </cell>
          <cell r="O1922">
            <v>54132</v>
          </cell>
          <cell r="P1922">
            <v>0</v>
          </cell>
          <cell r="Q1922" t="str">
            <v xml:space="preserve"> MN</v>
          </cell>
          <cell r="R1922">
            <v>43130</v>
          </cell>
          <cell r="S1922">
            <v>309.69</v>
          </cell>
          <cell r="T1922">
            <v>27.65</v>
          </cell>
          <cell r="U1922" t="str">
            <v xml:space="preserve"> N</v>
          </cell>
          <cell r="V1922">
            <v>11</v>
          </cell>
          <cell r="W1922">
            <v>923879200</v>
          </cell>
          <cell r="X1922" t="str">
            <v xml:space="preserve"> S</v>
          </cell>
          <cell r="Y1922">
            <v>65240</v>
          </cell>
          <cell r="Z1922">
            <v>54132</v>
          </cell>
          <cell r="AA1922">
            <v>0</v>
          </cell>
          <cell r="AB1922">
            <v>22</v>
          </cell>
          <cell r="AC1922">
            <v>5</v>
          </cell>
          <cell r="AD1922">
            <v>12</v>
          </cell>
          <cell r="AE1922">
            <v>0</v>
          </cell>
          <cell r="AF1922">
            <v>0</v>
          </cell>
          <cell r="AG1922" t="str">
            <v xml:space="preserve"> ST</v>
          </cell>
          <cell r="AH1922" t="str">
            <v xml:space="preserve"> 2008 DODGE DURANGO (VIN 1D8HB5</v>
          </cell>
          <cell r="AI1922" t="str">
            <v xml:space="preserve"> N</v>
          </cell>
          <cell r="AJ1922">
            <v>7</v>
          </cell>
          <cell r="AK1922">
            <v>0</v>
          </cell>
          <cell r="AL1922">
            <v>65240</v>
          </cell>
          <cell r="AM1922">
            <v>54132</v>
          </cell>
          <cell r="AN1922" t="str">
            <v xml:space="preserve">  0/00/0000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65240</v>
          </cell>
          <cell r="AZ1922">
            <v>54132</v>
          </cell>
          <cell r="BA1922" t="str">
            <v xml:space="preserve"> ST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 t="str">
            <v>Pass</v>
          </cell>
          <cell r="BH1922" t="str">
            <v>Pass</v>
          </cell>
          <cell r="BI1922" t="str">
            <v>***-**-9200</v>
          </cell>
          <cell r="BJ1922">
            <v>9011.2900000000009</v>
          </cell>
          <cell r="BK1922">
            <v>9038.94</v>
          </cell>
          <cell r="BL1922">
            <v>9038.94</v>
          </cell>
          <cell r="BM1922"/>
          <cell r="BN1922"/>
          <cell r="BO1922"/>
          <cell r="BP1922"/>
          <cell r="BQ1922">
            <v>8.6624010560887173E-6</v>
          </cell>
          <cell r="BR1922">
            <v>9011.2900000000009</v>
          </cell>
          <cell r="BS1922">
            <v>27.65</v>
          </cell>
          <cell r="BT1922">
            <v>9038.94</v>
          </cell>
          <cell r="BU1922">
            <v>0</v>
          </cell>
          <cell r="BV1922">
            <v>9038.94</v>
          </cell>
          <cell r="BW1922">
            <v>0</v>
          </cell>
          <cell r="BX1922">
            <v>0</v>
          </cell>
          <cell r="BY1922"/>
          <cell r="BZ1922">
            <v>0</v>
          </cell>
          <cell r="CA1922" t="e">
            <v>#REF!</v>
          </cell>
          <cell r="CB1922" t="str">
            <v>Match</v>
          </cell>
          <cell r="CC1922" t="b">
            <v>0</v>
          </cell>
          <cell r="CD1922">
            <v>923879200</v>
          </cell>
          <cell r="CE1922">
            <v>9</v>
          </cell>
          <cell r="CF1922">
            <v>9</v>
          </cell>
          <cell r="CG1922">
            <v>87</v>
          </cell>
          <cell r="CH1922" t="str">
            <v>Z</v>
          </cell>
          <cell r="CI1922">
            <v>-6.3131597222236451</v>
          </cell>
          <cell r="CJ1922"/>
          <cell r="CK1922" t="e">
            <v>#REF!</v>
          </cell>
          <cell r="CL1922" t="e">
            <v>#REF!</v>
          </cell>
        </row>
        <row r="1923">
          <cell r="B1923">
            <v>54351</v>
          </cell>
          <cell r="C1923" t="str">
            <v xml:space="preserve"> WACKERLA,DANIEL JOHN</v>
          </cell>
          <cell r="D1923">
            <v>5648.33</v>
          </cell>
          <cell r="E1923">
            <v>5379.74</v>
          </cell>
          <cell r="F1923">
            <v>43073</v>
          </cell>
          <cell r="G1923">
            <v>43803</v>
          </cell>
          <cell r="H1923" t="str">
            <v xml:space="preserve"> PERSONAL</v>
          </cell>
          <cell r="I1923" t="str">
            <v xml:space="preserve"> SA</v>
          </cell>
          <cell r="J1923">
            <v>31</v>
          </cell>
          <cell r="K1923" t="str">
            <v xml:space="preserve"> A</v>
          </cell>
          <cell r="L1923" t="str">
            <v xml:space="preserve"> N</v>
          </cell>
          <cell r="M1923">
            <v>0</v>
          </cell>
          <cell r="N1923">
            <v>65375</v>
          </cell>
          <cell r="O1923">
            <v>54351</v>
          </cell>
          <cell r="P1923">
            <v>0</v>
          </cell>
          <cell r="Q1923" t="str">
            <v xml:space="preserve"> JJ</v>
          </cell>
          <cell r="R1923">
            <v>43135</v>
          </cell>
          <cell r="S1923">
            <v>252.88</v>
          </cell>
          <cell r="T1923">
            <v>22.7</v>
          </cell>
          <cell r="U1923" t="str">
            <v xml:space="preserve"> N</v>
          </cell>
          <cell r="V1923">
            <v>11</v>
          </cell>
          <cell r="W1923">
            <v>513966147</v>
          </cell>
          <cell r="X1923" t="str">
            <v xml:space="preserve"> S</v>
          </cell>
          <cell r="Y1923">
            <v>65375</v>
          </cell>
          <cell r="Z1923">
            <v>54351</v>
          </cell>
          <cell r="AA1923">
            <v>0</v>
          </cell>
          <cell r="AB1923">
            <v>3</v>
          </cell>
          <cell r="AC1923">
            <v>10</v>
          </cell>
          <cell r="AD1923">
            <v>4</v>
          </cell>
          <cell r="AE1923">
            <v>0</v>
          </cell>
          <cell r="AF1923">
            <v>0</v>
          </cell>
          <cell r="AG1923" t="str">
            <v xml:space="preserve"> ST</v>
          </cell>
          <cell r="AH1923" t="str">
            <v xml:space="preserve"> 2013 TRIUMPH BONNEVILLE T100 (</v>
          </cell>
          <cell r="AI1923" t="str">
            <v xml:space="preserve"> N</v>
          </cell>
          <cell r="AJ1923">
            <v>7</v>
          </cell>
          <cell r="AK1923">
            <v>0</v>
          </cell>
          <cell r="AL1923">
            <v>65375</v>
          </cell>
          <cell r="AM1923">
            <v>54351</v>
          </cell>
          <cell r="AN1923" t="str">
            <v xml:space="preserve">  0/00/0000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65375</v>
          </cell>
          <cell r="AZ1923">
            <v>54351</v>
          </cell>
          <cell r="BA1923" t="str">
            <v xml:space="preserve"> ST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 t="str">
            <v>Pass</v>
          </cell>
          <cell r="BH1923" t="str">
            <v>Pass</v>
          </cell>
          <cell r="BI1923" t="str">
            <v>***-**-6147</v>
          </cell>
          <cell r="BJ1923">
            <v>5379.74</v>
          </cell>
          <cell r="BK1923">
            <v>5402.44</v>
          </cell>
          <cell r="BL1923">
            <v>5402.44</v>
          </cell>
          <cell r="BM1923"/>
          <cell r="BN1923"/>
          <cell r="BO1923"/>
          <cell r="BP1923"/>
          <cell r="BQ1923">
            <v>5.171453305518157E-6</v>
          </cell>
          <cell r="BR1923">
            <v>5379.74</v>
          </cell>
          <cell r="BS1923">
            <v>22.7</v>
          </cell>
          <cell r="BT1923">
            <v>5402.44</v>
          </cell>
          <cell r="BU1923">
            <v>0</v>
          </cell>
          <cell r="BV1923">
            <v>5402.44</v>
          </cell>
          <cell r="BW1923">
            <v>0</v>
          </cell>
          <cell r="BX1923">
            <v>0</v>
          </cell>
          <cell r="BY1923"/>
          <cell r="BZ1923">
            <v>0</v>
          </cell>
          <cell r="CA1923" t="e">
            <v>#REF!</v>
          </cell>
          <cell r="CB1923" t="str">
            <v>Match</v>
          </cell>
          <cell r="CC1923" t="b">
            <v>0</v>
          </cell>
          <cell r="CD1923">
            <v>513966147</v>
          </cell>
          <cell r="CE1923">
            <v>9</v>
          </cell>
          <cell r="CF1923">
            <v>5</v>
          </cell>
          <cell r="CG1923">
            <v>96</v>
          </cell>
          <cell r="CH1923" t="b">
            <v>0</v>
          </cell>
          <cell r="CI1923">
            <v>-11.313159722223645</v>
          </cell>
          <cell r="CJ1923"/>
          <cell r="CK1923" t="e">
            <v>#REF!</v>
          </cell>
          <cell r="CL1923" t="e">
            <v>#REF!</v>
          </cell>
        </row>
        <row r="1924">
          <cell r="B1924">
            <v>53166</v>
          </cell>
          <cell r="C1924" t="str">
            <v xml:space="preserve"> WAGNER,BENJAMIN N.</v>
          </cell>
          <cell r="D1924">
            <v>4262.5</v>
          </cell>
          <cell r="E1924">
            <v>1323.91</v>
          </cell>
          <cell r="F1924">
            <v>42591</v>
          </cell>
          <cell r="G1924">
            <v>43374</v>
          </cell>
          <cell r="H1924" t="str">
            <v xml:space="preserve"> PURCHASE VEHICLE</v>
          </cell>
          <cell r="I1924" t="str">
            <v xml:space="preserve"> SA</v>
          </cell>
          <cell r="J1924">
            <v>34</v>
          </cell>
          <cell r="K1924" t="str">
            <v xml:space="preserve"> A</v>
          </cell>
          <cell r="L1924" t="str">
            <v xml:space="preserve"> N</v>
          </cell>
          <cell r="M1924">
            <v>0</v>
          </cell>
          <cell r="N1924">
            <v>65450</v>
          </cell>
          <cell r="O1924">
            <v>53166</v>
          </cell>
          <cell r="P1924">
            <v>0</v>
          </cell>
          <cell r="Q1924" t="str">
            <v xml:space="preserve"> LF</v>
          </cell>
          <cell r="R1924">
            <v>43374</v>
          </cell>
          <cell r="S1924">
            <v>0</v>
          </cell>
          <cell r="T1924">
            <v>19.04</v>
          </cell>
          <cell r="U1924" t="str">
            <v xml:space="preserve"> N</v>
          </cell>
          <cell r="V1924">
            <v>11</v>
          </cell>
          <cell r="W1924">
            <v>514151592</v>
          </cell>
          <cell r="X1924" t="str">
            <v xml:space="preserve"> S</v>
          </cell>
          <cell r="Y1924">
            <v>65450</v>
          </cell>
          <cell r="Z1924">
            <v>53166</v>
          </cell>
          <cell r="AA1924">
            <v>0</v>
          </cell>
          <cell r="AB1924">
            <v>3</v>
          </cell>
          <cell r="AC1924">
            <v>5</v>
          </cell>
          <cell r="AD1924">
            <v>12</v>
          </cell>
          <cell r="AE1924">
            <v>0</v>
          </cell>
          <cell r="AF1924">
            <v>0</v>
          </cell>
          <cell r="AG1924" t="str">
            <v xml:space="preserve"> ST</v>
          </cell>
          <cell r="AH1924" t="str">
            <v xml:space="preserve"> 2008 HYUNDAI ELANTRA</v>
          </cell>
          <cell r="AI1924" t="str">
            <v xml:space="preserve"> N</v>
          </cell>
          <cell r="AJ1924">
            <v>7</v>
          </cell>
          <cell r="AK1924">
            <v>1</v>
          </cell>
          <cell r="AL1924">
            <v>65450</v>
          </cell>
          <cell r="AM1924">
            <v>53166</v>
          </cell>
          <cell r="AN1924" t="str">
            <v xml:space="preserve">  0/00/0000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65450</v>
          </cell>
          <cell r="AZ1924">
            <v>53166</v>
          </cell>
          <cell r="BA1924" t="str">
            <v xml:space="preserve"> ST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 t="str">
            <v>Pass</v>
          </cell>
          <cell r="BH1924" t="str">
            <v>Pass</v>
          </cell>
          <cell r="BI1924" t="str">
            <v>***-**-1592</v>
          </cell>
          <cell r="BJ1924">
            <v>1323.91</v>
          </cell>
          <cell r="BK1924">
            <v>1342.95</v>
          </cell>
          <cell r="BL1924">
            <v>1342.95</v>
          </cell>
          <cell r="BM1924"/>
          <cell r="BN1924"/>
          <cell r="BO1924"/>
          <cell r="BP1924"/>
          <cell r="BQ1924">
            <v>1.2726523485723368E-6</v>
          </cell>
          <cell r="BR1924">
            <v>1323.91</v>
          </cell>
          <cell r="BS1924">
            <v>19.04</v>
          </cell>
          <cell r="BT1924">
            <v>1342.95</v>
          </cell>
          <cell r="BU1924">
            <v>0</v>
          </cell>
          <cell r="BV1924">
            <v>1342.95</v>
          </cell>
          <cell r="BW1924">
            <v>0</v>
          </cell>
          <cell r="BX1924">
            <v>0</v>
          </cell>
          <cell r="BY1924"/>
          <cell r="BZ1924">
            <v>0</v>
          </cell>
          <cell r="CA1924" t="e">
            <v>#REF!</v>
          </cell>
          <cell r="CB1924" t="str">
            <v>Match</v>
          </cell>
          <cell r="CC1924" t="b">
            <v>0</v>
          </cell>
          <cell r="CD1924">
            <v>514151592</v>
          </cell>
          <cell r="CE1924">
            <v>9</v>
          </cell>
          <cell r="CF1924">
            <v>5</v>
          </cell>
          <cell r="CG1924">
            <v>15</v>
          </cell>
          <cell r="CH1924" t="b">
            <v>0</v>
          </cell>
          <cell r="CI1924">
            <v>-250.31315972222365</v>
          </cell>
          <cell r="CJ1924"/>
          <cell r="CK1924" t="e">
            <v>#REF!</v>
          </cell>
          <cell r="CL1924" t="e">
            <v>#REF!</v>
          </cell>
        </row>
        <row r="1925">
          <cell r="B1925">
            <v>53290</v>
          </cell>
          <cell r="C1925" t="str">
            <v xml:space="preserve"> WAGNER,SCOTT E.</v>
          </cell>
          <cell r="D1925">
            <v>6059.94</v>
          </cell>
          <cell r="E1925">
            <v>3744.77</v>
          </cell>
          <cell r="F1925">
            <v>42632</v>
          </cell>
          <cell r="G1925">
            <v>43723</v>
          </cell>
          <cell r="H1925" t="str">
            <v xml:space="preserve"> PURCHASE VEHICLE</v>
          </cell>
          <cell r="I1925" t="str">
            <v xml:space="preserve"> SA</v>
          </cell>
          <cell r="J1925">
            <v>34</v>
          </cell>
          <cell r="K1925" t="str">
            <v xml:space="preserve"> A</v>
          </cell>
          <cell r="L1925" t="str">
            <v xml:space="preserve"> N</v>
          </cell>
          <cell r="M1925">
            <v>0</v>
          </cell>
          <cell r="N1925">
            <v>65451</v>
          </cell>
          <cell r="O1925">
            <v>53290</v>
          </cell>
          <cell r="P1925">
            <v>0</v>
          </cell>
          <cell r="Q1925" t="str">
            <v xml:space="preserve"> AJ</v>
          </cell>
          <cell r="R1925">
            <v>43115</v>
          </cell>
          <cell r="S1925">
            <v>189.67</v>
          </cell>
          <cell r="T1925">
            <v>1.64</v>
          </cell>
          <cell r="U1925" t="str">
            <v xml:space="preserve"> N</v>
          </cell>
          <cell r="V1925">
            <v>11</v>
          </cell>
          <cell r="W1925">
            <v>512747164</v>
          </cell>
          <cell r="X1925" t="str">
            <v xml:space="preserve"> S</v>
          </cell>
          <cell r="Y1925">
            <v>65451</v>
          </cell>
          <cell r="Z1925">
            <v>53290</v>
          </cell>
          <cell r="AA1925">
            <v>0</v>
          </cell>
          <cell r="AB1925">
            <v>3</v>
          </cell>
          <cell r="AC1925">
            <v>5</v>
          </cell>
          <cell r="AD1925">
            <v>12</v>
          </cell>
          <cell r="AE1925">
            <v>0</v>
          </cell>
          <cell r="AF1925">
            <v>0</v>
          </cell>
          <cell r="AG1925" t="str">
            <v xml:space="preserve"> ST</v>
          </cell>
          <cell r="AH1925" t="str">
            <v xml:space="preserve"> 2006 CHEVROLET MALIBU</v>
          </cell>
          <cell r="AI1925" t="str">
            <v xml:space="preserve"> N</v>
          </cell>
          <cell r="AJ1925">
            <v>8</v>
          </cell>
          <cell r="AK1925">
            <v>3</v>
          </cell>
          <cell r="AL1925">
            <v>65451</v>
          </cell>
          <cell r="AM1925">
            <v>53290</v>
          </cell>
          <cell r="AN1925" t="str">
            <v xml:space="preserve">  0/00/0000</v>
          </cell>
          <cell r="AO1925">
            <v>189.67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3</v>
          </cell>
          <cell r="AW1925">
            <v>1</v>
          </cell>
          <cell r="AX1925">
            <v>0</v>
          </cell>
          <cell r="AY1925">
            <v>65451</v>
          </cell>
          <cell r="AZ1925">
            <v>53290</v>
          </cell>
          <cell r="BA1925" t="str">
            <v xml:space="preserve"> ST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 t="str">
            <v>Pass</v>
          </cell>
          <cell r="BH1925" t="str">
            <v>Pass</v>
          </cell>
          <cell r="BI1925" t="str">
            <v>***-**-7164</v>
          </cell>
          <cell r="BJ1925">
            <v>3744.77</v>
          </cell>
          <cell r="BK1925">
            <v>3746.41</v>
          </cell>
          <cell r="BL1925">
            <v>3746.41</v>
          </cell>
          <cell r="BM1925"/>
          <cell r="BN1925"/>
          <cell r="BO1925"/>
          <cell r="BP1925"/>
          <cell r="BQ1925">
            <v>4.1140391160497352E-6</v>
          </cell>
          <cell r="BR1925">
            <v>3744.77</v>
          </cell>
          <cell r="BS1925">
            <v>1.64</v>
          </cell>
          <cell r="BT1925">
            <v>3746.41</v>
          </cell>
          <cell r="BU1925">
            <v>0</v>
          </cell>
          <cell r="BV1925">
            <v>3746.41</v>
          </cell>
          <cell r="BW1925">
            <v>0</v>
          </cell>
          <cell r="BX1925">
            <v>0</v>
          </cell>
          <cell r="BY1925"/>
          <cell r="BZ1925">
            <v>189.67</v>
          </cell>
          <cell r="CA1925" t="e">
            <v>#REF!</v>
          </cell>
          <cell r="CB1925" t="str">
            <v>Match</v>
          </cell>
          <cell r="CC1925" t="b">
            <v>0</v>
          </cell>
          <cell r="CD1925">
            <v>512747164</v>
          </cell>
          <cell r="CE1925">
            <v>9</v>
          </cell>
          <cell r="CF1925">
            <v>5</v>
          </cell>
          <cell r="CG1925">
            <v>74</v>
          </cell>
          <cell r="CH1925" t="b">
            <v>0</v>
          </cell>
          <cell r="CI1925">
            <v>8.6868402777763549</v>
          </cell>
          <cell r="CJ1925"/>
          <cell r="CK1925" t="e">
            <v>#REF!</v>
          </cell>
          <cell r="CL1925" t="e">
            <v>#REF!</v>
          </cell>
        </row>
        <row r="1926">
          <cell r="B1926">
            <v>86833</v>
          </cell>
          <cell r="C1926" t="str">
            <v xml:space="preserve"> WALDREN,WALTE</v>
          </cell>
          <cell r="D1926">
            <v>3896</v>
          </cell>
          <cell r="E1926">
            <v>1297.45</v>
          </cell>
          <cell r="F1926">
            <v>34943</v>
          </cell>
          <cell r="G1926">
            <v>35551</v>
          </cell>
          <cell r="H1926" t="str">
            <v xml:space="preserve"> PURCHASE PICKUP</v>
          </cell>
          <cell r="I1926" t="str">
            <v xml:space="preserve"> CO</v>
          </cell>
          <cell r="J1926">
            <v>34</v>
          </cell>
          <cell r="K1926" t="str">
            <v xml:space="preserve"> A</v>
          </cell>
          <cell r="L1926" t="str">
            <v xml:space="preserve"> N</v>
          </cell>
          <cell r="M1926">
            <v>0</v>
          </cell>
          <cell r="N1926">
            <v>65550</v>
          </cell>
          <cell r="O1926">
            <v>86833</v>
          </cell>
          <cell r="P1926">
            <v>0</v>
          </cell>
          <cell r="Q1926" t="str">
            <v xml:space="preserve"> GT</v>
          </cell>
          <cell r="R1926">
            <v>35400</v>
          </cell>
          <cell r="S1926">
            <v>221.4</v>
          </cell>
          <cell r="T1926">
            <v>0</v>
          </cell>
          <cell r="U1926" t="str">
            <v xml:space="preserve"> N</v>
          </cell>
          <cell r="V1926">
            <v>11</v>
          </cell>
          <cell r="W1926">
            <v>513802032</v>
          </cell>
          <cell r="X1926" t="str">
            <v xml:space="preserve"> S</v>
          </cell>
          <cell r="Y1926">
            <v>65550</v>
          </cell>
          <cell r="Z1926">
            <v>86833</v>
          </cell>
          <cell r="AA1926">
            <v>0</v>
          </cell>
          <cell r="AB1926">
            <v>3</v>
          </cell>
          <cell r="AC1926">
            <v>5</v>
          </cell>
          <cell r="AD1926">
            <v>12</v>
          </cell>
          <cell r="AE1926">
            <v>0</v>
          </cell>
          <cell r="AF1926">
            <v>0</v>
          </cell>
          <cell r="AG1926" t="str">
            <v xml:space="preserve"> ST</v>
          </cell>
          <cell r="AH1926" t="str">
            <v xml:space="preserve"> 78 FORD PICKUP,79 FORD PICKUP</v>
          </cell>
          <cell r="AI1926" t="str">
            <v xml:space="preserve"> N</v>
          </cell>
          <cell r="AJ1926">
            <v>15</v>
          </cell>
          <cell r="AK1926">
            <v>9</v>
          </cell>
          <cell r="AL1926">
            <v>65550</v>
          </cell>
          <cell r="AM1926">
            <v>86833</v>
          </cell>
          <cell r="AN1926" t="str">
            <v xml:space="preserve">  0/00/0000</v>
          </cell>
          <cell r="AO1926">
            <v>1297.45</v>
          </cell>
          <cell r="AP1926">
            <v>4118.55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5416</v>
          </cell>
          <cell r="AV1926">
            <v>8</v>
          </cell>
          <cell r="AW1926">
            <v>6</v>
          </cell>
          <cell r="AX1926">
            <v>50</v>
          </cell>
          <cell r="AY1926">
            <v>65550</v>
          </cell>
          <cell r="AZ1926">
            <v>86833</v>
          </cell>
          <cell r="BA1926" t="str">
            <v xml:space="preserve"> ST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 t="str">
            <v>Substandard</v>
          </cell>
          <cell r="BH1926" t="str">
            <v>Pass</v>
          </cell>
          <cell r="BI1926" t="str">
            <v>***-**-2032</v>
          </cell>
          <cell r="BJ1926">
            <v>1297.45</v>
          </cell>
          <cell r="BK1926">
            <v>0</v>
          </cell>
          <cell r="BL1926"/>
          <cell r="BM1926"/>
          <cell r="BN1926">
            <v>0</v>
          </cell>
          <cell r="BO1926"/>
          <cell r="BP1926"/>
          <cell r="BQ1926">
            <v>2.6726074220439751E-6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1297.45</v>
          </cell>
          <cell r="BY1926" t="str">
            <v>120 +</v>
          </cell>
          <cell r="BZ1926">
            <v>5416</v>
          </cell>
          <cell r="CA1926" t="e">
            <v>#REF!</v>
          </cell>
          <cell r="CB1926" t="str">
            <v>Match</v>
          </cell>
          <cell r="CC1926" t="b">
            <v>0</v>
          </cell>
          <cell r="CD1926">
            <v>513802032</v>
          </cell>
          <cell r="CE1926">
            <v>9</v>
          </cell>
          <cell r="CF1926">
            <v>5</v>
          </cell>
          <cell r="CG1926">
            <v>80</v>
          </cell>
          <cell r="CH1926" t="b">
            <v>0</v>
          </cell>
          <cell r="CI1926">
            <v>7723.6868402777764</v>
          </cell>
          <cell r="CJ1926" t="str">
            <v>31 +</v>
          </cell>
          <cell r="CK1926">
            <v>0</v>
          </cell>
          <cell r="CL1926">
            <v>0</v>
          </cell>
        </row>
        <row r="1927">
          <cell r="B1927">
            <v>87508</v>
          </cell>
          <cell r="C1927" t="str">
            <v xml:space="preserve"> WALDREN,WALTE</v>
          </cell>
          <cell r="D1927">
            <v>800</v>
          </cell>
          <cell r="E1927">
            <v>151.07</v>
          </cell>
          <cell r="F1927">
            <v>35110</v>
          </cell>
          <cell r="G1927">
            <v>35476</v>
          </cell>
          <cell r="H1927" t="str">
            <v xml:space="preserve"> PERSONAL</v>
          </cell>
          <cell r="I1927" t="str">
            <v xml:space="preserve"> CO</v>
          </cell>
          <cell r="J1927">
            <v>31</v>
          </cell>
          <cell r="K1927" t="str">
            <v xml:space="preserve"> A</v>
          </cell>
          <cell r="L1927" t="str">
            <v xml:space="preserve"> N</v>
          </cell>
          <cell r="M1927">
            <v>0</v>
          </cell>
          <cell r="N1927">
            <v>65550</v>
          </cell>
          <cell r="O1927">
            <v>87508</v>
          </cell>
          <cell r="P1927">
            <v>0</v>
          </cell>
          <cell r="Q1927" t="str">
            <v xml:space="preserve"> GT</v>
          </cell>
          <cell r="R1927">
            <v>35445</v>
          </cell>
          <cell r="S1927">
            <v>72.19</v>
          </cell>
          <cell r="T1927">
            <v>0</v>
          </cell>
          <cell r="U1927" t="str">
            <v xml:space="preserve"> N</v>
          </cell>
          <cell r="V1927">
            <v>1</v>
          </cell>
          <cell r="W1927">
            <v>513802032</v>
          </cell>
          <cell r="X1927" t="str">
            <v xml:space="preserve"> S</v>
          </cell>
          <cell r="Y1927">
            <v>65550</v>
          </cell>
          <cell r="Z1927">
            <v>87508</v>
          </cell>
          <cell r="AA1927">
            <v>0</v>
          </cell>
          <cell r="AB1927">
            <v>3</v>
          </cell>
          <cell r="AC1927">
            <v>10</v>
          </cell>
          <cell r="AD1927">
            <v>4</v>
          </cell>
          <cell r="AE1927">
            <v>0</v>
          </cell>
          <cell r="AF1927">
            <v>0</v>
          </cell>
          <cell r="AG1927" t="str">
            <v xml:space="preserve"> ST</v>
          </cell>
          <cell r="AH1927" t="str">
            <v xml:space="preserve"> UNSECURED</v>
          </cell>
          <cell r="AI1927" t="str">
            <v xml:space="preserve"> N</v>
          </cell>
          <cell r="AJ1927">
            <v>15</v>
          </cell>
          <cell r="AK1927">
            <v>5</v>
          </cell>
          <cell r="AL1927">
            <v>65550</v>
          </cell>
          <cell r="AM1927">
            <v>87508</v>
          </cell>
          <cell r="AN1927" t="str">
            <v xml:space="preserve">  0/00/0000</v>
          </cell>
          <cell r="AO1927">
            <v>151.07</v>
          </cell>
          <cell r="AP1927">
            <v>475.32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626.39</v>
          </cell>
          <cell r="AV1927">
            <v>4</v>
          </cell>
          <cell r="AW1927">
            <v>3</v>
          </cell>
          <cell r="AX1927">
            <v>47</v>
          </cell>
          <cell r="AY1927">
            <v>65550</v>
          </cell>
          <cell r="AZ1927">
            <v>87508</v>
          </cell>
          <cell r="BA1927" t="str">
            <v xml:space="preserve"> ST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 t="str">
            <v>Substandard</v>
          </cell>
          <cell r="BH1927" t="str">
            <v>Pass</v>
          </cell>
          <cell r="BI1927" t="str">
            <v>***-**-2032</v>
          </cell>
          <cell r="BJ1927">
            <v>151.07</v>
          </cell>
          <cell r="BK1927">
            <v>0</v>
          </cell>
          <cell r="BL1927"/>
          <cell r="BM1927"/>
          <cell r="BN1927">
            <v>0</v>
          </cell>
          <cell r="BO1927"/>
          <cell r="BP1927"/>
          <cell r="BQ1927">
            <v>3.1118794808908499E-7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151.07</v>
          </cell>
          <cell r="BY1927" t="str">
            <v>120 +</v>
          </cell>
          <cell r="BZ1927">
            <v>626.39</v>
          </cell>
          <cell r="CA1927" t="e">
            <v>#REF!</v>
          </cell>
          <cell r="CB1927" t="str">
            <v>Match</v>
          </cell>
          <cell r="CC1927" t="b">
            <v>0</v>
          </cell>
          <cell r="CD1927">
            <v>513802032</v>
          </cell>
          <cell r="CE1927">
            <v>9</v>
          </cell>
          <cell r="CF1927">
            <v>5</v>
          </cell>
          <cell r="CG1927">
            <v>80</v>
          </cell>
          <cell r="CH1927" t="b">
            <v>0</v>
          </cell>
          <cell r="CI1927">
            <v>7678.6868402777764</v>
          </cell>
          <cell r="CJ1927" t="str">
            <v>31 +</v>
          </cell>
          <cell r="CK1927">
            <v>0</v>
          </cell>
          <cell r="CL1927">
            <v>0</v>
          </cell>
        </row>
        <row r="1928">
          <cell r="B1928">
            <v>88135</v>
          </cell>
          <cell r="C1928" t="str">
            <v xml:space="preserve"> WALDREN,WALTE</v>
          </cell>
          <cell r="D1928">
            <v>1500</v>
          </cell>
          <cell r="E1928">
            <v>1309.1400000000001</v>
          </cell>
          <cell r="F1928">
            <v>35277</v>
          </cell>
          <cell r="G1928">
            <v>35642</v>
          </cell>
          <cell r="H1928" t="str">
            <v xml:space="preserve"> PERSONAL</v>
          </cell>
          <cell r="I1928" t="str">
            <v xml:space="preserve"> CO</v>
          </cell>
          <cell r="J1928">
            <v>31</v>
          </cell>
          <cell r="K1928" t="str">
            <v xml:space="preserve"> A</v>
          </cell>
          <cell r="L1928" t="str">
            <v xml:space="preserve"> N</v>
          </cell>
          <cell r="M1928">
            <v>0</v>
          </cell>
          <cell r="N1928">
            <v>65550</v>
          </cell>
          <cell r="O1928">
            <v>88135</v>
          </cell>
          <cell r="P1928">
            <v>0</v>
          </cell>
          <cell r="Q1928" t="str">
            <v xml:space="preserve"> GT</v>
          </cell>
          <cell r="R1928">
            <v>35369</v>
          </cell>
          <cell r="S1928">
            <v>133.97999999999999</v>
          </cell>
          <cell r="T1928">
            <v>0</v>
          </cell>
          <cell r="U1928" t="str">
            <v xml:space="preserve"> N</v>
          </cell>
          <cell r="V1928">
            <v>11</v>
          </cell>
          <cell r="W1928">
            <v>513802032</v>
          </cell>
          <cell r="X1928" t="str">
            <v xml:space="preserve"> S</v>
          </cell>
          <cell r="Y1928">
            <v>65550</v>
          </cell>
          <cell r="Z1928">
            <v>88135</v>
          </cell>
          <cell r="AA1928">
            <v>0</v>
          </cell>
          <cell r="AB1928">
            <v>14</v>
          </cell>
          <cell r="AC1928">
            <v>10</v>
          </cell>
          <cell r="AD1928">
            <v>4</v>
          </cell>
          <cell r="AE1928">
            <v>0</v>
          </cell>
          <cell r="AF1928">
            <v>0</v>
          </cell>
          <cell r="AG1928" t="str">
            <v xml:space="preserve"> ST</v>
          </cell>
          <cell r="AH1928" t="str">
            <v xml:space="preserve"> 1980 FORD PICKUP</v>
          </cell>
          <cell r="AI1928" t="str">
            <v xml:space="preserve"> N</v>
          </cell>
          <cell r="AJ1928">
            <v>13</v>
          </cell>
          <cell r="AK1928">
            <v>12</v>
          </cell>
          <cell r="AL1928">
            <v>65550</v>
          </cell>
          <cell r="AM1928">
            <v>88135</v>
          </cell>
          <cell r="AN1928" t="str">
            <v xml:space="preserve">  0/00/0000</v>
          </cell>
          <cell r="AO1928">
            <v>1309.1400000000001</v>
          </cell>
          <cell r="AP1928">
            <v>3587.99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4897.13</v>
          </cell>
          <cell r="AV1928">
            <v>11</v>
          </cell>
          <cell r="AW1928">
            <v>11</v>
          </cell>
          <cell r="AX1928">
            <v>55</v>
          </cell>
          <cell r="AY1928">
            <v>65550</v>
          </cell>
          <cell r="AZ1928">
            <v>88135</v>
          </cell>
          <cell r="BA1928" t="str">
            <v xml:space="preserve"> ST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 t="str">
            <v>Substandard</v>
          </cell>
          <cell r="BH1928" t="str">
            <v>Pass</v>
          </cell>
          <cell r="BI1928" t="str">
            <v>***-**-2032</v>
          </cell>
          <cell r="BJ1928">
            <v>1309.1400000000001</v>
          </cell>
          <cell r="BK1928">
            <v>0</v>
          </cell>
          <cell r="BL1928"/>
          <cell r="BM1928"/>
          <cell r="BN1928">
            <v>0</v>
          </cell>
          <cell r="BO1928"/>
          <cell r="BP1928"/>
          <cell r="BQ1928">
            <v>2.3371292225226637E-6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1309.1400000000001</v>
          </cell>
          <cell r="BY1928" t="str">
            <v>120 +</v>
          </cell>
          <cell r="BZ1928">
            <v>4897.13</v>
          </cell>
          <cell r="CA1928" t="e">
            <v>#REF!</v>
          </cell>
          <cell r="CB1928" t="str">
            <v>Match</v>
          </cell>
          <cell r="CC1928" t="b">
            <v>0</v>
          </cell>
          <cell r="CD1928">
            <v>513802032</v>
          </cell>
          <cell r="CE1928">
            <v>9</v>
          </cell>
          <cell r="CF1928">
            <v>5</v>
          </cell>
          <cell r="CG1928">
            <v>80</v>
          </cell>
          <cell r="CH1928" t="b">
            <v>0</v>
          </cell>
          <cell r="CI1928">
            <v>7754.6868402777764</v>
          </cell>
          <cell r="CJ1928" t="str">
            <v>31 +</v>
          </cell>
          <cell r="CK1928">
            <v>0</v>
          </cell>
          <cell r="CL1928">
            <v>0</v>
          </cell>
        </row>
        <row r="1929">
          <cell r="B1929">
            <v>54046</v>
          </cell>
          <cell r="C1929" t="str">
            <v xml:space="preserve"> WALKINSHAW,JEENA</v>
          </cell>
          <cell r="D1929">
            <v>2091.5</v>
          </cell>
          <cell r="E1929">
            <v>1418.94</v>
          </cell>
          <cell r="F1929">
            <v>42949</v>
          </cell>
          <cell r="G1929">
            <v>43405</v>
          </cell>
          <cell r="H1929" t="str">
            <v xml:space="preserve"> PURCHASE VEHICLE</v>
          </cell>
          <cell r="I1929" t="str">
            <v xml:space="preserve"> SA</v>
          </cell>
          <cell r="J1929">
            <v>34</v>
          </cell>
          <cell r="K1929" t="str">
            <v xml:space="preserve"> A</v>
          </cell>
          <cell r="L1929" t="str">
            <v xml:space="preserve"> N</v>
          </cell>
          <cell r="M1929">
            <v>0</v>
          </cell>
          <cell r="N1929">
            <v>65551</v>
          </cell>
          <cell r="O1929">
            <v>54046</v>
          </cell>
          <cell r="P1929">
            <v>0</v>
          </cell>
          <cell r="Q1929" t="str">
            <v xml:space="preserve"> MN</v>
          </cell>
          <cell r="R1929">
            <v>43154</v>
          </cell>
          <cell r="S1929">
            <v>144.88</v>
          </cell>
          <cell r="T1929">
            <v>0.23</v>
          </cell>
          <cell r="U1929" t="str">
            <v xml:space="preserve"> N</v>
          </cell>
          <cell r="V1929">
            <v>11</v>
          </cell>
          <cell r="W1929">
            <v>522576337</v>
          </cell>
          <cell r="X1929" t="str">
            <v xml:space="preserve"> S</v>
          </cell>
          <cell r="Y1929">
            <v>65551</v>
          </cell>
          <cell r="Z1929">
            <v>54046</v>
          </cell>
          <cell r="AA1929">
            <v>1</v>
          </cell>
          <cell r="AB1929">
            <v>24</v>
          </cell>
          <cell r="AC1929">
            <v>5</v>
          </cell>
          <cell r="AD1929">
            <v>12</v>
          </cell>
          <cell r="AE1929">
            <v>0</v>
          </cell>
          <cell r="AF1929">
            <v>0</v>
          </cell>
          <cell r="AG1929" t="str">
            <v xml:space="preserve"> ST</v>
          </cell>
          <cell r="AH1929" t="str">
            <v xml:space="preserve"> 1999 FORD CROWN VICTORIA (VIN</v>
          </cell>
          <cell r="AI1929" t="str">
            <v xml:space="preserve"> N</v>
          </cell>
          <cell r="AJ1929">
            <v>6</v>
          </cell>
          <cell r="AK1929">
            <v>0</v>
          </cell>
          <cell r="AL1929">
            <v>65551</v>
          </cell>
          <cell r="AM1929">
            <v>54046</v>
          </cell>
          <cell r="AN1929" t="str">
            <v xml:space="preserve">  8/28/2017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65551</v>
          </cell>
          <cell r="AZ1929">
            <v>54046</v>
          </cell>
          <cell r="BA1929" t="str">
            <v xml:space="preserve"> ST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 t="str">
            <v>Pass</v>
          </cell>
          <cell r="BH1929" t="str">
            <v>Pass</v>
          </cell>
          <cell r="BI1929" t="str">
            <v>***-**-6337</v>
          </cell>
          <cell r="BJ1929">
            <v>1418.94</v>
          </cell>
          <cell r="BK1929">
            <v>1419.17</v>
          </cell>
          <cell r="BL1929">
            <v>1419.17</v>
          </cell>
          <cell r="BM1929"/>
          <cell r="BN1929"/>
          <cell r="BO1929"/>
          <cell r="BP1929"/>
          <cell r="BQ1929">
            <v>1.1691455009241443E-6</v>
          </cell>
          <cell r="BR1929">
            <v>1418.94</v>
          </cell>
          <cell r="BS1929">
            <v>0.23</v>
          </cell>
          <cell r="BT1929">
            <v>1419.17</v>
          </cell>
          <cell r="BU1929">
            <v>0</v>
          </cell>
          <cell r="BV1929">
            <v>1419.17</v>
          </cell>
          <cell r="BW1929">
            <v>0</v>
          </cell>
          <cell r="BX1929">
            <v>0</v>
          </cell>
          <cell r="BY1929"/>
          <cell r="BZ1929">
            <v>0</v>
          </cell>
          <cell r="CA1929" t="e">
            <v>#REF!</v>
          </cell>
          <cell r="CB1929" t="str">
            <v>Match</v>
          </cell>
          <cell r="CC1929" t="b">
            <v>0</v>
          </cell>
          <cell r="CD1929">
            <v>522576337</v>
          </cell>
          <cell r="CE1929">
            <v>9</v>
          </cell>
          <cell r="CF1929">
            <v>5</v>
          </cell>
          <cell r="CG1929">
            <v>57</v>
          </cell>
          <cell r="CH1929" t="b">
            <v>0</v>
          </cell>
          <cell r="CI1929">
            <v>-30.313159722223645</v>
          </cell>
          <cell r="CJ1929"/>
          <cell r="CK1929" t="e">
            <v>#REF!</v>
          </cell>
          <cell r="CL1929" t="e">
            <v>#REF!</v>
          </cell>
        </row>
        <row r="1930">
          <cell r="B1930">
            <v>53873</v>
          </cell>
          <cell r="C1930" t="str">
            <v xml:space="preserve"> WALLACE,PAIGE L.</v>
          </cell>
          <cell r="D1930">
            <v>18679.43</v>
          </cell>
          <cell r="E1930">
            <v>16799.400000000001</v>
          </cell>
          <cell r="F1930">
            <v>42873</v>
          </cell>
          <cell r="G1930">
            <v>44696</v>
          </cell>
          <cell r="H1930" t="str">
            <v xml:space="preserve"> PURCHASE HORSE</v>
          </cell>
          <cell r="I1930" t="str">
            <v xml:space="preserve"> SA</v>
          </cell>
          <cell r="J1930">
            <v>31</v>
          </cell>
          <cell r="K1930" t="str">
            <v xml:space="preserve"> A</v>
          </cell>
          <cell r="L1930" t="str">
            <v xml:space="preserve"> N</v>
          </cell>
          <cell r="M1930">
            <v>0</v>
          </cell>
          <cell r="N1930">
            <v>65552</v>
          </cell>
          <cell r="O1930">
            <v>53873</v>
          </cell>
          <cell r="P1930">
            <v>0</v>
          </cell>
          <cell r="Q1930" t="str">
            <v xml:space="preserve"> MN</v>
          </cell>
          <cell r="R1930">
            <v>43115</v>
          </cell>
          <cell r="S1930">
            <v>365.37</v>
          </cell>
          <cell r="T1930">
            <v>47.87</v>
          </cell>
          <cell r="U1930" t="str">
            <v xml:space="preserve"> N</v>
          </cell>
          <cell r="V1930">
            <v>7</v>
          </cell>
          <cell r="W1930">
            <v>510080493</v>
          </cell>
          <cell r="X1930" t="str">
            <v xml:space="preserve"> S</v>
          </cell>
          <cell r="Y1930">
            <v>65552</v>
          </cell>
          <cell r="Z1930">
            <v>53873</v>
          </cell>
          <cell r="AA1930">
            <v>0</v>
          </cell>
          <cell r="AB1930">
            <v>26</v>
          </cell>
          <cell r="AC1930">
            <v>10</v>
          </cell>
          <cell r="AD1930">
            <v>4</v>
          </cell>
          <cell r="AE1930">
            <v>0</v>
          </cell>
          <cell r="AF1930">
            <v>0</v>
          </cell>
          <cell r="AG1930" t="str">
            <v xml:space="preserve"> ST</v>
          </cell>
          <cell r="AH1930" t="str">
            <v xml:space="preserve"> 2001 DODGE RAM 3500 (VIN 1B7MC</v>
          </cell>
          <cell r="AI1930" t="str">
            <v xml:space="preserve"> N</v>
          </cell>
          <cell r="AJ1930">
            <v>6.5</v>
          </cell>
          <cell r="AK1930">
            <v>4</v>
          </cell>
          <cell r="AL1930">
            <v>65552</v>
          </cell>
          <cell r="AM1930">
            <v>53873</v>
          </cell>
          <cell r="AN1930" t="str">
            <v xml:space="preserve">  0/00/0000</v>
          </cell>
          <cell r="AO1930">
            <v>272.01</v>
          </cell>
          <cell r="AP1930">
            <v>20.95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1</v>
          </cell>
          <cell r="AW1930">
            <v>0</v>
          </cell>
          <cell r="AX1930">
            <v>0</v>
          </cell>
          <cell r="AY1930">
            <v>65552</v>
          </cell>
          <cell r="AZ1930">
            <v>53873</v>
          </cell>
          <cell r="BA1930" t="str">
            <v xml:space="preserve"> ST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 t="str">
            <v>Pass</v>
          </cell>
          <cell r="BH1930" t="str">
            <v>Pass</v>
          </cell>
          <cell r="BI1930" t="str">
            <v>***-**-0493</v>
          </cell>
          <cell r="BJ1930">
            <v>16799.400000000001</v>
          </cell>
          <cell r="BK1930">
            <v>16847.27</v>
          </cell>
          <cell r="BL1930">
            <v>16847.27</v>
          </cell>
          <cell r="BM1930"/>
          <cell r="BN1930"/>
          <cell r="BO1930"/>
          <cell r="BP1930"/>
          <cell r="BQ1930">
            <v>1.4995481255193196E-5</v>
          </cell>
          <cell r="BR1930">
            <v>16799.400000000001</v>
          </cell>
          <cell r="BS1930">
            <v>47.87</v>
          </cell>
          <cell r="BT1930">
            <v>16847.27</v>
          </cell>
          <cell r="BU1930">
            <v>0</v>
          </cell>
          <cell r="BV1930">
            <v>16847.27</v>
          </cell>
          <cell r="BW1930">
            <v>0</v>
          </cell>
          <cell r="BX1930">
            <v>0</v>
          </cell>
          <cell r="BY1930"/>
          <cell r="BZ1930">
            <v>292.95999999999998</v>
          </cell>
          <cell r="CA1930" t="e">
            <v>#REF!</v>
          </cell>
          <cell r="CB1930" t="str">
            <v>Match</v>
          </cell>
          <cell r="CC1930" t="b">
            <v>0</v>
          </cell>
          <cell r="CD1930">
            <v>510080493</v>
          </cell>
          <cell r="CE1930">
            <v>9</v>
          </cell>
          <cell r="CF1930">
            <v>5</v>
          </cell>
          <cell r="CG1930">
            <v>8</v>
          </cell>
          <cell r="CH1930" t="b">
            <v>0</v>
          </cell>
          <cell r="CI1930">
            <v>8.6868402777763549</v>
          </cell>
          <cell r="CJ1930"/>
          <cell r="CK1930" t="e">
            <v>#REF!</v>
          </cell>
          <cell r="CL1930" t="e">
            <v>#REF!</v>
          </cell>
        </row>
        <row r="1931">
          <cell r="B1931">
            <v>54125</v>
          </cell>
          <cell r="C1931" t="str">
            <v xml:space="preserve"> WARTA,MICHAEL E.</v>
          </cell>
          <cell r="D1931">
            <v>9047.48</v>
          </cell>
          <cell r="E1931">
            <v>7453.62</v>
          </cell>
          <cell r="F1931">
            <v>42975</v>
          </cell>
          <cell r="G1931">
            <v>43768</v>
          </cell>
          <cell r="H1931" t="str">
            <v xml:space="preserve"> REFINANCE DEBT</v>
          </cell>
          <cell r="I1931" t="str">
            <v xml:space="preserve"> SA</v>
          </cell>
          <cell r="J1931">
            <v>31</v>
          </cell>
          <cell r="K1931" t="str">
            <v xml:space="preserve"> A</v>
          </cell>
          <cell r="L1931" t="str">
            <v xml:space="preserve"> N</v>
          </cell>
          <cell r="M1931">
            <v>0</v>
          </cell>
          <cell r="N1931">
            <v>65680</v>
          </cell>
          <cell r="O1931">
            <v>54125</v>
          </cell>
          <cell r="P1931">
            <v>0</v>
          </cell>
          <cell r="Q1931" t="str">
            <v xml:space="preserve"> MN</v>
          </cell>
          <cell r="R1931">
            <v>43130</v>
          </cell>
          <cell r="S1931">
            <v>368.83</v>
          </cell>
          <cell r="T1931">
            <v>47.78</v>
          </cell>
          <cell r="U1931" t="str">
            <v xml:space="preserve"> N</v>
          </cell>
          <cell r="V1931">
            <v>11</v>
          </cell>
          <cell r="W1931">
            <v>508024884</v>
          </cell>
          <cell r="X1931" t="str">
            <v xml:space="preserve"> S</v>
          </cell>
          <cell r="Y1931">
            <v>65680</v>
          </cell>
          <cell r="Z1931">
            <v>54125</v>
          </cell>
          <cell r="AA1931">
            <v>0</v>
          </cell>
          <cell r="AB1931">
            <v>1</v>
          </cell>
          <cell r="AC1931">
            <v>10</v>
          </cell>
          <cell r="AD1931">
            <v>4</v>
          </cell>
          <cell r="AE1931">
            <v>0</v>
          </cell>
          <cell r="AF1931">
            <v>0</v>
          </cell>
          <cell r="AG1931" t="str">
            <v xml:space="preserve"> ST</v>
          </cell>
          <cell r="AH1931" t="str">
            <v xml:space="preserve"> 1994 FORD F-250 (VIN 1FTHX25K5</v>
          </cell>
          <cell r="AI1931" t="str">
            <v xml:space="preserve"> N</v>
          </cell>
          <cell r="AJ1931">
            <v>9</v>
          </cell>
          <cell r="AK1931">
            <v>0</v>
          </cell>
          <cell r="AL1931">
            <v>65680</v>
          </cell>
          <cell r="AM1931">
            <v>54125</v>
          </cell>
          <cell r="AN1931" t="str">
            <v xml:space="preserve">  0/00/0000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65680</v>
          </cell>
          <cell r="AZ1931">
            <v>54125</v>
          </cell>
          <cell r="BA1931" t="str">
            <v xml:space="preserve"> ST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 t="str">
            <v>Pass</v>
          </cell>
          <cell r="BH1931" t="str">
            <v>Pass</v>
          </cell>
          <cell r="BI1931" t="str">
            <v>***-**-4884</v>
          </cell>
          <cell r="BJ1931">
            <v>7453.62</v>
          </cell>
          <cell r="BK1931">
            <v>7501.4</v>
          </cell>
          <cell r="BL1931">
            <v>7501.4</v>
          </cell>
          <cell r="BM1931"/>
          <cell r="BN1931"/>
          <cell r="BO1931"/>
          <cell r="BP1931"/>
          <cell r="BQ1931">
            <v>9.2121932096475752E-6</v>
          </cell>
          <cell r="BR1931">
            <v>7453.62</v>
          </cell>
          <cell r="BS1931">
            <v>47.78</v>
          </cell>
          <cell r="BT1931">
            <v>7501.4</v>
          </cell>
          <cell r="BU1931">
            <v>0</v>
          </cell>
          <cell r="BV1931">
            <v>7501.4</v>
          </cell>
          <cell r="BW1931">
            <v>0</v>
          </cell>
          <cell r="BX1931">
            <v>0</v>
          </cell>
          <cell r="BY1931"/>
          <cell r="BZ1931">
            <v>0</v>
          </cell>
          <cell r="CA1931" t="e">
            <v>#REF!</v>
          </cell>
          <cell r="CB1931" t="str">
            <v>Match</v>
          </cell>
          <cell r="CC1931" t="b">
            <v>0</v>
          </cell>
          <cell r="CD1931">
            <v>508024884</v>
          </cell>
          <cell r="CE1931">
            <v>9</v>
          </cell>
          <cell r="CF1931">
            <v>5</v>
          </cell>
          <cell r="CG1931">
            <v>2</v>
          </cell>
          <cell r="CH1931" t="b">
            <v>0</v>
          </cell>
          <cell r="CI1931">
            <v>-6.3131597222236451</v>
          </cell>
          <cell r="CJ1931"/>
          <cell r="CK1931" t="e">
            <v>#REF!</v>
          </cell>
          <cell r="CL1931" t="e">
            <v>#REF!</v>
          </cell>
        </row>
        <row r="1932">
          <cell r="B1932">
            <v>50349</v>
          </cell>
          <cell r="C1932" t="str">
            <v xml:space="preserve"> WARTA,TROY</v>
          </cell>
          <cell r="D1932">
            <v>1576.88</v>
          </cell>
          <cell r="E1932">
            <v>1315.82</v>
          </cell>
          <cell r="F1932">
            <v>41780</v>
          </cell>
          <cell r="G1932">
            <v>41918</v>
          </cell>
          <cell r="H1932" t="str">
            <v xml:space="preserve"> PERSONAL</v>
          </cell>
          <cell r="I1932" t="str">
            <v xml:space="preserve"> CO</v>
          </cell>
          <cell r="J1932">
            <v>31</v>
          </cell>
          <cell r="K1932" t="str">
            <v xml:space="preserve"> A</v>
          </cell>
          <cell r="L1932" t="str">
            <v xml:space="preserve"> N</v>
          </cell>
          <cell r="M1932">
            <v>0</v>
          </cell>
          <cell r="N1932">
            <v>65700</v>
          </cell>
          <cell r="O1932">
            <v>50349</v>
          </cell>
          <cell r="P1932">
            <v>0</v>
          </cell>
          <cell r="Q1932" t="str">
            <v xml:space="preserve"> LF</v>
          </cell>
          <cell r="R1932">
            <v>41862</v>
          </cell>
          <cell r="S1932">
            <v>266.16000000000003</v>
          </cell>
          <cell r="T1932">
            <v>0</v>
          </cell>
          <cell r="U1932" t="str">
            <v xml:space="preserve"> N</v>
          </cell>
          <cell r="V1932">
            <v>1</v>
          </cell>
          <cell r="W1932">
            <v>511089211</v>
          </cell>
          <cell r="X1932" t="str">
            <v xml:space="preserve"> S</v>
          </cell>
          <cell r="Y1932">
            <v>65700</v>
          </cell>
          <cell r="Z1932">
            <v>50349</v>
          </cell>
          <cell r="AA1932">
            <v>0</v>
          </cell>
          <cell r="AB1932">
            <v>1</v>
          </cell>
          <cell r="AC1932">
            <v>10</v>
          </cell>
          <cell r="AD1932">
            <v>4</v>
          </cell>
          <cell r="AE1932">
            <v>0</v>
          </cell>
          <cell r="AF1932">
            <v>0</v>
          </cell>
          <cell r="AG1932" t="str">
            <v xml:space="preserve"> ST</v>
          </cell>
          <cell r="AH1932" t="str">
            <v xml:space="preserve"> UNSECURED</v>
          </cell>
          <cell r="AI1932" t="str">
            <v xml:space="preserve"> N</v>
          </cell>
          <cell r="AJ1932">
            <v>9.85</v>
          </cell>
          <cell r="AK1932">
            <v>5</v>
          </cell>
          <cell r="AL1932">
            <v>65700</v>
          </cell>
          <cell r="AM1932">
            <v>50349</v>
          </cell>
          <cell r="AN1932" t="str">
            <v xml:space="preserve">  0/00/0000</v>
          </cell>
          <cell r="AO1932">
            <v>1315.82</v>
          </cell>
          <cell r="AP1932">
            <v>473.14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1788.96</v>
          </cell>
          <cell r="AV1932">
            <v>5</v>
          </cell>
          <cell r="AW1932">
            <v>5</v>
          </cell>
          <cell r="AX1932">
            <v>5</v>
          </cell>
          <cell r="AY1932">
            <v>65700</v>
          </cell>
          <cell r="AZ1932">
            <v>50349</v>
          </cell>
          <cell r="BA1932" t="str">
            <v xml:space="preserve"> ST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 t="str">
            <v>Substandard</v>
          </cell>
          <cell r="BH1932" t="str">
            <v>Pass</v>
          </cell>
          <cell r="BI1932" t="str">
            <v>***-**-9211</v>
          </cell>
          <cell r="BJ1932">
            <v>1315.82</v>
          </cell>
          <cell r="BK1932">
            <v>0</v>
          </cell>
          <cell r="BL1932"/>
          <cell r="BM1932"/>
          <cell r="BN1932">
            <v>0</v>
          </cell>
          <cell r="BO1932"/>
          <cell r="BP1932"/>
          <cell r="BQ1932">
            <v>1.7798606207575342E-6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1315.82</v>
          </cell>
          <cell r="BY1932" t="str">
            <v>120 +</v>
          </cell>
          <cell r="BZ1932">
            <v>1788.96</v>
          </cell>
          <cell r="CA1932" t="e">
            <v>#REF!</v>
          </cell>
          <cell r="CB1932" t="str">
            <v>Match</v>
          </cell>
          <cell r="CC1932" t="b">
            <v>0</v>
          </cell>
          <cell r="CD1932">
            <v>511089211</v>
          </cell>
          <cell r="CE1932">
            <v>9</v>
          </cell>
          <cell r="CF1932">
            <v>5</v>
          </cell>
          <cell r="CG1932">
            <v>8</v>
          </cell>
          <cell r="CH1932" t="b">
            <v>0</v>
          </cell>
          <cell r="CI1932">
            <v>1261.6868402777764</v>
          </cell>
          <cell r="CJ1932" t="str">
            <v>31 +</v>
          </cell>
          <cell r="CK1932">
            <v>0</v>
          </cell>
          <cell r="CL1932">
            <v>0</v>
          </cell>
        </row>
        <row r="1933">
          <cell r="B1933">
            <v>310096</v>
          </cell>
          <cell r="C1933" t="str">
            <v xml:space="preserve"> WASINGER,TRACY LYNNE</v>
          </cell>
          <cell r="D1933">
            <v>41800</v>
          </cell>
          <cell r="E1933">
            <v>35801.730000000003</v>
          </cell>
          <cell r="F1933">
            <v>40032</v>
          </cell>
          <cell r="G1933">
            <v>51014</v>
          </cell>
          <cell r="H1933" t="str">
            <v xml:space="preserve"> PURCHASE HOME</v>
          </cell>
          <cell r="I1933" t="str">
            <v xml:space="preserve"> PA</v>
          </cell>
          <cell r="J1933">
            <v>19</v>
          </cell>
          <cell r="K1933" t="str">
            <v xml:space="preserve"> A</v>
          </cell>
          <cell r="L1933" t="str">
            <v xml:space="preserve"> N</v>
          </cell>
          <cell r="M1933">
            <v>0</v>
          </cell>
          <cell r="N1933">
            <v>65883</v>
          </cell>
          <cell r="O1933">
            <v>310096</v>
          </cell>
          <cell r="P1933">
            <v>0</v>
          </cell>
          <cell r="Q1933" t="str">
            <v xml:space="preserve"> KM</v>
          </cell>
          <cell r="R1933">
            <v>43132</v>
          </cell>
          <cell r="S1933">
            <v>230.82</v>
          </cell>
          <cell r="T1933">
            <v>114.35</v>
          </cell>
          <cell r="U1933" t="str">
            <v xml:space="preserve"> N</v>
          </cell>
          <cell r="V1933">
            <v>2</v>
          </cell>
          <cell r="W1933">
            <v>515767880</v>
          </cell>
          <cell r="X1933" t="str">
            <v xml:space="preserve"> S</v>
          </cell>
          <cell r="Y1933">
            <v>65883</v>
          </cell>
          <cell r="Z1933">
            <v>310096</v>
          </cell>
          <cell r="AA1933">
            <v>0</v>
          </cell>
          <cell r="AB1933">
            <v>1</v>
          </cell>
          <cell r="AC1933">
            <v>6</v>
          </cell>
          <cell r="AD1933">
            <v>3</v>
          </cell>
          <cell r="AE1933">
            <v>310096</v>
          </cell>
          <cell r="AF1933">
            <v>1</v>
          </cell>
          <cell r="AG1933" t="str">
            <v xml:space="preserve"> ST</v>
          </cell>
          <cell r="AH1933" t="str">
            <v xml:space="preserve"> 412 E 5TH</v>
          </cell>
          <cell r="AI1933" t="str">
            <v xml:space="preserve"> N</v>
          </cell>
          <cell r="AJ1933">
            <v>5</v>
          </cell>
          <cell r="AK1933">
            <v>0</v>
          </cell>
          <cell r="AL1933">
            <v>65883</v>
          </cell>
          <cell r="AM1933">
            <v>310096</v>
          </cell>
          <cell r="AN1933" t="str">
            <v xml:space="preserve">  0/00/0000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65883</v>
          </cell>
          <cell r="AZ1933">
            <v>310096</v>
          </cell>
          <cell r="BA1933" t="str">
            <v xml:space="preserve"> ST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 t="str">
            <v>Pass</v>
          </cell>
          <cell r="BH1933" t="str">
            <v>Pass</v>
          </cell>
          <cell r="BI1933" t="str">
            <v>***-**-7880</v>
          </cell>
          <cell r="BJ1933">
            <v>35801.730000000003</v>
          </cell>
          <cell r="BK1933">
            <v>35916.080000000002</v>
          </cell>
          <cell r="BL1933">
            <v>35916.080000000002</v>
          </cell>
          <cell r="BM1933"/>
          <cell r="BN1933"/>
          <cell r="BO1933"/>
          <cell r="BP1933"/>
          <cell r="BQ1933">
            <v>2.4582570765736499E-5</v>
          </cell>
          <cell r="BR1933">
            <v>35801.730000000003</v>
          </cell>
          <cell r="BS1933">
            <v>114.35</v>
          </cell>
          <cell r="BT1933">
            <v>35916.080000000002</v>
          </cell>
          <cell r="BU1933">
            <v>0</v>
          </cell>
          <cell r="BV1933">
            <v>35916.080000000002</v>
          </cell>
          <cell r="BW1933">
            <v>0</v>
          </cell>
          <cell r="BX1933">
            <v>0</v>
          </cell>
          <cell r="BY1933"/>
          <cell r="BZ1933">
            <v>0</v>
          </cell>
          <cell r="CA1933" t="e">
            <v>#REF!</v>
          </cell>
          <cell r="CB1933" t="str">
            <v>Match</v>
          </cell>
          <cell r="CC1933" t="b">
            <v>0</v>
          </cell>
          <cell r="CD1933">
            <v>515767880</v>
          </cell>
          <cell r="CE1933">
            <v>9</v>
          </cell>
          <cell r="CF1933">
            <v>5</v>
          </cell>
          <cell r="CG1933">
            <v>76</v>
          </cell>
          <cell r="CH1933" t="b">
            <v>0</v>
          </cell>
          <cell r="CI1933">
            <v>-8.3131597222236451</v>
          </cell>
          <cell r="CJ1933"/>
          <cell r="CK1933" t="e">
            <v>#REF!</v>
          </cell>
          <cell r="CL1933" t="e">
            <v>#REF!</v>
          </cell>
        </row>
        <row r="1934">
          <cell r="B1934">
            <v>9310096</v>
          </cell>
          <cell r="C1934" t="str">
            <v xml:space="preserve"> WASINGER,TRAC</v>
          </cell>
          <cell r="D1934">
            <v>0</v>
          </cell>
          <cell r="E1934">
            <v>-35801.730000000003</v>
          </cell>
          <cell r="F1934">
            <v>40032</v>
          </cell>
          <cell r="G1934">
            <v>51014</v>
          </cell>
          <cell r="H1934" t="str">
            <v xml:space="preserve"> FHLB PARTICIPATION</v>
          </cell>
          <cell r="I1934" t="str">
            <v xml:space="preserve"> PT</v>
          </cell>
          <cell r="J1934">
            <v>20</v>
          </cell>
          <cell r="K1934" t="str">
            <v xml:space="preserve"> A</v>
          </cell>
          <cell r="L1934" t="str">
            <v xml:space="preserve"> N</v>
          </cell>
          <cell r="M1934">
            <v>0</v>
          </cell>
          <cell r="N1934">
            <v>65883</v>
          </cell>
          <cell r="O1934">
            <v>9310096</v>
          </cell>
          <cell r="P1934">
            <v>0</v>
          </cell>
          <cell r="Q1934" t="str">
            <v xml:space="preserve"> KM</v>
          </cell>
          <cell r="R1934">
            <v>43132</v>
          </cell>
          <cell r="S1934">
            <v>230.82</v>
          </cell>
          <cell r="T1934">
            <v>-114.35</v>
          </cell>
          <cell r="U1934" t="str">
            <v xml:space="preserve"> N</v>
          </cell>
          <cell r="V1934">
            <v>2</v>
          </cell>
          <cell r="W1934">
            <v>515767880</v>
          </cell>
          <cell r="X1934" t="str">
            <v xml:space="preserve"> S</v>
          </cell>
          <cell r="Y1934">
            <v>65883</v>
          </cell>
          <cell r="Z1934">
            <v>9310096</v>
          </cell>
          <cell r="AA1934">
            <v>0</v>
          </cell>
          <cell r="AB1934">
            <v>1</v>
          </cell>
          <cell r="AC1934">
            <v>6</v>
          </cell>
          <cell r="AD1934">
            <v>3</v>
          </cell>
          <cell r="AE1934">
            <v>310096</v>
          </cell>
          <cell r="AF1934">
            <v>1</v>
          </cell>
          <cell r="AG1934" t="str">
            <v xml:space="preserve"> ST</v>
          </cell>
          <cell r="AH1934" t="str">
            <v xml:space="preserve"> 412 E 5TH</v>
          </cell>
          <cell r="AI1934" t="str">
            <v xml:space="preserve"> N</v>
          </cell>
          <cell r="AJ1934">
            <v>5</v>
          </cell>
          <cell r="AK1934">
            <v>0</v>
          </cell>
          <cell r="AL1934">
            <v>65883</v>
          </cell>
          <cell r="AM1934">
            <v>9310096</v>
          </cell>
          <cell r="AN1934" t="str">
            <v xml:space="preserve">  0/00/0000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65883</v>
          </cell>
          <cell r="AZ1934">
            <v>9310096</v>
          </cell>
          <cell r="BA1934" t="str">
            <v xml:space="preserve"> ST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 t="str">
            <v>Pass</v>
          </cell>
          <cell r="BH1934" t="str">
            <v>Pass</v>
          </cell>
          <cell r="BI1934" t="str">
            <v>***-**-7880</v>
          </cell>
          <cell r="BJ1934">
            <v>-35801.730000000003</v>
          </cell>
          <cell r="BK1934">
            <v>-35916.080000000002</v>
          </cell>
          <cell r="BL1934">
            <v>-35916.080000000002</v>
          </cell>
          <cell r="BM1934"/>
          <cell r="BN1934"/>
          <cell r="BO1934"/>
          <cell r="BP1934"/>
          <cell r="BQ1934">
            <v>-2.4582570765736499E-5</v>
          </cell>
          <cell r="BR1934">
            <v>-35801.730000000003</v>
          </cell>
          <cell r="BS1934">
            <v>-114.35</v>
          </cell>
          <cell r="BT1934">
            <v>-35916.080000000002</v>
          </cell>
          <cell r="BU1934">
            <v>0</v>
          </cell>
          <cell r="BV1934">
            <v>-35916.080000000002</v>
          </cell>
          <cell r="BW1934">
            <v>0</v>
          </cell>
          <cell r="BX1934">
            <v>0</v>
          </cell>
          <cell r="BY1934"/>
          <cell r="BZ1934">
            <v>0</v>
          </cell>
          <cell r="CA1934" t="e">
            <v>#REF!</v>
          </cell>
          <cell r="CB1934" t="str">
            <v>Match</v>
          </cell>
          <cell r="CC1934" t="b">
            <v>0</v>
          </cell>
          <cell r="CD1934">
            <v>515767880</v>
          </cell>
          <cell r="CE1934">
            <v>9</v>
          </cell>
          <cell r="CF1934">
            <v>5</v>
          </cell>
          <cell r="CG1934">
            <v>76</v>
          </cell>
          <cell r="CH1934" t="b">
            <v>0</v>
          </cell>
          <cell r="CI1934">
            <v>-8.3131597222236451</v>
          </cell>
          <cell r="CJ1934"/>
          <cell r="CK1934" t="e">
            <v>#REF!</v>
          </cell>
          <cell r="CL1934" t="e">
            <v>#REF!</v>
          </cell>
        </row>
        <row r="1935">
          <cell r="B1935">
            <v>54394</v>
          </cell>
          <cell r="C1935" t="str">
            <v xml:space="preserve"> WATT BROTHERS</v>
          </cell>
          <cell r="D1935">
            <v>0</v>
          </cell>
          <cell r="E1935">
            <v>0</v>
          </cell>
          <cell r="F1935">
            <v>43087</v>
          </cell>
          <cell r="G1935">
            <v>43466</v>
          </cell>
          <cell r="H1935" t="str">
            <v xml:space="preserve"> OPERATING SPRAY BOND</v>
          </cell>
          <cell r="I1935" t="str">
            <v xml:space="preserve"> SI</v>
          </cell>
          <cell r="J1935">
            <v>50</v>
          </cell>
          <cell r="K1935" t="str">
            <v xml:space="preserve"> A</v>
          </cell>
          <cell r="L1935" t="str">
            <v xml:space="preserve"> O</v>
          </cell>
          <cell r="M1935">
            <v>6000</v>
          </cell>
          <cell r="N1935">
            <v>65940</v>
          </cell>
          <cell r="O1935">
            <v>54394</v>
          </cell>
          <cell r="P1935">
            <v>0</v>
          </cell>
          <cell r="Q1935" t="str">
            <v xml:space="preserve"> LF</v>
          </cell>
          <cell r="R1935">
            <v>43466</v>
          </cell>
          <cell r="S1935">
            <v>0</v>
          </cell>
          <cell r="T1935">
            <v>0</v>
          </cell>
          <cell r="U1935" t="str">
            <v xml:space="preserve"> N</v>
          </cell>
          <cell r="V1935">
            <v>1</v>
          </cell>
          <cell r="W1935">
            <v>481224119</v>
          </cell>
          <cell r="X1935" t="str">
            <v xml:space="preserve"> S</v>
          </cell>
          <cell r="Y1935">
            <v>65940</v>
          </cell>
          <cell r="Z1935">
            <v>54394</v>
          </cell>
          <cell r="AA1935">
            <v>0</v>
          </cell>
          <cell r="AB1935">
            <v>21</v>
          </cell>
          <cell r="AC1935">
            <v>4</v>
          </cell>
          <cell r="AD1935">
            <v>5</v>
          </cell>
          <cell r="AE1935">
            <v>0</v>
          </cell>
          <cell r="AF1935">
            <v>0</v>
          </cell>
          <cell r="AG1935" t="str">
            <v xml:space="preserve"> ST</v>
          </cell>
          <cell r="AH1935" t="str">
            <v xml:space="preserve">  </v>
          </cell>
          <cell r="AI1935" t="str">
            <v xml:space="preserve"> N</v>
          </cell>
          <cell r="AJ1935">
            <v>6</v>
          </cell>
          <cell r="AK1935">
            <v>0</v>
          </cell>
          <cell r="AL1935">
            <v>65940</v>
          </cell>
          <cell r="AM1935">
            <v>54394</v>
          </cell>
          <cell r="AN1935" t="str">
            <v xml:space="preserve">  0/00/0000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65940</v>
          </cell>
          <cell r="AZ1935">
            <v>54394</v>
          </cell>
          <cell r="BA1935" t="str">
            <v xml:space="preserve"> ST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 t="str">
            <v>Pass</v>
          </cell>
          <cell r="BH1935" t="str">
            <v>Pass</v>
          </cell>
          <cell r="BI1935" t="str">
            <v>***-**-4119</v>
          </cell>
          <cell r="BJ1935">
            <v>6000</v>
          </cell>
          <cell r="BK1935">
            <v>0</v>
          </cell>
          <cell r="BL1935">
            <v>0</v>
          </cell>
          <cell r="BM1935"/>
          <cell r="BN1935"/>
          <cell r="BO1935"/>
          <cell r="BP1935"/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6000</v>
          </cell>
          <cell r="BV1935">
            <v>6000</v>
          </cell>
          <cell r="BW1935">
            <v>0</v>
          </cell>
          <cell r="BX1935">
            <v>0</v>
          </cell>
          <cell r="BY1935"/>
          <cell r="BZ1935">
            <v>0</v>
          </cell>
          <cell r="CA1935" t="e">
            <v>#REF!</v>
          </cell>
          <cell r="CB1935" t="str">
            <v>Match</v>
          </cell>
          <cell r="CC1935" t="b">
            <v>0</v>
          </cell>
          <cell r="CD1935">
            <v>481224119</v>
          </cell>
          <cell r="CE1935">
            <v>9</v>
          </cell>
          <cell r="CF1935">
            <v>4</v>
          </cell>
          <cell r="CG1935">
            <v>22</v>
          </cell>
          <cell r="CH1935" t="b">
            <v>0</v>
          </cell>
          <cell r="CI1935">
            <v>-342.31315972222365</v>
          </cell>
          <cell r="CJ1935"/>
          <cell r="CK1935" t="e">
            <v>#REF!</v>
          </cell>
          <cell r="CL1935" t="e">
            <v>#REF!</v>
          </cell>
        </row>
        <row r="1936">
          <cell r="B1936">
            <v>46020</v>
          </cell>
          <cell r="C1936" t="str">
            <v xml:space="preserve"> WATT,FARRIN</v>
          </cell>
          <cell r="D1936">
            <v>167055</v>
          </cell>
          <cell r="E1936">
            <v>89212.88</v>
          </cell>
          <cell r="F1936">
            <v>40532</v>
          </cell>
          <cell r="G1936">
            <v>44206</v>
          </cell>
          <cell r="H1936" t="str">
            <v xml:space="preserve"> PURCHASE REAL ESTATE</v>
          </cell>
          <cell r="I1936" t="str">
            <v xml:space="preserve"> SA</v>
          </cell>
          <cell r="J1936">
            <v>12</v>
          </cell>
          <cell r="K1936" t="str">
            <v xml:space="preserve"> A</v>
          </cell>
          <cell r="L1936" t="str">
            <v xml:space="preserve"> N</v>
          </cell>
          <cell r="M1936">
            <v>0</v>
          </cell>
          <cell r="N1936">
            <v>65960</v>
          </cell>
          <cell r="O1936">
            <v>46020</v>
          </cell>
          <cell r="P1936">
            <v>0</v>
          </cell>
          <cell r="Q1936" t="str">
            <v xml:space="preserve"> JD</v>
          </cell>
          <cell r="R1936">
            <v>44206</v>
          </cell>
          <cell r="S1936">
            <v>0</v>
          </cell>
          <cell r="T1936">
            <v>91.88</v>
          </cell>
          <cell r="U1936" t="str">
            <v xml:space="preserve"> N</v>
          </cell>
          <cell r="V1936">
            <v>2</v>
          </cell>
          <cell r="W1936">
            <v>509569223</v>
          </cell>
          <cell r="X1936" t="str">
            <v xml:space="preserve"> S</v>
          </cell>
          <cell r="Y1936">
            <v>65960</v>
          </cell>
          <cell r="Z1936">
            <v>46020</v>
          </cell>
          <cell r="AA1936">
            <v>0</v>
          </cell>
          <cell r="AB1936">
            <v>21</v>
          </cell>
          <cell r="AC1936">
            <v>6</v>
          </cell>
          <cell r="AD1936">
            <v>2</v>
          </cell>
          <cell r="AE1936">
            <v>0</v>
          </cell>
          <cell r="AF1936">
            <v>0</v>
          </cell>
          <cell r="AG1936" t="str">
            <v xml:space="preserve"> ST</v>
          </cell>
          <cell r="AH1936" t="str">
            <v xml:space="preserve"> REM</v>
          </cell>
          <cell r="AI1936" t="str">
            <v xml:space="preserve"> N</v>
          </cell>
          <cell r="AJ1936">
            <v>5.37</v>
          </cell>
          <cell r="AK1936">
            <v>0</v>
          </cell>
          <cell r="AL1936">
            <v>65960</v>
          </cell>
          <cell r="AM1936">
            <v>46020</v>
          </cell>
          <cell r="AN1936" t="str">
            <v xml:space="preserve">  0/00/0000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65960</v>
          </cell>
          <cell r="AZ1936">
            <v>46020</v>
          </cell>
          <cell r="BA1936" t="str">
            <v xml:space="preserve"> ST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 t="str">
            <v>Pass</v>
          </cell>
          <cell r="BH1936" t="str">
            <v>Pass</v>
          </cell>
          <cell r="BI1936" t="str">
            <v>***-**-9223</v>
          </cell>
          <cell r="BJ1936">
            <v>89212.88</v>
          </cell>
          <cell r="BK1936">
            <v>89304.760000000009</v>
          </cell>
          <cell r="BL1936">
            <v>89304.760000000009</v>
          </cell>
          <cell r="BM1936"/>
          <cell r="BN1936"/>
          <cell r="BO1936"/>
          <cell r="BP1936"/>
          <cell r="BQ1936">
            <v>6.5789278871872389E-5</v>
          </cell>
          <cell r="BR1936">
            <v>89212.88</v>
          </cell>
          <cell r="BS1936">
            <v>91.88</v>
          </cell>
          <cell r="BT1936">
            <v>89304.760000000009</v>
          </cell>
          <cell r="BU1936">
            <v>0</v>
          </cell>
          <cell r="BV1936">
            <v>89304.760000000009</v>
          </cell>
          <cell r="BW1936">
            <v>0</v>
          </cell>
          <cell r="BX1936">
            <v>0</v>
          </cell>
          <cell r="BY1936"/>
          <cell r="BZ1936">
            <v>0</v>
          </cell>
          <cell r="CA1936" t="e">
            <v>#REF!</v>
          </cell>
          <cell r="CB1936" t="str">
            <v>Match</v>
          </cell>
          <cell r="CC1936" t="b">
            <v>0</v>
          </cell>
          <cell r="CD1936">
            <v>509569223</v>
          </cell>
          <cell r="CE1936">
            <v>9</v>
          </cell>
          <cell r="CF1936">
            <v>5</v>
          </cell>
          <cell r="CG1936">
            <v>56</v>
          </cell>
          <cell r="CH1936" t="b">
            <v>0</v>
          </cell>
          <cell r="CI1936">
            <v>-1082.3131597222236</v>
          </cell>
          <cell r="CJ1936"/>
          <cell r="CK1936" t="e">
            <v>#REF!</v>
          </cell>
          <cell r="CL1936" t="e">
            <v>#REF!</v>
          </cell>
        </row>
        <row r="1937">
          <cell r="B1937">
            <v>46021</v>
          </cell>
          <cell r="C1937" t="str">
            <v xml:space="preserve"> WATT,JUDSON C.</v>
          </cell>
          <cell r="D1937">
            <v>157536.4</v>
          </cell>
          <cell r="E1937">
            <v>75427.88</v>
          </cell>
          <cell r="F1937">
            <v>40532</v>
          </cell>
          <cell r="G1937">
            <v>44206</v>
          </cell>
          <cell r="H1937" t="str">
            <v xml:space="preserve"> PURCHASE REAL ESTATE</v>
          </cell>
          <cell r="I1937" t="str">
            <v xml:space="preserve"> SA</v>
          </cell>
          <cell r="J1937">
            <v>12</v>
          </cell>
          <cell r="K1937" t="str">
            <v xml:space="preserve"> A</v>
          </cell>
          <cell r="L1937" t="str">
            <v xml:space="preserve"> N</v>
          </cell>
          <cell r="M1937">
            <v>0</v>
          </cell>
          <cell r="N1937">
            <v>65969</v>
          </cell>
          <cell r="O1937">
            <v>46021</v>
          </cell>
          <cell r="P1937">
            <v>0</v>
          </cell>
          <cell r="Q1937" t="str">
            <v xml:space="preserve"> JD</v>
          </cell>
          <cell r="R1937">
            <v>44206</v>
          </cell>
          <cell r="S1937">
            <v>0</v>
          </cell>
          <cell r="T1937">
            <v>77.680000000000007</v>
          </cell>
          <cell r="U1937" t="str">
            <v xml:space="preserve"> N</v>
          </cell>
          <cell r="V1937">
            <v>2</v>
          </cell>
          <cell r="W1937">
            <v>515603633</v>
          </cell>
          <cell r="X1937" t="str">
            <v xml:space="preserve"> S</v>
          </cell>
          <cell r="Y1937">
            <v>65969</v>
          </cell>
          <cell r="Z1937">
            <v>46021</v>
          </cell>
          <cell r="AA1937">
            <v>0</v>
          </cell>
          <cell r="AB1937">
            <v>21</v>
          </cell>
          <cell r="AC1937">
            <v>6</v>
          </cell>
          <cell r="AD1937">
            <v>2</v>
          </cell>
          <cell r="AE1937">
            <v>0</v>
          </cell>
          <cell r="AF1937">
            <v>0</v>
          </cell>
          <cell r="AG1937" t="str">
            <v xml:space="preserve"> ST</v>
          </cell>
          <cell r="AH1937" t="str">
            <v xml:space="preserve"> REM</v>
          </cell>
          <cell r="AI1937" t="str">
            <v xml:space="preserve"> N</v>
          </cell>
          <cell r="AJ1937">
            <v>5.37</v>
          </cell>
          <cell r="AK1937">
            <v>0</v>
          </cell>
          <cell r="AL1937">
            <v>65969</v>
          </cell>
          <cell r="AM1937">
            <v>46021</v>
          </cell>
          <cell r="AN1937" t="str">
            <v xml:space="preserve">  0/00/0000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65969</v>
          </cell>
          <cell r="AZ1937">
            <v>46021</v>
          </cell>
          <cell r="BA1937" t="str">
            <v xml:space="preserve"> ST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 t="str">
            <v>Pass</v>
          </cell>
          <cell r="BH1937" t="str">
            <v>Pass</v>
          </cell>
          <cell r="BI1937" t="str">
            <v>***-**-3633</v>
          </cell>
          <cell r="BJ1937">
            <v>75427.88</v>
          </cell>
          <cell r="BK1937">
            <v>75505.56</v>
          </cell>
          <cell r="BL1937">
            <v>75505.56</v>
          </cell>
          <cell r="BM1937"/>
          <cell r="BN1937"/>
          <cell r="BO1937"/>
          <cell r="BP1937"/>
          <cell r="BQ1937">
            <v>5.5623647975876642E-5</v>
          </cell>
          <cell r="BR1937">
            <v>75427.88</v>
          </cell>
          <cell r="BS1937">
            <v>77.680000000000007</v>
          </cell>
          <cell r="BT1937">
            <v>75505.56</v>
          </cell>
          <cell r="BU1937">
            <v>0</v>
          </cell>
          <cell r="BV1937">
            <v>75505.56</v>
          </cell>
          <cell r="BW1937">
            <v>0</v>
          </cell>
          <cell r="BX1937">
            <v>0</v>
          </cell>
          <cell r="BY1937"/>
          <cell r="BZ1937">
            <v>0</v>
          </cell>
          <cell r="CA1937" t="e">
            <v>#REF!</v>
          </cell>
          <cell r="CB1937" t="str">
            <v>Match</v>
          </cell>
          <cell r="CC1937" t="b">
            <v>0</v>
          </cell>
          <cell r="CD1937">
            <v>515603633</v>
          </cell>
          <cell r="CE1937">
            <v>9</v>
          </cell>
          <cell r="CF1937">
            <v>5</v>
          </cell>
          <cell r="CG1937">
            <v>60</v>
          </cell>
          <cell r="CH1937" t="b">
            <v>0</v>
          </cell>
          <cell r="CI1937">
            <v>-1082.3131597222236</v>
          </cell>
          <cell r="CJ1937"/>
          <cell r="CK1937" t="e">
            <v>#REF!</v>
          </cell>
          <cell r="CL1937" t="e">
            <v>#REF!</v>
          </cell>
        </row>
        <row r="1938">
          <cell r="B1938">
            <v>53626</v>
          </cell>
          <cell r="C1938" t="str">
            <v xml:space="preserve"> PFENNINGER,PATRICIA</v>
          </cell>
          <cell r="D1938">
            <v>4813.6899999999996</v>
          </cell>
          <cell r="E1938">
            <v>1099.6400000000001</v>
          </cell>
          <cell r="F1938">
            <v>42783</v>
          </cell>
          <cell r="G1938">
            <v>43205</v>
          </cell>
          <cell r="H1938" t="str">
            <v xml:space="preserve"> PERSONAL</v>
          </cell>
          <cell r="I1938" t="str">
            <v xml:space="preserve"> SA</v>
          </cell>
          <cell r="J1938">
            <v>31</v>
          </cell>
          <cell r="K1938" t="str">
            <v xml:space="preserve"> A</v>
          </cell>
          <cell r="L1938" t="str">
            <v xml:space="preserve"> N</v>
          </cell>
          <cell r="M1938">
            <v>0</v>
          </cell>
          <cell r="N1938">
            <v>66325</v>
          </cell>
          <cell r="O1938">
            <v>53626</v>
          </cell>
          <cell r="P1938">
            <v>0</v>
          </cell>
          <cell r="Q1938" t="str">
            <v xml:space="preserve"> JD</v>
          </cell>
          <cell r="R1938">
            <v>43146</v>
          </cell>
          <cell r="S1938">
            <v>376.4</v>
          </cell>
          <cell r="T1938">
            <v>5.42</v>
          </cell>
          <cell r="U1938" t="str">
            <v xml:space="preserve"> N</v>
          </cell>
          <cell r="V1938">
            <v>1</v>
          </cell>
          <cell r="W1938">
            <v>513727318</v>
          </cell>
          <cell r="X1938" t="str">
            <v xml:space="preserve"> S</v>
          </cell>
          <cell r="Y1938">
            <v>66325</v>
          </cell>
          <cell r="Z1938">
            <v>53626</v>
          </cell>
          <cell r="AA1938">
            <v>0</v>
          </cell>
          <cell r="AB1938">
            <v>12</v>
          </cell>
          <cell r="AC1938">
            <v>10</v>
          </cell>
          <cell r="AD1938">
            <v>4</v>
          </cell>
          <cell r="AE1938">
            <v>0</v>
          </cell>
          <cell r="AF1938">
            <v>0</v>
          </cell>
          <cell r="AG1938" t="str">
            <v xml:space="preserve"> ST</v>
          </cell>
          <cell r="AH1938" t="str">
            <v xml:space="preserve"> UNSECURED</v>
          </cell>
          <cell r="AI1938" t="str">
            <v xml:space="preserve"> N</v>
          </cell>
          <cell r="AJ1938">
            <v>15</v>
          </cell>
          <cell r="AK1938">
            <v>0</v>
          </cell>
          <cell r="AL1938">
            <v>66325</v>
          </cell>
          <cell r="AM1938">
            <v>53626</v>
          </cell>
          <cell r="AN1938" t="str">
            <v xml:space="preserve">  0/00/0000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66325</v>
          </cell>
          <cell r="AZ1938">
            <v>53626</v>
          </cell>
          <cell r="BA1938" t="str">
            <v xml:space="preserve"> ST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 t="str">
            <v>Pass</v>
          </cell>
          <cell r="BH1938" t="str">
            <v>Pass</v>
          </cell>
          <cell r="BI1938" t="str">
            <v>***-**-7318</v>
          </cell>
          <cell r="BJ1938">
            <v>1099.6400000000001</v>
          </cell>
          <cell r="BK1938">
            <v>1105.0600000000002</v>
          </cell>
          <cell r="BL1938">
            <v>1105.0600000000002</v>
          </cell>
          <cell r="BM1938"/>
          <cell r="BN1938"/>
          <cell r="BO1938"/>
          <cell r="BP1938"/>
          <cell r="BQ1938">
            <v>2.2651401021823091E-6</v>
          </cell>
          <cell r="BR1938">
            <v>1099.6400000000001</v>
          </cell>
          <cell r="BS1938">
            <v>5.42</v>
          </cell>
          <cell r="BT1938">
            <v>1105.0600000000002</v>
          </cell>
          <cell r="BU1938">
            <v>0</v>
          </cell>
          <cell r="BV1938">
            <v>1105.0600000000002</v>
          </cell>
          <cell r="BW1938">
            <v>0</v>
          </cell>
          <cell r="BX1938">
            <v>0</v>
          </cell>
          <cell r="BY1938"/>
          <cell r="BZ1938">
            <v>0</v>
          </cell>
          <cell r="CA1938" t="e">
            <v>#REF!</v>
          </cell>
          <cell r="CB1938" t="str">
            <v>Match</v>
          </cell>
          <cell r="CC1938" t="b">
            <v>0</v>
          </cell>
          <cell r="CD1938">
            <v>513727318</v>
          </cell>
          <cell r="CE1938">
            <v>9</v>
          </cell>
          <cell r="CF1938">
            <v>5</v>
          </cell>
          <cell r="CG1938">
            <v>72</v>
          </cell>
          <cell r="CH1938" t="b">
            <v>0</v>
          </cell>
          <cell r="CI1938">
            <v>-22.313159722223645</v>
          </cell>
          <cell r="CJ1938"/>
          <cell r="CK1938" t="e">
            <v>#REF!</v>
          </cell>
          <cell r="CL1938" t="e">
            <v>#REF!</v>
          </cell>
        </row>
        <row r="1939">
          <cell r="B1939">
            <v>53211</v>
          </cell>
          <cell r="C1939" t="str">
            <v xml:space="preserve"> WEINMANN,JEREMY JOHN</v>
          </cell>
          <cell r="D1939">
            <v>21851.85</v>
          </cell>
          <cell r="E1939">
            <v>17042.47</v>
          </cell>
          <cell r="F1939">
            <v>42606</v>
          </cell>
          <cell r="G1939">
            <v>44459</v>
          </cell>
          <cell r="H1939" t="str">
            <v xml:space="preserve"> PURCHASE VEHICLE</v>
          </cell>
          <cell r="I1939" t="str">
            <v xml:space="preserve"> SA</v>
          </cell>
          <cell r="J1939">
            <v>34</v>
          </cell>
          <cell r="K1939" t="str">
            <v xml:space="preserve"> A</v>
          </cell>
          <cell r="L1939" t="str">
            <v xml:space="preserve"> N</v>
          </cell>
          <cell r="M1939">
            <v>0</v>
          </cell>
          <cell r="N1939">
            <v>66620</v>
          </cell>
          <cell r="O1939">
            <v>53211</v>
          </cell>
          <cell r="P1939">
            <v>0</v>
          </cell>
          <cell r="Q1939" t="str">
            <v xml:space="preserve"> LF</v>
          </cell>
          <cell r="R1939">
            <v>43120</v>
          </cell>
          <cell r="S1939">
            <v>215.94</v>
          </cell>
          <cell r="T1939">
            <v>42.49</v>
          </cell>
          <cell r="U1939" t="str">
            <v xml:space="preserve"> N</v>
          </cell>
          <cell r="V1939">
            <v>11</v>
          </cell>
          <cell r="W1939">
            <v>512845139</v>
          </cell>
          <cell r="X1939" t="str">
            <v xml:space="preserve"> S</v>
          </cell>
          <cell r="Y1939">
            <v>66620</v>
          </cell>
          <cell r="Z1939">
            <v>53211</v>
          </cell>
          <cell r="AA1939">
            <v>1</v>
          </cell>
          <cell r="AB1939">
            <v>1</v>
          </cell>
          <cell r="AC1939">
            <v>5</v>
          </cell>
          <cell r="AD1939">
            <v>12</v>
          </cell>
          <cell r="AE1939">
            <v>0</v>
          </cell>
          <cell r="AF1939">
            <v>0</v>
          </cell>
          <cell r="AG1939" t="str">
            <v xml:space="preserve"> ST</v>
          </cell>
          <cell r="AH1939" t="str">
            <v xml:space="preserve"> 2004 CHEVROLET 1/2 TON EXT CAB</v>
          </cell>
          <cell r="AI1939" t="str">
            <v xml:space="preserve"> N</v>
          </cell>
          <cell r="AJ1939">
            <v>7</v>
          </cell>
          <cell r="AK1939">
            <v>6</v>
          </cell>
          <cell r="AL1939">
            <v>66620</v>
          </cell>
          <cell r="AM1939">
            <v>53211</v>
          </cell>
          <cell r="AN1939" t="str">
            <v xml:space="preserve">  6/07/2017</v>
          </cell>
          <cell r="AO1939">
            <v>185.86</v>
          </cell>
          <cell r="AP1939">
            <v>29.42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66620</v>
          </cell>
          <cell r="AZ1939">
            <v>53211</v>
          </cell>
          <cell r="BA1939" t="str">
            <v xml:space="preserve"> ST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 t="str">
            <v>Pass</v>
          </cell>
          <cell r="BH1939" t="str">
            <v>Pass</v>
          </cell>
          <cell r="BI1939" t="str">
            <v>***-**-5139</v>
          </cell>
          <cell r="BJ1939">
            <v>17042.47</v>
          </cell>
          <cell r="BK1939">
            <v>17084.960000000003</v>
          </cell>
          <cell r="BL1939">
            <v>17084.960000000003</v>
          </cell>
          <cell r="BM1939"/>
          <cell r="BN1939"/>
          <cell r="BO1939"/>
          <cell r="BP1939"/>
          <cell r="BQ1939">
            <v>1.6382638903681967E-5</v>
          </cell>
          <cell r="BR1939">
            <v>17042.47</v>
          </cell>
          <cell r="BS1939">
            <v>42.49</v>
          </cell>
          <cell r="BT1939">
            <v>17084.960000000003</v>
          </cell>
          <cell r="BU1939">
            <v>0</v>
          </cell>
          <cell r="BV1939">
            <v>17084.960000000003</v>
          </cell>
          <cell r="BW1939">
            <v>0</v>
          </cell>
          <cell r="BX1939">
            <v>0</v>
          </cell>
          <cell r="BY1939"/>
          <cell r="BZ1939">
            <v>215.28000000000003</v>
          </cell>
          <cell r="CA1939" t="e">
            <v>#REF!</v>
          </cell>
          <cell r="CB1939" t="str">
            <v>Match</v>
          </cell>
          <cell r="CC1939" t="b">
            <v>0</v>
          </cell>
          <cell r="CD1939">
            <v>512845139</v>
          </cell>
          <cell r="CE1939">
            <v>9</v>
          </cell>
          <cell r="CF1939">
            <v>5</v>
          </cell>
          <cell r="CG1939">
            <v>84</v>
          </cell>
          <cell r="CH1939" t="b">
            <v>0</v>
          </cell>
          <cell r="CI1939">
            <v>3.6868402777763549</v>
          </cell>
          <cell r="CJ1939"/>
          <cell r="CK1939" t="e">
            <v>#REF!</v>
          </cell>
          <cell r="CL1939" t="e">
            <v>#REF!</v>
          </cell>
        </row>
        <row r="1940">
          <cell r="B1940">
            <v>48708</v>
          </cell>
          <cell r="C1940" t="str">
            <v xml:space="preserve"> WELKER,JAMES E</v>
          </cell>
          <cell r="D1940">
            <v>30123</v>
          </cell>
          <cell r="E1940">
            <v>17277.900000000001</v>
          </cell>
          <cell r="F1940">
            <v>41306</v>
          </cell>
          <cell r="G1940">
            <v>44962</v>
          </cell>
          <cell r="H1940" t="str">
            <v xml:space="preserve"> PURCHASE REAL ESTATE</v>
          </cell>
          <cell r="I1940" t="str">
            <v xml:space="preserve"> SA</v>
          </cell>
          <cell r="J1940">
            <v>15</v>
          </cell>
          <cell r="K1940" t="str">
            <v xml:space="preserve"> A</v>
          </cell>
          <cell r="L1940" t="str">
            <v xml:space="preserve"> N</v>
          </cell>
          <cell r="M1940">
            <v>0</v>
          </cell>
          <cell r="N1940">
            <v>66850</v>
          </cell>
          <cell r="O1940">
            <v>48708</v>
          </cell>
          <cell r="P1940">
            <v>0</v>
          </cell>
          <cell r="Q1940" t="str">
            <v xml:space="preserve"> LF</v>
          </cell>
          <cell r="R1940">
            <v>43136</v>
          </cell>
          <cell r="S1940">
            <v>323.36</v>
          </cell>
          <cell r="T1940">
            <v>47.21</v>
          </cell>
          <cell r="U1940" t="str">
            <v xml:space="preserve"> N</v>
          </cell>
          <cell r="V1940">
            <v>2</v>
          </cell>
          <cell r="W1940">
            <v>512826695</v>
          </cell>
          <cell r="X1940" t="str">
            <v xml:space="preserve"> S</v>
          </cell>
          <cell r="Y1940">
            <v>66850</v>
          </cell>
          <cell r="Z1940">
            <v>48708</v>
          </cell>
          <cell r="AA1940">
            <v>0</v>
          </cell>
          <cell r="AB1940">
            <v>2</v>
          </cell>
          <cell r="AC1940">
            <v>6</v>
          </cell>
          <cell r="AD1940">
            <v>2</v>
          </cell>
          <cell r="AE1940">
            <v>0</v>
          </cell>
          <cell r="AF1940">
            <v>0</v>
          </cell>
          <cell r="AG1940" t="str">
            <v xml:space="preserve"> ST</v>
          </cell>
          <cell r="AH1940" t="str">
            <v xml:space="preserve"> REAL PROPERTY AT 1215 S. MAIN</v>
          </cell>
          <cell r="AI1940" t="str">
            <v xml:space="preserve"> N</v>
          </cell>
          <cell r="AJ1940">
            <v>5.25</v>
          </cell>
          <cell r="AK1940">
            <v>0</v>
          </cell>
          <cell r="AL1940">
            <v>66850</v>
          </cell>
          <cell r="AM1940">
            <v>48708</v>
          </cell>
          <cell r="AN1940" t="str">
            <v xml:space="preserve">  0/00/0000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66850</v>
          </cell>
          <cell r="AZ1940">
            <v>48708</v>
          </cell>
          <cell r="BA1940" t="str">
            <v xml:space="preserve"> ST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 t="str">
            <v>Pass</v>
          </cell>
          <cell r="BH1940" t="str">
            <v>Pass</v>
          </cell>
          <cell r="BI1940" t="str">
            <v>***-**-6695</v>
          </cell>
          <cell r="BJ1940">
            <v>17277.900000000001</v>
          </cell>
          <cell r="BK1940">
            <v>17325.11</v>
          </cell>
          <cell r="BL1940">
            <v>17325.11</v>
          </cell>
          <cell r="BM1940"/>
          <cell r="BN1940"/>
          <cell r="BO1940"/>
          <cell r="BP1940"/>
          <cell r="BQ1940">
            <v>1.2456715343224603E-5</v>
          </cell>
          <cell r="BR1940">
            <v>17277.900000000001</v>
          </cell>
          <cell r="BS1940">
            <v>47.21</v>
          </cell>
          <cell r="BT1940">
            <v>17325.11</v>
          </cell>
          <cell r="BU1940">
            <v>0</v>
          </cell>
          <cell r="BV1940">
            <v>17325.11</v>
          </cell>
          <cell r="BW1940">
            <v>0</v>
          </cell>
          <cell r="BX1940">
            <v>0</v>
          </cell>
          <cell r="BY1940"/>
          <cell r="BZ1940">
            <v>0</v>
          </cell>
          <cell r="CA1940" t="e">
            <v>#REF!</v>
          </cell>
          <cell r="CB1940" t="str">
            <v>Match</v>
          </cell>
          <cell r="CC1940" t="b">
            <v>0</v>
          </cell>
          <cell r="CD1940">
            <v>512826695</v>
          </cell>
          <cell r="CE1940">
            <v>9</v>
          </cell>
          <cell r="CF1940">
            <v>5</v>
          </cell>
          <cell r="CG1940">
            <v>82</v>
          </cell>
          <cell r="CH1940" t="b">
            <v>0</v>
          </cell>
          <cell r="CI1940">
            <v>-12.313159722223645</v>
          </cell>
          <cell r="CJ1940"/>
          <cell r="CK1940" t="e">
            <v>#REF!</v>
          </cell>
          <cell r="CL1940" t="e">
            <v>#REF!</v>
          </cell>
        </row>
        <row r="1941">
          <cell r="B1941">
            <v>310368</v>
          </cell>
          <cell r="C1941" t="str">
            <v xml:space="preserve"> WELKER,JAMES EARL</v>
          </cell>
          <cell r="D1941">
            <v>102000</v>
          </cell>
          <cell r="E1941">
            <v>92555.71</v>
          </cell>
          <cell r="F1941">
            <v>42146</v>
          </cell>
          <cell r="G1941">
            <v>49461</v>
          </cell>
          <cell r="H1941" t="str">
            <v xml:space="preserve"> CASH OUT REFINANCE</v>
          </cell>
          <cell r="I1941" t="str">
            <v xml:space="preserve"> PA</v>
          </cell>
          <cell r="J1941">
            <v>19</v>
          </cell>
          <cell r="K1941" t="str">
            <v xml:space="preserve"> A</v>
          </cell>
          <cell r="L1941" t="str">
            <v xml:space="preserve"> N</v>
          </cell>
          <cell r="M1941">
            <v>0</v>
          </cell>
          <cell r="N1941">
            <v>66850</v>
          </cell>
          <cell r="O1941">
            <v>310368</v>
          </cell>
          <cell r="P1941">
            <v>0</v>
          </cell>
          <cell r="Q1941" t="str">
            <v xml:space="preserve"> BR</v>
          </cell>
          <cell r="R1941">
            <v>43132</v>
          </cell>
          <cell r="S1941">
            <v>598.13</v>
          </cell>
          <cell r="T1941">
            <v>199.6</v>
          </cell>
          <cell r="U1941" t="str">
            <v xml:space="preserve"> N</v>
          </cell>
          <cell r="V1941">
            <v>2</v>
          </cell>
          <cell r="W1941">
            <v>512826695</v>
          </cell>
          <cell r="X1941" t="str">
            <v xml:space="preserve"> S</v>
          </cell>
          <cell r="Y1941">
            <v>66850</v>
          </cell>
          <cell r="Z1941">
            <v>310368</v>
          </cell>
          <cell r="AA1941">
            <v>0</v>
          </cell>
          <cell r="AB1941">
            <v>2</v>
          </cell>
          <cell r="AC1941">
            <v>6</v>
          </cell>
          <cell r="AD1941">
            <v>3</v>
          </cell>
          <cell r="AE1941">
            <v>310368</v>
          </cell>
          <cell r="AF1941">
            <v>1</v>
          </cell>
          <cell r="AG1941" t="str">
            <v xml:space="preserve"> ST</v>
          </cell>
          <cell r="AH1941" t="str">
            <v xml:space="preserve"> 809 ERA ST</v>
          </cell>
          <cell r="AI1941" t="str">
            <v xml:space="preserve"> N</v>
          </cell>
          <cell r="AJ1941">
            <v>3.375</v>
          </cell>
          <cell r="AK1941">
            <v>0</v>
          </cell>
          <cell r="AL1941">
            <v>66850</v>
          </cell>
          <cell r="AM1941">
            <v>310368</v>
          </cell>
          <cell r="AN1941" t="str">
            <v xml:space="preserve">  0/00/0000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66850</v>
          </cell>
          <cell r="AZ1941">
            <v>310368</v>
          </cell>
          <cell r="BA1941" t="str">
            <v xml:space="preserve"> ST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 t="str">
            <v>Pass</v>
          </cell>
          <cell r="BH1941" t="str">
            <v>Pass</v>
          </cell>
          <cell r="BI1941" t="str">
            <v>***-**-6695</v>
          </cell>
          <cell r="BJ1941">
            <v>92555.71</v>
          </cell>
          <cell r="BK1941">
            <v>92755.310000000012</v>
          </cell>
          <cell r="BL1941">
            <v>92755.310000000012</v>
          </cell>
          <cell r="BM1941"/>
          <cell r="BN1941"/>
          <cell r="BO1941"/>
          <cell r="BP1941"/>
          <cell r="BQ1941">
            <v>4.289733125528822E-5</v>
          </cell>
          <cell r="BR1941">
            <v>92555.71</v>
          </cell>
          <cell r="BS1941">
            <v>199.6</v>
          </cell>
          <cell r="BT1941">
            <v>92755.310000000012</v>
          </cell>
          <cell r="BU1941">
            <v>0</v>
          </cell>
          <cell r="BV1941">
            <v>92755.310000000012</v>
          </cell>
          <cell r="BW1941">
            <v>0</v>
          </cell>
          <cell r="BX1941">
            <v>0</v>
          </cell>
          <cell r="BY1941"/>
          <cell r="BZ1941">
            <v>0</v>
          </cell>
          <cell r="CA1941" t="e">
            <v>#REF!</v>
          </cell>
          <cell r="CB1941" t="str">
            <v>Match</v>
          </cell>
          <cell r="CC1941" t="b">
            <v>0</v>
          </cell>
          <cell r="CD1941">
            <v>512826695</v>
          </cell>
          <cell r="CE1941">
            <v>9</v>
          </cell>
          <cell r="CF1941">
            <v>5</v>
          </cell>
          <cell r="CG1941">
            <v>82</v>
          </cell>
          <cell r="CH1941" t="b">
            <v>0</v>
          </cell>
          <cell r="CI1941">
            <v>-8.3131597222236451</v>
          </cell>
          <cell r="CJ1941"/>
          <cell r="CK1941" t="e">
            <v>#REF!</v>
          </cell>
          <cell r="CL1941" t="e">
            <v>#REF!</v>
          </cell>
        </row>
        <row r="1942">
          <cell r="B1942">
            <v>9310368</v>
          </cell>
          <cell r="C1942" t="str">
            <v xml:space="preserve"> WELKER,JAMES</v>
          </cell>
          <cell r="D1942">
            <v>-102000</v>
          </cell>
          <cell r="E1942">
            <v>-92555.71</v>
          </cell>
          <cell r="F1942">
            <v>42146</v>
          </cell>
          <cell r="G1942">
            <v>49461</v>
          </cell>
          <cell r="H1942" t="str">
            <v xml:space="preserve"> MPF SOLD LOAN</v>
          </cell>
          <cell r="I1942" t="str">
            <v xml:space="preserve"> PT</v>
          </cell>
          <cell r="J1942">
            <v>20</v>
          </cell>
          <cell r="K1942" t="str">
            <v xml:space="preserve"> A</v>
          </cell>
          <cell r="L1942" t="str">
            <v xml:space="preserve"> N</v>
          </cell>
          <cell r="M1942">
            <v>0</v>
          </cell>
          <cell r="N1942">
            <v>66850</v>
          </cell>
          <cell r="O1942">
            <v>9310368</v>
          </cell>
          <cell r="P1942">
            <v>0</v>
          </cell>
          <cell r="Q1942" t="str">
            <v xml:space="preserve"> BR</v>
          </cell>
          <cell r="R1942">
            <v>43132</v>
          </cell>
          <cell r="S1942">
            <v>598.13</v>
          </cell>
          <cell r="T1942">
            <v>-199.6</v>
          </cell>
          <cell r="U1942" t="str">
            <v xml:space="preserve"> N</v>
          </cell>
          <cell r="V1942">
            <v>2</v>
          </cell>
          <cell r="W1942">
            <v>512826695</v>
          </cell>
          <cell r="X1942" t="str">
            <v xml:space="preserve"> S</v>
          </cell>
          <cell r="Y1942">
            <v>66850</v>
          </cell>
          <cell r="Z1942">
            <v>9310368</v>
          </cell>
          <cell r="AA1942">
            <v>0</v>
          </cell>
          <cell r="AB1942">
            <v>2</v>
          </cell>
          <cell r="AC1942">
            <v>6</v>
          </cell>
          <cell r="AD1942">
            <v>3</v>
          </cell>
          <cell r="AE1942">
            <v>310368</v>
          </cell>
          <cell r="AF1942">
            <v>1</v>
          </cell>
          <cell r="AG1942" t="str">
            <v xml:space="preserve"> ST</v>
          </cell>
          <cell r="AH1942" t="str">
            <v xml:space="preserve"> 809 ERA ST</v>
          </cell>
          <cell r="AI1942" t="str">
            <v xml:space="preserve">  </v>
          </cell>
          <cell r="AJ1942">
            <v>3.375</v>
          </cell>
          <cell r="AK1942">
            <v>7</v>
          </cell>
          <cell r="AL1942">
            <v>66850</v>
          </cell>
          <cell r="AM1942">
            <v>9310368</v>
          </cell>
          <cell r="AN1942" t="str">
            <v xml:space="preserve">  0/00/0000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66850</v>
          </cell>
          <cell r="AZ1942">
            <v>9310368</v>
          </cell>
          <cell r="BA1942" t="str">
            <v xml:space="preserve"> ST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 t="str">
            <v>Pass</v>
          </cell>
          <cell r="BH1942" t="str">
            <v>Pass</v>
          </cell>
          <cell r="BI1942" t="str">
            <v>***-**-6695</v>
          </cell>
          <cell r="BJ1942">
            <v>-92555.71</v>
          </cell>
          <cell r="BK1942">
            <v>-92755.310000000012</v>
          </cell>
          <cell r="BL1942">
            <v>-92755.310000000012</v>
          </cell>
          <cell r="BM1942"/>
          <cell r="BN1942"/>
          <cell r="BO1942"/>
          <cell r="BP1942"/>
          <cell r="BQ1942">
            <v>-4.289733125528822E-5</v>
          </cell>
          <cell r="BR1942">
            <v>-92555.71</v>
          </cell>
          <cell r="BS1942">
            <v>-199.6</v>
          </cell>
          <cell r="BT1942">
            <v>-92755.310000000012</v>
          </cell>
          <cell r="BU1942">
            <v>0</v>
          </cell>
          <cell r="BV1942">
            <v>-92755.310000000012</v>
          </cell>
          <cell r="BW1942">
            <v>0</v>
          </cell>
          <cell r="BX1942">
            <v>0</v>
          </cell>
          <cell r="BY1942"/>
          <cell r="BZ1942">
            <v>0</v>
          </cell>
          <cell r="CA1942" t="e">
            <v>#REF!</v>
          </cell>
          <cell r="CB1942" t="str">
            <v>Match</v>
          </cell>
          <cell r="CC1942" t="b">
            <v>0</v>
          </cell>
          <cell r="CD1942">
            <v>512826695</v>
          </cell>
          <cell r="CE1942">
            <v>9</v>
          </cell>
          <cell r="CF1942">
            <v>5</v>
          </cell>
          <cell r="CG1942">
            <v>82</v>
          </cell>
          <cell r="CH1942" t="b">
            <v>0</v>
          </cell>
          <cell r="CI1942">
            <v>-8.3131597222236451</v>
          </cell>
          <cell r="CJ1942"/>
          <cell r="CK1942" t="e">
            <v>#REF!</v>
          </cell>
          <cell r="CL1942" t="e">
            <v>#REF!</v>
          </cell>
        </row>
        <row r="1943">
          <cell r="B1943">
            <v>50621</v>
          </cell>
          <cell r="C1943" t="str">
            <v xml:space="preserve"> WELLS,SHANE E.</v>
          </cell>
          <cell r="D1943">
            <v>15517.5</v>
          </cell>
          <cell r="E1943">
            <v>5038.99</v>
          </cell>
          <cell r="F1943">
            <v>41864</v>
          </cell>
          <cell r="G1943">
            <v>43690</v>
          </cell>
          <cell r="H1943" t="str">
            <v xml:space="preserve"> PURCHASE VEHICLE</v>
          </cell>
          <cell r="I1943" t="str">
            <v xml:space="preserve"> SA</v>
          </cell>
          <cell r="J1943">
            <v>34</v>
          </cell>
          <cell r="K1943" t="str">
            <v xml:space="preserve"> A</v>
          </cell>
          <cell r="L1943" t="str">
            <v xml:space="preserve"> N</v>
          </cell>
          <cell r="M1943">
            <v>0</v>
          </cell>
          <cell r="N1943">
            <v>66920</v>
          </cell>
          <cell r="O1943">
            <v>50621</v>
          </cell>
          <cell r="P1943">
            <v>0</v>
          </cell>
          <cell r="Q1943" t="str">
            <v xml:space="preserve"> JB</v>
          </cell>
          <cell r="R1943">
            <v>43144</v>
          </cell>
          <cell r="S1943">
            <v>292.87</v>
          </cell>
          <cell r="T1943">
            <v>4.83</v>
          </cell>
          <cell r="U1943" t="str">
            <v xml:space="preserve"> N</v>
          </cell>
          <cell r="V1943">
            <v>11</v>
          </cell>
          <cell r="W1943">
            <v>515720384</v>
          </cell>
          <cell r="X1943" t="str">
            <v xml:space="preserve"> S</v>
          </cell>
          <cell r="Y1943">
            <v>66920</v>
          </cell>
          <cell r="Z1943">
            <v>50621</v>
          </cell>
          <cell r="AA1943">
            <v>0</v>
          </cell>
          <cell r="AB1943">
            <v>2</v>
          </cell>
          <cell r="AC1943">
            <v>5</v>
          </cell>
          <cell r="AD1943">
            <v>12</v>
          </cell>
          <cell r="AE1943">
            <v>0</v>
          </cell>
          <cell r="AF1943">
            <v>0</v>
          </cell>
          <cell r="AG1943" t="str">
            <v xml:space="preserve"> ST</v>
          </cell>
          <cell r="AH1943" t="str">
            <v xml:space="preserve"> 2008 PONTIAC G8 (VIN 6G2ER5775</v>
          </cell>
          <cell r="AI1943" t="str">
            <v xml:space="preserve"> N</v>
          </cell>
          <cell r="AJ1943">
            <v>5</v>
          </cell>
          <cell r="AK1943">
            <v>0</v>
          </cell>
          <cell r="AL1943">
            <v>66920</v>
          </cell>
          <cell r="AM1943">
            <v>50621</v>
          </cell>
          <cell r="AN1943" t="str">
            <v xml:space="preserve">  0/00/0000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66920</v>
          </cell>
          <cell r="AZ1943">
            <v>50621</v>
          </cell>
          <cell r="BA1943" t="str">
            <v xml:space="preserve"> ST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 t="str">
            <v>Pass</v>
          </cell>
          <cell r="BH1943" t="str">
            <v>Pass</v>
          </cell>
          <cell r="BI1943" t="str">
            <v>***-**-0384</v>
          </cell>
          <cell r="BJ1943">
            <v>5038.99</v>
          </cell>
          <cell r="BK1943">
            <v>5043.82</v>
          </cell>
          <cell r="BL1943">
            <v>5043.82</v>
          </cell>
          <cell r="BM1943"/>
          <cell r="BN1943"/>
          <cell r="BO1943"/>
          <cell r="BP1943"/>
          <cell r="BQ1943">
            <v>3.4599257707054529E-6</v>
          </cell>
          <cell r="BR1943">
            <v>5038.99</v>
          </cell>
          <cell r="BS1943">
            <v>4.83</v>
          </cell>
          <cell r="BT1943">
            <v>5043.82</v>
          </cell>
          <cell r="BU1943">
            <v>0</v>
          </cell>
          <cell r="BV1943">
            <v>5043.82</v>
          </cell>
          <cell r="BW1943">
            <v>0</v>
          </cell>
          <cell r="BX1943">
            <v>0</v>
          </cell>
          <cell r="BY1943"/>
          <cell r="BZ1943">
            <v>0</v>
          </cell>
          <cell r="CA1943" t="e">
            <v>#REF!</v>
          </cell>
          <cell r="CB1943" t="str">
            <v>Match</v>
          </cell>
          <cell r="CC1943" t="b">
            <v>0</v>
          </cell>
          <cell r="CD1943">
            <v>515720384</v>
          </cell>
          <cell r="CE1943">
            <v>9</v>
          </cell>
          <cell r="CF1943">
            <v>5</v>
          </cell>
          <cell r="CG1943">
            <v>72</v>
          </cell>
          <cell r="CH1943" t="b">
            <v>0</v>
          </cell>
          <cell r="CI1943">
            <v>-20.313159722223645</v>
          </cell>
          <cell r="CJ1943"/>
          <cell r="CK1943" t="e">
            <v>#REF!</v>
          </cell>
          <cell r="CL1943" t="e">
            <v>#REF!</v>
          </cell>
        </row>
        <row r="1944">
          <cell r="B1944">
            <v>51567</v>
          </cell>
          <cell r="C1944" t="str">
            <v xml:space="preserve"> WELLS,SHANE E.</v>
          </cell>
          <cell r="D1944">
            <v>73733.600000000006</v>
          </cell>
          <cell r="E1944">
            <v>36799.78</v>
          </cell>
          <cell r="F1944">
            <v>42118</v>
          </cell>
          <cell r="G1944">
            <v>43945</v>
          </cell>
          <cell r="H1944" t="str">
            <v xml:space="preserve"> DEBT CONSOLIDATION</v>
          </cell>
          <cell r="I1944" t="str">
            <v xml:space="preserve"> SA</v>
          </cell>
          <cell r="J1944">
            <v>32</v>
          </cell>
          <cell r="K1944" t="str">
            <v xml:space="preserve"> A</v>
          </cell>
          <cell r="L1944" t="str">
            <v xml:space="preserve"> N</v>
          </cell>
          <cell r="M1944">
            <v>0</v>
          </cell>
          <cell r="N1944">
            <v>66920</v>
          </cell>
          <cell r="O1944">
            <v>51567</v>
          </cell>
          <cell r="P1944">
            <v>0</v>
          </cell>
          <cell r="Q1944" t="str">
            <v xml:space="preserve"> JB</v>
          </cell>
          <cell r="R1944">
            <v>43124</v>
          </cell>
          <cell r="S1944">
            <v>1400.17</v>
          </cell>
          <cell r="T1944">
            <v>179.96</v>
          </cell>
          <cell r="U1944" t="str">
            <v xml:space="preserve"> N</v>
          </cell>
          <cell r="V1944">
            <v>7</v>
          </cell>
          <cell r="W1944">
            <v>515720384</v>
          </cell>
          <cell r="X1944" t="str">
            <v xml:space="preserve"> S</v>
          </cell>
          <cell r="Y1944">
            <v>66920</v>
          </cell>
          <cell r="Z1944">
            <v>51567</v>
          </cell>
          <cell r="AA1944">
            <v>0</v>
          </cell>
          <cell r="AB1944">
            <v>2</v>
          </cell>
          <cell r="AC1944">
            <v>4</v>
          </cell>
          <cell r="AD1944">
            <v>5</v>
          </cell>
          <cell r="AE1944">
            <v>0</v>
          </cell>
          <cell r="AF1944">
            <v>0</v>
          </cell>
          <cell r="AG1944" t="str">
            <v xml:space="preserve"> ST</v>
          </cell>
          <cell r="AH1944" t="str">
            <v xml:space="preserve"> INV CHAT ACCTS EQUIP GI TVEH</v>
          </cell>
          <cell r="AI1944" t="str">
            <v xml:space="preserve"> N</v>
          </cell>
          <cell r="AJ1944">
            <v>5.25</v>
          </cell>
          <cell r="AK1944">
            <v>0</v>
          </cell>
          <cell r="AL1944">
            <v>66920</v>
          </cell>
          <cell r="AM1944">
            <v>51567</v>
          </cell>
          <cell r="AN1944" t="str">
            <v xml:space="preserve">  0/00/0000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66920</v>
          </cell>
          <cell r="AZ1944">
            <v>51567</v>
          </cell>
          <cell r="BA1944" t="str">
            <v xml:space="preserve"> ST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 t="str">
            <v>Pass</v>
          </cell>
          <cell r="BH1944" t="str">
            <v>Pass</v>
          </cell>
          <cell r="BI1944" t="str">
            <v>***-**-0384</v>
          </cell>
          <cell r="BJ1944">
            <v>36799.78</v>
          </cell>
          <cell r="BK1944">
            <v>36979.74</v>
          </cell>
          <cell r="BL1944">
            <v>36979.74</v>
          </cell>
          <cell r="BM1944"/>
          <cell r="BN1944"/>
          <cell r="BO1944"/>
          <cell r="BP1944"/>
          <cell r="BQ1944">
            <v>2.6531255774908395E-5</v>
          </cell>
          <cell r="BR1944">
            <v>36799.78</v>
          </cell>
          <cell r="BS1944">
            <v>179.96</v>
          </cell>
          <cell r="BT1944">
            <v>36979.74</v>
          </cell>
          <cell r="BU1944">
            <v>0</v>
          </cell>
          <cell r="BV1944">
            <v>36979.74</v>
          </cell>
          <cell r="BW1944">
            <v>0</v>
          </cell>
          <cell r="BX1944">
            <v>0</v>
          </cell>
          <cell r="BY1944"/>
          <cell r="BZ1944">
            <v>0</v>
          </cell>
          <cell r="CA1944" t="e">
            <v>#REF!</v>
          </cell>
          <cell r="CB1944" t="str">
            <v>Match</v>
          </cell>
          <cell r="CC1944" t="b">
            <v>0</v>
          </cell>
          <cell r="CD1944">
            <v>515720384</v>
          </cell>
          <cell r="CE1944">
            <v>9</v>
          </cell>
          <cell r="CF1944">
            <v>5</v>
          </cell>
          <cell r="CG1944">
            <v>72</v>
          </cell>
          <cell r="CH1944" t="b">
            <v>0</v>
          </cell>
          <cell r="CI1944">
            <v>-0.31315972222364508</v>
          </cell>
          <cell r="CJ1944"/>
          <cell r="CK1944" t="e">
            <v>#REF!</v>
          </cell>
          <cell r="CL1944" t="e">
            <v>#REF!</v>
          </cell>
        </row>
        <row r="1945">
          <cell r="B1945">
            <v>53739</v>
          </cell>
          <cell r="C1945" t="str">
            <v xml:space="preserve"> WELLS,SHANE E.</v>
          </cell>
          <cell r="D1945">
            <v>69807.89</v>
          </cell>
          <cell r="E1945">
            <v>69316.710000000006</v>
          </cell>
          <cell r="F1945">
            <v>42842</v>
          </cell>
          <cell r="G1945">
            <v>44713</v>
          </cell>
          <cell r="H1945" t="str">
            <v xml:space="preserve"> RATE/TERM REFINANCE</v>
          </cell>
          <cell r="I1945" t="str">
            <v xml:space="preserve"> SI</v>
          </cell>
          <cell r="J1945">
            <v>13</v>
          </cell>
          <cell r="K1945" t="str">
            <v xml:space="preserve"> A</v>
          </cell>
          <cell r="L1945" t="str">
            <v xml:space="preserve"> N</v>
          </cell>
          <cell r="M1945">
            <v>0</v>
          </cell>
          <cell r="N1945">
            <v>66920</v>
          </cell>
          <cell r="O1945">
            <v>53739</v>
          </cell>
          <cell r="P1945">
            <v>0</v>
          </cell>
          <cell r="Q1945" t="str">
            <v xml:space="preserve"> TW</v>
          </cell>
          <cell r="R1945">
            <v>43132</v>
          </cell>
          <cell r="S1945">
            <v>387.24</v>
          </cell>
          <cell r="T1945">
            <v>196.55</v>
          </cell>
          <cell r="U1945" t="str">
            <v xml:space="preserve"> N</v>
          </cell>
          <cell r="V1945">
            <v>2</v>
          </cell>
          <cell r="W1945">
            <v>515720384</v>
          </cell>
          <cell r="X1945" t="str">
            <v xml:space="preserve"> S</v>
          </cell>
          <cell r="Y1945">
            <v>66920</v>
          </cell>
          <cell r="Z1945">
            <v>53739</v>
          </cell>
          <cell r="AA1945">
            <v>1</v>
          </cell>
          <cell r="AB1945">
            <v>2</v>
          </cell>
          <cell r="AC1945">
            <v>6</v>
          </cell>
          <cell r="AD1945">
            <v>1</v>
          </cell>
          <cell r="AE1945">
            <v>0</v>
          </cell>
          <cell r="AF1945">
            <v>0</v>
          </cell>
          <cell r="AG1945" t="str">
            <v xml:space="preserve"> ST</v>
          </cell>
          <cell r="AH1945" t="str">
            <v xml:space="preserve"> REAL PROPERTY LOCATED AT 1208</v>
          </cell>
          <cell r="AI1945" t="str">
            <v xml:space="preserve"> N</v>
          </cell>
          <cell r="AJ1945">
            <v>4.5</v>
          </cell>
          <cell r="AK1945">
            <v>3</v>
          </cell>
          <cell r="AL1945">
            <v>66920</v>
          </cell>
          <cell r="AM1945">
            <v>53739</v>
          </cell>
          <cell r="AN1945" t="str">
            <v xml:space="preserve">  6/23/2017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1</v>
          </cell>
          <cell r="AW1945">
            <v>0</v>
          </cell>
          <cell r="AX1945">
            <v>0</v>
          </cell>
          <cell r="AY1945">
            <v>66920</v>
          </cell>
          <cell r="AZ1945">
            <v>53739</v>
          </cell>
          <cell r="BA1945" t="str">
            <v xml:space="preserve"> ST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 t="str">
            <v>Pass</v>
          </cell>
          <cell r="BH1945" t="str">
            <v>Pass</v>
          </cell>
          <cell r="BI1945" t="str">
            <v>***-**-0384</v>
          </cell>
          <cell r="BJ1945">
            <v>69316.710000000006</v>
          </cell>
          <cell r="BK1945">
            <v>69513.260000000009</v>
          </cell>
          <cell r="BL1945">
            <v>69513.260000000009</v>
          </cell>
          <cell r="BM1945"/>
          <cell r="BN1945"/>
          <cell r="BO1945"/>
          <cell r="BP1945"/>
          <cell r="BQ1945">
            <v>4.2835489679988404E-5</v>
          </cell>
          <cell r="BR1945">
            <v>69316.710000000006</v>
          </cell>
          <cell r="BS1945">
            <v>196.55</v>
          </cell>
          <cell r="BT1945">
            <v>69513.260000000009</v>
          </cell>
          <cell r="BU1945">
            <v>0</v>
          </cell>
          <cell r="BV1945">
            <v>69513.260000000009</v>
          </cell>
          <cell r="BW1945">
            <v>0</v>
          </cell>
          <cell r="BX1945">
            <v>0</v>
          </cell>
          <cell r="BY1945"/>
          <cell r="BZ1945">
            <v>0</v>
          </cell>
          <cell r="CA1945" t="e">
            <v>#REF!</v>
          </cell>
          <cell r="CB1945" t="str">
            <v>Match</v>
          </cell>
          <cell r="CC1945" t="b">
            <v>0</v>
          </cell>
          <cell r="CD1945">
            <v>515720384</v>
          </cell>
          <cell r="CE1945">
            <v>9</v>
          </cell>
          <cell r="CF1945">
            <v>5</v>
          </cell>
          <cell r="CG1945">
            <v>72</v>
          </cell>
          <cell r="CH1945" t="b">
            <v>0</v>
          </cell>
          <cell r="CI1945">
            <v>-8.3131597222236451</v>
          </cell>
          <cell r="CJ1945"/>
          <cell r="CK1945" t="e">
            <v>#REF!</v>
          </cell>
          <cell r="CL1945" t="e">
            <v>#REF!</v>
          </cell>
        </row>
        <row r="1946">
          <cell r="B1946">
            <v>41374</v>
          </cell>
          <cell r="C1946" t="str">
            <v xml:space="preserve"> WELLS,TRACI</v>
          </cell>
          <cell r="D1946">
            <v>6455.36</v>
          </cell>
          <cell r="E1946">
            <v>0</v>
          </cell>
          <cell r="F1946">
            <v>39141</v>
          </cell>
          <cell r="G1946">
            <v>40374</v>
          </cell>
          <cell r="H1946" t="str">
            <v xml:space="preserve"> PURCHASE VEHICLE</v>
          </cell>
          <cell r="I1946" t="str">
            <v xml:space="preserve"> CO</v>
          </cell>
          <cell r="J1946">
            <v>34</v>
          </cell>
          <cell r="K1946" t="str">
            <v xml:space="preserve"> A</v>
          </cell>
          <cell r="L1946" t="str">
            <v xml:space="preserve"> N</v>
          </cell>
          <cell r="M1946">
            <v>0</v>
          </cell>
          <cell r="N1946">
            <v>66930</v>
          </cell>
          <cell r="O1946">
            <v>41374</v>
          </cell>
          <cell r="P1946">
            <v>0</v>
          </cell>
          <cell r="Q1946" t="str">
            <v xml:space="preserve"> LF</v>
          </cell>
          <cell r="R1946">
            <v>40252</v>
          </cell>
          <cell r="S1946">
            <v>191.3</v>
          </cell>
          <cell r="T1946">
            <v>0</v>
          </cell>
          <cell r="U1946" t="str">
            <v xml:space="preserve"> N</v>
          </cell>
          <cell r="V1946">
            <v>11</v>
          </cell>
          <cell r="W1946">
            <v>513848789</v>
          </cell>
          <cell r="X1946" t="str">
            <v xml:space="preserve"> S</v>
          </cell>
          <cell r="Y1946">
            <v>66930</v>
          </cell>
          <cell r="Z1946">
            <v>41374</v>
          </cell>
          <cell r="AA1946">
            <v>0</v>
          </cell>
          <cell r="AB1946">
            <v>24</v>
          </cell>
          <cell r="AC1946">
            <v>5</v>
          </cell>
          <cell r="AD1946">
            <v>12</v>
          </cell>
          <cell r="AE1946">
            <v>0</v>
          </cell>
          <cell r="AF1946">
            <v>0</v>
          </cell>
          <cell r="AG1946" t="str">
            <v xml:space="preserve"> ST</v>
          </cell>
          <cell r="AH1946" t="str">
            <v xml:space="preserve"> 2001 PONTIAC GRAND PRIX GT</v>
          </cell>
          <cell r="AI1946" t="str">
            <v xml:space="preserve"> N</v>
          </cell>
          <cell r="AJ1946">
            <v>10</v>
          </cell>
          <cell r="AK1946">
            <v>15</v>
          </cell>
          <cell r="AL1946">
            <v>66930</v>
          </cell>
          <cell r="AM1946">
            <v>41374</v>
          </cell>
          <cell r="AN1946" t="str">
            <v xml:space="preserve">  0/00/0000</v>
          </cell>
          <cell r="AO1946">
            <v>0</v>
          </cell>
          <cell r="AP1946">
            <v>193.2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193.2</v>
          </cell>
          <cell r="AV1946">
            <v>14</v>
          </cell>
          <cell r="AW1946">
            <v>12</v>
          </cell>
          <cell r="AX1946">
            <v>9</v>
          </cell>
          <cell r="AY1946">
            <v>66930</v>
          </cell>
          <cell r="AZ1946">
            <v>41374</v>
          </cell>
          <cell r="BA1946" t="str">
            <v xml:space="preserve"> ST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 t="str">
            <v>Substandard</v>
          </cell>
          <cell r="BH1946" t="str">
            <v>Pass</v>
          </cell>
          <cell r="BI1946" t="str">
            <v>***-**-8789</v>
          </cell>
          <cell r="BJ1946">
            <v>0</v>
          </cell>
          <cell r="BK1946">
            <v>0</v>
          </cell>
          <cell r="BL1946"/>
          <cell r="BM1946"/>
          <cell r="BN1946">
            <v>0</v>
          </cell>
          <cell r="BO1946"/>
          <cell r="BP1946"/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 t="str">
            <v>120 +</v>
          </cell>
          <cell r="BZ1946">
            <v>193.2</v>
          </cell>
          <cell r="CA1946" t="e">
            <v>#REF!</v>
          </cell>
          <cell r="CB1946" t="str">
            <v>Match</v>
          </cell>
          <cell r="CC1946" t="b">
            <v>0</v>
          </cell>
          <cell r="CD1946">
            <v>513848789</v>
          </cell>
          <cell r="CE1946">
            <v>9</v>
          </cell>
          <cell r="CF1946">
            <v>5</v>
          </cell>
          <cell r="CG1946">
            <v>84</v>
          </cell>
          <cell r="CH1946" t="b">
            <v>0</v>
          </cell>
          <cell r="CI1946">
            <v>2871.6868402777764</v>
          </cell>
          <cell r="CJ1946" t="str">
            <v>31 +</v>
          </cell>
          <cell r="CK1946">
            <v>0</v>
          </cell>
          <cell r="CL1946">
            <v>0</v>
          </cell>
        </row>
        <row r="1947">
          <cell r="B1947">
            <v>41493</v>
          </cell>
          <cell r="C1947" t="str">
            <v xml:space="preserve"> WELLS,TRACI</v>
          </cell>
          <cell r="D1947">
            <v>615</v>
          </cell>
          <cell r="E1947">
            <v>0</v>
          </cell>
          <cell r="F1947">
            <v>39184</v>
          </cell>
          <cell r="G1947">
            <v>39553</v>
          </cell>
          <cell r="H1947" t="str">
            <v xml:space="preserve"> PERSONAL</v>
          </cell>
          <cell r="I1947" t="str">
            <v xml:space="preserve"> CO</v>
          </cell>
          <cell r="J1947">
            <v>31</v>
          </cell>
          <cell r="K1947" t="str">
            <v xml:space="preserve"> A</v>
          </cell>
          <cell r="L1947" t="str">
            <v xml:space="preserve"> N</v>
          </cell>
          <cell r="M1947">
            <v>0</v>
          </cell>
          <cell r="N1947">
            <v>66930</v>
          </cell>
          <cell r="O1947">
            <v>41493</v>
          </cell>
          <cell r="P1947">
            <v>0</v>
          </cell>
          <cell r="Q1947" t="str">
            <v xml:space="preserve"> LF</v>
          </cell>
          <cell r="R1947">
            <v>39553</v>
          </cell>
          <cell r="S1947">
            <v>0</v>
          </cell>
          <cell r="T1947">
            <v>0</v>
          </cell>
          <cell r="U1947" t="str">
            <v xml:space="preserve"> N</v>
          </cell>
          <cell r="V1947">
            <v>11</v>
          </cell>
          <cell r="W1947">
            <v>513848789</v>
          </cell>
          <cell r="X1947" t="str">
            <v xml:space="preserve"> S</v>
          </cell>
          <cell r="Y1947">
            <v>66930</v>
          </cell>
          <cell r="Z1947">
            <v>41493</v>
          </cell>
          <cell r="AA1947">
            <v>0</v>
          </cell>
          <cell r="AB1947">
            <v>24</v>
          </cell>
          <cell r="AC1947">
            <v>10</v>
          </cell>
          <cell r="AD1947">
            <v>4</v>
          </cell>
          <cell r="AE1947">
            <v>0</v>
          </cell>
          <cell r="AF1947">
            <v>0</v>
          </cell>
          <cell r="AG1947" t="str">
            <v xml:space="preserve"> ST</v>
          </cell>
          <cell r="AH1947" t="str">
            <v xml:space="preserve"> 2001 PONTIAC GRAND PRIX</v>
          </cell>
          <cell r="AI1947" t="str">
            <v xml:space="preserve"> N</v>
          </cell>
          <cell r="AJ1947">
            <v>11</v>
          </cell>
          <cell r="AK1947">
            <v>10</v>
          </cell>
          <cell r="AL1947">
            <v>66930</v>
          </cell>
          <cell r="AM1947">
            <v>41493</v>
          </cell>
          <cell r="AN1947" t="str">
            <v xml:space="preserve">  0/00/0000</v>
          </cell>
          <cell r="AO1947">
            <v>0</v>
          </cell>
          <cell r="AP1947">
            <v>28.9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28.9</v>
          </cell>
          <cell r="AV1947">
            <v>9</v>
          </cell>
          <cell r="AW1947">
            <v>7</v>
          </cell>
          <cell r="AX1947">
            <v>5</v>
          </cell>
          <cell r="AY1947">
            <v>66930</v>
          </cell>
          <cell r="AZ1947">
            <v>41493</v>
          </cell>
          <cell r="BA1947" t="str">
            <v xml:space="preserve"> ST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 t="str">
            <v>Substandard</v>
          </cell>
          <cell r="BH1947" t="str">
            <v>Pass</v>
          </cell>
          <cell r="BI1947" t="str">
            <v>***-**-8789</v>
          </cell>
          <cell r="BJ1947">
            <v>0</v>
          </cell>
          <cell r="BK1947">
            <v>0</v>
          </cell>
          <cell r="BL1947"/>
          <cell r="BM1947"/>
          <cell r="BN1947">
            <v>0</v>
          </cell>
          <cell r="BO1947"/>
          <cell r="BP1947"/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 t="str">
            <v>120 +</v>
          </cell>
          <cell r="BZ1947">
            <v>28.9</v>
          </cell>
          <cell r="CA1947" t="e">
            <v>#REF!</v>
          </cell>
          <cell r="CB1947" t="str">
            <v>Match</v>
          </cell>
          <cell r="CC1947" t="b">
            <v>0</v>
          </cell>
          <cell r="CD1947">
            <v>513848789</v>
          </cell>
          <cell r="CE1947">
            <v>9</v>
          </cell>
          <cell r="CF1947">
            <v>5</v>
          </cell>
          <cell r="CG1947">
            <v>84</v>
          </cell>
          <cell r="CH1947" t="b">
            <v>0</v>
          </cell>
          <cell r="CI1947">
            <v>3570.6868402777764</v>
          </cell>
          <cell r="CJ1947" t="str">
            <v>31 +</v>
          </cell>
          <cell r="CK1947">
            <v>0</v>
          </cell>
          <cell r="CL1947">
            <v>0</v>
          </cell>
        </row>
        <row r="1948">
          <cell r="B1948">
            <v>53223</v>
          </cell>
          <cell r="C1948" t="str">
            <v xml:space="preserve"> WEST,TERRY J.</v>
          </cell>
          <cell r="D1948">
            <v>5076.49</v>
          </cell>
          <cell r="E1948">
            <v>2637.56</v>
          </cell>
          <cell r="F1948">
            <v>42608</v>
          </cell>
          <cell r="G1948">
            <v>43646</v>
          </cell>
          <cell r="H1948" t="str">
            <v xml:space="preserve"> VEHICLE REPAIRS</v>
          </cell>
          <cell r="I1948" t="str">
            <v xml:space="preserve"> SA</v>
          </cell>
          <cell r="J1948">
            <v>31</v>
          </cell>
          <cell r="K1948" t="str">
            <v xml:space="preserve"> A</v>
          </cell>
          <cell r="L1948" t="str">
            <v xml:space="preserve"> N</v>
          </cell>
          <cell r="M1948">
            <v>0</v>
          </cell>
          <cell r="N1948">
            <v>67200</v>
          </cell>
          <cell r="O1948">
            <v>53223</v>
          </cell>
          <cell r="P1948">
            <v>0</v>
          </cell>
          <cell r="Q1948" t="str">
            <v xml:space="preserve"> MN</v>
          </cell>
          <cell r="R1948">
            <v>43159</v>
          </cell>
          <cell r="S1948">
            <v>165.16</v>
          </cell>
          <cell r="T1948">
            <v>2.5299999999999998</v>
          </cell>
          <cell r="U1948" t="str">
            <v xml:space="preserve"> N</v>
          </cell>
          <cell r="V1948">
            <v>11</v>
          </cell>
          <cell r="W1948">
            <v>513667446</v>
          </cell>
          <cell r="X1948" t="str">
            <v xml:space="preserve"> S</v>
          </cell>
          <cell r="Y1948">
            <v>67200</v>
          </cell>
          <cell r="Z1948">
            <v>53223</v>
          </cell>
          <cell r="AA1948">
            <v>0</v>
          </cell>
          <cell r="AB1948">
            <v>14</v>
          </cell>
          <cell r="AC1948">
            <v>10</v>
          </cell>
          <cell r="AD1948">
            <v>4</v>
          </cell>
          <cell r="AE1948">
            <v>0</v>
          </cell>
          <cell r="AF1948">
            <v>0</v>
          </cell>
          <cell r="AG1948" t="str">
            <v xml:space="preserve"> ST</v>
          </cell>
          <cell r="AH1948" t="str">
            <v xml:space="preserve"> 2001 FORD F-150</v>
          </cell>
          <cell r="AI1948" t="str">
            <v xml:space="preserve"> N</v>
          </cell>
          <cell r="AJ1948">
            <v>7</v>
          </cell>
          <cell r="AK1948">
            <v>0</v>
          </cell>
          <cell r="AL1948">
            <v>67200</v>
          </cell>
          <cell r="AM1948">
            <v>53223</v>
          </cell>
          <cell r="AN1948" t="str">
            <v xml:space="preserve">  0/00/0000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67200</v>
          </cell>
          <cell r="AZ1948">
            <v>53223</v>
          </cell>
          <cell r="BA1948" t="str">
            <v xml:space="preserve"> ST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 t="str">
            <v>Pass</v>
          </cell>
          <cell r="BH1948" t="str">
            <v>Pass</v>
          </cell>
          <cell r="BI1948" t="str">
            <v>***-**-7446</v>
          </cell>
          <cell r="BJ1948">
            <v>2637.56</v>
          </cell>
          <cell r="BK1948">
            <v>2640.09</v>
          </cell>
          <cell r="BL1948">
            <v>2640.09</v>
          </cell>
          <cell r="BM1948"/>
          <cell r="BN1948"/>
          <cell r="BO1948"/>
          <cell r="BP1948"/>
          <cell r="BQ1948">
            <v>2.5354419322313848E-6</v>
          </cell>
          <cell r="BR1948">
            <v>2637.56</v>
          </cell>
          <cell r="BS1948">
            <v>2.5299999999999998</v>
          </cell>
          <cell r="BT1948">
            <v>2640.09</v>
          </cell>
          <cell r="BU1948">
            <v>0</v>
          </cell>
          <cell r="BV1948">
            <v>2640.09</v>
          </cell>
          <cell r="BW1948">
            <v>0</v>
          </cell>
          <cell r="BX1948">
            <v>0</v>
          </cell>
          <cell r="BY1948"/>
          <cell r="BZ1948">
            <v>0</v>
          </cell>
          <cell r="CA1948" t="e">
            <v>#REF!</v>
          </cell>
          <cell r="CB1948" t="str">
            <v>Match</v>
          </cell>
          <cell r="CC1948" t="b">
            <v>0</v>
          </cell>
          <cell r="CD1948">
            <v>513667446</v>
          </cell>
          <cell r="CE1948">
            <v>9</v>
          </cell>
          <cell r="CF1948">
            <v>5</v>
          </cell>
          <cell r="CG1948">
            <v>66</v>
          </cell>
          <cell r="CH1948" t="b">
            <v>0</v>
          </cell>
          <cell r="CI1948">
            <v>-35.313159722223645</v>
          </cell>
          <cell r="CJ1948"/>
          <cell r="CK1948" t="e">
            <v>#REF!</v>
          </cell>
          <cell r="CL1948" t="e">
            <v>#REF!</v>
          </cell>
        </row>
        <row r="1949">
          <cell r="B1949">
            <v>53928</v>
          </cell>
          <cell r="C1949" t="str">
            <v xml:space="preserve"> WEST,TERRY J.</v>
          </cell>
          <cell r="D1949">
            <v>850</v>
          </cell>
          <cell r="E1949">
            <v>850</v>
          </cell>
          <cell r="F1949">
            <v>42899</v>
          </cell>
          <cell r="G1949">
            <v>43160</v>
          </cell>
          <cell r="H1949" t="str">
            <v xml:space="preserve"> PERSONAL</v>
          </cell>
          <cell r="I1949" t="str">
            <v xml:space="preserve"> SI</v>
          </cell>
          <cell r="J1949">
            <v>72</v>
          </cell>
          <cell r="K1949" t="str">
            <v xml:space="preserve"> A</v>
          </cell>
          <cell r="L1949" t="str">
            <v xml:space="preserve"> N</v>
          </cell>
          <cell r="M1949">
            <v>0</v>
          </cell>
          <cell r="N1949">
            <v>67200</v>
          </cell>
          <cell r="O1949">
            <v>53928</v>
          </cell>
          <cell r="P1949">
            <v>0</v>
          </cell>
          <cell r="Q1949" t="str">
            <v xml:space="preserve"> MN</v>
          </cell>
          <cell r="R1949">
            <v>43160</v>
          </cell>
          <cell r="S1949">
            <v>0</v>
          </cell>
          <cell r="T1949">
            <v>39.299999999999997</v>
          </cell>
          <cell r="U1949" t="str">
            <v xml:space="preserve"> N</v>
          </cell>
          <cell r="V1949">
            <v>1</v>
          </cell>
          <cell r="W1949">
            <v>513667446</v>
          </cell>
          <cell r="X1949" t="str">
            <v xml:space="preserve"> S</v>
          </cell>
          <cell r="Y1949">
            <v>67200</v>
          </cell>
          <cell r="Z1949">
            <v>53928</v>
          </cell>
          <cell r="AA1949">
            <v>0</v>
          </cell>
          <cell r="AB1949">
            <v>14</v>
          </cell>
          <cell r="AC1949">
            <v>10</v>
          </cell>
          <cell r="AD1949">
            <v>8</v>
          </cell>
          <cell r="AE1949">
            <v>0</v>
          </cell>
          <cell r="AF1949">
            <v>0</v>
          </cell>
          <cell r="AG1949" t="str">
            <v xml:space="preserve"> ST</v>
          </cell>
          <cell r="AH1949" t="str">
            <v xml:space="preserve"> UNSECURED</v>
          </cell>
          <cell r="AI1949" t="str">
            <v xml:space="preserve"> N</v>
          </cell>
          <cell r="AJ1949">
            <v>7.5</v>
          </cell>
          <cell r="AK1949">
            <v>0</v>
          </cell>
          <cell r="AL1949">
            <v>67200</v>
          </cell>
          <cell r="AM1949">
            <v>53928</v>
          </cell>
          <cell r="AN1949" t="str">
            <v xml:space="preserve">  0/00/0000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67200</v>
          </cell>
          <cell r="AZ1949">
            <v>53928</v>
          </cell>
          <cell r="BA1949" t="str">
            <v xml:space="preserve"> ST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 t="str">
            <v>Pass</v>
          </cell>
          <cell r="BH1949" t="str">
            <v>Pass</v>
          </cell>
          <cell r="BI1949" t="str">
            <v>***-**-7446</v>
          </cell>
          <cell r="BJ1949">
            <v>850</v>
          </cell>
          <cell r="BK1949">
            <v>889.3</v>
          </cell>
          <cell r="BL1949">
            <v>889.3</v>
          </cell>
          <cell r="BM1949"/>
          <cell r="BN1949"/>
          <cell r="BO1949"/>
          <cell r="BP1949"/>
          <cell r="BQ1949">
            <v>8.7545427906176689E-7</v>
          </cell>
          <cell r="BR1949">
            <v>850</v>
          </cell>
          <cell r="BS1949">
            <v>39.299999999999997</v>
          </cell>
          <cell r="BT1949">
            <v>889.3</v>
          </cell>
          <cell r="BU1949">
            <v>0</v>
          </cell>
          <cell r="BV1949">
            <v>889.3</v>
          </cell>
          <cell r="BW1949">
            <v>0</v>
          </cell>
          <cell r="BX1949">
            <v>0</v>
          </cell>
          <cell r="BY1949"/>
          <cell r="BZ1949">
            <v>0</v>
          </cell>
          <cell r="CA1949" t="e">
            <v>#REF!</v>
          </cell>
          <cell r="CB1949" t="str">
            <v>Match</v>
          </cell>
          <cell r="CC1949" t="b">
            <v>0</v>
          </cell>
          <cell r="CD1949">
            <v>513667446</v>
          </cell>
          <cell r="CE1949">
            <v>9</v>
          </cell>
          <cell r="CF1949">
            <v>5</v>
          </cell>
          <cell r="CG1949">
            <v>66</v>
          </cell>
          <cell r="CH1949" t="b">
            <v>0</v>
          </cell>
          <cell r="CI1949">
            <v>-36.313159722223645</v>
          </cell>
          <cell r="CJ1949"/>
          <cell r="CK1949" t="e">
            <v>#REF!</v>
          </cell>
          <cell r="CL1949" t="e">
            <v>#REF!</v>
          </cell>
        </row>
        <row r="1950">
          <cell r="B1950">
            <v>54275</v>
          </cell>
          <cell r="C1950" t="str">
            <v xml:space="preserve"> WEST,BEVERLY L.</v>
          </cell>
          <cell r="D1950">
            <v>1444.5</v>
          </cell>
          <cell r="E1950">
            <v>1162.22</v>
          </cell>
          <cell r="F1950">
            <v>43040</v>
          </cell>
          <cell r="G1950">
            <v>43481</v>
          </cell>
          <cell r="H1950" t="str">
            <v xml:space="preserve"> PURCHASE VEHICLE</v>
          </cell>
          <cell r="I1950" t="str">
            <v xml:space="preserve"> SA</v>
          </cell>
          <cell r="J1950">
            <v>34</v>
          </cell>
          <cell r="K1950" t="str">
            <v xml:space="preserve"> A</v>
          </cell>
          <cell r="L1950" t="str">
            <v xml:space="preserve"> N</v>
          </cell>
          <cell r="M1950">
            <v>0</v>
          </cell>
          <cell r="N1950">
            <v>67200</v>
          </cell>
          <cell r="O1950">
            <v>54275</v>
          </cell>
          <cell r="P1950">
            <v>0</v>
          </cell>
          <cell r="Q1950" t="str">
            <v xml:space="preserve"> MN</v>
          </cell>
          <cell r="R1950">
            <v>43147</v>
          </cell>
          <cell r="S1950">
            <v>100.55</v>
          </cell>
          <cell r="T1950">
            <v>1.78</v>
          </cell>
          <cell r="U1950" t="str">
            <v xml:space="preserve"> N</v>
          </cell>
          <cell r="V1950">
            <v>11</v>
          </cell>
          <cell r="W1950">
            <v>515709661</v>
          </cell>
          <cell r="X1950" t="str">
            <v xml:space="preserve"> S</v>
          </cell>
          <cell r="Y1950">
            <v>67200</v>
          </cell>
          <cell r="Z1950">
            <v>54275</v>
          </cell>
          <cell r="AA1950">
            <v>0</v>
          </cell>
          <cell r="AB1950">
            <v>14</v>
          </cell>
          <cell r="AC1950">
            <v>5</v>
          </cell>
          <cell r="AD1950">
            <v>12</v>
          </cell>
          <cell r="AE1950">
            <v>0</v>
          </cell>
          <cell r="AF1950">
            <v>0</v>
          </cell>
          <cell r="AG1950" t="str">
            <v xml:space="preserve"> ST</v>
          </cell>
          <cell r="AH1950" t="str">
            <v xml:space="preserve"> 2005 MAZDA TRIBUTE (VIN 4F2YZ</v>
          </cell>
          <cell r="AI1950" t="str">
            <v xml:space="preserve"> N</v>
          </cell>
          <cell r="AJ1950">
            <v>7</v>
          </cell>
          <cell r="AK1950">
            <v>0</v>
          </cell>
          <cell r="AL1950">
            <v>67200</v>
          </cell>
          <cell r="AM1950">
            <v>54275</v>
          </cell>
          <cell r="AN1950" t="str">
            <v xml:space="preserve">  0/00/0000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67200</v>
          </cell>
          <cell r="AZ1950">
            <v>54275</v>
          </cell>
          <cell r="BA1950" t="str">
            <v xml:space="preserve"> ST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 t="str">
            <v>Pass</v>
          </cell>
          <cell r="BH1950" t="str">
            <v>Pass</v>
          </cell>
          <cell r="BI1950" t="str">
            <v>***-**-9661</v>
          </cell>
          <cell r="BJ1950">
            <v>1162.22</v>
          </cell>
          <cell r="BK1950">
            <v>1164</v>
          </cell>
          <cell r="BL1950">
            <v>1164</v>
          </cell>
          <cell r="BM1950"/>
          <cell r="BN1950"/>
          <cell r="BO1950"/>
          <cell r="BP1950"/>
          <cell r="BQ1950">
            <v>1.1172224792906928E-6</v>
          </cell>
          <cell r="BR1950">
            <v>1162.22</v>
          </cell>
          <cell r="BS1950">
            <v>1.78</v>
          </cell>
          <cell r="BT1950">
            <v>1164</v>
          </cell>
          <cell r="BU1950">
            <v>0</v>
          </cell>
          <cell r="BV1950">
            <v>1164</v>
          </cell>
          <cell r="BW1950">
            <v>0</v>
          </cell>
          <cell r="BX1950">
            <v>0</v>
          </cell>
          <cell r="BY1950"/>
          <cell r="BZ1950">
            <v>0</v>
          </cell>
          <cell r="CA1950" t="e">
            <v>#REF!</v>
          </cell>
          <cell r="CB1950" t="str">
            <v>Match</v>
          </cell>
          <cell r="CC1950" t="b">
            <v>0</v>
          </cell>
          <cell r="CD1950">
            <v>515709661</v>
          </cell>
          <cell r="CE1950">
            <v>9</v>
          </cell>
          <cell r="CF1950">
            <v>5</v>
          </cell>
          <cell r="CG1950">
            <v>70</v>
          </cell>
          <cell r="CH1950" t="b">
            <v>0</v>
          </cell>
          <cell r="CI1950">
            <v>-23.313159722223645</v>
          </cell>
          <cell r="CJ1950"/>
          <cell r="CK1950" t="e">
            <v>#REF!</v>
          </cell>
          <cell r="CL1950" t="e">
            <v>#REF!</v>
          </cell>
        </row>
        <row r="1951">
          <cell r="B1951">
            <v>53552</v>
          </cell>
          <cell r="C1951" t="str">
            <v xml:space="preserve"> WHEATLAND ELECTRIC C</v>
          </cell>
          <cell r="D1951">
            <v>200000</v>
          </cell>
          <cell r="E1951">
            <v>0</v>
          </cell>
          <cell r="F1951">
            <v>42755</v>
          </cell>
          <cell r="G1951">
            <v>43830</v>
          </cell>
          <cell r="H1951" t="str">
            <v xml:space="preserve"> LETTER OF CREDIT</v>
          </cell>
          <cell r="I1951" t="str">
            <v xml:space="preserve"> SI</v>
          </cell>
          <cell r="J1951">
            <v>50</v>
          </cell>
          <cell r="K1951" t="str">
            <v xml:space="preserve"> A</v>
          </cell>
          <cell r="L1951" t="str">
            <v xml:space="preserve"> O</v>
          </cell>
          <cell r="M1951">
            <v>200000</v>
          </cell>
          <cell r="N1951">
            <v>67350</v>
          </cell>
          <cell r="O1951">
            <v>53552</v>
          </cell>
          <cell r="P1951">
            <v>0</v>
          </cell>
          <cell r="Q1951" t="str">
            <v xml:space="preserve"> LF</v>
          </cell>
          <cell r="R1951">
            <v>43830</v>
          </cell>
          <cell r="S1951">
            <v>0</v>
          </cell>
          <cell r="T1951">
            <v>0</v>
          </cell>
          <cell r="U1951" t="str">
            <v xml:space="preserve"> N</v>
          </cell>
          <cell r="V1951">
            <v>1</v>
          </cell>
          <cell r="W1951">
            <v>480532188</v>
          </cell>
          <cell r="X1951" t="str">
            <v xml:space="preserve"> F</v>
          </cell>
          <cell r="Y1951">
            <v>67350</v>
          </cell>
          <cell r="Z1951">
            <v>53552</v>
          </cell>
          <cell r="AA1951">
            <v>0</v>
          </cell>
          <cell r="AB1951">
            <v>1</v>
          </cell>
          <cell r="AC1951">
            <v>4</v>
          </cell>
          <cell r="AD1951">
            <v>5</v>
          </cell>
          <cell r="AE1951">
            <v>0</v>
          </cell>
          <cell r="AF1951">
            <v>0</v>
          </cell>
          <cell r="AG1951" t="str">
            <v xml:space="preserve"> ST</v>
          </cell>
          <cell r="AH1951" t="str">
            <v xml:space="preserve"> UNSECURED</v>
          </cell>
          <cell r="AI1951" t="str">
            <v xml:space="preserve"> N</v>
          </cell>
          <cell r="AJ1951">
            <v>5</v>
          </cell>
          <cell r="AK1951">
            <v>0</v>
          </cell>
          <cell r="AL1951">
            <v>67350</v>
          </cell>
          <cell r="AM1951">
            <v>53552</v>
          </cell>
          <cell r="AN1951" t="str">
            <v xml:space="preserve">  0/00/0000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67350</v>
          </cell>
          <cell r="AZ1951">
            <v>53552</v>
          </cell>
          <cell r="BA1951" t="str">
            <v xml:space="preserve"> ST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 t="str">
            <v>Pass</v>
          </cell>
          <cell r="BH1951" t="str">
            <v>Pass</v>
          </cell>
          <cell r="BI1951" t="str">
            <v>**-***2188</v>
          </cell>
          <cell r="BJ1951">
            <v>200000</v>
          </cell>
          <cell r="BK1951">
            <v>0</v>
          </cell>
          <cell r="BL1951">
            <v>0</v>
          </cell>
          <cell r="BM1951"/>
          <cell r="BN1951"/>
          <cell r="BO1951"/>
          <cell r="BP1951"/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200000</v>
          </cell>
          <cell r="BV1951">
            <v>200000</v>
          </cell>
          <cell r="BW1951">
            <v>0</v>
          </cell>
          <cell r="BX1951">
            <v>0</v>
          </cell>
          <cell r="BY1951"/>
          <cell r="BZ1951">
            <v>0</v>
          </cell>
          <cell r="CA1951" t="e">
            <v>#REF!</v>
          </cell>
          <cell r="CB1951" t="str">
            <v>Match</v>
          </cell>
          <cell r="CC1951" t="b">
            <v>0</v>
          </cell>
          <cell r="CD1951">
            <v>480532188</v>
          </cell>
          <cell r="CE1951">
            <v>9</v>
          </cell>
          <cell r="CF1951">
            <v>4</v>
          </cell>
          <cell r="CG1951">
            <v>53</v>
          </cell>
          <cell r="CH1951" t="b">
            <v>0</v>
          </cell>
          <cell r="CI1951">
            <v>-706.31315972222365</v>
          </cell>
          <cell r="CJ1951"/>
          <cell r="CK1951" t="e">
            <v>#REF!</v>
          </cell>
          <cell r="CL1951" t="e">
            <v>#REF!</v>
          </cell>
        </row>
        <row r="1952">
          <cell r="B1952">
            <v>53553</v>
          </cell>
          <cell r="C1952" t="str">
            <v xml:space="preserve"> WHEATLAND ELECTRIC C</v>
          </cell>
          <cell r="D1952">
            <v>200000</v>
          </cell>
          <cell r="E1952">
            <v>0</v>
          </cell>
          <cell r="F1952">
            <v>42755</v>
          </cell>
          <cell r="G1952">
            <v>43830</v>
          </cell>
          <cell r="H1952" t="str">
            <v xml:space="preserve"> LETTER OF CREDIT</v>
          </cell>
          <cell r="I1952" t="str">
            <v xml:space="preserve"> SI</v>
          </cell>
          <cell r="J1952">
            <v>50</v>
          </cell>
          <cell r="K1952" t="str">
            <v xml:space="preserve"> A</v>
          </cell>
          <cell r="L1952" t="str">
            <v xml:space="preserve"> O</v>
          </cell>
          <cell r="M1952">
            <v>200000</v>
          </cell>
          <cell r="N1952">
            <v>67350</v>
          </cell>
          <cell r="O1952">
            <v>53553</v>
          </cell>
          <cell r="P1952">
            <v>0</v>
          </cell>
          <cell r="Q1952" t="str">
            <v xml:space="preserve"> LF</v>
          </cell>
          <cell r="R1952">
            <v>43830</v>
          </cell>
          <cell r="S1952">
            <v>0</v>
          </cell>
          <cell r="T1952">
            <v>0</v>
          </cell>
          <cell r="U1952" t="str">
            <v xml:space="preserve"> N</v>
          </cell>
          <cell r="V1952">
            <v>1</v>
          </cell>
          <cell r="W1952">
            <v>480532188</v>
          </cell>
          <cell r="X1952" t="str">
            <v xml:space="preserve"> F</v>
          </cell>
          <cell r="Y1952">
            <v>67350</v>
          </cell>
          <cell r="Z1952">
            <v>53553</v>
          </cell>
          <cell r="AA1952">
            <v>0</v>
          </cell>
          <cell r="AB1952">
            <v>1</v>
          </cell>
          <cell r="AC1952">
            <v>4</v>
          </cell>
          <cell r="AD1952">
            <v>5</v>
          </cell>
          <cell r="AE1952">
            <v>0</v>
          </cell>
          <cell r="AF1952">
            <v>0</v>
          </cell>
          <cell r="AG1952" t="str">
            <v xml:space="preserve"> ST</v>
          </cell>
          <cell r="AH1952" t="str">
            <v xml:space="preserve"> UNSECURED</v>
          </cell>
          <cell r="AI1952" t="str">
            <v xml:space="preserve"> N</v>
          </cell>
          <cell r="AJ1952">
            <v>5</v>
          </cell>
          <cell r="AK1952">
            <v>0</v>
          </cell>
          <cell r="AL1952">
            <v>67350</v>
          </cell>
          <cell r="AM1952">
            <v>53553</v>
          </cell>
          <cell r="AN1952" t="str">
            <v xml:space="preserve">  0/00/0000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67350</v>
          </cell>
          <cell r="AZ1952">
            <v>53553</v>
          </cell>
          <cell r="BA1952" t="str">
            <v xml:space="preserve"> ST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 t="str">
            <v>Pass</v>
          </cell>
          <cell r="BH1952" t="str">
            <v>Pass</v>
          </cell>
          <cell r="BI1952" t="str">
            <v>**-***2188</v>
          </cell>
          <cell r="BJ1952">
            <v>200000</v>
          </cell>
          <cell r="BK1952">
            <v>0</v>
          </cell>
          <cell r="BL1952">
            <v>0</v>
          </cell>
          <cell r="BM1952"/>
          <cell r="BN1952"/>
          <cell r="BO1952"/>
          <cell r="BP1952"/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200000</v>
          </cell>
          <cell r="BV1952">
            <v>200000</v>
          </cell>
          <cell r="BW1952">
            <v>0</v>
          </cell>
          <cell r="BX1952">
            <v>0</v>
          </cell>
          <cell r="BY1952"/>
          <cell r="BZ1952">
            <v>0</v>
          </cell>
          <cell r="CA1952" t="e">
            <v>#REF!</v>
          </cell>
          <cell r="CB1952" t="str">
            <v>Match</v>
          </cell>
          <cell r="CC1952" t="b">
            <v>0</v>
          </cell>
          <cell r="CD1952">
            <v>480532188</v>
          </cell>
          <cell r="CE1952">
            <v>9</v>
          </cell>
          <cell r="CF1952">
            <v>4</v>
          </cell>
          <cell r="CG1952">
            <v>53</v>
          </cell>
          <cell r="CH1952" t="b">
            <v>0</v>
          </cell>
          <cell r="CI1952">
            <v>-706.31315972222365</v>
          </cell>
          <cell r="CJ1952"/>
          <cell r="CK1952" t="e">
            <v>#REF!</v>
          </cell>
          <cell r="CL1952" t="e">
            <v>#REF!</v>
          </cell>
        </row>
        <row r="1953">
          <cell r="B1953">
            <v>53554</v>
          </cell>
          <cell r="C1953" t="str">
            <v xml:space="preserve"> WHEATLAND ELECTRIC C</v>
          </cell>
          <cell r="D1953">
            <v>200000</v>
          </cell>
          <cell r="E1953">
            <v>0</v>
          </cell>
          <cell r="F1953">
            <v>42755</v>
          </cell>
          <cell r="G1953">
            <v>43830</v>
          </cell>
          <cell r="H1953" t="str">
            <v xml:space="preserve"> LETTER OF CREDIT</v>
          </cell>
          <cell r="I1953" t="str">
            <v xml:space="preserve"> SI</v>
          </cell>
          <cell r="J1953">
            <v>50</v>
          </cell>
          <cell r="K1953" t="str">
            <v xml:space="preserve"> A</v>
          </cell>
          <cell r="L1953" t="str">
            <v xml:space="preserve"> O</v>
          </cell>
          <cell r="M1953">
            <v>200000</v>
          </cell>
          <cell r="N1953">
            <v>67350</v>
          </cell>
          <cell r="O1953">
            <v>53554</v>
          </cell>
          <cell r="P1953">
            <v>0</v>
          </cell>
          <cell r="Q1953" t="str">
            <v xml:space="preserve"> LF</v>
          </cell>
          <cell r="R1953">
            <v>43830</v>
          </cell>
          <cell r="S1953">
            <v>0</v>
          </cell>
          <cell r="T1953">
            <v>0</v>
          </cell>
          <cell r="U1953" t="str">
            <v xml:space="preserve"> N</v>
          </cell>
          <cell r="V1953">
            <v>1</v>
          </cell>
          <cell r="W1953">
            <v>480532188</v>
          </cell>
          <cell r="X1953" t="str">
            <v xml:space="preserve"> F</v>
          </cell>
          <cell r="Y1953">
            <v>67350</v>
          </cell>
          <cell r="Z1953">
            <v>53554</v>
          </cell>
          <cell r="AA1953">
            <v>0</v>
          </cell>
          <cell r="AB1953">
            <v>1</v>
          </cell>
          <cell r="AC1953">
            <v>4</v>
          </cell>
          <cell r="AD1953">
            <v>5</v>
          </cell>
          <cell r="AE1953">
            <v>0</v>
          </cell>
          <cell r="AF1953">
            <v>0</v>
          </cell>
          <cell r="AG1953" t="str">
            <v xml:space="preserve"> ST</v>
          </cell>
          <cell r="AH1953" t="str">
            <v xml:space="preserve"> UNSECURED</v>
          </cell>
          <cell r="AI1953" t="str">
            <v xml:space="preserve"> N</v>
          </cell>
          <cell r="AJ1953">
            <v>5</v>
          </cell>
          <cell r="AK1953">
            <v>0</v>
          </cell>
          <cell r="AL1953">
            <v>67350</v>
          </cell>
          <cell r="AM1953">
            <v>53554</v>
          </cell>
          <cell r="AN1953" t="str">
            <v xml:space="preserve">  0/00/0000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67350</v>
          </cell>
          <cell r="AZ1953">
            <v>53554</v>
          </cell>
          <cell r="BA1953" t="str">
            <v xml:space="preserve"> ST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 t="str">
            <v>Pass</v>
          </cell>
          <cell r="BH1953" t="str">
            <v>Pass</v>
          </cell>
          <cell r="BI1953" t="str">
            <v>**-***2188</v>
          </cell>
          <cell r="BJ1953">
            <v>200000</v>
          </cell>
          <cell r="BK1953">
            <v>0</v>
          </cell>
          <cell r="BL1953">
            <v>0</v>
          </cell>
          <cell r="BM1953"/>
          <cell r="BN1953"/>
          <cell r="BO1953"/>
          <cell r="BP1953"/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200000</v>
          </cell>
          <cell r="BV1953">
            <v>200000</v>
          </cell>
          <cell r="BW1953">
            <v>0</v>
          </cell>
          <cell r="BX1953">
            <v>0</v>
          </cell>
          <cell r="BY1953"/>
          <cell r="BZ1953">
            <v>0</v>
          </cell>
          <cell r="CA1953" t="e">
            <v>#REF!</v>
          </cell>
          <cell r="CB1953" t="str">
            <v>Match</v>
          </cell>
          <cell r="CC1953" t="b">
            <v>0</v>
          </cell>
          <cell r="CD1953">
            <v>480532188</v>
          </cell>
          <cell r="CE1953">
            <v>9</v>
          </cell>
          <cell r="CF1953">
            <v>4</v>
          </cell>
          <cell r="CG1953">
            <v>53</v>
          </cell>
          <cell r="CH1953" t="b">
            <v>0</v>
          </cell>
          <cell r="CI1953">
            <v>-706.31315972222365</v>
          </cell>
          <cell r="CJ1953"/>
          <cell r="CK1953" t="e">
            <v>#REF!</v>
          </cell>
          <cell r="CL1953" t="e">
            <v>#REF!</v>
          </cell>
        </row>
        <row r="1954">
          <cell r="B1954">
            <v>54387</v>
          </cell>
          <cell r="C1954" t="str">
            <v xml:space="preserve"> WHEATLAND ELE</v>
          </cell>
          <cell r="D1954">
            <v>1500000</v>
          </cell>
          <cell r="E1954">
            <v>2013.69</v>
          </cell>
          <cell r="F1954">
            <v>43083</v>
          </cell>
          <cell r="G1954">
            <v>43473</v>
          </cell>
          <cell r="H1954" t="str">
            <v xml:space="preserve">  </v>
          </cell>
          <cell r="I1954" t="str">
            <v xml:space="preserve"> SI</v>
          </cell>
          <cell r="J1954">
            <v>61</v>
          </cell>
          <cell r="K1954" t="str">
            <v xml:space="preserve"> A</v>
          </cell>
          <cell r="L1954" t="str">
            <v xml:space="preserve"> O</v>
          </cell>
          <cell r="M1954">
            <v>1500000</v>
          </cell>
          <cell r="N1954">
            <v>67350</v>
          </cell>
          <cell r="O1954">
            <v>54387</v>
          </cell>
          <cell r="P1954">
            <v>0</v>
          </cell>
          <cell r="Q1954" t="str">
            <v xml:space="preserve"> LF</v>
          </cell>
          <cell r="R1954">
            <v>43473</v>
          </cell>
          <cell r="S1954">
            <v>0</v>
          </cell>
          <cell r="T1954">
            <v>3.67</v>
          </cell>
          <cell r="U1954" t="str">
            <v xml:space="preserve"> N</v>
          </cell>
          <cell r="V1954" t="str">
            <v xml:space="preserve">  </v>
          </cell>
          <cell r="W1954">
            <v>480532188</v>
          </cell>
          <cell r="X1954" t="str">
            <v xml:space="preserve"> F</v>
          </cell>
          <cell r="Y1954">
            <v>67350</v>
          </cell>
          <cell r="Z1954">
            <v>54387</v>
          </cell>
          <cell r="AA1954">
            <v>0</v>
          </cell>
          <cell r="AB1954">
            <v>1</v>
          </cell>
          <cell r="AC1954">
            <v>4</v>
          </cell>
          <cell r="AD1954">
            <v>5</v>
          </cell>
          <cell r="AE1954">
            <v>0</v>
          </cell>
          <cell r="AF1954">
            <v>0</v>
          </cell>
          <cell r="AG1954" t="str">
            <v xml:space="preserve"> ST</v>
          </cell>
          <cell r="AH1954" t="str">
            <v xml:space="preserve">  </v>
          </cell>
          <cell r="AI1954" t="str">
            <v xml:space="preserve">  </v>
          </cell>
          <cell r="AJ1954">
            <v>3.5</v>
          </cell>
          <cell r="AK1954">
            <v>0</v>
          </cell>
          <cell r="AL1954">
            <v>67350</v>
          </cell>
          <cell r="AM1954">
            <v>54387</v>
          </cell>
          <cell r="AN1954" t="str">
            <v xml:space="preserve">  0/00/0000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67350</v>
          </cell>
          <cell r="AZ1954">
            <v>54387</v>
          </cell>
          <cell r="BA1954" t="str">
            <v xml:space="preserve"> ST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 t="str">
            <v>Pass</v>
          </cell>
          <cell r="BH1954" t="str">
            <v>Pass</v>
          </cell>
          <cell r="BI1954" t="str">
            <v>**-***2188</v>
          </cell>
          <cell r="BJ1954">
            <v>1500000</v>
          </cell>
          <cell r="BK1954">
            <v>2017.3600000000001</v>
          </cell>
          <cell r="BL1954">
            <v>2017.3600000000001</v>
          </cell>
          <cell r="BM1954"/>
          <cell r="BN1954"/>
          <cell r="BO1954"/>
          <cell r="BP1954"/>
          <cell r="BQ1954">
            <v>9.678631129746843E-7</v>
          </cell>
          <cell r="BR1954">
            <v>2013.69</v>
          </cell>
          <cell r="BS1954">
            <v>3.67</v>
          </cell>
          <cell r="BT1954">
            <v>2017.3600000000001</v>
          </cell>
          <cell r="BU1954">
            <v>1497986.31</v>
          </cell>
          <cell r="BV1954">
            <v>1500003.67</v>
          </cell>
          <cell r="BW1954">
            <v>0</v>
          </cell>
          <cell r="BX1954">
            <v>0</v>
          </cell>
          <cell r="BY1954"/>
          <cell r="BZ1954">
            <v>0</v>
          </cell>
          <cell r="CA1954" t="e">
            <v>#REF!</v>
          </cell>
          <cell r="CB1954" t="str">
            <v>Match</v>
          </cell>
          <cell r="CC1954" t="b">
            <v>0</v>
          </cell>
          <cell r="CD1954">
            <v>480532188</v>
          </cell>
          <cell r="CE1954">
            <v>9</v>
          </cell>
          <cell r="CF1954">
            <v>4</v>
          </cell>
          <cell r="CG1954">
            <v>53</v>
          </cell>
          <cell r="CH1954" t="b">
            <v>0</v>
          </cell>
          <cell r="CI1954">
            <v>-349.31315972222365</v>
          </cell>
          <cell r="CJ1954"/>
          <cell r="CK1954" t="e">
            <v>#REF!</v>
          </cell>
          <cell r="CL1954" t="e">
            <v>#REF!</v>
          </cell>
        </row>
        <row r="1955">
          <cell r="B1955">
            <v>54229</v>
          </cell>
          <cell r="C1955" t="str">
            <v xml:space="preserve"> WHEELER,QUINTEN R.</v>
          </cell>
          <cell r="D1955">
            <v>23367.5</v>
          </cell>
          <cell r="E1955">
            <v>22305</v>
          </cell>
          <cell r="F1955">
            <v>43012</v>
          </cell>
          <cell r="G1955">
            <v>44849</v>
          </cell>
          <cell r="H1955" t="str">
            <v xml:space="preserve"> PURCHASE VEHICLE</v>
          </cell>
          <cell r="I1955" t="str">
            <v xml:space="preserve"> SA</v>
          </cell>
          <cell r="J1955">
            <v>34</v>
          </cell>
          <cell r="K1955" t="str">
            <v xml:space="preserve"> A</v>
          </cell>
          <cell r="L1955" t="str">
            <v xml:space="preserve"> N</v>
          </cell>
          <cell r="M1955">
            <v>0</v>
          </cell>
          <cell r="N1955">
            <v>67485</v>
          </cell>
          <cell r="O1955">
            <v>54229</v>
          </cell>
          <cell r="P1955">
            <v>0</v>
          </cell>
          <cell r="Q1955" t="str">
            <v xml:space="preserve"> LF</v>
          </cell>
          <cell r="R1955">
            <v>43146</v>
          </cell>
          <cell r="S1955">
            <v>425.56</v>
          </cell>
          <cell r="T1955">
            <v>32.08</v>
          </cell>
          <cell r="U1955" t="str">
            <v xml:space="preserve"> N</v>
          </cell>
          <cell r="V1955">
            <v>11</v>
          </cell>
          <cell r="W1955">
            <v>511789573</v>
          </cell>
          <cell r="X1955" t="str">
            <v xml:space="preserve"> S</v>
          </cell>
          <cell r="Y1955">
            <v>67485</v>
          </cell>
          <cell r="Z1955">
            <v>54229</v>
          </cell>
          <cell r="AA1955">
            <v>0</v>
          </cell>
          <cell r="AB1955">
            <v>3</v>
          </cell>
          <cell r="AC1955">
            <v>5</v>
          </cell>
          <cell r="AD1955">
            <v>12</v>
          </cell>
          <cell r="AE1955">
            <v>0</v>
          </cell>
          <cell r="AF1955">
            <v>0</v>
          </cell>
          <cell r="AG1955" t="str">
            <v xml:space="preserve"> ST</v>
          </cell>
          <cell r="AH1955" t="str">
            <v xml:space="preserve"> 2016 FORD EXPEDITION (VIN 1FMJ</v>
          </cell>
          <cell r="AI1955" t="str">
            <v xml:space="preserve"> N</v>
          </cell>
          <cell r="AJ1955">
            <v>3.5</v>
          </cell>
          <cell r="AK1955">
            <v>0</v>
          </cell>
          <cell r="AL1955">
            <v>67485</v>
          </cell>
          <cell r="AM1955">
            <v>54229</v>
          </cell>
          <cell r="AN1955" t="str">
            <v xml:space="preserve">  0/00/0000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67485</v>
          </cell>
          <cell r="AZ1955">
            <v>54229</v>
          </cell>
          <cell r="BA1955" t="str">
            <v xml:space="preserve"> ST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 t="str">
            <v>Pass</v>
          </cell>
          <cell r="BH1955" t="str">
            <v>Pass</v>
          </cell>
          <cell r="BI1955" t="str">
            <v>***-**-9573</v>
          </cell>
          <cell r="BJ1955">
            <v>22305</v>
          </cell>
          <cell r="BK1955">
            <v>22337.08</v>
          </cell>
          <cell r="BL1955">
            <v>22337.08</v>
          </cell>
          <cell r="BM1955"/>
          <cell r="BN1955"/>
          <cell r="BO1955"/>
          <cell r="BP1955"/>
          <cell r="BQ1955">
            <v>1.0720710106769333E-5</v>
          </cell>
          <cell r="BR1955">
            <v>22305</v>
          </cell>
          <cell r="BS1955">
            <v>32.08</v>
          </cell>
          <cell r="BT1955">
            <v>22337.08</v>
          </cell>
          <cell r="BU1955">
            <v>0</v>
          </cell>
          <cell r="BV1955">
            <v>22337.08</v>
          </cell>
          <cell r="BW1955">
            <v>0</v>
          </cell>
          <cell r="BX1955">
            <v>0</v>
          </cell>
          <cell r="BY1955"/>
          <cell r="BZ1955">
            <v>0</v>
          </cell>
          <cell r="CA1955" t="e">
            <v>#REF!</v>
          </cell>
          <cell r="CB1955" t="str">
            <v>Match</v>
          </cell>
          <cell r="CC1955" t="b">
            <v>0</v>
          </cell>
          <cell r="CD1955">
            <v>511789573</v>
          </cell>
          <cell r="CE1955">
            <v>9</v>
          </cell>
          <cell r="CF1955">
            <v>5</v>
          </cell>
          <cell r="CG1955">
            <v>78</v>
          </cell>
          <cell r="CH1955" t="b">
            <v>0</v>
          </cell>
          <cell r="CI1955">
            <v>-22.313159722223645</v>
          </cell>
          <cell r="CJ1955"/>
          <cell r="CK1955" t="e">
            <v>#REF!</v>
          </cell>
          <cell r="CL1955" t="e">
            <v>#REF!</v>
          </cell>
        </row>
        <row r="1956">
          <cell r="B1956">
            <v>310315</v>
          </cell>
          <cell r="C1956" t="str">
            <v xml:space="preserve"> WHEELER,QUINTEN R.</v>
          </cell>
          <cell r="D1956">
            <v>124000</v>
          </cell>
          <cell r="E1956">
            <v>93061.68</v>
          </cell>
          <cell r="F1956">
            <v>41442</v>
          </cell>
          <cell r="G1956">
            <v>46935</v>
          </cell>
          <cell r="H1956" t="str">
            <v xml:space="preserve"> CASH OUT REFINANCE</v>
          </cell>
          <cell r="I1956" t="str">
            <v xml:space="preserve"> PA</v>
          </cell>
          <cell r="J1956">
            <v>19</v>
          </cell>
          <cell r="K1956" t="str">
            <v xml:space="preserve"> A</v>
          </cell>
          <cell r="L1956" t="str">
            <v xml:space="preserve"> N</v>
          </cell>
          <cell r="M1956">
            <v>0</v>
          </cell>
          <cell r="N1956">
            <v>67485</v>
          </cell>
          <cell r="O1956">
            <v>310315</v>
          </cell>
          <cell r="P1956">
            <v>0</v>
          </cell>
          <cell r="Q1956" t="str">
            <v xml:space="preserve"> AT</v>
          </cell>
          <cell r="R1956">
            <v>43132</v>
          </cell>
          <cell r="S1956">
            <v>878.86</v>
          </cell>
          <cell r="T1956">
            <v>185.76</v>
          </cell>
          <cell r="U1956" t="str">
            <v xml:space="preserve"> N</v>
          </cell>
          <cell r="V1956">
            <v>2</v>
          </cell>
          <cell r="W1956">
            <v>511789573</v>
          </cell>
          <cell r="X1956" t="str">
            <v xml:space="preserve"> S</v>
          </cell>
          <cell r="Y1956">
            <v>67485</v>
          </cell>
          <cell r="Z1956">
            <v>310315</v>
          </cell>
          <cell r="AA1956">
            <v>0</v>
          </cell>
          <cell r="AB1956">
            <v>2</v>
          </cell>
          <cell r="AC1956">
            <v>6</v>
          </cell>
          <cell r="AD1956">
            <v>3</v>
          </cell>
          <cell r="AE1956">
            <v>310315</v>
          </cell>
          <cell r="AF1956">
            <v>1</v>
          </cell>
          <cell r="AG1956" t="str">
            <v xml:space="preserve"> ST</v>
          </cell>
          <cell r="AH1956" t="str">
            <v xml:space="preserve"> 901 PRAIRIE AVE., SCOTT CITY</v>
          </cell>
          <cell r="AI1956" t="str">
            <v xml:space="preserve"> N</v>
          </cell>
          <cell r="AJ1956">
            <v>3.125</v>
          </cell>
          <cell r="AK1956">
            <v>1</v>
          </cell>
          <cell r="AL1956">
            <v>67485</v>
          </cell>
          <cell r="AM1956">
            <v>310315</v>
          </cell>
          <cell r="AN1956" t="str">
            <v xml:space="preserve">  0/00/0000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67485</v>
          </cell>
          <cell r="AZ1956">
            <v>310315</v>
          </cell>
          <cell r="BA1956" t="str">
            <v xml:space="preserve"> ST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 t="str">
            <v>Pass</v>
          </cell>
          <cell r="BH1956" t="str">
            <v>Pass</v>
          </cell>
          <cell r="BI1956" t="str">
            <v>***-**-9573</v>
          </cell>
          <cell r="BJ1956">
            <v>93061.68</v>
          </cell>
          <cell r="BK1956">
            <v>93247.439999999988</v>
          </cell>
          <cell r="BL1956">
            <v>93247.439999999988</v>
          </cell>
          <cell r="BM1956"/>
          <cell r="BN1956"/>
          <cell r="BO1956"/>
          <cell r="BP1956"/>
          <cell r="BQ1956">
            <v>3.9936885280723943E-5</v>
          </cell>
          <cell r="BR1956">
            <v>93061.68</v>
          </cell>
          <cell r="BS1956">
            <v>185.76</v>
          </cell>
          <cell r="BT1956">
            <v>93247.439999999988</v>
          </cell>
          <cell r="BU1956">
            <v>0</v>
          </cell>
          <cell r="BV1956">
            <v>93247.439999999988</v>
          </cell>
          <cell r="BW1956">
            <v>0</v>
          </cell>
          <cell r="BX1956">
            <v>0</v>
          </cell>
          <cell r="BY1956"/>
          <cell r="BZ1956">
            <v>0</v>
          </cell>
          <cell r="CA1956" t="e">
            <v>#REF!</v>
          </cell>
          <cell r="CB1956" t="str">
            <v>Match</v>
          </cell>
          <cell r="CC1956" t="b">
            <v>0</v>
          </cell>
          <cell r="CD1956">
            <v>511789573</v>
          </cell>
          <cell r="CE1956">
            <v>9</v>
          </cell>
          <cell r="CF1956">
            <v>5</v>
          </cell>
          <cell r="CG1956">
            <v>78</v>
          </cell>
          <cell r="CH1956" t="b">
            <v>0</v>
          </cell>
          <cell r="CI1956">
            <v>-8.3131597222236451</v>
          </cell>
          <cell r="CJ1956"/>
          <cell r="CK1956" t="e">
            <v>#REF!</v>
          </cell>
          <cell r="CL1956" t="e">
            <v>#REF!</v>
          </cell>
        </row>
        <row r="1957">
          <cell r="B1957">
            <v>9310315</v>
          </cell>
          <cell r="C1957" t="str">
            <v xml:space="preserve"> WHEELER,QUINTEN</v>
          </cell>
          <cell r="D1957">
            <v>-124000</v>
          </cell>
          <cell r="E1957">
            <v>-93061.68</v>
          </cell>
          <cell r="F1957">
            <v>41442</v>
          </cell>
          <cell r="G1957">
            <v>46935</v>
          </cell>
          <cell r="H1957" t="str">
            <v xml:space="preserve"> FHLB SOLD LOAN</v>
          </cell>
          <cell r="I1957" t="str">
            <v xml:space="preserve"> PT</v>
          </cell>
          <cell r="J1957">
            <v>20</v>
          </cell>
          <cell r="K1957" t="str">
            <v xml:space="preserve"> A</v>
          </cell>
          <cell r="L1957" t="str">
            <v xml:space="preserve"> N</v>
          </cell>
          <cell r="M1957">
            <v>0</v>
          </cell>
          <cell r="N1957">
            <v>67485</v>
          </cell>
          <cell r="O1957">
            <v>9310315</v>
          </cell>
          <cell r="P1957">
            <v>0</v>
          </cell>
          <cell r="Q1957" t="str">
            <v xml:space="preserve"> AT</v>
          </cell>
          <cell r="R1957">
            <v>43132</v>
          </cell>
          <cell r="S1957">
            <v>878.86</v>
          </cell>
          <cell r="T1957">
            <v>-185.76</v>
          </cell>
          <cell r="U1957" t="str">
            <v xml:space="preserve"> N</v>
          </cell>
          <cell r="V1957">
            <v>2</v>
          </cell>
          <cell r="W1957">
            <v>511789573</v>
          </cell>
          <cell r="X1957" t="str">
            <v xml:space="preserve"> S</v>
          </cell>
          <cell r="Y1957">
            <v>67485</v>
          </cell>
          <cell r="Z1957">
            <v>9310315</v>
          </cell>
          <cell r="AA1957">
            <v>0</v>
          </cell>
          <cell r="AB1957">
            <v>2</v>
          </cell>
          <cell r="AC1957">
            <v>6</v>
          </cell>
          <cell r="AD1957">
            <v>3</v>
          </cell>
          <cell r="AE1957">
            <v>310315</v>
          </cell>
          <cell r="AF1957">
            <v>1</v>
          </cell>
          <cell r="AG1957" t="str">
            <v xml:space="preserve"> ST</v>
          </cell>
          <cell r="AH1957" t="str">
            <v xml:space="preserve"> 901 PRAIRIE AVE., SCOTT CITY</v>
          </cell>
          <cell r="AI1957" t="str">
            <v xml:space="preserve"> N</v>
          </cell>
          <cell r="AJ1957">
            <v>3.125</v>
          </cell>
          <cell r="AK1957">
            <v>5</v>
          </cell>
          <cell r="AL1957">
            <v>67485</v>
          </cell>
          <cell r="AM1957">
            <v>9310315</v>
          </cell>
          <cell r="AN1957" t="str">
            <v xml:space="preserve">  0/00/0000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67485</v>
          </cell>
          <cell r="AZ1957">
            <v>9310315</v>
          </cell>
          <cell r="BA1957" t="str">
            <v xml:space="preserve"> ST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 t="str">
            <v>Pass</v>
          </cell>
          <cell r="BH1957" t="str">
            <v>Pass</v>
          </cell>
          <cell r="BI1957" t="str">
            <v>***-**-9573</v>
          </cell>
          <cell r="BJ1957">
            <v>-93061.68</v>
          </cell>
          <cell r="BK1957">
            <v>-93247.439999999988</v>
          </cell>
          <cell r="BL1957">
            <v>-93247.439999999988</v>
          </cell>
          <cell r="BM1957"/>
          <cell r="BN1957"/>
          <cell r="BO1957"/>
          <cell r="BP1957"/>
          <cell r="BQ1957">
            <v>-3.9936885280723943E-5</v>
          </cell>
          <cell r="BR1957">
            <v>-93061.68</v>
          </cell>
          <cell r="BS1957">
            <v>-185.76</v>
          </cell>
          <cell r="BT1957">
            <v>-93247.439999999988</v>
          </cell>
          <cell r="BU1957">
            <v>0</v>
          </cell>
          <cell r="BV1957">
            <v>-93247.439999999988</v>
          </cell>
          <cell r="BW1957">
            <v>0</v>
          </cell>
          <cell r="BX1957">
            <v>0</v>
          </cell>
          <cell r="BY1957"/>
          <cell r="BZ1957">
            <v>0</v>
          </cell>
          <cell r="CA1957" t="e">
            <v>#REF!</v>
          </cell>
          <cell r="CB1957" t="str">
            <v>Match</v>
          </cell>
          <cell r="CC1957" t="b">
            <v>0</v>
          </cell>
          <cell r="CD1957">
            <v>511789573</v>
          </cell>
          <cell r="CE1957">
            <v>9</v>
          </cell>
          <cell r="CF1957">
            <v>5</v>
          </cell>
          <cell r="CG1957">
            <v>78</v>
          </cell>
          <cell r="CH1957" t="b">
            <v>0</v>
          </cell>
          <cell r="CI1957">
            <v>-8.3131597222236451</v>
          </cell>
          <cell r="CJ1957"/>
          <cell r="CK1957" t="e">
            <v>#REF!</v>
          </cell>
          <cell r="CL1957" t="e">
            <v>#REF!</v>
          </cell>
        </row>
        <row r="1958">
          <cell r="B1958">
            <v>10391</v>
          </cell>
          <cell r="C1958" t="str">
            <v xml:space="preserve"> WEST,DAVIN J</v>
          </cell>
          <cell r="D1958">
            <v>125000</v>
          </cell>
          <cell r="E1958">
            <v>0</v>
          </cell>
          <cell r="F1958">
            <v>38664</v>
          </cell>
          <cell r="G1958">
            <v>44136</v>
          </cell>
          <cell r="H1958" t="str">
            <v xml:space="preserve"> PURCHASE REAL ESTATE</v>
          </cell>
          <cell r="I1958" t="str">
            <v xml:space="preserve"> NA</v>
          </cell>
          <cell r="J1958">
            <v>61</v>
          </cell>
          <cell r="K1958" t="str">
            <v xml:space="preserve"> A</v>
          </cell>
          <cell r="L1958" t="str">
            <v xml:space="preserve"> N</v>
          </cell>
          <cell r="M1958">
            <v>0</v>
          </cell>
          <cell r="N1958">
            <v>67593</v>
          </cell>
          <cell r="O1958">
            <v>10391</v>
          </cell>
          <cell r="P1958">
            <v>0</v>
          </cell>
          <cell r="Q1958" t="str">
            <v xml:space="preserve"> LF</v>
          </cell>
          <cell r="R1958">
            <v>42767</v>
          </cell>
          <cell r="S1958">
            <v>1139.69</v>
          </cell>
          <cell r="T1958">
            <v>0</v>
          </cell>
          <cell r="U1958" t="str">
            <v xml:space="preserve"> N</v>
          </cell>
          <cell r="V1958">
            <v>7</v>
          </cell>
          <cell r="W1958">
            <v>513849504</v>
          </cell>
          <cell r="X1958" t="str">
            <v xml:space="preserve"> S</v>
          </cell>
          <cell r="Y1958">
            <v>67593</v>
          </cell>
          <cell r="Z1958">
            <v>10391</v>
          </cell>
          <cell r="AA1958">
            <v>0</v>
          </cell>
          <cell r="AB1958">
            <v>1</v>
          </cell>
          <cell r="AC1958">
            <v>6</v>
          </cell>
          <cell r="AD1958">
            <v>5</v>
          </cell>
          <cell r="AE1958">
            <v>0</v>
          </cell>
          <cell r="AF1958">
            <v>0</v>
          </cell>
          <cell r="AG1958" t="str">
            <v xml:space="preserve"> ST</v>
          </cell>
          <cell r="AH1958" t="str">
            <v xml:space="preserve"> RE MORTGAGE &amp; INV, ACCTS, EQUI</v>
          </cell>
          <cell r="AI1958" t="str">
            <v xml:space="preserve"> N</v>
          </cell>
          <cell r="AJ1958">
            <v>4.25</v>
          </cell>
          <cell r="AK1958">
            <v>42</v>
          </cell>
          <cell r="AL1958">
            <v>67593</v>
          </cell>
          <cell r="AM1958">
            <v>10391</v>
          </cell>
          <cell r="AN1958" t="str">
            <v xml:space="preserve">  0/00/0000</v>
          </cell>
          <cell r="AO1958">
            <v>0</v>
          </cell>
          <cell r="AP1958">
            <v>13777.64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13777.64</v>
          </cell>
          <cell r="AV1958">
            <v>26</v>
          </cell>
          <cell r="AW1958">
            <v>24</v>
          </cell>
          <cell r="AX1958">
            <v>22</v>
          </cell>
          <cell r="AY1958">
            <v>67593</v>
          </cell>
          <cell r="AZ1958">
            <v>10391</v>
          </cell>
          <cell r="BA1958" t="str">
            <v xml:space="preserve"> ST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 t="str">
            <v>Substandard</v>
          </cell>
          <cell r="BH1958" t="str">
            <v>Pass</v>
          </cell>
          <cell r="BI1958" t="str">
            <v>***-**-9504</v>
          </cell>
          <cell r="BJ1958">
            <v>0</v>
          </cell>
          <cell r="BK1958">
            <v>0</v>
          </cell>
          <cell r="BL1958"/>
          <cell r="BM1958"/>
          <cell r="BN1958">
            <v>0</v>
          </cell>
          <cell r="BO1958"/>
          <cell r="BP1958"/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 t="str">
            <v>120 +</v>
          </cell>
          <cell r="BZ1958">
            <v>13777.64</v>
          </cell>
          <cell r="CA1958" t="e">
            <v>#REF!</v>
          </cell>
          <cell r="CB1958" t="str">
            <v>Match</v>
          </cell>
          <cell r="CC1958" t="b">
            <v>0</v>
          </cell>
          <cell r="CD1958">
            <v>513849504</v>
          </cell>
          <cell r="CE1958">
            <v>9</v>
          </cell>
          <cell r="CF1958">
            <v>5</v>
          </cell>
          <cell r="CG1958">
            <v>84</v>
          </cell>
          <cell r="CH1958" t="b">
            <v>0</v>
          </cell>
          <cell r="CI1958">
            <v>356.68684027777635</v>
          </cell>
          <cell r="CJ1958" t="str">
            <v>31 +</v>
          </cell>
          <cell r="CK1958" t="e">
            <v>#REF!</v>
          </cell>
          <cell r="CL1958" t="e">
            <v>#REF!</v>
          </cell>
        </row>
        <row r="1959">
          <cell r="B1959">
            <v>10392</v>
          </cell>
          <cell r="C1959" t="str">
            <v xml:space="preserve"> WEST,DAVIN J</v>
          </cell>
          <cell r="D1959">
            <v>75000</v>
          </cell>
          <cell r="E1959">
            <v>0</v>
          </cell>
          <cell r="F1959">
            <v>38664</v>
          </cell>
          <cell r="G1959">
            <v>41221</v>
          </cell>
          <cell r="H1959" t="str">
            <v xml:space="preserve"> STOCK PURCHASE</v>
          </cell>
          <cell r="I1959" t="str">
            <v xml:space="preserve"> NA</v>
          </cell>
          <cell r="J1959">
            <v>32</v>
          </cell>
          <cell r="K1959" t="str">
            <v xml:space="preserve"> A</v>
          </cell>
          <cell r="L1959" t="str">
            <v xml:space="preserve"> N</v>
          </cell>
          <cell r="M1959">
            <v>0</v>
          </cell>
          <cell r="N1959">
            <v>67593</v>
          </cell>
          <cell r="O1959">
            <v>10392</v>
          </cell>
          <cell r="P1959">
            <v>0</v>
          </cell>
          <cell r="Q1959" t="str">
            <v xml:space="preserve"> LF</v>
          </cell>
          <cell r="R1959">
            <v>41068</v>
          </cell>
          <cell r="S1959">
            <v>1197.2</v>
          </cell>
          <cell r="T1959">
            <v>0</v>
          </cell>
          <cell r="U1959" t="str">
            <v xml:space="preserve"> N</v>
          </cell>
          <cell r="V1959">
            <v>7</v>
          </cell>
          <cell r="W1959">
            <v>513849504</v>
          </cell>
          <cell r="X1959" t="str">
            <v xml:space="preserve"> S</v>
          </cell>
          <cell r="Y1959">
            <v>67593</v>
          </cell>
          <cell r="Z1959">
            <v>10392</v>
          </cell>
          <cell r="AA1959">
            <v>0</v>
          </cell>
          <cell r="AB1959">
            <v>1</v>
          </cell>
          <cell r="AC1959">
            <v>4</v>
          </cell>
          <cell r="AD1959">
            <v>5</v>
          </cell>
          <cell r="AE1959">
            <v>0</v>
          </cell>
          <cell r="AF1959">
            <v>0</v>
          </cell>
          <cell r="AG1959" t="str">
            <v xml:space="preserve"> ST</v>
          </cell>
          <cell r="AH1959" t="str">
            <v xml:space="preserve"> ALL INV, ACCTS, EQUIP, GI &amp; FI</v>
          </cell>
          <cell r="AI1959" t="str">
            <v xml:space="preserve"> N</v>
          </cell>
          <cell r="AJ1959">
            <v>5.25</v>
          </cell>
          <cell r="AK1959">
            <v>26</v>
          </cell>
          <cell r="AL1959">
            <v>67593</v>
          </cell>
          <cell r="AM1959">
            <v>10392</v>
          </cell>
          <cell r="AN1959" t="str">
            <v xml:space="preserve">  0/00/0000</v>
          </cell>
          <cell r="AO1959">
            <v>0</v>
          </cell>
          <cell r="AP1959">
            <v>4721.6000000000004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4721.6000000000004</v>
          </cell>
          <cell r="AV1959">
            <v>28</v>
          </cell>
          <cell r="AW1959">
            <v>26</v>
          </cell>
          <cell r="AX1959">
            <v>25</v>
          </cell>
          <cell r="AY1959">
            <v>67593</v>
          </cell>
          <cell r="AZ1959">
            <v>10392</v>
          </cell>
          <cell r="BA1959" t="str">
            <v xml:space="preserve"> ST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 t="str">
            <v>Substandard</v>
          </cell>
          <cell r="BH1959" t="str">
            <v>Pass</v>
          </cell>
          <cell r="BI1959" t="str">
            <v>***-**-9504</v>
          </cell>
          <cell r="BJ1959">
            <v>0</v>
          </cell>
          <cell r="BK1959">
            <v>0</v>
          </cell>
          <cell r="BL1959"/>
          <cell r="BM1959"/>
          <cell r="BN1959">
            <v>0</v>
          </cell>
          <cell r="BO1959"/>
          <cell r="BP1959"/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 t="str">
            <v>120 +</v>
          </cell>
          <cell r="BZ1959">
            <v>4721.6000000000004</v>
          </cell>
          <cell r="CA1959" t="e">
            <v>#REF!</v>
          </cell>
          <cell r="CB1959" t="str">
            <v>Match</v>
          </cell>
          <cell r="CC1959" t="b">
            <v>0</v>
          </cell>
          <cell r="CD1959">
            <v>513849504</v>
          </cell>
          <cell r="CE1959">
            <v>9</v>
          </cell>
          <cell r="CF1959">
            <v>5</v>
          </cell>
          <cell r="CG1959">
            <v>84</v>
          </cell>
          <cell r="CH1959" t="b">
            <v>0</v>
          </cell>
          <cell r="CI1959">
            <v>2055.6868402777764</v>
          </cell>
          <cell r="CJ1959" t="str">
            <v>31 +</v>
          </cell>
          <cell r="CK1959" t="e">
            <v>#REF!</v>
          </cell>
          <cell r="CL1959" t="e">
            <v>#REF!</v>
          </cell>
        </row>
        <row r="1960">
          <cell r="B1960">
            <v>49182</v>
          </cell>
          <cell r="C1960" t="str">
            <v xml:space="preserve"> WHIPPLE,KYLE D.</v>
          </cell>
          <cell r="D1960">
            <v>16188.37</v>
          </cell>
          <cell r="E1960">
            <v>6033.29</v>
          </cell>
          <cell r="F1960">
            <v>41437</v>
          </cell>
          <cell r="G1960">
            <v>43174</v>
          </cell>
          <cell r="H1960" t="str">
            <v xml:space="preserve"> VEHICLE REFINANCE</v>
          </cell>
          <cell r="I1960" t="str">
            <v xml:space="preserve"> SA</v>
          </cell>
          <cell r="J1960">
            <v>34</v>
          </cell>
          <cell r="K1960" t="str">
            <v xml:space="preserve"> A</v>
          </cell>
          <cell r="L1960" t="str">
            <v xml:space="preserve"> N</v>
          </cell>
          <cell r="M1960">
            <v>0</v>
          </cell>
          <cell r="N1960">
            <v>67620</v>
          </cell>
          <cell r="O1960">
            <v>49182</v>
          </cell>
          <cell r="P1960">
            <v>0</v>
          </cell>
          <cell r="Q1960" t="str">
            <v xml:space="preserve"> AT</v>
          </cell>
          <cell r="R1960">
            <v>43115</v>
          </cell>
          <cell r="S1960">
            <v>350.59</v>
          </cell>
          <cell r="T1960">
            <v>18.510000000000002</v>
          </cell>
          <cell r="U1960" t="str">
            <v xml:space="preserve"> N</v>
          </cell>
          <cell r="V1960">
            <v>11</v>
          </cell>
          <cell r="W1960">
            <v>513804951</v>
          </cell>
          <cell r="X1960" t="str">
            <v xml:space="preserve"> S</v>
          </cell>
          <cell r="Y1960">
            <v>67620</v>
          </cell>
          <cell r="Z1960">
            <v>49182</v>
          </cell>
          <cell r="AA1960">
            <v>0</v>
          </cell>
          <cell r="AB1960">
            <v>4</v>
          </cell>
          <cell r="AC1960">
            <v>5</v>
          </cell>
          <cell r="AD1960">
            <v>12</v>
          </cell>
          <cell r="AE1960">
            <v>0</v>
          </cell>
          <cell r="AF1960">
            <v>0</v>
          </cell>
          <cell r="AG1960" t="str">
            <v xml:space="preserve"> ST</v>
          </cell>
          <cell r="AH1960" t="str">
            <v xml:space="preserve"> 06 KIA SORENTO/97 GMC PICKUP</v>
          </cell>
          <cell r="AI1960" t="str">
            <v xml:space="preserve"> N</v>
          </cell>
          <cell r="AJ1960">
            <v>7</v>
          </cell>
          <cell r="AK1960">
            <v>51</v>
          </cell>
          <cell r="AL1960">
            <v>67620</v>
          </cell>
          <cell r="AM1960">
            <v>49182</v>
          </cell>
          <cell r="AN1960" t="str">
            <v xml:space="preserve">  0/00/0000</v>
          </cell>
          <cell r="AO1960">
            <v>273</v>
          </cell>
          <cell r="AP1960">
            <v>8.1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46</v>
          </cell>
          <cell r="AW1960">
            <v>39</v>
          </cell>
          <cell r="AX1960">
            <v>37</v>
          </cell>
          <cell r="AY1960">
            <v>67620</v>
          </cell>
          <cell r="AZ1960">
            <v>49182</v>
          </cell>
          <cell r="BA1960" t="str">
            <v xml:space="preserve"> ST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 t="str">
            <v>Pass</v>
          </cell>
          <cell r="BH1960" t="str">
            <v>Pass</v>
          </cell>
          <cell r="BI1960" t="str">
            <v>***-**-4951</v>
          </cell>
          <cell r="BJ1960">
            <v>6033.29</v>
          </cell>
          <cell r="BK1960">
            <v>6051.8</v>
          </cell>
          <cell r="BL1960">
            <v>6051.8</v>
          </cell>
          <cell r="BM1960"/>
          <cell r="BN1960"/>
          <cell r="BO1960"/>
          <cell r="BP1960"/>
          <cell r="BQ1960">
            <v>5.7996998950970936E-6</v>
          </cell>
          <cell r="BR1960">
            <v>6033.29</v>
          </cell>
          <cell r="BS1960">
            <v>18.510000000000002</v>
          </cell>
          <cell r="BT1960">
            <v>6051.8</v>
          </cell>
          <cell r="BU1960">
            <v>0</v>
          </cell>
          <cell r="BV1960">
            <v>6051.8</v>
          </cell>
          <cell r="BW1960">
            <v>0</v>
          </cell>
          <cell r="BX1960">
            <v>0</v>
          </cell>
          <cell r="BY1960"/>
          <cell r="BZ1960">
            <v>281.10000000000002</v>
          </cell>
          <cell r="CA1960" t="e">
            <v>#REF!</v>
          </cell>
          <cell r="CB1960" t="str">
            <v>Match</v>
          </cell>
          <cell r="CC1960" t="b">
            <v>0</v>
          </cell>
          <cell r="CD1960">
            <v>513804951</v>
          </cell>
          <cell r="CE1960">
            <v>9</v>
          </cell>
          <cell r="CF1960">
            <v>5</v>
          </cell>
          <cell r="CG1960">
            <v>80</v>
          </cell>
          <cell r="CH1960" t="b">
            <v>0</v>
          </cell>
          <cell r="CI1960">
            <v>8.6868402777763549</v>
          </cell>
          <cell r="CJ1960"/>
          <cell r="CK1960" t="e">
            <v>#REF!</v>
          </cell>
          <cell r="CL1960" t="e">
            <v>#REF!</v>
          </cell>
        </row>
        <row r="1961">
          <cell r="B1961">
            <v>52317</v>
          </cell>
          <cell r="C1961" t="str">
            <v xml:space="preserve"> WHITE,LARRY R</v>
          </cell>
          <cell r="D1961">
            <v>6340.11</v>
          </cell>
          <cell r="E1961">
            <v>2083.87</v>
          </cell>
          <cell r="F1961">
            <v>42331</v>
          </cell>
          <cell r="G1961">
            <v>43437</v>
          </cell>
          <cell r="H1961" t="str">
            <v xml:space="preserve"> REFINANCE VEHICLE</v>
          </cell>
          <cell r="I1961" t="str">
            <v xml:space="preserve"> SA</v>
          </cell>
          <cell r="J1961">
            <v>31</v>
          </cell>
          <cell r="K1961" t="str">
            <v xml:space="preserve"> A</v>
          </cell>
          <cell r="L1961" t="str">
            <v xml:space="preserve"> N</v>
          </cell>
          <cell r="M1961">
            <v>0</v>
          </cell>
          <cell r="N1961">
            <v>67630</v>
          </cell>
          <cell r="O1961">
            <v>52317</v>
          </cell>
          <cell r="P1961">
            <v>0</v>
          </cell>
          <cell r="Q1961" t="str">
            <v xml:space="preserve"> LF</v>
          </cell>
          <cell r="R1961">
            <v>43134</v>
          </cell>
          <cell r="S1961">
            <v>196.17</v>
          </cell>
          <cell r="T1961">
            <v>8.39</v>
          </cell>
          <cell r="U1961" t="str">
            <v xml:space="preserve"> N</v>
          </cell>
          <cell r="V1961">
            <v>11</v>
          </cell>
          <cell r="W1961">
            <v>487427383</v>
          </cell>
          <cell r="X1961" t="str">
            <v xml:space="preserve"> S</v>
          </cell>
          <cell r="Y1961">
            <v>67630</v>
          </cell>
          <cell r="Z1961">
            <v>52317</v>
          </cell>
          <cell r="AA1961">
            <v>0</v>
          </cell>
          <cell r="AB1961">
            <v>4</v>
          </cell>
          <cell r="AC1961">
            <v>10</v>
          </cell>
          <cell r="AD1961">
            <v>4</v>
          </cell>
          <cell r="AE1961">
            <v>0</v>
          </cell>
          <cell r="AF1961">
            <v>0</v>
          </cell>
          <cell r="AG1961" t="str">
            <v xml:space="preserve"> ST</v>
          </cell>
          <cell r="AH1961" t="str">
            <v xml:space="preserve"> 2008 MAZDA CX-9 AWD</v>
          </cell>
          <cell r="AI1961" t="str">
            <v xml:space="preserve"> N</v>
          </cell>
          <cell r="AJ1961">
            <v>7</v>
          </cell>
          <cell r="AK1961">
            <v>0</v>
          </cell>
          <cell r="AL1961">
            <v>67630</v>
          </cell>
          <cell r="AM1961">
            <v>52317</v>
          </cell>
          <cell r="AN1961" t="str">
            <v xml:space="preserve">  0/00/0000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67630</v>
          </cell>
          <cell r="AZ1961">
            <v>52317</v>
          </cell>
          <cell r="BA1961" t="str">
            <v xml:space="preserve"> ST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 t="str">
            <v>Pass</v>
          </cell>
          <cell r="BH1961" t="str">
            <v>Pass</v>
          </cell>
          <cell r="BI1961" t="str">
            <v>***-**-7383</v>
          </cell>
          <cell r="BJ1961">
            <v>2083.87</v>
          </cell>
          <cell r="BK1961">
            <v>2092.2599999999998</v>
          </cell>
          <cell r="BL1961">
            <v>2092.2599999999998</v>
          </cell>
          <cell r="BM1961"/>
          <cell r="BN1961"/>
          <cell r="BO1961"/>
          <cell r="BP1961"/>
          <cell r="BQ1961">
            <v>2.003189076009272E-6</v>
          </cell>
          <cell r="BR1961">
            <v>2083.87</v>
          </cell>
          <cell r="BS1961">
            <v>8.39</v>
          </cell>
          <cell r="BT1961">
            <v>2092.2599999999998</v>
          </cell>
          <cell r="BU1961">
            <v>0</v>
          </cell>
          <cell r="BV1961">
            <v>2092.2599999999998</v>
          </cell>
          <cell r="BW1961">
            <v>0</v>
          </cell>
          <cell r="BX1961">
            <v>0</v>
          </cell>
          <cell r="BY1961"/>
          <cell r="BZ1961">
            <v>0</v>
          </cell>
          <cell r="CA1961" t="e">
            <v>#REF!</v>
          </cell>
          <cell r="CB1961" t="str">
            <v>Match</v>
          </cell>
          <cell r="CC1961" t="b">
            <v>0</v>
          </cell>
          <cell r="CD1961">
            <v>487427383</v>
          </cell>
          <cell r="CE1961">
            <v>9</v>
          </cell>
          <cell r="CF1961">
            <v>4</v>
          </cell>
          <cell r="CG1961">
            <v>42</v>
          </cell>
          <cell r="CH1961" t="b">
            <v>0</v>
          </cell>
          <cell r="CI1961">
            <v>-10.313159722223645</v>
          </cell>
          <cell r="CJ1961"/>
          <cell r="CK1961" t="e">
            <v>#REF!</v>
          </cell>
          <cell r="CL1961" t="e">
            <v>#REF!</v>
          </cell>
        </row>
        <row r="1962">
          <cell r="B1962">
            <v>53860</v>
          </cell>
          <cell r="C1962" t="str">
            <v xml:space="preserve"> WHITE,LARRY R</v>
          </cell>
          <cell r="D1962">
            <v>2325.83</v>
          </cell>
          <cell r="E1962">
            <v>1503.86</v>
          </cell>
          <cell r="F1962">
            <v>42870</v>
          </cell>
          <cell r="G1962">
            <v>43499</v>
          </cell>
          <cell r="H1962" t="str">
            <v xml:space="preserve"> PERSONAL</v>
          </cell>
          <cell r="I1962" t="str">
            <v xml:space="preserve"> SA</v>
          </cell>
          <cell r="J1962">
            <v>31</v>
          </cell>
          <cell r="K1962" t="str">
            <v xml:space="preserve"> A</v>
          </cell>
          <cell r="L1962" t="str">
            <v xml:space="preserve"> N</v>
          </cell>
          <cell r="M1962">
            <v>0</v>
          </cell>
          <cell r="N1962">
            <v>67630</v>
          </cell>
          <cell r="O1962">
            <v>53860</v>
          </cell>
          <cell r="P1962">
            <v>0</v>
          </cell>
          <cell r="Q1962" t="str">
            <v xml:space="preserve"> J</v>
          </cell>
          <cell r="R1962">
            <v>43134</v>
          </cell>
          <cell r="S1962">
            <v>126.05</v>
          </cell>
          <cell r="T1962">
            <v>12.98</v>
          </cell>
          <cell r="U1962" t="str">
            <v xml:space="preserve"> N</v>
          </cell>
          <cell r="V1962">
            <v>1</v>
          </cell>
          <cell r="W1962">
            <v>487427383</v>
          </cell>
          <cell r="X1962" t="str">
            <v xml:space="preserve"> S</v>
          </cell>
          <cell r="Y1962">
            <v>67630</v>
          </cell>
          <cell r="Z1962">
            <v>53860</v>
          </cell>
          <cell r="AA1962">
            <v>0</v>
          </cell>
          <cell r="AB1962">
            <v>4</v>
          </cell>
          <cell r="AC1962">
            <v>10</v>
          </cell>
          <cell r="AD1962">
            <v>4</v>
          </cell>
          <cell r="AE1962">
            <v>0</v>
          </cell>
          <cell r="AF1962">
            <v>0</v>
          </cell>
          <cell r="AG1962" t="str">
            <v xml:space="preserve"> ST</v>
          </cell>
          <cell r="AH1962" t="str">
            <v xml:space="preserve"> UNSECURED</v>
          </cell>
          <cell r="AI1962" t="str">
            <v xml:space="preserve"> N</v>
          </cell>
          <cell r="AJ1962">
            <v>15</v>
          </cell>
          <cell r="AK1962">
            <v>0</v>
          </cell>
          <cell r="AL1962">
            <v>67630</v>
          </cell>
          <cell r="AM1962">
            <v>53860</v>
          </cell>
          <cell r="AN1962" t="str">
            <v xml:space="preserve">  0/00/0000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67630</v>
          </cell>
          <cell r="AZ1962">
            <v>53860</v>
          </cell>
          <cell r="BA1962" t="str">
            <v xml:space="preserve"> ST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 t="str">
            <v>Pass</v>
          </cell>
          <cell r="BH1962" t="str">
            <v>Pass</v>
          </cell>
          <cell r="BI1962" t="str">
            <v>***-**-7383</v>
          </cell>
          <cell r="BJ1962">
            <v>1503.86</v>
          </cell>
          <cell r="BK1962">
            <v>1516.84</v>
          </cell>
          <cell r="BL1962">
            <v>1516.84</v>
          </cell>
          <cell r="BM1962"/>
          <cell r="BN1962"/>
          <cell r="BO1962"/>
          <cell r="BP1962"/>
          <cell r="BQ1962">
            <v>3.0977898167290084E-6</v>
          </cell>
          <cell r="BR1962">
            <v>1503.86</v>
          </cell>
          <cell r="BS1962">
            <v>12.98</v>
          </cell>
          <cell r="BT1962">
            <v>1516.84</v>
          </cell>
          <cell r="BU1962">
            <v>0</v>
          </cell>
          <cell r="BV1962">
            <v>1516.84</v>
          </cell>
          <cell r="BW1962">
            <v>0</v>
          </cell>
          <cell r="BX1962">
            <v>0</v>
          </cell>
          <cell r="BY1962"/>
          <cell r="BZ1962">
            <v>0</v>
          </cell>
          <cell r="CA1962" t="e">
            <v>#REF!</v>
          </cell>
          <cell r="CB1962" t="str">
            <v>Match</v>
          </cell>
          <cell r="CC1962" t="b">
            <v>0</v>
          </cell>
          <cell r="CD1962">
            <v>487427383</v>
          </cell>
          <cell r="CE1962">
            <v>9</v>
          </cell>
          <cell r="CF1962">
            <v>4</v>
          </cell>
          <cell r="CG1962">
            <v>42</v>
          </cell>
          <cell r="CH1962" t="b">
            <v>0</v>
          </cell>
          <cell r="CI1962">
            <v>-10.313159722223645</v>
          </cell>
          <cell r="CJ1962"/>
          <cell r="CK1962" t="e">
            <v>#REF!</v>
          </cell>
          <cell r="CL1962" t="e">
            <v>#REF!</v>
          </cell>
        </row>
        <row r="1963">
          <cell r="B1963">
            <v>53574</v>
          </cell>
          <cell r="C1963" t="str">
            <v xml:space="preserve"> WIECHMAN LAND &amp; CATT</v>
          </cell>
          <cell r="D1963">
            <v>175000</v>
          </cell>
          <cell r="E1963">
            <v>135000</v>
          </cell>
          <cell r="F1963">
            <v>42754</v>
          </cell>
          <cell r="G1963">
            <v>43115</v>
          </cell>
          <cell r="H1963" t="str">
            <v xml:space="preserve"> LOC RENEWAL</v>
          </cell>
          <cell r="I1963" t="str">
            <v xml:space="preserve"> SI</v>
          </cell>
          <cell r="J1963">
            <v>91</v>
          </cell>
          <cell r="K1963" t="str">
            <v xml:space="preserve"> A</v>
          </cell>
          <cell r="L1963" t="str">
            <v xml:space="preserve"> O</v>
          </cell>
          <cell r="M1963">
            <v>175000</v>
          </cell>
          <cell r="N1963">
            <v>67650</v>
          </cell>
          <cell r="O1963">
            <v>53574</v>
          </cell>
          <cell r="P1963">
            <v>0</v>
          </cell>
          <cell r="Q1963" t="str">
            <v xml:space="preserve"> LF</v>
          </cell>
          <cell r="R1963">
            <v>43115</v>
          </cell>
          <cell r="S1963">
            <v>0</v>
          </cell>
          <cell r="T1963">
            <v>948.08</v>
          </cell>
          <cell r="U1963" t="str">
            <v xml:space="preserve"> N</v>
          </cell>
          <cell r="V1963">
            <v>7</v>
          </cell>
          <cell r="W1963">
            <v>480988851</v>
          </cell>
          <cell r="X1963" t="str">
            <v xml:space="preserve"> F</v>
          </cell>
          <cell r="Y1963">
            <v>67650</v>
          </cell>
          <cell r="Z1963">
            <v>53574</v>
          </cell>
          <cell r="AA1963">
            <v>0</v>
          </cell>
          <cell r="AB1963">
            <v>11</v>
          </cell>
          <cell r="AC1963">
            <v>4</v>
          </cell>
          <cell r="AD1963">
            <v>11</v>
          </cell>
          <cell r="AE1963">
            <v>0</v>
          </cell>
          <cell r="AF1963">
            <v>0</v>
          </cell>
          <cell r="AG1963" t="str">
            <v xml:space="preserve"> ST</v>
          </cell>
          <cell r="AH1963" t="str">
            <v xml:space="preserve"> INV, ACCT, EQ, GI, FP, LVST</v>
          </cell>
          <cell r="AI1963" t="str">
            <v xml:space="preserve"> N</v>
          </cell>
          <cell r="AJ1963">
            <v>5</v>
          </cell>
          <cell r="AK1963">
            <v>0</v>
          </cell>
          <cell r="AL1963">
            <v>67650</v>
          </cell>
          <cell r="AM1963">
            <v>53574</v>
          </cell>
          <cell r="AN1963" t="str">
            <v xml:space="preserve">  0/00/0000</v>
          </cell>
          <cell r="AO1963">
            <v>135000</v>
          </cell>
          <cell r="AP1963">
            <v>948.08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67650</v>
          </cell>
          <cell r="AZ1963">
            <v>53574</v>
          </cell>
          <cell r="BA1963" t="str">
            <v xml:space="preserve"> ST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 t="str">
            <v>Pass</v>
          </cell>
          <cell r="BH1963" t="str">
            <v>Pass</v>
          </cell>
          <cell r="BI1963" t="str">
            <v>**-***8851</v>
          </cell>
          <cell r="BJ1963">
            <v>175000</v>
          </cell>
          <cell r="BK1963">
            <v>135948.07999999999</v>
          </cell>
          <cell r="BL1963">
            <v>135948.07999999999</v>
          </cell>
          <cell r="BM1963"/>
          <cell r="BN1963"/>
          <cell r="BO1963"/>
          <cell r="BP1963"/>
          <cell r="BQ1963">
            <v>9.2695158959481204E-5</v>
          </cell>
          <cell r="BR1963">
            <v>135000</v>
          </cell>
          <cell r="BS1963">
            <v>948.08</v>
          </cell>
          <cell r="BT1963">
            <v>135948.07999999999</v>
          </cell>
          <cell r="BU1963">
            <v>0</v>
          </cell>
          <cell r="BV1963">
            <v>135948.07999999999</v>
          </cell>
          <cell r="BW1963">
            <v>0</v>
          </cell>
          <cell r="BX1963">
            <v>0</v>
          </cell>
          <cell r="BY1963"/>
          <cell r="BZ1963">
            <v>135948.07999999999</v>
          </cell>
          <cell r="CA1963" t="e">
            <v>#REF!</v>
          </cell>
          <cell r="CB1963" t="str">
            <v>Match</v>
          </cell>
          <cell r="CC1963" t="b">
            <v>0</v>
          </cell>
          <cell r="CD1963">
            <v>480988851</v>
          </cell>
          <cell r="CE1963">
            <v>9</v>
          </cell>
          <cell r="CF1963">
            <v>4</v>
          </cell>
          <cell r="CG1963">
            <v>98</v>
          </cell>
          <cell r="CH1963" t="b">
            <v>0</v>
          </cell>
          <cell r="CI1963">
            <v>8.6868402777763549</v>
          </cell>
          <cell r="CJ1963"/>
          <cell r="CK1963" t="e">
            <v>#REF!</v>
          </cell>
          <cell r="CL1963" t="e">
            <v>#REF!</v>
          </cell>
        </row>
        <row r="1964">
          <cell r="B1964">
            <v>53029</v>
          </cell>
          <cell r="C1964" t="str">
            <v xml:space="preserve"> WIECHMAN,ANDREW</v>
          </cell>
          <cell r="D1964">
            <v>123210.54</v>
          </cell>
          <cell r="E1964">
            <v>119169.27</v>
          </cell>
          <cell r="F1964">
            <v>42546</v>
          </cell>
          <cell r="G1964">
            <v>49827</v>
          </cell>
          <cell r="H1964" t="str">
            <v xml:space="preserve"> PURCHASE REAL ESTATE</v>
          </cell>
          <cell r="I1964" t="str">
            <v xml:space="preserve"> SA</v>
          </cell>
          <cell r="J1964">
            <v>12</v>
          </cell>
          <cell r="K1964" t="str">
            <v xml:space="preserve"> A</v>
          </cell>
          <cell r="L1964" t="str">
            <v xml:space="preserve"> N</v>
          </cell>
          <cell r="M1964">
            <v>0</v>
          </cell>
          <cell r="N1964">
            <v>67687</v>
          </cell>
          <cell r="O1964">
            <v>53029</v>
          </cell>
          <cell r="P1964">
            <v>0</v>
          </cell>
          <cell r="Q1964" t="str">
            <v xml:space="preserve"> JB</v>
          </cell>
          <cell r="R1964">
            <v>43252</v>
          </cell>
          <cell r="S1964">
            <v>10066.780000000001</v>
          </cell>
          <cell r="T1964">
            <v>4079.51</v>
          </cell>
          <cell r="U1964" t="str">
            <v xml:space="preserve"> N</v>
          </cell>
          <cell r="V1964">
            <v>2</v>
          </cell>
          <cell r="W1964">
            <v>510904539</v>
          </cell>
          <cell r="X1964" t="str">
            <v xml:space="preserve"> S</v>
          </cell>
          <cell r="Y1964">
            <v>67687</v>
          </cell>
          <cell r="Z1964">
            <v>53029</v>
          </cell>
          <cell r="AA1964">
            <v>0</v>
          </cell>
          <cell r="AB1964">
            <v>4</v>
          </cell>
          <cell r="AC1964">
            <v>6</v>
          </cell>
          <cell r="AD1964">
            <v>2</v>
          </cell>
          <cell r="AE1964">
            <v>0</v>
          </cell>
          <cell r="AF1964">
            <v>0</v>
          </cell>
          <cell r="AG1964" t="str">
            <v xml:space="preserve"> ST</v>
          </cell>
          <cell r="AH1964" t="str">
            <v xml:space="preserve"> REAL PROPERTY IN SCOTT COUNTY</v>
          </cell>
          <cell r="AI1964" t="str">
            <v xml:space="preserve"> N</v>
          </cell>
          <cell r="AJ1964">
            <v>5.25</v>
          </cell>
          <cell r="AK1964">
            <v>0</v>
          </cell>
          <cell r="AL1964">
            <v>67687</v>
          </cell>
          <cell r="AM1964">
            <v>53029</v>
          </cell>
          <cell r="AN1964" t="str">
            <v xml:space="preserve">  0/00/0000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67687</v>
          </cell>
          <cell r="AZ1964">
            <v>53029</v>
          </cell>
          <cell r="BA1964" t="str">
            <v xml:space="preserve"> ST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 t="str">
            <v>Pass</v>
          </cell>
          <cell r="BH1964" t="str">
            <v>Pass</v>
          </cell>
          <cell r="BI1964" t="str">
            <v>***-**-4539</v>
          </cell>
          <cell r="BJ1964">
            <v>119169.27</v>
          </cell>
          <cell r="BK1964">
            <v>123248.78</v>
          </cell>
          <cell r="BL1964">
            <v>123248.78</v>
          </cell>
          <cell r="BM1964"/>
          <cell r="BN1964"/>
          <cell r="BO1964"/>
          <cell r="BP1964"/>
          <cell r="BQ1964">
            <v>8.5916556644608142E-5</v>
          </cell>
          <cell r="BR1964">
            <v>119169.27</v>
          </cell>
          <cell r="BS1964">
            <v>4079.51</v>
          </cell>
          <cell r="BT1964">
            <v>123248.78</v>
          </cell>
          <cell r="BU1964">
            <v>0</v>
          </cell>
          <cell r="BV1964">
            <v>123248.78</v>
          </cell>
          <cell r="BW1964">
            <v>0</v>
          </cell>
          <cell r="BX1964">
            <v>0</v>
          </cell>
          <cell r="BY1964"/>
          <cell r="BZ1964">
            <v>0</v>
          </cell>
          <cell r="CA1964" t="e">
            <v>#REF!</v>
          </cell>
          <cell r="CB1964" t="str">
            <v>Match</v>
          </cell>
          <cell r="CC1964" t="b">
            <v>0</v>
          </cell>
          <cell r="CD1964">
            <v>510904539</v>
          </cell>
          <cell r="CE1964">
            <v>9</v>
          </cell>
          <cell r="CF1964">
            <v>5</v>
          </cell>
          <cell r="CG1964">
            <v>90</v>
          </cell>
          <cell r="CH1964" t="b">
            <v>0</v>
          </cell>
          <cell r="CI1964">
            <v>-128.31315972222365</v>
          </cell>
          <cell r="CJ1964"/>
          <cell r="CK1964" t="e">
            <v>#REF!</v>
          </cell>
          <cell r="CL1964" t="e">
            <v>#REF!</v>
          </cell>
        </row>
        <row r="1965">
          <cell r="B1965">
            <v>310234</v>
          </cell>
          <cell r="C1965" t="str">
            <v xml:space="preserve"> WIECHMAN,ANDREW</v>
          </cell>
          <cell r="D1965">
            <v>67200</v>
          </cell>
          <cell r="E1965">
            <v>42662.23</v>
          </cell>
          <cell r="F1965">
            <v>40795</v>
          </cell>
          <cell r="G1965">
            <v>46296</v>
          </cell>
          <cell r="H1965" t="str">
            <v xml:space="preserve"> RATE/TERM REFINANCE</v>
          </cell>
          <cell r="I1965" t="str">
            <v xml:space="preserve"> PA</v>
          </cell>
          <cell r="J1965">
            <v>19</v>
          </cell>
          <cell r="K1965" t="str">
            <v xml:space="preserve"> A</v>
          </cell>
          <cell r="L1965" t="str">
            <v xml:space="preserve"> N</v>
          </cell>
          <cell r="M1965">
            <v>0</v>
          </cell>
          <cell r="N1965">
            <v>67687</v>
          </cell>
          <cell r="O1965">
            <v>310234</v>
          </cell>
          <cell r="P1965">
            <v>0</v>
          </cell>
          <cell r="Q1965" t="str">
            <v xml:space="preserve"> KM</v>
          </cell>
          <cell r="R1965">
            <v>43160</v>
          </cell>
          <cell r="S1965">
            <v>484.54</v>
          </cell>
          <cell r="T1965">
            <v>0</v>
          </cell>
          <cell r="U1965" t="str">
            <v xml:space="preserve"> N</v>
          </cell>
          <cell r="V1965">
            <v>2</v>
          </cell>
          <cell r="W1965">
            <v>510904539</v>
          </cell>
          <cell r="X1965" t="str">
            <v xml:space="preserve"> S</v>
          </cell>
          <cell r="Y1965">
            <v>67687</v>
          </cell>
          <cell r="Z1965">
            <v>310234</v>
          </cell>
          <cell r="AA1965">
            <v>0</v>
          </cell>
          <cell r="AB1965">
            <v>4</v>
          </cell>
          <cell r="AC1965">
            <v>6</v>
          </cell>
          <cell r="AD1965">
            <v>3</v>
          </cell>
          <cell r="AE1965">
            <v>310234</v>
          </cell>
          <cell r="AF1965">
            <v>1</v>
          </cell>
          <cell r="AG1965" t="str">
            <v xml:space="preserve"> ST</v>
          </cell>
          <cell r="AH1965" t="str">
            <v xml:space="preserve"> 205 E 6TH</v>
          </cell>
          <cell r="AI1965" t="str">
            <v xml:space="preserve"> N</v>
          </cell>
          <cell r="AJ1965">
            <v>3.375</v>
          </cell>
          <cell r="AK1965">
            <v>0</v>
          </cell>
          <cell r="AL1965">
            <v>67687</v>
          </cell>
          <cell r="AM1965">
            <v>310234</v>
          </cell>
          <cell r="AN1965" t="str">
            <v xml:space="preserve">  0/00/0000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67687</v>
          </cell>
          <cell r="AZ1965">
            <v>310234</v>
          </cell>
          <cell r="BA1965" t="str">
            <v xml:space="preserve"> ST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 t="str">
            <v>Pass</v>
          </cell>
          <cell r="BH1965" t="str">
            <v>Pass</v>
          </cell>
          <cell r="BI1965" t="str">
            <v>***-**-4539</v>
          </cell>
          <cell r="BJ1965">
            <v>42662.23</v>
          </cell>
          <cell r="BK1965">
            <v>42662.23</v>
          </cell>
          <cell r="BL1965">
            <v>42662.23</v>
          </cell>
          <cell r="BM1965"/>
          <cell r="BN1965"/>
          <cell r="BO1965"/>
          <cell r="BP1965"/>
          <cell r="BQ1965">
            <v>1.9772910957079738E-5</v>
          </cell>
          <cell r="BR1965">
            <v>42662.23</v>
          </cell>
          <cell r="BS1965">
            <v>0</v>
          </cell>
          <cell r="BT1965">
            <v>42662.23</v>
          </cell>
          <cell r="BU1965">
            <v>0</v>
          </cell>
          <cell r="BV1965">
            <v>42662.23</v>
          </cell>
          <cell r="BW1965">
            <v>0</v>
          </cell>
          <cell r="BX1965">
            <v>0</v>
          </cell>
          <cell r="BY1965"/>
          <cell r="BZ1965">
            <v>0</v>
          </cell>
          <cell r="CA1965" t="e">
            <v>#REF!</v>
          </cell>
          <cell r="CB1965" t="str">
            <v>Match</v>
          </cell>
          <cell r="CC1965" t="b">
            <v>0</v>
          </cell>
          <cell r="CD1965">
            <v>510904539</v>
          </cell>
          <cell r="CE1965">
            <v>9</v>
          </cell>
          <cell r="CF1965">
            <v>5</v>
          </cell>
          <cell r="CG1965">
            <v>90</v>
          </cell>
          <cell r="CH1965" t="b">
            <v>0</v>
          </cell>
          <cell r="CI1965">
            <v>-36.313159722223645</v>
          </cell>
          <cell r="CJ1965"/>
          <cell r="CK1965" t="e">
            <v>#REF!</v>
          </cell>
          <cell r="CL1965" t="e">
            <v>#REF!</v>
          </cell>
        </row>
        <row r="1966">
          <cell r="B1966">
            <v>9310234</v>
          </cell>
          <cell r="C1966" t="str">
            <v xml:space="preserve"> WIECHMAN,ANDR</v>
          </cell>
          <cell r="D1966">
            <v>-67200</v>
          </cell>
          <cell r="E1966">
            <v>-42662.23</v>
          </cell>
          <cell r="F1966">
            <v>40795</v>
          </cell>
          <cell r="G1966">
            <v>46296</v>
          </cell>
          <cell r="H1966" t="str">
            <v xml:space="preserve"> FHLB SOLD LOAN</v>
          </cell>
          <cell r="I1966" t="str">
            <v xml:space="preserve"> PT</v>
          </cell>
          <cell r="J1966">
            <v>20</v>
          </cell>
          <cell r="K1966" t="str">
            <v xml:space="preserve"> A</v>
          </cell>
          <cell r="L1966" t="str">
            <v xml:space="preserve"> N</v>
          </cell>
          <cell r="M1966">
            <v>0</v>
          </cell>
          <cell r="N1966">
            <v>67687</v>
          </cell>
          <cell r="O1966">
            <v>9310234</v>
          </cell>
          <cell r="P1966">
            <v>0</v>
          </cell>
          <cell r="Q1966" t="str">
            <v xml:space="preserve"> KM</v>
          </cell>
          <cell r="R1966">
            <v>43160</v>
          </cell>
          <cell r="S1966">
            <v>484.54</v>
          </cell>
          <cell r="T1966">
            <v>0</v>
          </cell>
          <cell r="U1966" t="str">
            <v xml:space="preserve"> N</v>
          </cell>
          <cell r="V1966">
            <v>2</v>
          </cell>
          <cell r="W1966">
            <v>510904539</v>
          </cell>
          <cell r="X1966" t="str">
            <v xml:space="preserve"> S</v>
          </cell>
          <cell r="Y1966">
            <v>67687</v>
          </cell>
          <cell r="Z1966">
            <v>9310234</v>
          </cell>
          <cell r="AA1966">
            <v>0</v>
          </cell>
          <cell r="AB1966">
            <v>4</v>
          </cell>
          <cell r="AC1966">
            <v>6</v>
          </cell>
          <cell r="AD1966">
            <v>3</v>
          </cell>
          <cell r="AE1966">
            <v>310234</v>
          </cell>
          <cell r="AF1966">
            <v>1</v>
          </cell>
          <cell r="AG1966" t="str">
            <v xml:space="preserve"> ST</v>
          </cell>
          <cell r="AH1966" t="str">
            <v xml:space="preserve"> 205 E 6TH</v>
          </cell>
          <cell r="AI1966" t="str">
            <v xml:space="preserve"> N</v>
          </cell>
          <cell r="AJ1966">
            <v>3.375</v>
          </cell>
          <cell r="AK1966">
            <v>0</v>
          </cell>
          <cell r="AL1966">
            <v>67687</v>
          </cell>
          <cell r="AM1966">
            <v>9310234</v>
          </cell>
          <cell r="AN1966" t="str">
            <v xml:space="preserve">  0/00/0000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67687</v>
          </cell>
          <cell r="AZ1966">
            <v>9310234</v>
          </cell>
          <cell r="BA1966" t="str">
            <v xml:space="preserve"> ST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 t="str">
            <v>Pass</v>
          </cell>
          <cell r="BH1966" t="str">
            <v>Pass</v>
          </cell>
          <cell r="BI1966" t="str">
            <v>***-**-4539</v>
          </cell>
          <cell r="BJ1966">
            <v>-42662.23</v>
          </cell>
          <cell r="BK1966">
            <v>-42662.23</v>
          </cell>
          <cell r="BL1966">
            <v>-42662.23</v>
          </cell>
          <cell r="BM1966"/>
          <cell r="BN1966"/>
          <cell r="BO1966"/>
          <cell r="BP1966"/>
          <cell r="BQ1966">
            <v>-1.9772910957079738E-5</v>
          </cell>
          <cell r="BR1966">
            <v>-42662.23</v>
          </cell>
          <cell r="BS1966">
            <v>0</v>
          </cell>
          <cell r="BT1966">
            <v>-42662.23</v>
          </cell>
          <cell r="BU1966">
            <v>0</v>
          </cell>
          <cell r="BV1966">
            <v>-42662.23</v>
          </cell>
          <cell r="BW1966">
            <v>0</v>
          </cell>
          <cell r="BX1966">
            <v>0</v>
          </cell>
          <cell r="BY1966"/>
          <cell r="BZ1966">
            <v>0</v>
          </cell>
          <cell r="CA1966" t="e">
            <v>#REF!</v>
          </cell>
          <cell r="CB1966" t="str">
            <v>Match</v>
          </cell>
          <cell r="CC1966" t="b">
            <v>0</v>
          </cell>
          <cell r="CD1966">
            <v>510904539</v>
          </cell>
          <cell r="CE1966">
            <v>9</v>
          </cell>
          <cell r="CF1966">
            <v>5</v>
          </cell>
          <cell r="CG1966">
            <v>90</v>
          </cell>
          <cell r="CH1966" t="b">
            <v>0</v>
          </cell>
          <cell r="CI1966">
            <v>-36.313159722223645</v>
          </cell>
          <cell r="CJ1966"/>
          <cell r="CK1966" t="e">
            <v>#REF!</v>
          </cell>
          <cell r="CL1966" t="e">
            <v>#REF!</v>
          </cell>
        </row>
        <row r="1967">
          <cell r="B1967">
            <v>53774</v>
          </cell>
          <cell r="C1967" t="str">
            <v xml:space="preserve"> WIECHMAN,BRIAN GERAL</v>
          </cell>
          <cell r="D1967">
            <v>42252.97</v>
          </cell>
          <cell r="E1967">
            <v>36358.730000000003</v>
          </cell>
          <cell r="F1967">
            <v>42843</v>
          </cell>
          <cell r="G1967">
            <v>44666</v>
          </cell>
          <cell r="H1967" t="str">
            <v xml:space="preserve"> PURCHASE VEHICLE</v>
          </cell>
          <cell r="I1967" t="str">
            <v xml:space="preserve"> SA</v>
          </cell>
          <cell r="J1967">
            <v>34</v>
          </cell>
          <cell r="K1967" t="str">
            <v xml:space="preserve"> A</v>
          </cell>
          <cell r="L1967" t="str">
            <v xml:space="preserve"> N</v>
          </cell>
          <cell r="M1967">
            <v>0</v>
          </cell>
          <cell r="N1967">
            <v>67690</v>
          </cell>
          <cell r="O1967">
            <v>53774</v>
          </cell>
          <cell r="P1967">
            <v>0</v>
          </cell>
          <cell r="Q1967" t="str">
            <v xml:space="preserve"> LF</v>
          </cell>
          <cell r="R1967">
            <v>43146</v>
          </cell>
          <cell r="S1967">
            <v>768.5</v>
          </cell>
          <cell r="T1967">
            <v>41.84</v>
          </cell>
          <cell r="U1967" t="str">
            <v xml:space="preserve"> N</v>
          </cell>
          <cell r="V1967">
            <v>11</v>
          </cell>
          <cell r="W1967">
            <v>514920680</v>
          </cell>
          <cell r="X1967" t="str">
            <v xml:space="preserve"> S</v>
          </cell>
          <cell r="Y1967">
            <v>67690</v>
          </cell>
          <cell r="Z1967">
            <v>53774</v>
          </cell>
          <cell r="AA1967">
            <v>0</v>
          </cell>
          <cell r="AB1967">
            <v>4</v>
          </cell>
          <cell r="AC1967">
            <v>5</v>
          </cell>
          <cell r="AD1967">
            <v>12</v>
          </cell>
          <cell r="AE1967">
            <v>0</v>
          </cell>
          <cell r="AF1967">
            <v>0</v>
          </cell>
          <cell r="AG1967" t="str">
            <v xml:space="preserve"> ST</v>
          </cell>
          <cell r="AH1967" t="str">
            <v xml:space="preserve"> 2017 GMC  ACADIA DENALI AWD</v>
          </cell>
          <cell r="AI1967" t="str">
            <v xml:space="preserve"> N</v>
          </cell>
          <cell r="AJ1967">
            <v>3.5</v>
          </cell>
          <cell r="AK1967">
            <v>0</v>
          </cell>
          <cell r="AL1967">
            <v>67690</v>
          </cell>
          <cell r="AM1967">
            <v>53774</v>
          </cell>
          <cell r="AN1967" t="str">
            <v xml:space="preserve">  0/00/0000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67690</v>
          </cell>
          <cell r="AZ1967">
            <v>53774</v>
          </cell>
          <cell r="BA1967" t="str">
            <v xml:space="preserve"> ST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 t="str">
            <v>Pass</v>
          </cell>
          <cell r="BH1967" t="str">
            <v>Pass</v>
          </cell>
          <cell r="BI1967" t="str">
            <v>***-**-0680</v>
          </cell>
          <cell r="BJ1967">
            <v>36358.730000000003</v>
          </cell>
          <cell r="BK1967">
            <v>36400.57</v>
          </cell>
          <cell r="BL1967">
            <v>36400.57</v>
          </cell>
          <cell r="BM1967"/>
          <cell r="BN1967"/>
          <cell r="BO1967"/>
          <cell r="BP1967"/>
          <cell r="BQ1967">
            <v>1.7475516887706673E-5</v>
          </cell>
          <cell r="BR1967">
            <v>36358.730000000003</v>
          </cell>
          <cell r="BS1967">
            <v>41.84</v>
          </cell>
          <cell r="BT1967">
            <v>36400.57</v>
          </cell>
          <cell r="BU1967">
            <v>0</v>
          </cell>
          <cell r="BV1967">
            <v>36400.57</v>
          </cell>
          <cell r="BW1967">
            <v>0</v>
          </cell>
          <cell r="BX1967">
            <v>0</v>
          </cell>
          <cell r="BY1967"/>
          <cell r="BZ1967">
            <v>0</v>
          </cell>
          <cell r="CA1967" t="e">
            <v>#REF!</v>
          </cell>
          <cell r="CB1967" t="str">
            <v>Match</v>
          </cell>
          <cell r="CC1967" t="b">
            <v>0</v>
          </cell>
          <cell r="CD1967">
            <v>514920680</v>
          </cell>
          <cell r="CE1967">
            <v>9</v>
          </cell>
          <cell r="CF1967">
            <v>5</v>
          </cell>
          <cell r="CG1967">
            <v>92</v>
          </cell>
          <cell r="CH1967" t="b">
            <v>0</v>
          </cell>
          <cell r="CI1967">
            <v>-22.313159722223645</v>
          </cell>
          <cell r="CJ1967"/>
          <cell r="CK1967" t="e">
            <v>#REF!</v>
          </cell>
          <cell r="CL1967" t="e">
            <v>#REF!</v>
          </cell>
        </row>
        <row r="1968">
          <cell r="B1968">
            <v>310379</v>
          </cell>
          <cell r="C1968" t="str">
            <v xml:space="preserve"> WIECHMAN,BRIAN G.</v>
          </cell>
          <cell r="D1968">
            <v>112000</v>
          </cell>
          <cell r="E1968">
            <v>97553.67</v>
          </cell>
          <cell r="F1968">
            <v>42212</v>
          </cell>
          <cell r="G1968">
            <v>47696</v>
          </cell>
          <cell r="H1968" t="str">
            <v xml:space="preserve"> REFINANCE HOME</v>
          </cell>
          <cell r="I1968" t="str">
            <v xml:space="preserve"> PA</v>
          </cell>
          <cell r="J1968">
            <v>19</v>
          </cell>
          <cell r="K1968" t="str">
            <v xml:space="preserve"> A</v>
          </cell>
          <cell r="L1968" t="str">
            <v xml:space="preserve"> N</v>
          </cell>
          <cell r="M1968">
            <v>0</v>
          </cell>
          <cell r="N1968">
            <v>67690</v>
          </cell>
          <cell r="O1968">
            <v>310379</v>
          </cell>
          <cell r="P1968">
            <v>0</v>
          </cell>
          <cell r="Q1968" t="str">
            <v xml:space="preserve"> BR</v>
          </cell>
          <cell r="R1968">
            <v>43132</v>
          </cell>
          <cell r="S1968">
            <v>793.81</v>
          </cell>
          <cell r="T1968">
            <v>194.74</v>
          </cell>
          <cell r="U1968" t="str">
            <v xml:space="preserve"> N</v>
          </cell>
          <cell r="V1968">
            <v>2</v>
          </cell>
          <cell r="W1968">
            <v>514920680</v>
          </cell>
          <cell r="X1968" t="str">
            <v xml:space="preserve"> S</v>
          </cell>
          <cell r="Y1968">
            <v>67690</v>
          </cell>
          <cell r="Z1968">
            <v>310379</v>
          </cell>
          <cell r="AA1968">
            <v>0</v>
          </cell>
          <cell r="AB1968">
            <v>4</v>
          </cell>
          <cell r="AC1968">
            <v>6</v>
          </cell>
          <cell r="AD1968">
            <v>3</v>
          </cell>
          <cell r="AE1968">
            <v>310379</v>
          </cell>
          <cell r="AF1968">
            <v>1</v>
          </cell>
          <cell r="AG1968" t="str">
            <v xml:space="preserve"> ST</v>
          </cell>
          <cell r="AH1968" t="str">
            <v xml:space="preserve"> 1110 S COLLEGE ST</v>
          </cell>
          <cell r="AI1968" t="str">
            <v xml:space="preserve"> N</v>
          </cell>
          <cell r="AJ1968">
            <v>3.125</v>
          </cell>
          <cell r="AK1968">
            <v>0</v>
          </cell>
          <cell r="AL1968">
            <v>67690</v>
          </cell>
          <cell r="AM1968">
            <v>310379</v>
          </cell>
          <cell r="AN1968" t="str">
            <v xml:space="preserve">  0/00/0000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67690</v>
          </cell>
          <cell r="AZ1968">
            <v>310379</v>
          </cell>
          <cell r="BA1968" t="str">
            <v xml:space="preserve"> ST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 t="str">
            <v>Pass</v>
          </cell>
          <cell r="BH1968" t="str">
            <v>Pass</v>
          </cell>
          <cell r="BI1968" t="str">
            <v>***-**-0680</v>
          </cell>
          <cell r="BJ1968">
            <v>97553.67</v>
          </cell>
          <cell r="BK1968">
            <v>97748.41</v>
          </cell>
          <cell r="BL1968">
            <v>97748.41</v>
          </cell>
          <cell r="BM1968"/>
          <cell r="BN1968"/>
          <cell r="BO1968"/>
          <cell r="BP1968"/>
          <cell r="BQ1968">
            <v>4.1864596980235053E-5</v>
          </cell>
          <cell r="BR1968">
            <v>97553.67</v>
          </cell>
          <cell r="BS1968">
            <v>194.74</v>
          </cell>
          <cell r="BT1968">
            <v>97748.41</v>
          </cell>
          <cell r="BU1968">
            <v>0</v>
          </cell>
          <cell r="BV1968">
            <v>97748.41</v>
          </cell>
          <cell r="BW1968">
            <v>0</v>
          </cell>
          <cell r="BX1968">
            <v>0</v>
          </cell>
          <cell r="BY1968"/>
          <cell r="BZ1968">
            <v>0</v>
          </cell>
          <cell r="CA1968" t="e">
            <v>#REF!</v>
          </cell>
          <cell r="CB1968" t="str">
            <v>Match</v>
          </cell>
          <cell r="CC1968" t="b">
            <v>0</v>
          </cell>
          <cell r="CD1968">
            <v>514920680</v>
          </cell>
          <cell r="CE1968">
            <v>9</v>
          </cell>
          <cell r="CF1968">
            <v>5</v>
          </cell>
          <cell r="CG1968">
            <v>92</v>
          </cell>
          <cell r="CH1968" t="b">
            <v>0</v>
          </cell>
          <cell r="CI1968">
            <v>-8.3131597222236451</v>
          </cell>
          <cell r="CJ1968"/>
          <cell r="CK1968" t="e">
            <v>#REF!</v>
          </cell>
          <cell r="CL1968" t="e">
            <v>#REF!</v>
          </cell>
        </row>
        <row r="1969">
          <cell r="B1969">
            <v>9310379</v>
          </cell>
          <cell r="C1969" t="str">
            <v xml:space="preserve"> WIECHMAN,BRIA</v>
          </cell>
          <cell r="D1969">
            <v>-112000</v>
          </cell>
          <cell r="E1969">
            <v>-97553.67</v>
          </cell>
          <cell r="F1969">
            <v>42212</v>
          </cell>
          <cell r="G1969">
            <v>47696</v>
          </cell>
          <cell r="H1969" t="str">
            <v xml:space="preserve"> MPF LOAN SOLD</v>
          </cell>
          <cell r="I1969" t="str">
            <v xml:space="preserve"> PT</v>
          </cell>
          <cell r="J1969">
            <v>20</v>
          </cell>
          <cell r="K1969" t="str">
            <v xml:space="preserve"> A</v>
          </cell>
          <cell r="L1969" t="str">
            <v xml:space="preserve"> N</v>
          </cell>
          <cell r="M1969">
            <v>0</v>
          </cell>
          <cell r="N1969">
            <v>67690</v>
          </cell>
          <cell r="O1969">
            <v>9310379</v>
          </cell>
          <cell r="P1969">
            <v>0</v>
          </cell>
          <cell r="Q1969" t="str">
            <v xml:space="preserve"> BR</v>
          </cell>
          <cell r="R1969">
            <v>43132</v>
          </cell>
          <cell r="S1969">
            <v>793.81</v>
          </cell>
          <cell r="T1969">
            <v>-194.74</v>
          </cell>
          <cell r="U1969" t="str">
            <v xml:space="preserve"> N</v>
          </cell>
          <cell r="V1969">
            <v>2</v>
          </cell>
          <cell r="W1969">
            <v>514920680</v>
          </cell>
          <cell r="X1969" t="str">
            <v xml:space="preserve"> S</v>
          </cell>
          <cell r="Y1969">
            <v>67690</v>
          </cell>
          <cell r="Z1969">
            <v>9310379</v>
          </cell>
          <cell r="AA1969">
            <v>0</v>
          </cell>
          <cell r="AB1969">
            <v>4</v>
          </cell>
          <cell r="AC1969">
            <v>6</v>
          </cell>
          <cell r="AD1969">
            <v>3</v>
          </cell>
          <cell r="AE1969">
            <v>310379</v>
          </cell>
          <cell r="AF1969">
            <v>1</v>
          </cell>
          <cell r="AG1969" t="str">
            <v xml:space="preserve"> ST</v>
          </cell>
          <cell r="AH1969" t="str">
            <v xml:space="preserve"> 1110 S COLLEGE ST</v>
          </cell>
          <cell r="AI1969" t="str">
            <v xml:space="preserve">  </v>
          </cell>
          <cell r="AJ1969">
            <v>3.375</v>
          </cell>
          <cell r="AK1969">
            <v>0</v>
          </cell>
          <cell r="AL1969">
            <v>67690</v>
          </cell>
          <cell r="AM1969">
            <v>9310379</v>
          </cell>
          <cell r="AN1969" t="str">
            <v xml:space="preserve">  0/00/0000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67690</v>
          </cell>
          <cell r="AZ1969">
            <v>9310379</v>
          </cell>
          <cell r="BA1969" t="str">
            <v xml:space="preserve"> ST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 t="str">
            <v>Pass</v>
          </cell>
          <cell r="BH1969" t="str">
            <v>Pass</v>
          </cell>
          <cell r="BI1969" t="str">
            <v>***-**-0680</v>
          </cell>
          <cell r="BJ1969">
            <v>-97553.67</v>
          </cell>
          <cell r="BK1969">
            <v>-97748.41</v>
          </cell>
          <cell r="BL1969">
            <v>-97748.41</v>
          </cell>
          <cell r="BM1969"/>
          <cell r="BN1969"/>
          <cell r="BO1969"/>
          <cell r="BP1969"/>
          <cell r="BQ1969">
            <v>-4.5213764738653861E-5</v>
          </cell>
          <cell r="BR1969">
            <v>-97553.67</v>
          </cell>
          <cell r="BS1969">
            <v>-194.74</v>
          </cell>
          <cell r="BT1969">
            <v>-97748.41</v>
          </cell>
          <cell r="BU1969">
            <v>0</v>
          </cell>
          <cell r="BV1969">
            <v>-97748.41</v>
          </cell>
          <cell r="BW1969">
            <v>0</v>
          </cell>
          <cell r="BX1969">
            <v>0</v>
          </cell>
          <cell r="BY1969"/>
          <cell r="BZ1969">
            <v>0</v>
          </cell>
          <cell r="CA1969" t="e">
            <v>#REF!</v>
          </cell>
          <cell r="CB1969" t="str">
            <v>Match</v>
          </cell>
          <cell r="CC1969" t="b">
            <v>0</v>
          </cell>
          <cell r="CD1969">
            <v>514920680</v>
          </cell>
          <cell r="CE1969">
            <v>9</v>
          </cell>
          <cell r="CF1969">
            <v>5</v>
          </cell>
          <cell r="CG1969">
            <v>92</v>
          </cell>
          <cell r="CH1969" t="b">
            <v>0</v>
          </cell>
          <cell r="CI1969">
            <v>-8.3131597222236451</v>
          </cell>
          <cell r="CJ1969"/>
          <cell r="CK1969" t="e">
            <v>#REF!</v>
          </cell>
          <cell r="CL1969" t="e">
            <v>#REF!</v>
          </cell>
        </row>
        <row r="1970">
          <cell r="B1970">
            <v>54128</v>
          </cell>
          <cell r="C1970" t="str">
            <v xml:space="preserve"> WIECHMAN,ERIK E.</v>
          </cell>
          <cell r="D1970">
            <v>45983.72</v>
          </cell>
          <cell r="E1970">
            <v>43167.35</v>
          </cell>
          <cell r="F1970">
            <v>42976</v>
          </cell>
          <cell r="G1970">
            <v>44821</v>
          </cell>
          <cell r="H1970" t="str">
            <v xml:space="preserve"> PURCHASE VEHICLE</v>
          </cell>
          <cell r="I1970" t="str">
            <v xml:space="preserve"> SA</v>
          </cell>
          <cell r="J1970">
            <v>34</v>
          </cell>
          <cell r="K1970" t="str">
            <v xml:space="preserve"> A</v>
          </cell>
          <cell r="L1970" t="str">
            <v xml:space="preserve"> N</v>
          </cell>
          <cell r="M1970">
            <v>0</v>
          </cell>
          <cell r="N1970">
            <v>67707</v>
          </cell>
          <cell r="O1970">
            <v>54128</v>
          </cell>
          <cell r="P1970">
            <v>0</v>
          </cell>
          <cell r="Q1970" t="str">
            <v xml:space="preserve"> LF</v>
          </cell>
          <cell r="R1970">
            <v>43148</v>
          </cell>
          <cell r="S1970">
            <v>835.94</v>
          </cell>
          <cell r="T1970">
            <v>56.29</v>
          </cell>
          <cell r="U1970" t="str">
            <v xml:space="preserve"> N</v>
          </cell>
          <cell r="V1970">
            <v>11</v>
          </cell>
          <cell r="W1970">
            <v>514920650</v>
          </cell>
          <cell r="X1970" t="str">
            <v xml:space="preserve"> S</v>
          </cell>
          <cell r="Y1970">
            <v>67707</v>
          </cell>
          <cell r="Z1970">
            <v>54128</v>
          </cell>
          <cell r="AA1970">
            <v>0</v>
          </cell>
          <cell r="AB1970">
            <v>13</v>
          </cell>
          <cell r="AC1970">
            <v>5</v>
          </cell>
          <cell r="AD1970">
            <v>12</v>
          </cell>
          <cell r="AE1970">
            <v>0</v>
          </cell>
          <cell r="AF1970">
            <v>0</v>
          </cell>
          <cell r="AG1970" t="str">
            <v xml:space="preserve"> ST</v>
          </cell>
          <cell r="AH1970" t="str">
            <v xml:space="preserve"> 2017 GMC  YUKON XL 1500 (VIN 1</v>
          </cell>
          <cell r="AI1970" t="str">
            <v xml:space="preserve"> N</v>
          </cell>
          <cell r="AJ1970">
            <v>3.4</v>
          </cell>
          <cell r="AK1970">
            <v>0</v>
          </cell>
          <cell r="AL1970">
            <v>67707</v>
          </cell>
          <cell r="AM1970">
            <v>54128</v>
          </cell>
          <cell r="AN1970" t="str">
            <v xml:space="preserve">  0/00/0000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67707</v>
          </cell>
          <cell r="AZ1970">
            <v>54128</v>
          </cell>
          <cell r="BA1970" t="str">
            <v xml:space="preserve"> ST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 t="str">
            <v>Pass</v>
          </cell>
          <cell r="BH1970" t="str">
            <v>Pass</v>
          </cell>
          <cell r="BI1970" t="str">
            <v>***-**-0650</v>
          </cell>
          <cell r="BJ1970">
            <v>43167.35</v>
          </cell>
          <cell r="BK1970">
            <v>43223.64</v>
          </cell>
          <cell r="BL1970">
            <v>43223.64</v>
          </cell>
          <cell r="BM1970"/>
          <cell r="BN1970"/>
          <cell r="BO1970"/>
          <cell r="BP1970"/>
          <cell r="BQ1970">
            <v>2.0155222012403713E-5</v>
          </cell>
          <cell r="BR1970">
            <v>43167.35</v>
          </cell>
          <cell r="BS1970">
            <v>56.29</v>
          </cell>
          <cell r="BT1970">
            <v>43223.64</v>
          </cell>
          <cell r="BU1970">
            <v>0</v>
          </cell>
          <cell r="BV1970">
            <v>43223.64</v>
          </cell>
          <cell r="BW1970">
            <v>0</v>
          </cell>
          <cell r="BX1970">
            <v>0</v>
          </cell>
          <cell r="BY1970"/>
          <cell r="BZ1970">
            <v>0</v>
          </cell>
          <cell r="CA1970" t="e">
            <v>#REF!</v>
          </cell>
          <cell r="CB1970" t="str">
            <v>Match</v>
          </cell>
          <cell r="CC1970" t="b">
            <v>0</v>
          </cell>
          <cell r="CD1970">
            <v>514920650</v>
          </cell>
          <cell r="CE1970">
            <v>9</v>
          </cell>
          <cell r="CF1970">
            <v>5</v>
          </cell>
          <cell r="CG1970">
            <v>92</v>
          </cell>
          <cell r="CH1970" t="b">
            <v>0</v>
          </cell>
          <cell r="CI1970">
            <v>-24.313159722223645</v>
          </cell>
          <cell r="CJ1970"/>
          <cell r="CK1970" t="e">
            <v>#REF!</v>
          </cell>
          <cell r="CL1970" t="e">
            <v>#REF!</v>
          </cell>
        </row>
        <row r="1971">
          <cell r="B1971">
            <v>53667</v>
          </cell>
          <cell r="C1971" t="str">
            <v xml:space="preserve"> WIECHMAN,LEAN</v>
          </cell>
          <cell r="D1971">
            <v>5275</v>
          </cell>
          <cell r="E1971">
            <v>886.52</v>
          </cell>
          <cell r="F1971">
            <v>42802</v>
          </cell>
          <cell r="G1971">
            <v>43164</v>
          </cell>
          <cell r="H1971" t="str">
            <v xml:space="preserve"> PERSONAL</v>
          </cell>
          <cell r="I1971" t="str">
            <v xml:space="preserve"> SA</v>
          </cell>
          <cell r="J1971">
            <v>31</v>
          </cell>
          <cell r="K1971" t="str">
            <v xml:space="preserve"> A</v>
          </cell>
          <cell r="L1971" t="str">
            <v xml:space="preserve"> N</v>
          </cell>
          <cell r="M1971">
            <v>0</v>
          </cell>
          <cell r="N1971">
            <v>67710</v>
          </cell>
          <cell r="O1971">
            <v>53667</v>
          </cell>
          <cell r="P1971">
            <v>0</v>
          </cell>
          <cell r="Q1971" t="str">
            <v xml:space="preserve"> LF</v>
          </cell>
          <cell r="R1971">
            <v>43136</v>
          </cell>
          <cell r="S1971">
            <v>453.86</v>
          </cell>
          <cell r="T1971">
            <v>3.21</v>
          </cell>
          <cell r="U1971" t="str">
            <v xml:space="preserve"> N</v>
          </cell>
          <cell r="V1971">
            <v>1</v>
          </cell>
          <cell r="W1971">
            <v>515760189</v>
          </cell>
          <cell r="X1971" t="str">
            <v xml:space="preserve"> S</v>
          </cell>
          <cell r="Y1971">
            <v>67710</v>
          </cell>
          <cell r="Z1971">
            <v>53667</v>
          </cell>
          <cell r="AA1971">
            <v>0</v>
          </cell>
          <cell r="AB1971">
            <v>11</v>
          </cell>
          <cell r="AC1971">
            <v>10</v>
          </cell>
          <cell r="AD1971">
            <v>4</v>
          </cell>
          <cell r="AE1971">
            <v>0</v>
          </cell>
          <cell r="AF1971">
            <v>0</v>
          </cell>
          <cell r="AG1971" t="str">
            <v xml:space="preserve"> ST</v>
          </cell>
          <cell r="AH1971" t="str">
            <v xml:space="preserve"> UNSECURED</v>
          </cell>
          <cell r="AI1971" t="str">
            <v xml:space="preserve"> N</v>
          </cell>
          <cell r="AJ1971">
            <v>6</v>
          </cell>
          <cell r="AK1971">
            <v>0</v>
          </cell>
          <cell r="AL1971">
            <v>67710</v>
          </cell>
          <cell r="AM1971">
            <v>53667</v>
          </cell>
          <cell r="AN1971" t="str">
            <v xml:space="preserve">  0/00/0000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67710</v>
          </cell>
          <cell r="AZ1971">
            <v>53667</v>
          </cell>
          <cell r="BA1971" t="str">
            <v xml:space="preserve"> ST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 t="str">
            <v>Pass</v>
          </cell>
          <cell r="BH1971" t="str">
            <v>Pass</v>
          </cell>
          <cell r="BI1971" t="str">
            <v>***-**-0189</v>
          </cell>
          <cell r="BJ1971">
            <v>886.52</v>
          </cell>
          <cell r="BK1971">
            <v>889.73</v>
          </cell>
          <cell r="BL1971">
            <v>889.73</v>
          </cell>
          <cell r="BM1971"/>
          <cell r="BN1971"/>
          <cell r="BO1971"/>
          <cell r="BP1971"/>
          <cell r="BQ1971">
            <v>7.304543317400823E-7</v>
          </cell>
          <cell r="BR1971">
            <v>886.52</v>
          </cell>
          <cell r="BS1971">
            <v>3.21</v>
          </cell>
          <cell r="BT1971">
            <v>889.73</v>
          </cell>
          <cell r="BU1971">
            <v>0</v>
          </cell>
          <cell r="BV1971">
            <v>889.73</v>
          </cell>
          <cell r="BW1971">
            <v>0</v>
          </cell>
          <cell r="BX1971">
            <v>0</v>
          </cell>
          <cell r="BY1971"/>
          <cell r="BZ1971">
            <v>0</v>
          </cell>
          <cell r="CA1971" t="e">
            <v>#REF!</v>
          </cell>
          <cell r="CB1971" t="str">
            <v>Match</v>
          </cell>
          <cell r="CC1971" t="b">
            <v>0</v>
          </cell>
          <cell r="CD1971">
            <v>515760189</v>
          </cell>
          <cell r="CE1971">
            <v>9</v>
          </cell>
          <cell r="CF1971">
            <v>5</v>
          </cell>
          <cell r="CG1971">
            <v>76</v>
          </cell>
          <cell r="CH1971" t="b">
            <v>0</v>
          </cell>
          <cell r="CI1971">
            <v>-12.313159722223645</v>
          </cell>
          <cell r="CJ1971"/>
          <cell r="CK1971" t="e">
            <v>#REF!</v>
          </cell>
          <cell r="CL1971" t="e">
            <v>#REF!</v>
          </cell>
        </row>
        <row r="1972">
          <cell r="B1972">
            <v>53508</v>
          </cell>
          <cell r="C1972" t="str">
            <v xml:space="preserve"> WILCOXSON,HALEY J.</v>
          </cell>
          <cell r="D1972">
            <v>6025</v>
          </cell>
          <cell r="E1972">
            <v>4046.63</v>
          </cell>
          <cell r="F1972">
            <v>42724</v>
          </cell>
          <cell r="G1972">
            <v>43819</v>
          </cell>
          <cell r="H1972" t="str">
            <v xml:space="preserve"> PERSONAL</v>
          </cell>
          <cell r="I1972" t="str">
            <v xml:space="preserve"> SA</v>
          </cell>
          <cell r="J1972">
            <v>31</v>
          </cell>
          <cell r="K1972" t="str">
            <v xml:space="preserve"> A</v>
          </cell>
          <cell r="L1972" t="str">
            <v xml:space="preserve"> N</v>
          </cell>
          <cell r="M1972">
            <v>0</v>
          </cell>
          <cell r="N1972">
            <v>67714</v>
          </cell>
          <cell r="O1972">
            <v>53508</v>
          </cell>
          <cell r="P1972">
            <v>0</v>
          </cell>
          <cell r="Q1972" t="str">
            <v xml:space="preserve"> AR</v>
          </cell>
          <cell r="R1972">
            <v>43120</v>
          </cell>
          <cell r="S1972">
            <v>173.89</v>
          </cell>
          <cell r="T1972">
            <v>4.43</v>
          </cell>
          <cell r="U1972" t="str">
            <v xml:space="preserve"> N</v>
          </cell>
          <cell r="V1972">
            <v>8</v>
          </cell>
          <cell r="W1972">
            <v>510029490</v>
          </cell>
          <cell r="X1972" t="str">
            <v xml:space="preserve"> S</v>
          </cell>
          <cell r="Y1972">
            <v>67714</v>
          </cell>
          <cell r="Z1972">
            <v>53508</v>
          </cell>
          <cell r="AA1972">
            <v>0</v>
          </cell>
          <cell r="AB1972">
            <v>26</v>
          </cell>
          <cell r="AC1972">
            <v>10</v>
          </cell>
          <cell r="AD1972">
            <v>4</v>
          </cell>
          <cell r="AE1972">
            <v>0</v>
          </cell>
          <cell r="AF1972">
            <v>0</v>
          </cell>
          <cell r="AG1972" t="str">
            <v xml:space="preserve"> ST</v>
          </cell>
          <cell r="AH1972" t="str">
            <v xml:space="preserve"> CD #11194 $6,718.31</v>
          </cell>
          <cell r="AI1972" t="str">
            <v xml:space="preserve"> N</v>
          </cell>
          <cell r="AJ1972">
            <v>2.5</v>
          </cell>
          <cell r="AK1972">
            <v>2</v>
          </cell>
          <cell r="AL1972">
            <v>67714</v>
          </cell>
          <cell r="AM1972">
            <v>53508</v>
          </cell>
          <cell r="AN1972" t="str">
            <v xml:space="preserve">  0/00/0000</v>
          </cell>
          <cell r="AO1972">
            <v>144.44999999999999</v>
          </cell>
          <cell r="AP1972">
            <v>3.33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1</v>
          </cell>
          <cell r="AW1972">
            <v>0</v>
          </cell>
          <cell r="AX1972">
            <v>0</v>
          </cell>
          <cell r="AY1972">
            <v>67714</v>
          </cell>
          <cell r="AZ1972">
            <v>53508</v>
          </cell>
          <cell r="BA1972" t="str">
            <v xml:space="preserve"> ST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 t="str">
            <v>Pass</v>
          </cell>
          <cell r="BH1972" t="str">
            <v>Pass</v>
          </cell>
          <cell r="BI1972" t="str">
            <v>***-**-9490</v>
          </cell>
          <cell r="BJ1972">
            <v>4046.63</v>
          </cell>
          <cell r="BK1972">
            <v>4051.06</v>
          </cell>
          <cell r="BL1972">
            <v>4051.06</v>
          </cell>
          <cell r="BM1972"/>
          <cell r="BN1972"/>
          <cell r="BO1972"/>
          <cell r="BP1972"/>
          <cell r="BQ1972">
            <v>1.3892704114822422E-6</v>
          </cell>
          <cell r="BR1972">
            <v>4046.63</v>
          </cell>
          <cell r="BS1972">
            <v>4.43</v>
          </cell>
          <cell r="BT1972">
            <v>4051.06</v>
          </cell>
          <cell r="BU1972">
            <v>0</v>
          </cell>
          <cell r="BV1972">
            <v>4051.06</v>
          </cell>
          <cell r="BW1972">
            <v>0</v>
          </cell>
          <cell r="BX1972">
            <v>0</v>
          </cell>
          <cell r="BY1972"/>
          <cell r="BZ1972">
            <v>147.78</v>
          </cell>
          <cell r="CA1972" t="e">
            <v>#REF!</v>
          </cell>
          <cell r="CB1972" t="str">
            <v>Match</v>
          </cell>
          <cell r="CC1972" t="b">
            <v>0</v>
          </cell>
          <cell r="CD1972">
            <v>510029490</v>
          </cell>
          <cell r="CE1972">
            <v>9</v>
          </cell>
          <cell r="CF1972">
            <v>5</v>
          </cell>
          <cell r="CG1972">
            <v>2</v>
          </cell>
          <cell r="CH1972" t="b">
            <v>0</v>
          </cell>
          <cell r="CI1972">
            <v>3.6868402777763549</v>
          </cell>
          <cell r="CJ1972"/>
          <cell r="CK1972" t="e">
            <v>#REF!</v>
          </cell>
          <cell r="CL1972" t="e">
            <v>#REF!</v>
          </cell>
        </row>
        <row r="1973">
          <cell r="B1973">
            <v>53521</v>
          </cell>
          <cell r="C1973" t="str">
            <v xml:space="preserve"> WILCOXSON,JIMMY L.</v>
          </cell>
          <cell r="D1973">
            <v>11041.14</v>
          </cell>
          <cell r="E1973">
            <v>8041.55</v>
          </cell>
          <cell r="F1973">
            <v>42732</v>
          </cell>
          <cell r="G1973">
            <v>43981</v>
          </cell>
          <cell r="H1973" t="str">
            <v xml:space="preserve"> OPERATING RENEWAL</v>
          </cell>
          <cell r="I1973" t="str">
            <v xml:space="preserve"> SA</v>
          </cell>
          <cell r="J1973">
            <v>32</v>
          </cell>
          <cell r="K1973" t="str">
            <v xml:space="preserve"> A</v>
          </cell>
          <cell r="L1973" t="str">
            <v xml:space="preserve"> N</v>
          </cell>
          <cell r="M1973">
            <v>0</v>
          </cell>
          <cell r="N1973">
            <v>67715</v>
          </cell>
          <cell r="O1973">
            <v>53521</v>
          </cell>
          <cell r="P1973">
            <v>0</v>
          </cell>
          <cell r="Q1973" t="str">
            <v xml:space="preserve"> MN</v>
          </cell>
          <cell r="R1973">
            <v>43130</v>
          </cell>
          <cell r="S1973">
            <v>298.58999999999997</v>
          </cell>
          <cell r="T1973">
            <v>18.510000000000002</v>
          </cell>
          <cell r="U1973" t="str">
            <v xml:space="preserve"> N</v>
          </cell>
          <cell r="V1973">
            <v>7</v>
          </cell>
          <cell r="W1973">
            <v>510607758</v>
          </cell>
          <cell r="X1973" t="str">
            <v xml:space="preserve"> S</v>
          </cell>
          <cell r="Y1973">
            <v>67715</v>
          </cell>
          <cell r="Z1973">
            <v>53521</v>
          </cell>
          <cell r="AA1973">
            <v>0</v>
          </cell>
          <cell r="AB1973">
            <v>11</v>
          </cell>
          <cell r="AC1973">
            <v>4</v>
          </cell>
          <cell r="AD1973">
            <v>5</v>
          </cell>
          <cell r="AE1973">
            <v>0</v>
          </cell>
          <cell r="AF1973">
            <v>0</v>
          </cell>
          <cell r="AG1973" t="str">
            <v xml:space="preserve"> ST</v>
          </cell>
          <cell r="AH1973" t="str">
            <v xml:space="preserve"> ALL INVENTORY ACCOUNTS &amp; EQUIP</v>
          </cell>
          <cell r="AI1973" t="str">
            <v xml:space="preserve"> N</v>
          </cell>
          <cell r="AJ1973">
            <v>6</v>
          </cell>
          <cell r="AK1973">
            <v>1</v>
          </cell>
          <cell r="AL1973">
            <v>67715</v>
          </cell>
          <cell r="AM1973">
            <v>53521</v>
          </cell>
          <cell r="AN1973" t="str">
            <v xml:space="preserve">  0/00/0000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67715</v>
          </cell>
          <cell r="AZ1973">
            <v>53521</v>
          </cell>
          <cell r="BA1973" t="str">
            <v xml:space="preserve"> ST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 t="str">
            <v>Pass</v>
          </cell>
          <cell r="BH1973" t="str">
            <v>Pass</v>
          </cell>
          <cell r="BI1973" t="str">
            <v>***-**-7758</v>
          </cell>
          <cell r="BJ1973">
            <v>8041.55</v>
          </cell>
          <cell r="BK1973">
            <v>8060.06</v>
          </cell>
          <cell r="BL1973">
            <v>8060.06</v>
          </cell>
          <cell r="BM1973"/>
          <cell r="BN1973"/>
          <cell r="BO1973"/>
          <cell r="BP1973"/>
          <cell r="BQ1973">
            <v>6.625891160272142E-6</v>
          </cell>
          <cell r="BR1973">
            <v>8041.55</v>
          </cell>
          <cell r="BS1973">
            <v>18.510000000000002</v>
          </cell>
          <cell r="BT1973">
            <v>8060.06</v>
          </cell>
          <cell r="BU1973">
            <v>0</v>
          </cell>
          <cell r="BV1973">
            <v>8060.06</v>
          </cell>
          <cell r="BW1973">
            <v>0</v>
          </cell>
          <cell r="BX1973">
            <v>0</v>
          </cell>
          <cell r="BY1973"/>
          <cell r="BZ1973">
            <v>0</v>
          </cell>
          <cell r="CA1973" t="e">
            <v>#REF!</v>
          </cell>
          <cell r="CB1973" t="str">
            <v>Match</v>
          </cell>
          <cell r="CC1973" t="b">
            <v>0</v>
          </cell>
          <cell r="CD1973">
            <v>510607758</v>
          </cell>
          <cell r="CE1973">
            <v>9</v>
          </cell>
          <cell r="CF1973">
            <v>5</v>
          </cell>
          <cell r="CG1973">
            <v>60</v>
          </cell>
          <cell r="CH1973" t="b">
            <v>0</v>
          </cell>
          <cell r="CI1973">
            <v>-6.3131597222236451</v>
          </cell>
          <cell r="CJ1973"/>
          <cell r="CK1973" t="e">
            <v>#REF!</v>
          </cell>
          <cell r="CL1973" t="e">
            <v>#REF!</v>
          </cell>
        </row>
        <row r="1974">
          <cell r="B1974">
            <v>52299</v>
          </cell>
          <cell r="C1974" t="str">
            <v xml:space="preserve"> WILCOXSON,TAMARA F.</v>
          </cell>
          <cell r="D1974">
            <v>32655.39</v>
          </cell>
          <cell r="E1974">
            <v>23598.99</v>
          </cell>
          <cell r="F1974">
            <v>42382</v>
          </cell>
          <cell r="G1974">
            <v>44958</v>
          </cell>
          <cell r="H1974" t="str">
            <v xml:space="preserve"> PURCHASE HOME</v>
          </cell>
          <cell r="I1974" t="str">
            <v xml:space="preserve"> SA</v>
          </cell>
          <cell r="J1974">
            <v>13</v>
          </cell>
          <cell r="K1974" t="str">
            <v xml:space="preserve"> A</v>
          </cell>
          <cell r="L1974" t="str">
            <v xml:space="preserve"> N</v>
          </cell>
          <cell r="M1974">
            <v>0</v>
          </cell>
          <cell r="N1974">
            <v>67717</v>
          </cell>
          <cell r="O1974">
            <v>52299</v>
          </cell>
          <cell r="P1974">
            <v>0</v>
          </cell>
          <cell r="Q1974" t="str">
            <v xml:space="preserve"> BR</v>
          </cell>
          <cell r="R1974">
            <v>43191</v>
          </cell>
          <cell r="S1974">
            <v>451.12</v>
          </cell>
          <cell r="T1974">
            <v>38.47</v>
          </cell>
          <cell r="U1974" t="str">
            <v xml:space="preserve"> N</v>
          </cell>
          <cell r="V1974">
            <v>2</v>
          </cell>
          <cell r="W1974">
            <v>511726674</v>
          </cell>
          <cell r="X1974" t="str">
            <v xml:space="preserve"> S</v>
          </cell>
          <cell r="Y1974">
            <v>67717</v>
          </cell>
          <cell r="Z1974">
            <v>52299</v>
          </cell>
          <cell r="AA1974">
            <v>0</v>
          </cell>
          <cell r="AB1974">
            <v>1</v>
          </cell>
          <cell r="AC1974">
            <v>6</v>
          </cell>
          <cell r="AD1974">
            <v>1</v>
          </cell>
          <cell r="AE1974">
            <v>0</v>
          </cell>
          <cell r="AF1974">
            <v>0</v>
          </cell>
          <cell r="AG1974" t="str">
            <v xml:space="preserve"> ST</v>
          </cell>
          <cell r="AH1974" t="str">
            <v xml:space="preserve"> 212 MYRTLE ST</v>
          </cell>
          <cell r="AI1974" t="str">
            <v xml:space="preserve"> N</v>
          </cell>
          <cell r="AJ1974">
            <v>4.25</v>
          </cell>
          <cell r="AK1974">
            <v>2</v>
          </cell>
          <cell r="AL1974">
            <v>67717</v>
          </cell>
          <cell r="AM1974">
            <v>52299</v>
          </cell>
          <cell r="AN1974" t="str">
            <v xml:space="preserve">  0/00/0000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67717</v>
          </cell>
          <cell r="AZ1974">
            <v>52299</v>
          </cell>
          <cell r="BA1974" t="str">
            <v xml:space="preserve"> ST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 t="str">
            <v>Pass</v>
          </cell>
          <cell r="BH1974" t="str">
            <v>Pass</v>
          </cell>
          <cell r="BI1974" t="str">
            <v>***-**-6674</v>
          </cell>
          <cell r="BJ1974">
            <v>23598.99</v>
          </cell>
          <cell r="BK1974">
            <v>23637.460000000003</v>
          </cell>
          <cell r="BL1974">
            <v>23637.460000000003</v>
          </cell>
          <cell r="BM1974"/>
          <cell r="BN1974"/>
          <cell r="BO1974"/>
          <cell r="BP1974"/>
          <cell r="BQ1974">
            <v>1.37732245180239E-5</v>
          </cell>
          <cell r="BR1974">
            <v>23598.99</v>
          </cell>
          <cell r="BS1974">
            <v>38.47</v>
          </cell>
          <cell r="BT1974">
            <v>23637.460000000003</v>
          </cell>
          <cell r="BU1974">
            <v>0</v>
          </cell>
          <cell r="BV1974">
            <v>23637.460000000003</v>
          </cell>
          <cell r="BW1974">
            <v>0</v>
          </cell>
          <cell r="BX1974">
            <v>0</v>
          </cell>
          <cell r="BY1974"/>
          <cell r="BZ1974">
            <v>0</v>
          </cell>
          <cell r="CA1974" t="e">
            <v>#REF!</v>
          </cell>
          <cell r="CB1974" t="str">
            <v>Match</v>
          </cell>
          <cell r="CC1974" t="b">
            <v>0</v>
          </cell>
          <cell r="CD1974">
            <v>511726674</v>
          </cell>
          <cell r="CE1974">
            <v>9</v>
          </cell>
          <cell r="CF1974">
            <v>5</v>
          </cell>
          <cell r="CG1974">
            <v>72</v>
          </cell>
          <cell r="CH1974" t="b">
            <v>0</v>
          </cell>
          <cell r="CI1974">
            <v>-67.313159722223645</v>
          </cell>
          <cell r="CJ1974"/>
          <cell r="CK1974" t="e">
            <v>#REF!</v>
          </cell>
          <cell r="CL1974" t="e">
            <v>#REF!</v>
          </cell>
        </row>
        <row r="1975">
          <cell r="B1975">
            <v>88336</v>
          </cell>
          <cell r="C1975" t="str">
            <v xml:space="preserve"> WHITE,MELINDA</v>
          </cell>
          <cell r="D1975">
            <v>1500</v>
          </cell>
          <cell r="E1975">
            <v>1036.6099999999999</v>
          </cell>
          <cell r="F1975">
            <v>35331</v>
          </cell>
          <cell r="G1975">
            <v>35900</v>
          </cell>
          <cell r="H1975" t="str">
            <v xml:space="preserve"> PERSONAL</v>
          </cell>
          <cell r="I1975" t="str">
            <v xml:space="preserve"> CO</v>
          </cell>
          <cell r="J1975">
            <v>31</v>
          </cell>
          <cell r="K1975" t="str">
            <v xml:space="preserve"> A</v>
          </cell>
          <cell r="L1975" t="str">
            <v xml:space="preserve"> N</v>
          </cell>
          <cell r="M1975">
            <v>0</v>
          </cell>
          <cell r="N1975">
            <v>67720</v>
          </cell>
          <cell r="O1975">
            <v>88336</v>
          </cell>
          <cell r="P1975">
            <v>0</v>
          </cell>
          <cell r="Q1975" t="str">
            <v xml:space="preserve"> GT</v>
          </cell>
          <cell r="R1975">
            <v>35565</v>
          </cell>
          <cell r="S1975">
            <v>95.18</v>
          </cell>
          <cell r="T1975">
            <v>0</v>
          </cell>
          <cell r="U1975" t="str">
            <v xml:space="preserve"> N</v>
          </cell>
          <cell r="V1975">
            <v>11</v>
          </cell>
          <cell r="W1975">
            <v>511860483</v>
          </cell>
          <cell r="X1975" t="str">
            <v xml:space="preserve"> S</v>
          </cell>
          <cell r="Y1975">
            <v>67720</v>
          </cell>
          <cell r="Z1975">
            <v>88336</v>
          </cell>
          <cell r="AA1975">
            <v>0</v>
          </cell>
          <cell r="AB1975">
            <v>24</v>
          </cell>
          <cell r="AC1975">
            <v>10</v>
          </cell>
          <cell r="AD1975">
            <v>4</v>
          </cell>
          <cell r="AE1975">
            <v>0</v>
          </cell>
          <cell r="AF1975">
            <v>0</v>
          </cell>
          <cell r="AG1975" t="str">
            <v xml:space="preserve"> ST</v>
          </cell>
          <cell r="AH1975" t="str">
            <v xml:space="preserve"> 85 OLDSMOBILE</v>
          </cell>
          <cell r="AI1975" t="str">
            <v xml:space="preserve"> N</v>
          </cell>
          <cell r="AJ1975">
            <v>16</v>
          </cell>
          <cell r="AK1975">
            <v>16</v>
          </cell>
          <cell r="AL1975">
            <v>67720</v>
          </cell>
          <cell r="AM1975">
            <v>88336</v>
          </cell>
          <cell r="AN1975" t="str">
            <v xml:space="preserve">  0/00/0000</v>
          </cell>
          <cell r="AO1975">
            <v>1036.6099999999999</v>
          </cell>
          <cell r="AP1975">
            <v>3435.68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4472.29</v>
          </cell>
          <cell r="AV1975">
            <v>14</v>
          </cell>
          <cell r="AW1975">
            <v>12</v>
          </cell>
          <cell r="AX1975">
            <v>56</v>
          </cell>
          <cell r="AY1975">
            <v>67720</v>
          </cell>
          <cell r="AZ1975">
            <v>88336</v>
          </cell>
          <cell r="BA1975" t="str">
            <v xml:space="preserve"> ST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 t="str">
            <v>Substandard</v>
          </cell>
          <cell r="BH1975" t="str">
            <v>Pass</v>
          </cell>
          <cell r="BI1975" t="str">
            <v>***-**-0483</v>
          </cell>
          <cell r="BJ1975">
            <v>1036.6099999999999</v>
          </cell>
          <cell r="BK1975">
            <v>0</v>
          </cell>
          <cell r="BL1975"/>
          <cell r="BM1975"/>
          <cell r="BN1975">
            <v>0</v>
          </cell>
          <cell r="BO1975"/>
          <cell r="BP1975"/>
          <cell r="BQ1975">
            <v>2.2776587550574888E-6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1036.6099999999999</v>
          </cell>
          <cell r="BY1975" t="str">
            <v>120 +</v>
          </cell>
          <cell r="BZ1975">
            <v>4472.29</v>
          </cell>
          <cell r="CA1975" t="e">
            <v>#REF!</v>
          </cell>
          <cell r="CB1975" t="str">
            <v>Match</v>
          </cell>
          <cell r="CC1975" t="b">
            <v>0</v>
          </cell>
          <cell r="CD1975">
            <v>511860483</v>
          </cell>
          <cell r="CE1975">
            <v>9</v>
          </cell>
          <cell r="CF1975">
            <v>5</v>
          </cell>
          <cell r="CG1975">
            <v>86</v>
          </cell>
          <cell r="CH1975" t="b">
            <v>0</v>
          </cell>
          <cell r="CI1975">
            <v>7558.6868402777764</v>
          </cell>
          <cell r="CJ1975" t="str">
            <v>31 +</v>
          </cell>
          <cell r="CK1975">
            <v>0</v>
          </cell>
          <cell r="CL1975">
            <v>0</v>
          </cell>
        </row>
        <row r="1976">
          <cell r="B1976">
            <v>51775</v>
          </cell>
          <cell r="C1976" t="str">
            <v xml:space="preserve"> WILKINSON,JAN M.</v>
          </cell>
          <cell r="D1976">
            <v>15017.5</v>
          </cell>
          <cell r="E1976">
            <v>2213.5700000000002</v>
          </cell>
          <cell r="F1976">
            <v>42173</v>
          </cell>
          <cell r="G1976">
            <v>43269</v>
          </cell>
          <cell r="H1976" t="str">
            <v xml:space="preserve"> PURCHASE CAMPER</v>
          </cell>
          <cell r="I1976" t="str">
            <v xml:space="preserve"> SA</v>
          </cell>
          <cell r="J1976">
            <v>31</v>
          </cell>
          <cell r="K1976" t="str">
            <v xml:space="preserve"> A</v>
          </cell>
          <cell r="L1976" t="str">
            <v xml:space="preserve"> N</v>
          </cell>
          <cell r="M1976">
            <v>0</v>
          </cell>
          <cell r="N1976">
            <v>68050</v>
          </cell>
          <cell r="O1976">
            <v>51775</v>
          </cell>
          <cell r="P1976">
            <v>0</v>
          </cell>
          <cell r="Q1976" t="str">
            <v xml:space="preserve"> LF</v>
          </cell>
          <cell r="R1976">
            <v>43149</v>
          </cell>
          <cell r="S1976">
            <v>448.52</v>
          </cell>
          <cell r="T1976">
            <v>1.73</v>
          </cell>
          <cell r="U1976" t="str">
            <v xml:space="preserve"> N</v>
          </cell>
          <cell r="V1976">
            <v>11</v>
          </cell>
          <cell r="W1976">
            <v>512780236</v>
          </cell>
          <cell r="X1976" t="str">
            <v xml:space="preserve"> S</v>
          </cell>
          <cell r="Y1976">
            <v>68050</v>
          </cell>
          <cell r="Z1976">
            <v>51775</v>
          </cell>
          <cell r="AA1976">
            <v>0</v>
          </cell>
          <cell r="AB1976">
            <v>13</v>
          </cell>
          <cell r="AC1976">
            <v>10</v>
          </cell>
          <cell r="AD1976">
            <v>4</v>
          </cell>
          <cell r="AE1976">
            <v>0</v>
          </cell>
          <cell r="AF1976">
            <v>0</v>
          </cell>
          <cell r="AG1976" t="str">
            <v xml:space="preserve"> ST</v>
          </cell>
          <cell r="AH1976" t="str">
            <v xml:space="preserve"> 2010 JAYCO EAGLE  CAMPER</v>
          </cell>
          <cell r="AI1976" t="str">
            <v xml:space="preserve"> N</v>
          </cell>
          <cell r="AJ1976">
            <v>4.75</v>
          </cell>
          <cell r="AK1976">
            <v>0</v>
          </cell>
          <cell r="AL1976">
            <v>68050</v>
          </cell>
          <cell r="AM1976">
            <v>51775</v>
          </cell>
          <cell r="AN1976" t="str">
            <v xml:space="preserve">  0/00/0000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68050</v>
          </cell>
          <cell r="AZ1976">
            <v>51775</v>
          </cell>
          <cell r="BA1976" t="str">
            <v xml:space="preserve"> ST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 t="str">
            <v>Pass</v>
          </cell>
          <cell r="BH1976" t="str">
            <v>Pass</v>
          </cell>
          <cell r="BI1976" t="str">
            <v>***-**-0236</v>
          </cell>
          <cell r="BJ1976">
            <v>2213.5700000000002</v>
          </cell>
          <cell r="BK1976">
            <v>2215.3000000000002</v>
          </cell>
          <cell r="BL1976">
            <v>2215.3000000000002</v>
          </cell>
          <cell r="BM1976"/>
          <cell r="BN1976"/>
          <cell r="BO1976"/>
          <cell r="BP1976"/>
          <cell r="BQ1976">
            <v>1.4439100879040138E-6</v>
          </cell>
          <cell r="BR1976">
            <v>2213.5700000000002</v>
          </cell>
          <cell r="BS1976">
            <v>1.73</v>
          </cell>
          <cell r="BT1976">
            <v>2215.3000000000002</v>
          </cell>
          <cell r="BU1976">
            <v>0</v>
          </cell>
          <cell r="BV1976">
            <v>2215.3000000000002</v>
          </cell>
          <cell r="BW1976">
            <v>0</v>
          </cell>
          <cell r="BX1976">
            <v>0</v>
          </cell>
          <cell r="BY1976"/>
          <cell r="BZ1976">
            <v>0</v>
          </cell>
          <cell r="CA1976" t="e">
            <v>#REF!</v>
          </cell>
          <cell r="CB1976" t="str">
            <v>Match</v>
          </cell>
          <cell r="CC1976" t="b">
            <v>0</v>
          </cell>
          <cell r="CD1976">
            <v>512780236</v>
          </cell>
          <cell r="CE1976">
            <v>9</v>
          </cell>
          <cell r="CF1976">
            <v>5</v>
          </cell>
          <cell r="CG1976">
            <v>78</v>
          </cell>
          <cell r="CH1976" t="b">
            <v>0</v>
          </cell>
          <cell r="CI1976">
            <v>-25.313159722223645</v>
          </cell>
          <cell r="CJ1976"/>
          <cell r="CK1976" t="e">
            <v>#REF!</v>
          </cell>
          <cell r="CL1976" t="e">
            <v>#REF!</v>
          </cell>
        </row>
        <row r="1977">
          <cell r="B1977">
            <v>52698</v>
          </cell>
          <cell r="C1977" t="str">
            <v xml:space="preserve"> WILKINSON,JAN M.</v>
          </cell>
          <cell r="D1977">
            <v>23000</v>
          </cell>
          <cell r="E1977">
            <v>15797</v>
          </cell>
          <cell r="F1977">
            <v>42457</v>
          </cell>
          <cell r="G1977">
            <v>43552</v>
          </cell>
          <cell r="H1977" t="str">
            <v xml:space="preserve"> PURCHASE SWATHER</v>
          </cell>
          <cell r="I1977" t="str">
            <v xml:space="preserve"> SA</v>
          </cell>
          <cell r="J1977">
            <v>92</v>
          </cell>
          <cell r="K1977" t="str">
            <v xml:space="preserve"> A</v>
          </cell>
          <cell r="L1977" t="str">
            <v xml:space="preserve"> N</v>
          </cell>
          <cell r="M1977">
            <v>0</v>
          </cell>
          <cell r="N1977">
            <v>68050</v>
          </cell>
          <cell r="O1977">
            <v>52698</v>
          </cell>
          <cell r="P1977">
            <v>0</v>
          </cell>
          <cell r="Q1977" t="str">
            <v xml:space="preserve"> LF</v>
          </cell>
          <cell r="R1977">
            <v>43187</v>
          </cell>
          <cell r="S1977">
            <v>8406.26</v>
          </cell>
          <cell r="T1977">
            <v>545.73</v>
          </cell>
          <cell r="U1977" t="str">
            <v xml:space="preserve"> N</v>
          </cell>
          <cell r="V1977">
            <v>7</v>
          </cell>
          <cell r="W1977">
            <v>512780236</v>
          </cell>
          <cell r="X1977" t="str">
            <v xml:space="preserve"> S</v>
          </cell>
          <cell r="Y1977">
            <v>68050</v>
          </cell>
          <cell r="Z1977">
            <v>52698</v>
          </cell>
          <cell r="AA1977">
            <v>0</v>
          </cell>
          <cell r="AB1977">
            <v>13</v>
          </cell>
          <cell r="AC1977">
            <v>2</v>
          </cell>
          <cell r="AD1977">
            <v>11</v>
          </cell>
          <cell r="AE1977">
            <v>0</v>
          </cell>
          <cell r="AF1977">
            <v>0</v>
          </cell>
          <cell r="AG1977" t="str">
            <v xml:space="preserve"> ST</v>
          </cell>
          <cell r="AH1977" t="str">
            <v xml:space="preserve"> AC EQ GI FE</v>
          </cell>
          <cell r="AI1977" t="str">
            <v xml:space="preserve"> N</v>
          </cell>
          <cell r="AJ1977">
            <v>4.75</v>
          </cell>
          <cell r="AK1977">
            <v>1</v>
          </cell>
          <cell r="AL1977">
            <v>68050</v>
          </cell>
          <cell r="AM1977">
            <v>52698</v>
          </cell>
          <cell r="AN1977" t="str">
            <v xml:space="preserve">  0/00/0000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1</v>
          </cell>
          <cell r="AW1977">
            <v>0</v>
          </cell>
          <cell r="AX1977">
            <v>0</v>
          </cell>
          <cell r="AY1977">
            <v>68050</v>
          </cell>
          <cell r="AZ1977">
            <v>52698</v>
          </cell>
          <cell r="BA1977" t="str">
            <v xml:space="preserve"> ST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 t="str">
            <v>Pass</v>
          </cell>
          <cell r="BH1977" t="str">
            <v>Pass</v>
          </cell>
          <cell r="BI1977" t="str">
            <v>***-**-0236</v>
          </cell>
          <cell r="BJ1977">
            <v>15797</v>
          </cell>
          <cell r="BK1977">
            <v>16342.73</v>
          </cell>
          <cell r="BL1977">
            <v>16342.73</v>
          </cell>
          <cell r="BM1977"/>
          <cell r="BN1977"/>
          <cell r="BO1977"/>
          <cell r="BP1977"/>
          <cell r="BQ1977">
            <v>1.0304371516879838E-5</v>
          </cell>
          <cell r="BR1977">
            <v>15797</v>
          </cell>
          <cell r="BS1977">
            <v>545.73</v>
          </cell>
          <cell r="BT1977">
            <v>16342.73</v>
          </cell>
          <cell r="BU1977">
            <v>0</v>
          </cell>
          <cell r="BV1977">
            <v>16342.73</v>
          </cell>
          <cell r="BW1977">
            <v>0</v>
          </cell>
          <cell r="BX1977">
            <v>0</v>
          </cell>
          <cell r="BY1977"/>
          <cell r="BZ1977">
            <v>0</v>
          </cell>
          <cell r="CA1977" t="e">
            <v>#REF!</v>
          </cell>
          <cell r="CB1977" t="str">
            <v>Match</v>
          </cell>
          <cell r="CC1977" t="b">
            <v>0</v>
          </cell>
          <cell r="CD1977">
            <v>512780236</v>
          </cell>
          <cell r="CE1977">
            <v>9</v>
          </cell>
          <cell r="CF1977">
            <v>5</v>
          </cell>
          <cell r="CG1977">
            <v>78</v>
          </cell>
          <cell r="CH1977" t="b">
            <v>0</v>
          </cell>
          <cell r="CI1977">
            <v>-63.313159722223645</v>
          </cell>
          <cell r="CJ1977"/>
          <cell r="CK1977" t="e">
            <v>#REF!</v>
          </cell>
          <cell r="CL1977" t="e">
            <v>#REF!</v>
          </cell>
        </row>
        <row r="1978">
          <cell r="B1978">
            <v>53834</v>
          </cell>
          <cell r="C1978" t="str">
            <v xml:space="preserve"> WILKINSON,JAN M.</v>
          </cell>
          <cell r="D1978">
            <v>200000</v>
          </cell>
          <cell r="E1978">
            <v>239500</v>
          </cell>
          <cell r="F1978">
            <v>42860</v>
          </cell>
          <cell r="G1978">
            <v>43191</v>
          </cell>
          <cell r="H1978" t="str">
            <v xml:space="preserve">  </v>
          </cell>
          <cell r="I1978" t="str">
            <v xml:space="preserve"> SI</v>
          </cell>
          <cell r="J1978">
            <v>91</v>
          </cell>
          <cell r="K1978" t="str">
            <v xml:space="preserve"> A</v>
          </cell>
          <cell r="L1978" t="str">
            <v xml:space="preserve"> O</v>
          </cell>
          <cell r="M1978">
            <v>275000</v>
          </cell>
          <cell r="N1978">
            <v>68050</v>
          </cell>
          <cell r="O1978">
            <v>53834</v>
          </cell>
          <cell r="P1978">
            <v>0</v>
          </cell>
          <cell r="Q1978" t="str">
            <v xml:space="preserve"> JD</v>
          </cell>
          <cell r="R1978">
            <v>43191</v>
          </cell>
          <cell r="S1978">
            <v>0</v>
          </cell>
          <cell r="T1978">
            <v>1004.19</v>
          </cell>
          <cell r="U1978" t="str">
            <v xml:space="preserve"> N</v>
          </cell>
          <cell r="V1978">
            <v>7</v>
          </cell>
          <cell r="W1978">
            <v>512780236</v>
          </cell>
          <cell r="X1978" t="str">
            <v xml:space="preserve"> S</v>
          </cell>
          <cell r="Y1978">
            <v>68050</v>
          </cell>
          <cell r="Z1978">
            <v>53834</v>
          </cell>
          <cell r="AA1978">
            <v>1</v>
          </cell>
          <cell r="AB1978">
            <v>13</v>
          </cell>
          <cell r="AC1978">
            <v>4</v>
          </cell>
          <cell r="AD1978">
            <v>11</v>
          </cell>
          <cell r="AE1978">
            <v>0</v>
          </cell>
          <cell r="AF1978">
            <v>0</v>
          </cell>
          <cell r="AG1978" t="str">
            <v xml:space="preserve"> ST</v>
          </cell>
          <cell r="AH1978" t="str">
            <v xml:space="preserve"> ALL IN CP AC EQ GI CR FP LIVES</v>
          </cell>
          <cell r="AI1978" t="str">
            <v xml:space="preserve"> N</v>
          </cell>
          <cell r="AJ1978">
            <v>6</v>
          </cell>
          <cell r="AK1978">
            <v>0</v>
          </cell>
          <cell r="AL1978">
            <v>68050</v>
          </cell>
          <cell r="AM1978">
            <v>53834</v>
          </cell>
          <cell r="AN1978" t="str">
            <v xml:space="preserve">  7/07/2017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68050</v>
          </cell>
          <cell r="AZ1978">
            <v>53834</v>
          </cell>
          <cell r="BA1978" t="str">
            <v xml:space="preserve"> ST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 t="str">
            <v>Pass</v>
          </cell>
          <cell r="BH1978" t="str">
            <v>Pass</v>
          </cell>
          <cell r="BI1978" t="str">
            <v>***-**-0236</v>
          </cell>
          <cell r="BJ1978">
            <v>275000</v>
          </cell>
          <cell r="BK1978">
            <v>240504.19</v>
          </cell>
          <cell r="BL1978">
            <v>240504.19</v>
          </cell>
          <cell r="BM1978"/>
          <cell r="BN1978"/>
          <cell r="BO1978"/>
          <cell r="BP1978"/>
          <cell r="BQ1978">
            <v>1.9733769396262886E-4</v>
          </cell>
          <cell r="BR1978">
            <v>239500</v>
          </cell>
          <cell r="BS1978">
            <v>1004.19</v>
          </cell>
          <cell r="BT1978">
            <v>240504.19</v>
          </cell>
          <cell r="BU1978">
            <v>35500</v>
          </cell>
          <cell r="BV1978">
            <v>276004.19</v>
          </cell>
          <cell r="BW1978">
            <v>0</v>
          </cell>
          <cell r="BX1978">
            <v>0</v>
          </cell>
          <cell r="BY1978"/>
          <cell r="BZ1978">
            <v>0</v>
          </cell>
          <cell r="CA1978" t="e">
            <v>#REF!</v>
          </cell>
          <cell r="CB1978" t="str">
            <v>Match</v>
          </cell>
          <cell r="CC1978" t="b">
            <v>0</v>
          </cell>
          <cell r="CD1978">
            <v>512780236</v>
          </cell>
          <cell r="CE1978">
            <v>9</v>
          </cell>
          <cell r="CF1978">
            <v>5</v>
          </cell>
          <cell r="CG1978">
            <v>78</v>
          </cell>
          <cell r="CH1978" t="b">
            <v>0</v>
          </cell>
          <cell r="CI1978">
            <v>-67.313159722223645</v>
          </cell>
          <cell r="CJ1978"/>
          <cell r="CK1978" t="e">
            <v>#REF!</v>
          </cell>
          <cell r="CL1978" t="e">
            <v>#REF!</v>
          </cell>
        </row>
        <row r="1979">
          <cell r="B1979">
            <v>53835</v>
          </cell>
          <cell r="C1979" t="str">
            <v xml:space="preserve"> WILKINSON,JAN M.</v>
          </cell>
          <cell r="D1979">
            <v>230000</v>
          </cell>
          <cell r="E1979">
            <v>229000</v>
          </cell>
          <cell r="F1979">
            <v>42860</v>
          </cell>
          <cell r="G1979">
            <v>43191</v>
          </cell>
          <cell r="H1979" t="str">
            <v xml:space="preserve"> CATTLE OPERATING LOC</v>
          </cell>
          <cell r="I1979" t="str">
            <v xml:space="preserve"> SI</v>
          </cell>
          <cell r="J1979">
            <v>91</v>
          </cell>
          <cell r="K1979" t="str">
            <v xml:space="preserve"> A</v>
          </cell>
          <cell r="L1979" t="str">
            <v xml:space="preserve"> O</v>
          </cell>
          <cell r="M1979">
            <v>230000</v>
          </cell>
          <cell r="N1979">
            <v>68050</v>
          </cell>
          <cell r="O1979">
            <v>53835</v>
          </cell>
          <cell r="P1979">
            <v>0</v>
          </cell>
          <cell r="Q1979" t="str">
            <v xml:space="preserve"> JD</v>
          </cell>
          <cell r="R1979">
            <v>43191</v>
          </cell>
          <cell r="S1979">
            <v>0</v>
          </cell>
          <cell r="T1979">
            <v>853.67</v>
          </cell>
          <cell r="U1979" t="str">
            <v xml:space="preserve"> N</v>
          </cell>
          <cell r="V1979">
            <v>7</v>
          </cell>
          <cell r="W1979">
            <v>512780236</v>
          </cell>
          <cell r="X1979" t="str">
            <v xml:space="preserve"> S</v>
          </cell>
          <cell r="Y1979">
            <v>68050</v>
          </cell>
          <cell r="Z1979">
            <v>53835</v>
          </cell>
          <cell r="AA1979">
            <v>0</v>
          </cell>
          <cell r="AB1979">
            <v>13</v>
          </cell>
          <cell r="AC1979">
            <v>4</v>
          </cell>
          <cell r="AD1979">
            <v>11</v>
          </cell>
          <cell r="AE1979">
            <v>0</v>
          </cell>
          <cell r="AF1979">
            <v>0</v>
          </cell>
          <cell r="AG1979" t="str">
            <v xml:space="preserve"> ST</v>
          </cell>
          <cell r="AH1979" t="str">
            <v xml:space="preserve"> ALL IN CP AC EQ GI CR FP LIVES</v>
          </cell>
          <cell r="AI1979" t="str">
            <v xml:space="preserve"> N</v>
          </cell>
          <cell r="AJ1979">
            <v>6</v>
          </cell>
          <cell r="AK1979">
            <v>0</v>
          </cell>
          <cell r="AL1979">
            <v>68050</v>
          </cell>
          <cell r="AM1979">
            <v>53835</v>
          </cell>
          <cell r="AN1979" t="str">
            <v xml:space="preserve">  0/00/0000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68050</v>
          </cell>
          <cell r="AZ1979">
            <v>53835</v>
          </cell>
          <cell r="BA1979" t="str">
            <v xml:space="preserve"> ST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 t="str">
            <v>Pass</v>
          </cell>
          <cell r="BH1979" t="str">
            <v>Pass</v>
          </cell>
          <cell r="BI1979" t="str">
            <v>***-**-0236</v>
          </cell>
          <cell r="BJ1979">
            <v>230000</v>
          </cell>
          <cell r="BK1979">
            <v>229853.67</v>
          </cell>
          <cell r="BL1979">
            <v>229853.67</v>
          </cell>
          <cell r="BM1979"/>
          <cell r="BN1979"/>
          <cell r="BO1979"/>
          <cell r="BP1979"/>
          <cell r="BQ1979">
            <v>1.8868614579307729E-4</v>
          </cell>
          <cell r="BR1979">
            <v>229000</v>
          </cell>
          <cell r="BS1979">
            <v>853.67</v>
          </cell>
          <cell r="BT1979">
            <v>229853.67</v>
          </cell>
          <cell r="BU1979">
            <v>1000</v>
          </cell>
          <cell r="BV1979">
            <v>230853.67</v>
          </cell>
          <cell r="BW1979">
            <v>0</v>
          </cell>
          <cell r="BX1979">
            <v>0</v>
          </cell>
          <cell r="BY1979"/>
          <cell r="BZ1979">
            <v>0</v>
          </cell>
          <cell r="CA1979" t="e">
            <v>#REF!</v>
          </cell>
          <cell r="CB1979" t="str">
            <v>Match</v>
          </cell>
          <cell r="CC1979" t="b">
            <v>0</v>
          </cell>
          <cell r="CD1979">
            <v>512780236</v>
          </cell>
          <cell r="CE1979">
            <v>9</v>
          </cell>
          <cell r="CF1979">
            <v>5</v>
          </cell>
          <cell r="CG1979">
            <v>78</v>
          </cell>
          <cell r="CH1979" t="b">
            <v>0</v>
          </cell>
          <cell r="CI1979">
            <v>-67.313159722223645</v>
          </cell>
          <cell r="CJ1979"/>
          <cell r="CK1979" t="e">
            <v>#REF!</v>
          </cell>
          <cell r="CL1979" t="e">
            <v>#REF!</v>
          </cell>
        </row>
        <row r="1980">
          <cell r="B1980">
            <v>53836</v>
          </cell>
          <cell r="C1980" t="str">
            <v xml:space="preserve"> LADDER CREEK</v>
          </cell>
          <cell r="D1980">
            <v>20000</v>
          </cell>
          <cell r="E1980">
            <v>22000</v>
          </cell>
          <cell r="F1980">
            <v>42860</v>
          </cell>
          <cell r="G1980">
            <v>43191</v>
          </cell>
          <cell r="H1980" t="str">
            <v xml:space="preserve"> FEED LOC</v>
          </cell>
          <cell r="I1980" t="str">
            <v xml:space="preserve"> SI</v>
          </cell>
          <cell r="J1980">
            <v>91</v>
          </cell>
          <cell r="K1980" t="str">
            <v xml:space="preserve"> A</v>
          </cell>
          <cell r="L1980" t="str">
            <v xml:space="preserve"> O</v>
          </cell>
          <cell r="M1980">
            <v>30000</v>
          </cell>
          <cell r="N1980">
            <v>68050</v>
          </cell>
          <cell r="O1980">
            <v>53836</v>
          </cell>
          <cell r="P1980">
            <v>0</v>
          </cell>
          <cell r="Q1980" t="str">
            <v xml:space="preserve"> JD</v>
          </cell>
          <cell r="R1980">
            <v>43191</v>
          </cell>
          <cell r="S1980">
            <v>0</v>
          </cell>
          <cell r="T1980">
            <v>81.73</v>
          </cell>
          <cell r="U1980" t="str">
            <v xml:space="preserve"> N</v>
          </cell>
          <cell r="V1980">
            <v>7</v>
          </cell>
          <cell r="W1980">
            <v>465222005</v>
          </cell>
          <cell r="X1980" t="str">
            <v xml:space="preserve"> S</v>
          </cell>
          <cell r="Y1980">
            <v>68050</v>
          </cell>
          <cell r="Z1980">
            <v>53836</v>
          </cell>
          <cell r="AA1980">
            <v>1</v>
          </cell>
          <cell r="AB1980">
            <v>13</v>
          </cell>
          <cell r="AC1980">
            <v>4</v>
          </cell>
          <cell r="AD1980">
            <v>11</v>
          </cell>
          <cell r="AE1980">
            <v>0</v>
          </cell>
          <cell r="AF1980">
            <v>0</v>
          </cell>
          <cell r="AG1980" t="str">
            <v xml:space="preserve"> ST</v>
          </cell>
          <cell r="AH1980" t="str">
            <v xml:space="preserve"> ALL INVENTORY AND ACCOUNTS</v>
          </cell>
          <cell r="AI1980" t="str">
            <v xml:space="preserve"> N</v>
          </cell>
          <cell r="AJ1980">
            <v>6</v>
          </cell>
          <cell r="AK1980">
            <v>0</v>
          </cell>
          <cell r="AL1980">
            <v>68050</v>
          </cell>
          <cell r="AM1980">
            <v>53836</v>
          </cell>
          <cell r="AN1980" t="str">
            <v xml:space="preserve">  7/07/2017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68050</v>
          </cell>
          <cell r="AZ1980">
            <v>53836</v>
          </cell>
          <cell r="BA1980" t="str">
            <v xml:space="preserve"> ST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 t="str">
            <v>Pass</v>
          </cell>
          <cell r="BH1980" t="str">
            <v>Pass</v>
          </cell>
          <cell r="BI1980" t="str">
            <v>***-**-2005</v>
          </cell>
          <cell r="BJ1980">
            <v>30000</v>
          </cell>
          <cell r="BK1980">
            <v>22081.73</v>
          </cell>
          <cell r="BL1980">
            <v>22081.73</v>
          </cell>
          <cell r="BM1980"/>
          <cell r="BN1980"/>
          <cell r="BO1980"/>
          <cell r="BP1980"/>
          <cell r="BQ1980">
            <v>1.812705330763188E-5</v>
          </cell>
          <cell r="BR1980">
            <v>22000</v>
          </cell>
          <cell r="BS1980">
            <v>81.73</v>
          </cell>
          <cell r="BT1980">
            <v>22081.73</v>
          </cell>
          <cell r="BU1980">
            <v>8000</v>
          </cell>
          <cell r="BV1980">
            <v>30081.73</v>
          </cell>
          <cell r="BW1980">
            <v>0</v>
          </cell>
          <cell r="BX1980">
            <v>0</v>
          </cell>
          <cell r="BY1980"/>
          <cell r="BZ1980">
            <v>0</v>
          </cell>
          <cell r="CA1980" t="e">
            <v>#REF!</v>
          </cell>
          <cell r="CB1980" t="str">
            <v>Match</v>
          </cell>
          <cell r="CC1980" t="b">
            <v>0</v>
          </cell>
          <cell r="CD1980">
            <v>465222005</v>
          </cell>
          <cell r="CE1980">
            <v>9</v>
          </cell>
          <cell r="CF1980">
            <v>4</v>
          </cell>
          <cell r="CG1980">
            <v>22</v>
          </cell>
          <cell r="CH1980" t="b">
            <v>0</v>
          </cell>
          <cell r="CI1980">
            <v>-67.313159722223645</v>
          </cell>
          <cell r="CJ1980"/>
          <cell r="CK1980" t="e">
            <v>#REF!</v>
          </cell>
          <cell r="CL1980" t="e">
            <v>#REF!</v>
          </cell>
        </row>
        <row r="1981">
          <cell r="B1981">
            <v>310321</v>
          </cell>
          <cell r="C1981" t="str">
            <v xml:space="preserve"> WILKINSON,JAN M.</v>
          </cell>
          <cell r="D1981">
            <v>228000</v>
          </cell>
          <cell r="E1981">
            <v>190193.04</v>
          </cell>
          <cell r="F1981">
            <v>41555</v>
          </cell>
          <cell r="G1981">
            <v>52536</v>
          </cell>
          <cell r="H1981" t="str">
            <v xml:space="preserve"> RATE/TERM REFINANCE</v>
          </cell>
          <cell r="I1981" t="str">
            <v xml:space="preserve"> PA</v>
          </cell>
          <cell r="J1981">
            <v>19</v>
          </cell>
          <cell r="K1981" t="str">
            <v xml:space="preserve"> A</v>
          </cell>
          <cell r="L1981" t="str">
            <v xml:space="preserve"> N</v>
          </cell>
          <cell r="M1981">
            <v>0</v>
          </cell>
          <cell r="N1981">
            <v>68050</v>
          </cell>
          <cell r="O1981">
            <v>310321</v>
          </cell>
          <cell r="P1981">
            <v>0</v>
          </cell>
          <cell r="Q1981" t="str">
            <v xml:space="preserve"> AT</v>
          </cell>
          <cell r="R1981">
            <v>43132</v>
          </cell>
          <cell r="S1981">
            <v>1121.6199999999999</v>
          </cell>
          <cell r="T1981">
            <v>486.07</v>
          </cell>
          <cell r="U1981" t="str">
            <v xml:space="preserve"> N</v>
          </cell>
          <cell r="V1981">
            <v>2</v>
          </cell>
          <cell r="W1981">
            <v>512780236</v>
          </cell>
          <cell r="X1981" t="str">
            <v xml:space="preserve"> S</v>
          </cell>
          <cell r="Y1981">
            <v>68050</v>
          </cell>
          <cell r="Z1981">
            <v>310321</v>
          </cell>
          <cell r="AA1981">
            <v>0</v>
          </cell>
          <cell r="AB1981">
            <v>13</v>
          </cell>
          <cell r="AC1981">
            <v>6</v>
          </cell>
          <cell r="AD1981">
            <v>3</v>
          </cell>
          <cell r="AE1981">
            <v>310321</v>
          </cell>
          <cell r="AF1981">
            <v>1</v>
          </cell>
          <cell r="AG1981" t="str">
            <v xml:space="preserve"> ST</v>
          </cell>
          <cell r="AH1981" t="str">
            <v xml:space="preserve"> 5751 N. CHEROKEE RD., SCOTT CI</v>
          </cell>
          <cell r="AI1981" t="str">
            <v xml:space="preserve"> N</v>
          </cell>
          <cell r="AJ1981">
            <v>4</v>
          </cell>
          <cell r="AK1981">
            <v>0</v>
          </cell>
          <cell r="AL1981">
            <v>68050</v>
          </cell>
          <cell r="AM1981">
            <v>310321</v>
          </cell>
          <cell r="AN1981" t="str">
            <v xml:space="preserve">  0/00/0000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68050</v>
          </cell>
          <cell r="AZ1981">
            <v>310321</v>
          </cell>
          <cell r="BA1981" t="str">
            <v xml:space="preserve"> ST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 t="str">
            <v>Pass</v>
          </cell>
          <cell r="BH1981" t="str">
            <v>Pass</v>
          </cell>
          <cell r="BI1981" t="str">
            <v>***-**-0236</v>
          </cell>
          <cell r="BJ1981">
            <v>190193.04</v>
          </cell>
          <cell r="BK1981">
            <v>190679.11000000002</v>
          </cell>
          <cell r="BL1981">
            <v>190679.11000000002</v>
          </cell>
          <cell r="BM1981"/>
          <cell r="BN1981"/>
          <cell r="BO1981"/>
          <cell r="BP1981"/>
          <cell r="BQ1981">
            <v>1.0447392044910795E-4</v>
          </cell>
          <cell r="BR1981">
            <v>190193.04</v>
          </cell>
          <cell r="BS1981">
            <v>486.07</v>
          </cell>
          <cell r="BT1981">
            <v>190679.11000000002</v>
          </cell>
          <cell r="BU1981">
            <v>0</v>
          </cell>
          <cell r="BV1981">
            <v>190679.11000000002</v>
          </cell>
          <cell r="BW1981">
            <v>0</v>
          </cell>
          <cell r="BX1981">
            <v>0</v>
          </cell>
          <cell r="BY1981"/>
          <cell r="BZ1981">
            <v>0</v>
          </cell>
          <cell r="CA1981" t="e">
            <v>#REF!</v>
          </cell>
          <cell r="CB1981" t="str">
            <v>Match</v>
          </cell>
          <cell r="CC1981" t="b">
            <v>0</v>
          </cell>
          <cell r="CD1981">
            <v>512780236</v>
          </cell>
          <cell r="CE1981">
            <v>9</v>
          </cell>
          <cell r="CF1981">
            <v>5</v>
          </cell>
          <cell r="CG1981">
            <v>78</v>
          </cell>
          <cell r="CH1981" t="b">
            <v>0</v>
          </cell>
          <cell r="CI1981">
            <v>-8.3131597222236451</v>
          </cell>
          <cell r="CJ1981"/>
          <cell r="CK1981" t="e">
            <v>#REF!</v>
          </cell>
          <cell r="CL1981" t="e">
            <v>#REF!</v>
          </cell>
        </row>
        <row r="1982">
          <cell r="B1982">
            <v>9310321</v>
          </cell>
          <cell r="C1982" t="str">
            <v xml:space="preserve"> WILKINSON,JAN</v>
          </cell>
          <cell r="D1982">
            <v>-228000</v>
          </cell>
          <cell r="E1982">
            <v>-190193.04</v>
          </cell>
          <cell r="F1982">
            <v>41555</v>
          </cell>
          <cell r="G1982">
            <v>52536</v>
          </cell>
          <cell r="H1982" t="str">
            <v xml:space="preserve"> FHLB SOLD LOAN</v>
          </cell>
          <cell r="I1982" t="str">
            <v xml:space="preserve"> PT</v>
          </cell>
          <cell r="J1982">
            <v>20</v>
          </cell>
          <cell r="K1982" t="str">
            <v xml:space="preserve"> A</v>
          </cell>
          <cell r="L1982" t="str">
            <v xml:space="preserve"> N</v>
          </cell>
          <cell r="M1982">
            <v>0</v>
          </cell>
          <cell r="N1982">
            <v>68050</v>
          </cell>
          <cell r="O1982">
            <v>9310321</v>
          </cell>
          <cell r="P1982">
            <v>0</v>
          </cell>
          <cell r="Q1982" t="str">
            <v xml:space="preserve"> AT</v>
          </cell>
          <cell r="R1982">
            <v>43132</v>
          </cell>
          <cell r="S1982">
            <v>1121.6199999999999</v>
          </cell>
          <cell r="T1982">
            <v>-486.07</v>
          </cell>
          <cell r="U1982" t="str">
            <v xml:space="preserve"> N</v>
          </cell>
          <cell r="V1982">
            <v>2</v>
          </cell>
          <cell r="W1982">
            <v>512780236</v>
          </cell>
          <cell r="X1982" t="str">
            <v xml:space="preserve"> S</v>
          </cell>
          <cell r="Y1982">
            <v>68050</v>
          </cell>
          <cell r="Z1982">
            <v>9310321</v>
          </cell>
          <cell r="AA1982">
            <v>0</v>
          </cell>
          <cell r="AB1982">
            <v>13</v>
          </cell>
          <cell r="AC1982">
            <v>6</v>
          </cell>
          <cell r="AD1982">
            <v>3</v>
          </cell>
          <cell r="AE1982">
            <v>310321</v>
          </cell>
          <cell r="AF1982">
            <v>1</v>
          </cell>
          <cell r="AG1982" t="str">
            <v xml:space="preserve"> ST</v>
          </cell>
          <cell r="AH1982" t="str">
            <v xml:space="preserve"> 5751 N. CHEROKEE RD, SCOTT CIT</v>
          </cell>
          <cell r="AI1982" t="str">
            <v xml:space="preserve"> N</v>
          </cell>
          <cell r="AJ1982">
            <v>4</v>
          </cell>
          <cell r="AK1982">
            <v>0</v>
          </cell>
          <cell r="AL1982">
            <v>68050</v>
          </cell>
          <cell r="AM1982">
            <v>9310321</v>
          </cell>
          <cell r="AN1982" t="str">
            <v xml:space="preserve">  0/00/0000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68050</v>
          </cell>
          <cell r="AZ1982">
            <v>9310321</v>
          </cell>
          <cell r="BA1982" t="str">
            <v xml:space="preserve"> ST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 t="str">
            <v>Pass</v>
          </cell>
          <cell r="BH1982" t="str">
            <v>Pass</v>
          </cell>
          <cell r="BI1982" t="str">
            <v>***-**-0236</v>
          </cell>
          <cell r="BJ1982">
            <v>-190193.04</v>
          </cell>
          <cell r="BK1982">
            <v>-190679.11000000002</v>
          </cell>
          <cell r="BL1982">
            <v>-190679.11000000002</v>
          </cell>
          <cell r="BM1982"/>
          <cell r="BN1982"/>
          <cell r="BO1982"/>
          <cell r="BP1982"/>
          <cell r="BQ1982">
            <v>-1.0447392044910795E-4</v>
          </cell>
          <cell r="BR1982">
            <v>-190193.04</v>
          </cell>
          <cell r="BS1982">
            <v>-486.07</v>
          </cell>
          <cell r="BT1982">
            <v>-190679.11000000002</v>
          </cell>
          <cell r="BU1982">
            <v>0</v>
          </cell>
          <cell r="BV1982">
            <v>-190679.11000000002</v>
          </cell>
          <cell r="BW1982">
            <v>0</v>
          </cell>
          <cell r="BX1982">
            <v>0</v>
          </cell>
          <cell r="BY1982"/>
          <cell r="BZ1982">
            <v>0</v>
          </cell>
          <cell r="CA1982" t="e">
            <v>#REF!</v>
          </cell>
          <cell r="CB1982" t="str">
            <v>Match</v>
          </cell>
          <cell r="CC1982" t="b">
            <v>0</v>
          </cell>
          <cell r="CD1982">
            <v>512780236</v>
          </cell>
          <cell r="CE1982">
            <v>9</v>
          </cell>
          <cell r="CF1982">
            <v>5</v>
          </cell>
          <cell r="CG1982">
            <v>78</v>
          </cell>
          <cell r="CH1982" t="b">
            <v>0</v>
          </cell>
          <cell r="CI1982">
            <v>-8.3131597222236451</v>
          </cell>
          <cell r="CJ1982"/>
          <cell r="CK1982" t="e">
            <v>#REF!</v>
          </cell>
          <cell r="CL1982" t="e">
            <v>#REF!</v>
          </cell>
        </row>
        <row r="1983">
          <cell r="B1983">
            <v>53355</v>
          </cell>
          <cell r="C1983" t="str">
            <v xml:space="preserve"> WILKINSON,PERRY L.</v>
          </cell>
          <cell r="D1983">
            <v>3922.21</v>
          </cell>
          <cell r="E1983">
            <v>1799.71</v>
          </cell>
          <cell r="F1983">
            <v>42661</v>
          </cell>
          <cell r="G1983">
            <v>43459</v>
          </cell>
          <cell r="H1983" t="str">
            <v xml:space="preserve"> MOWER/PERSONAL</v>
          </cell>
          <cell r="I1983" t="str">
            <v xml:space="preserve"> SA</v>
          </cell>
          <cell r="J1983">
            <v>31</v>
          </cell>
          <cell r="K1983" t="str">
            <v xml:space="preserve"> A</v>
          </cell>
          <cell r="L1983" t="str">
            <v xml:space="preserve"> N</v>
          </cell>
          <cell r="M1983">
            <v>0</v>
          </cell>
          <cell r="N1983">
            <v>68060</v>
          </cell>
          <cell r="O1983">
            <v>53355</v>
          </cell>
          <cell r="P1983">
            <v>0</v>
          </cell>
          <cell r="Q1983" t="str">
            <v xml:space="preserve"> J</v>
          </cell>
          <cell r="R1983">
            <v>43125</v>
          </cell>
          <cell r="S1983">
            <v>158.4</v>
          </cell>
          <cell r="T1983">
            <v>10.66</v>
          </cell>
          <cell r="U1983" t="str">
            <v xml:space="preserve"> N</v>
          </cell>
          <cell r="V1983">
            <v>3</v>
          </cell>
          <cell r="W1983">
            <v>515666736</v>
          </cell>
          <cell r="X1983" t="str">
            <v xml:space="preserve"> S</v>
          </cell>
          <cell r="Y1983">
            <v>68060</v>
          </cell>
          <cell r="Z1983">
            <v>53355</v>
          </cell>
          <cell r="AA1983">
            <v>0</v>
          </cell>
          <cell r="AB1983">
            <v>23</v>
          </cell>
          <cell r="AC1983">
            <v>10</v>
          </cell>
          <cell r="AD1983">
            <v>4</v>
          </cell>
          <cell r="AE1983">
            <v>0</v>
          </cell>
          <cell r="AF1983">
            <v>0</v>
          </cell>
          <cell r="AG1983" t="str">
            <v xml:space="preserve"> ST</v>
          </cell>
          <cell r="AH1983" t="str">
            <v xml:space="preserve"> ALL EQUIPMENT</v>
          </cell>
          <cell r="AI1983" t="str">
            <v xml:space="preserve"> N</v>
          </cell>
          <cell r="AJ1983">
            <v>8</v>
          </cell>
          <cell r="AK1983">
            <v>0</v>
          </cell>
          <cell r="AL1983">
            <v>68060</v>
          </cell>
          <cell r="AM1983">
            <v>53355</v>
          </cell>
          <cell r="AN1983" t="str">
            <v xml:space="preserve">  0/00/0000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68060</v>
          </cell>
          <cell r="AZ1983">
            <v>53355</v>
          </cell>
          <cell r="BA1983" t="str">
            <v xml:space="preserve"> ST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 t="str">
            <v>Pass</v>
          </cell>
          <cell r="BH1983" t="str">
            <v>Pass</v>
          </cell>
          <cell r="BI1983" t="str">
            <v>***-**-6736</v>
          </cell>
          <cell r="BJ1983">
            <v>1799.71</v>
          </cell>
          <cell r="BK1983">
            <v>1810.3700000000001</v>
          </cell>
          <cell r="BL1983">
            <v>1810.3700000000001</v>
          </cell>
          <cell r="BM1983"/>
          <cell r="BN1983"/>
          <cell r="BO1983"/>
          <cell r="BP1983"/>
          <cell r="BQ1983">
            <v>1.9771781277744345E-6</v>
          </cell>
          <cell r="BR1983">
            <v>1799.71</v>
          </cell>
          <cell r="BS1983">
            <v>10.66</v>
          </cell>
          <cell r="BT1983">
            <v>1810.3700000000001</v>
          </cell>
          <cell r="BU1983">
            <v>0</v>
          </cell>
          <cell r="BV1983">
            <v>1810.3700000000001</v>
          </cell>
          <cell r="BW1983">
            <v>0</v>
          </cell>
          <cell r="BX1983">
            <v>0</v>
          </cell>
          <cell r="BY1983"/>
          <cell r="BZ1983">
            <v>0</v>
          </cell>
          <cell r="CA1983" t="e">
            <v>#REF!</v>
          </cell>
          <cell r="CB1983" t="str">
            <v>Match</v>
          </cell>
          <cell r="CC1983" t="b">
            <v>0</v>
          </cell>
          <cell r="CD1983">
            <v>515666736</v>
          </cell>
          <cell r="CE1983">
            <v>9</v>
          </cell>
          <cell r="CF1983">
            <v>5</v>
          </cell>
          <cell r="CG1983">
            <v>66</v>
          </cell>
          <cell r="CH1983" t="b">
            <v>0</v>
          </cell>
          <cell r="CI1983">
            <v>-1.3131597222236451</v>
          </cell>
          <cell r="CJ1983"/>
          <cell r="CK1983" t="e">
            <v>#REF!</v>
          </cell>
          <cell r="CL1983" t="e">
            <v>#REF!</v>
          </cell>
        </row>
        <row r="1984">
          <cell r="B1984">
            <v>54388</v>
          </cell>
          <cell r="C1984" t="str">
            <v xml:space="preserve"> WILLIAMS,ALAN</v>
          </cell>
          <cell r="D1984">
            <v>9427.5</v>
          </cell>
          <cell r="E1984">
            <v>9427.5</v>
          </cell>
          <cell r="F1984">
            <v>43084</v>
          </cell>
          <cell r="G1984">
            <v>44180</v>
          </cell>
          <cell r="H1984" t="str">
            <v xml:space="preserve"> PURCHASE VEHICLE</v>
          </cell>
          <cell r="I1984" t="str">
            <v xml:space="preserve"> SA</v>
          </cell>
          <cell r="J1984">
            <v>34</v>
          </cell>
          <cell r="K1984" t="str">
            <v xml:space="preserve"> A</v>
          </cell>
          <cell r="L1984" t="str">
            <v xml:space="preserve"> N</v>
          </cell>
          <cell r="M1984">
            <v>0</v>
          </cell>
          <cell r="N1984">
            <v>68063</v>
          </cell>
          <cell r="O1984">
            <v>54388</v>
          </cell>
          <cell r="P1984">
            <v>0</v>
          </cell>
          <cell r="Q1984" t="str">
            <v xml:space="preserve"> JD</v>
          </cell>
          <cell r="R1984">
            <v>43115</v>
          </cell>
          <cell r="S1984">
            <v>286.58999999999997</v>
          </cell>
          <cell r="T1984">
            <v>61.47</v>
          </cell>
          <cell r="U1984" t="str">
            <v xml:space="preserve"> N</v>
          </cell>
          <cell r="V1984">
            <v>11</v>
          </cell>
          <cell r="W1984">
            <v>515649553</v>
          </cell>
          <cell r="X1984" t="str">
            <v xml:space="preserve"> S</v>
          </cell>
          <cell r="Y1984">
            <v>68063</v>
          </cell>
          <cell r="Z1984">
            <v>54388</v>
          </cell>
          <cell r="AA1984">
            <v>0</v>
          </cell>
          <cell r="AB1984">
            <v>25</v>
          </cell>
          <cell r="AC1984">
            <v>5</v>
          </cell>
          <cell r="AD1984">
            <v>12</v>
          </cell>
          <cell r="AE1984">
            <v>0</v>
          </cell>
          <cell r="AF1984">
            <v>0</v>
          </cell>
          <cell r="AG1984" t="str">
            <v xml:space="preserve"> ST</v>
          </cell>
          <cell r="AH1984" t="str">
            <v xml:space="preserve"> CRYSLER TOWN AND COUNTRY</v>
          </cell>
          <cell r="AI1984" t="str">
            <v xml:space="preserve">  </v>
          </cell>
          <cell r="AJ1984">
            <v>5.95</v>
          </cell>
          <cell r="AK1984">
            <v>0</v>
          </cell>
          <cell r="AL1984">
            <v>68063</v>
          </cell>
          <cell r="AM1984">
            <v>54388</v>
          </cell>
          <cell r="AN1984" t="str">
            <v xml:space="preserve">  0/00/0000</v>
          </cell>
          <cell r="AO1984">
            <v>238.95</v>
          </cell>
          <cell r="AP1984">
            <v>47.64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68063</v>
          </cell>
          <cell r="AZ1984">
            <v>54388</v>
          </cell>
          <cell r="BA1984" t="str">
            <v xml:space="preserve"> ST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 t="str">
            <v>Pass</v>
          </cell>
          <cell r="BH1984" t="str">
            <v>Pass</v>
          </cell>
          <cell r="BI1984" t="str">
            <v>***-**-9553</v>
          </cell>
          <cell r="BJ1984">
            <v>9427.5</v>
          </cell>
          <cell r="BK1984">
            <v>9488.9699999999993</v>
          </cell>
          <cell r="BL1984">
            <v>9488.9699999999993</v>
          </cell>
          <cell r="BM1984"/>
          <cell r="BN1984"/>
          <cell r="BO1984"/>
          <cell r="BP1984"/>
          <cell r="BQ1984">
            <v>7.7031222014644887E-6</v>
          </cell>
          <cell r="BR1984">
            <v>9427.5</v>
          </cell>
          <cell r="BS1984">
            <v>61.47</v>
          </cell>
          <cell r="BT1984">
            <v>9488.9699999999993</v>
          </cell>
          <cell r="BU1984">
            <v>0</v>
          </cell>
          <cell r="BV1984">
            <v>9488.9699999999993</v>
          </cell>
          <cell r="BW1984">
            <v>0</v>
          </cell>
          <cell r="BX1984">
            <v>0</v>
          </cell>
          <cell r="BY1984"/>
          <cell r="BZ1984">
            <v>286.58999999999997</v>
          </cell>
          <cell r="CA1984" t="e">
            <v>#REF!</v>
          </cell>
          <cell r="CB1984" t="str">
            <v>Match</v>
          </cell>
          <cell r="CC1984" t="b">
            <v>0</v>
          </cell>
          <cell r="CD1984">
            <v>515649553</v>
          </cell>
          <cell r="CE1984">
            <v>9</v>
          </cell>
          <cell r="CF1984">
            <v>5</v>
          </cell>
          <cell r="CG1984">
            <v>64</v>
          </cell>
          <cell r="CH1984" t="b">
            <v>0</v>
          </cell>
          <cell r="CI1984">
            <v>8.6868402777763549</v>
          </cell>
          <cell r="CJ1984"/>
          <cell r="CK1984" t="e">
            <v>#REF!</v>
          </cell>
          <cell r="CL1984" t="e">
            <v>#REF!</v>
          </cell>
        </row>
        <row r="1985">
          <cell r="B1985">
            <v>53797</v>
          </cell>
          <cell r="C1985" t="str">
            <v xml:space="preserve"> WILLIAMS,JASON W.</v>
          </cell>
          <cell r="D1985">
            <v>104000</v>
          </cell>
          <cell r="E1985">
            <v>103192.8</v>
          </cell>
          <cell r="F1985">
            <v>42874</v>
          </cell>
          <cell r="G1985">
            <v>48366</v>
          </cell>
          <cell r="H1985" t="str">
            <v xml:space="preserve"> PURCHASE HOME</v>
          </cell>
          <cell r="I1985" t="str">
            <v xml:space="preserve"> SA</v>
          </cell>
          <cell r="J1985">
            <v>13</v>
          </cell>
          <cell r="K1985" t="str">
            <v xml:space="preserve"> A</v>
          </cell>
          <cell r="L1985" t="str">
            <v xml:space="preserve"> N</v>
          </cell>
          <cell r="M1985">
            <v>0</v>
          </cell>
          <cell r="N1985">
            <v>68065</v>
          </cell>
          <cell r="O1985">
            <v>53797</v>
          </cell>
          <cell r="P1985">
            <v>0</v>
          </cell>
          <cell r="Q1985" t="str">
            <v xml:space="preserve"> BR</v>
          </cell>
          <cell r="R1985">
            <v>43132</v>
          </cell>
          <cell r="S1985">
            <v>527.99</v>
          </cell>
          <cell r="T1985">
            <v>279.89999999999998</v>
          </cell>
          <cell r="U1985" t="str">
            <v xml:space="preserve"> N</v>
          </cell>
          <cell r="V1985">
            <v>2</v>
          </cell>
          <cell r="W1985">
            <v>510080138</v>
          </cell>
          <cell r="X1985" t="str">
            <v xml:space="preserve"> S</v>
          </cell>
          <cell r="Y1985">
            <v>68065</v>
          </cell>
          <cell r="Z1985">
            <v>53797</v>
          </cell>
          <cell r="AA1985">
            <v>0</v>
          </cell>
          <cell r="AB1985">
            <v>2</v>
          </cell>
          <cell r="AC1985">
            <v>6</v>
          </cell>
          <cell r="AD1985">
            <v>1</v>
          </cell>
          <cell r="AE1985">
            <v>0</v>
          </cell>
          <cell r="AF1985">
            <v>0</v>
          </cell>
          <cell r="AG1985" t="str">
            <v xml:space="preserve"> ST</v>
          </cell>
          <cell r="AH1985" t="str">
            <v xml:space="preserve"> 1404 CHURCH ST</v>
          </cell>
          <cell r="AI1985" t="str">
            <v xml:space="preserve"> N</v>
          </cell>
          <cell r="AJ1985">
            <v>4.5</v>
          </cell>
          <cell r="AK1985">
            <v>0</v>
          </cell>
          <cell r="AL1985">
            <v>68065</v>
          </cell>
          <cell r="AM1985">
            <v>53797</v>
          </cell>
          <cell r="AN1985" t="str">
            <v xml:space="preserve">  0/00/0000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68065</v>
          </cell>
          <cell r="AZ1985">
            <v>53797</v>
          </cell>
          <cell r="BA1985" t="str">
            <v xml:space="preserve"> ST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 t="str">
            <v>Pass</v>
          </cell>
          <cell r="BH1985" t="str">
            <v>Pass</v>
          </cell>
          <cell r="BI1985" t="str">
            <v>***-**-0138</v>
          </cell>
          <cell r="BJ1985">
            <v>103192.8</v>
          </cell>
          <cell r="BK1985">
            <v>103472.7</v>
          </cell>
          <cell r="BL1985">
            <v>103472.7</v>
          </cell>
          <cell r="BM1985"/>
          <cell r="BN1985"/>
          <cell r="BO1985"/>
          <cell r="BP1985"/>
          <cell r="BQ1985">
            <v>6.3769819996493008E-5</v>
          </cell>
          <cell r="BR1985">
            <v>103192.8</v>
          </cell>
          <cell r="BS1985">
            <v>279.89999999999998</v>
          </cell>
          <cell r="BT1985">
            <v>103472.7</v>
          </cell>
          <cell r="BU1985">
            <v>0</v>
          </cell>
          <cell r="BV1985">
            <v>103472.7</v>
          </cell>
          <cell r="BW1985">
            <v>0</v>
          </cell>
          <cell r="BX1985">
            <v>0</v>
          </cell>
          <cell r="BY1985"/>
          <cell r="BZ1985">
            <v>0</v>
          </cell>
          <cell r="CA1985" t="e">
            <v>#REF!</v>
          </cell>
          <cell r="CB1985" t="str">
            <v>Match</v>
          </cell>
          <cell r="CC1985" t="b">
            <v>0</v>
          </cell>
          <cell r="CD1985">
            <v>510080138</v>
          </cell>
          <cell r="CE1985">
            <v>9</v>
          </cell>
          <cell r="CF1985">
            <v>5</v>
          </cell>
          <cell r="CG1985">
            <v>8</v>
          </cell>
          <cell r="CH1985" t="b">
            <v>0</v>
          </cell>
          <cell r="CI1985">
            <v>-8.3131597222236451</v>
          </cell>
          <cell r="CJ1985"/>
          <cell r="CK1985" t="e">
            <v>#REF!</v>
          </cell>
          <cell r="CL1985" t="e">
            <v>#REF!</v>
          </cell>
        </row>
        <row r="1986">
          <cell r="B1986">
            <v>53696</v>
          </cell>
          <cell r="C1986" t="str">
            <v xml:space="preserve"> WILLIAMS,MATTHEW ALA</v>
          </cell>
          <cell r="D1986">
            <v>3195.21</v>
          </cell>
          <cell r="E1986">
            <v>1356.32</v>
          </cell>
          <cell r="F1986">
            <v>42814</v>
          </cell>
          <cell r="G1986">
            <v>43327</v>
          </cell>
          <cell r="H1986" t="str">
            <v xml:space="preserve"> REFINANCE MOTORCYCLE</v>
          </cell>
          <cell r="I1986" t="str">
            <v xml:space="preserve"> SA</v>
          </cell>
          <cell r="J1986">
            <v>31</v>
          </cell>
          <cell r="K1986" t="str">
            <v xml:space="preserve"> A</v>
          </cell>
          <cell r="L1986" t="str">
            <v xml:space="preserve"> N</v>
          </cell>
          <cell r="M1986">
            <v>0</v>
          </cell>
          <cell r="N1986">
            <v>68070</v>
          </cell>
          <cell r="O1986">
            <v>53696</v>
          </cell>
          <cell r="P1986">
            <v>0</v>
          </cell>
          <cell r="Q1986" t="str">
            <v xml:space="preserve"> JD</v>
          </cell>
          <cell r="R1986">
            <v>43146</v>
          </cell>
          <cell r="S1986">
            <v>199.18</v>
          </cell>
          <cell r="T1986">
            <v>2.37</v>
          </cell>
          <cell r="U1986" t="str">
            <v xml:space="preserve"> N</v>
          </cell>
          <cell r="V1986">
            <v>11</v>
          </cell>
          <cell r="W1986">
            <v>514063460</v>
          </cell>
          <cell r="X1986" t="str">
            <v xml:space="preserve"> S</v>
          </cell>
          <cell r="Y1986">
            <v>68070</v>
          </cell>
          <cell r="Z1986">
            <v>53696</v>
          </cell>
          <cell r="AA1986">
            <v>0</v>
          </cell>
          <cell r="AB1986">
            <v>4</v>
          </cell>
          <cell r="AC1986">
            <v>10</v>
          </cell>
          <cell r="AD1986">
            <v>4</v>
          </cell>
          <cell r="AE1986">
            <v>0</v>
          </cell>
          <cell r="AF1986">
            <v>0</v>
          </cell>
          <cell r="AG1986" t="str">
            <v xml:space="preserve"> ST</v>
          </cell>
          <cell r="AH1986" t="str">
            <v xml:space="preserve"> 2009 KAWASAKI VULCAN 2000</v>
          </cell>
          <cell r="AI1986" t="str">
            <v xml:space="preserve"> N</v>
          </cell>
          <cell r="AJ1986">
            <v>7.95</v>
          </cell>
          <cell r="AK1986">
            <v>0</v>
          </cell>
          <cell r="AL1986">
            <v>68070</v>
          </cell>
          <cell r="AM1986">
            <v>53696</v>
          </cell>
          <cell r="AN1986" t="str">
            <v xml:space="preserve">  0/00/0000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68070</v>
          </cell>
          <cell r="AZ1986">
            <v>53696</v>
          </cell>
          <cell r="BA1986" t="str">
            <v xml:space="preserve"> ST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 t="str">
            <v>Pass</v>
          </cell>
          <cell r="BH1986" t="str">
            <v>Pass</v>
          </cell>
          <cell r="BI1986" t="str">
            <v>***-**-3460</v>
          </cell>
          <cell r="BJ1986">
            <v>1356.32</v>
          </cell>
          <cell r="BK1986">
            <v>1358.6899999999998</v>
          </cell>
          <cell r="BL1986">
            <v>1358.6899999999998</v>
          </cell>
          <cell r="BM1986"/>
          <cell r="BN1986"/>
          <cell r="BO1986"/>
          <cell r="BP1986"/>
          <cell r="BQ1986">
            <v>1.4807528431102104E-6</v>
          </cell>
          <cell r="BR1986">
            <v>1356.32</v>
          </cell>
          <cell r="BS1986">
            <v>2.37</v>
          </cell>
          <cell r="BT1986">
            <v>1358.6899999999998</v>
          </cell>
          <cell r="BU1986">
            <v>0</v>
          </cell>
          <cell r="BV1986">
            <v>1358.6899999999998</v>
          </cell>
          <cell r="BW1986">
            <v>0</v>
          </cell>
          <cell r="BX1986">
            <v>0</v>
          </cell>
          <cell r="BY1986"/>
          <cell r="BZ1986">
            <v>0</v>
          </cell>
          <cell r="CA1986" t="e">
            <v>#REF!</v>
          </cell>
          <cell r="CB1986" t="str">
            <v>Match</v>
          </cell>
          <cell r="CC1986" t="b">
            <v>0</v>
          </cell>
          <cell r="CD1986">
            <v>514063460</v>
          </cell>
          <cell r="CE1986">
            <v>9</v>
          </cell>
          <cell r="CF1986">
            <v>5</v>
          </cell>
          <cell r="CG1986">
            <v>6</v>
          </cell>
          <cell r="CH1986" t="b">
            <v>0</v>
          </cell>
          <cell r="CI1986">
            <v>-22.313159722223645</v>
          </cell>
          <cell r="CJ1986"/>
          <cell r="CK1986" t="e">
            <v>#REF!</v>
          </cell>
          <cell r="CL1986" t="e">
            <v>#REF!</v>
          </cell>
        </row>
        <row r="1987">
          <cell r="B1987">
            <v>53779</v>
          </cell>
          <cell r="C1987" t="str">
            <v xml:space="preserve"> WILLIAMS,MATTHEW ALA</v>
          </cell>
          <cell r="D1987">
            <v>17000</v>
          </cell>
          <cell r="E1987">
            <v>8300</v>
          </cell>
          <cell r="F1987">
            <v>42843</v>
          </cell>
          <cell r="G1987">
            <v>43190</v>
          </cell>
          <cell r="H1987" t="str">
            <v xml:space="preserve"> OPERATE</v>
          </cell>
          <cell r="I1987" t="str">
            <v xml:space="preserve"> SI</v>
          </cell>
          <cell r="J1987">
            <v>91</v>
          </cell>
          <cell r="K1987" t="str">
            <v xml:space="preserve"> A</v>
          </cell>
          <cell r="L1987" t="str">
            <v xml:space="preserve"> O</v>
          </cell>
          <cell r="M1987">
            <v>17000</v>
          </cell>
          <cell r="N1987">
            <v>68070</v>
          </cell>
          <cell r="O1987">
            <v>53779</v>
          </cell>
          <cell r="P1987">
            <v>0</v>
          </cell>
          <cell r="Q1987" t="str">
            <v xml:space="preserve"> JD</v>
          </cell>
          <cell r="R1987">
            <v>43190</v>
          </cell>
          <cell r="S1987">
            <v>0</v>
          </cell>
          <cell r="T1987">
            <v>121.12</v>
          </cell>
          <cell r="U1987" t="str">
            <v xml:space="preserve"> N</v>
          </cell>
          <cell r="V1987">
            <v>7</v>
          </cell>
          <cell r="W1987">
            <v>514063460</v>
          </cell>
          <cell r="X1987" t="str">
            <v xml:space="preserve"> S</v>
          </cell>
          <cell r="Y1987">
            <v>68070</v>
          </cell>
          <cell r="Z1987">
            <v>53779</v>
          </cell>
          <cell r="AA1987">
            <v>0</v>
          </cell>
          <cell r="AB1987">
            <v>4</v>
          </cell>
          <cell r="AC1987">
            <v>4</v>
          </cell>
          <cell r="AD1987">
            <v>11</v>
          </cell>
          <cell r="AE1987">
            <v>0</v>
          </cell>
          <cell r="AF1987">
            <v>0</v>
          </cell>
          <cell r="AG1987" t="str">
            <v xml:space="preserve"> ST</v>
          </cell>
          <cell r="AH1987" t="str">
            <v xml:space="preserve"> ALL IN AC EQ GI CROPS AND FP</v>
          </cell>
          <cell r="AI1987" t="str">
            <v xml:space="preserve"> N</v>
          </cell>
          <cell r="AJ1987">
            <v>7</v>
          </cell>
          <cell r="AK1987">
            <v>0</v>
          </cell>
          <cell r="AL1987">
            <v>68070</v>
          </cell>
          <cell r="AM1987">
            <v>53779</v>
          </cell>
          <cell r="AN1987" t="str">
            <v xml:space="preserve">  0/00/0000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68070</v>
          </cell>
          <cell r="AZ1987">
            <v>53779</v>
          </cell>
          <cell r="BA1987" t="str">
            <v xml:space="preserve"> ST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 t="str">
            <v>Pass</v>
          </cell>
          <cell r="BH1987" t="str">
            <v>Pass</v>
          </cell>
          <cell r="BI1987" t="str">
            <v>***-**-3460</v>
          </cell>
          <cell r="BJ1987">
            <v>17000</v>
          </cell>
          <cell r="BK1987">
            <v>8421.1200000000008</v>
          </cell>
          <cell r="BL1987">
            <v>8421.1200000000008</v>
          </cell>
          <cell r="BM1987"/>
          <cell r="BN1987"/>
          <cell r="BO1987"/>
          <cell r="BP1987"/>
          <cell r="BQ1987">
            <v>7.9786499785864551E-6</v>
          </cell>
          <cell r="BR1987">
            <v>8300</v>
          </cell>
          <cell r="BS1987">
            <v>121.12</v>
          </cell>
          <cell r="BT1987">
            <v>8421.1200000000008</v>
          </cell>
          <cell r="BU1987">
            <v>8700</v>
          </cell>
          <cell r="BV1987">
            <v>17121.12</v>
          </cell>
          <cell r="BW1987">
            <v>0</v>
          </cell>
          <cell r="BX1987">
            <v>0</v>
          </cell>
          <cell r="BY1987"/>
          <cell r="BZ1987">
            <v>0</v>
          </cell>
          <cell r="CA1987" t="e">
            <v>#REF!</v>
          </cell>
          <cell r="CB1987" t="str">
            <v>Match</v>
          </cell>
          <cell r="CC1987" t="b">
            <v>0</v>
          </cell>
          <cell r="CD1987">
            <v>514063460</v>
          </cell>
          <cell r="CE1987">
            <v>9</v>
          </cell>
          <cell r="CF1987">
            <v>5</v>
          </cell>
          <cell r="CG1987">
            <v>6</v>
          </cell>
          <cell r="CH1987" t="b">
            <v>0</v>
          </cell>
          <cell r="CI1987">
            <v>-66.313159722223645</v>
          </cell>
          <cell r="CJ1987"/>
          <cell r="CK1987" t="e">
            <v>#REF!</v>
          </cell>
          <cell r="CL1987" t="e">
            <v>#REF!</v>
          </cell>
        </row>
        <row r="1988">
          <cell r="B1988">
            <v>49809</v>
          </cell>
          <cell r="C1988" t="str">
            <v xml:space="preserve"> WILLIAMS,TONJA M.</v>
          </cell>
          <cell r="D1988">
            <v>16500</v>
          </cell>
          <cell r="E1988">
            <v>2613.9</v>
          </cell>
          <cell r="F1988">
            <v>41620</v>
          </cell>
          <cell r="G1988">
            <v>43446</v>
          </cell>
          <cell r="H1988" t="str">
            <v xml:space="preserve"> OPERATING</v>
          </cell>
          <cell r="I1988" t="str">
            <v xml:space="preserve"> SA</v>
          </cell>
          <cell r="J1988">
            <v>32</v>
          </cell>
          <cell r="K1988" t="str">
            <v xml:space="preserve"> A</v>
          </cell>
          <cell r="L1988" t="str">
            <v xml:space="preserve"> N</v>
          </cell>
          <cell r="M1988">
            <v>0</v>
          </cell>
          <cell r="N1988">
            <v>68075</v>
          </cell>
          <cell r="O1988">
            <v>49809</v>
          </cell>
          <cell r="P1988">
            <v>0</v>
          </cell>
          <cell r="Q1988" t="str">
            <v xml:space="preserve"> JB</v>
          </cell>
          <cell r="R1988">
            <v>43202</v>
          </cell>
          <cell r="S1988">
            <v>315.18</v>
          </cell>
          <cell r="T1988">
            <v>4.7300000000000004</v>
          </cell>
          <cell r="U1988" t="str">
            <v xml:space="preserve"> N</v>
          </cell>
          <cell r="V1988">
            <v>7</v>
          </cell>
          <cell r="W1988">
            <v>521478177</v>
          </cell>
          <cell r="X1988" t="str">
            <v xml:space="preserve"> S</v>
          </cell>
          <cell r="Y1988">
            <v>68075</v>
          </cell>
          <cell r="Z1988">
            <v>49809</v>
          </cell>
          <cell r="AA1988">
            <v>0</v>
          </cell>
          <cell r="AB1988">
            <v>13</v>
          </cell>
          <cell r="AC1988">
            <v>4</v>
          </cell>
          <cell r="AD1988">
            <v>5</v>
          </cell>
          <cell r="AE1988">
            <v>0</v>
          </cell>
          <cell r="AF1988">
            <v>0</v>
          </cell>
          <cell r="AG1988" t="str">
            <v xml:space="preserve"> ST</v>
          </cell>
          <cell r="AH1988" t="str">
            <v xml:space="preserve"> 2006 BMW VIN(5UXFB53526LV20666</v>
          </cell>
          <cell r="AI1988" t="str">
            <v xml:space="preserve"> N</v>
          </cell>
          <cell r="AJ1988">
            <v>5.5</v>
          </cell>
          <cell r="AK1988">
            <v>2</v>
          </cell>
          <cell r="AL1988">
            <v>68075</v>
          </cell>
          <cell r="AM1988">
            <v>49809</v>
          </cell>
          <cell r="AN1988" t="str">
            <v xml:space="preserve">  0/00/0000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1</v>
          </cell>
          <cell r="AW1988">
            <v>0</v>
          </cell>
          <cell r="AX1988">
            <v>0</v>
          </cell>
          <cell r="AY1988">
            <v>68075</v>
          </cell>
          <cell r="AZ1988">
            <v>49809</v>
          </cell>
          <cell r="BA1988" t="str">
            <v xml:space="preserve"> ST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 t="str">
            <v>Pass</v>
          </cell>
          <cell r="BH1988" t="str">
            <v>Pass</v>
          </cell>
          <cell r="BI1988" t="str">
            <v>***-**-8177</v>
          </cell>
          <cell r="BJ1988">
            <v>2613.9</v>
          </cell>
          <cell r="BK1988">
            <v>2618.63</v>
          </cell>
          <cell r="BL1988">
            <v>2618.63</v>
          </cell>
          <cell r="BM1988"/>
          <cell r="BN1988"/>
          <cell r="BO1988"/>
          <cell r="BP1988"/>
          <cell r="BQ1988">
            <v>1.9742626933674568E-6</v>
          </cell>
          <cell r="BR1988">
            <v>2613.9</v>
          </cell>
          <cell r="BS1988">
            <v>4.7300000000000004</v>
          </cell>
          <cell r="BT1988">
            <v>2618.63</v>
          </cell>
          <cell r="BU1988">
            <v>0</v>
          </cell>
          <cell r="BV1988">
            <v>2618.63</v>
          </cell>
          <cell r="BW1988">
            <v>0</v>
          </cell>
          <cell r="BX1988">
            <v>0</v>
          </cell>
          <cell r="BY1988"/>
          <cell r="BZ1988">
            <v>0</v>
          </cell>
          <cell r="CA1988" t="e">
            <v>#REF!</v>
          </cell>
          <cell r="CB1988" t="str">
            <v>Match</v>
          </cell>
          <cell r="CC1988" t="b">
            <v>0</v>
          </cell>
          <cell r="CD1988">
            <v>521478177</v>
          </cell>
          <cell r="CE1988">
            <v>9</v>
          </cell>
          <cell r="CF1988">
            <v>5</v>
          </cell>
          <cell r="CG1988">
            <v>47</v>
          </cell>
          <cell r="CH1988" t="b">
            <v>0</v>
          </cell>
          <cell r="CI1988">
            <v>-78.313159722223645</v>
          </cell>
          <cell r="CJ1988"/>
          <cell r="CK1988" t="e">
            <v>#REF!</v>
          </cell>
          <cell r="CL1988" t="e">
            <v>#REF!</v>
          </cell>
        </row>
        <row r="1989">
          <cell r="B1989">
            <v>52561</v>
          </cell>
          <cell r="C1989" t="str">
            <v xml:space="preserve"> WILLIAMS,TONJA M.</v>
          </cell>
          <cell r="D1989">
            <v>13163.6</v>
          </cell>
          <cell r="E1989">
            <v>8776.5300000000007</v>
          </cell>
          <cell r="F1989">
            <v>42396</v>
          </cell>
          <cell r="G1989">
            <v>44242</v>
          </cell>
          <cell r="H1989" t="str">
            <v xml:space="preserve"> DEBT CONSOLIDATION</v>
          </cell>
          <cell r="I1989" t="str">
            <v xml:space="preserve"> SA</v>
          </cell>
          <cell r="J1989">
            <v>31</v>
          </cell>
          <cell r="K1989" t="str">
            <v xml:space="preserve"> A</v>
          </cell>
          <cell r="L1989" t="str">
            <v xml:space="preserve"> N</v>
          </cell>
          <cell r="M1989">
            <v>0</v>
          </cell>
          <cell r="N1989">
            <v>68075</v>
          </cell>
          <cell r="O1989">
            <v>52561</v>
          </cell>
          <cell r="P1989">
            <v>0</v>
          </cell>
          <cell r="Q1989" t="str">
            <v xml:space="preserve"> JB</v>
          </cell>
          <cell r="R1989">
            <v>43146</v>
          </cell>
          <cell r="S1989">
            <v>274.51</v>
          </cell>
          <cell r="T1989">
            <v>41.12</v>
          </cell>
          <cell r="U1989" t="str">
            <v xml:space="preserve"> N</v>
          </cell>
          <cell r="V1989">
            <v>1</v>
          </cell>
          <cell r="W1989">
            <v>521478177</v>
          </cell>
          <cell r="X1989" t="str">
            <v xml:space="preserve"> S</v>
          </cell>
          <cell r="Y1989">
            <v>68075</v>
          </cell>
          <cell r="Z1989">
            <v>52561</v>
          </cell>
          <cell r="AA1989">
            <v>0</v>
          </cell>
          <cell r="AB1989">
            <v>13</v>
          </cell>
          <cell r="AC1989">
            <v>10</v>
          </cell>
          <cell r="AD1989">
            <v>4</v>
          </cell>
          <cell r="AE1989">
            <v>0</v>
          </cell>
          <cell r="AF1989">
            <v>0</v>
          </cell>
          <cell r="AG1989" t="str">
            <v xml:space="preserve"> ST</v>
          </cell>
          <cell r="AH1989" t="str">
            <v xml:space="preserve"> UNSECURED</v>
          </cell>
          <cell r="AI1989" t="str">
            <v xml:space="preserve"> N</v>
          </cell>
          <cell r="AJ1989">
            <v>9</v>
          </cell>
          <cell r="AK1989">
            <v>2</v>
          </cell>
          <cell r="AL1989">
            <v>68075</v>
          </cell>
          <cell r="AM1989">
            <v>52561</v>
          </cell>
          <cell r="AN1989" t="str">
            <v xml:space="preserve">  0/00/0000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68075</v>
          </cell>
          <cell r="AZ1989">
            <v>52561</v>
          </cell>
          <cell r="BA1989" t="str">
            <v xml:space="preserve"> ST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 t="str">
            <v>Pass</v>
          </cell>
          <cell r="BH1989" t="str">
            <v>Pass</v>
          </cell>
          <cell r="BI1989" t="str">
            <v>***-**-8177</v>
          </cell>
          <cell r="BJ1989">
            <v>8776.5300000000007</v>
          </cell>
          <cell r="BK1989">
            <v>8817.6500000000015</v>
          </cell>
          <cell r="BL1989">
            <v>8817.6500000000015</v>
          </cell>
          <cell r="BM1989"/>
          <cell r="BN1989"/>
          <cell r="BO1989"/>
          <cell r="BP1989"/>
          <cell r="BQ1989">
            <v>1.0847224579502074E-5</v>
          </cell>
          <cell r="BR1989">
            <v>8776.5300000000007</v>
          </cell>
          <cell r="BS1989">
            <v>41.12</v>
          </cell>
          <cell r="BT1989">
            <v>8817.6500000000015</v>
          </cell>
          <cell r="BU1989">
            <v>0</v>
          </cell>
          <cell r="BV1989">
            <v>8817.6500000000015</v>
          </cell>
          <cell r="BW1989">
            <v>0</v>
          </cell>
          <cell r="BX1989">
            <v>0</v>
          </cell>
          <cell r="BY1989"/>
          <cell r="BZ1989">
            <v>0</v>
          </cell>
          <cell r="CA1989" t="e">
            <v>#REF!</v>
          </cell>
          <cell r="CB1989" t="str">
            <v>Match</v>
          </cell>
          <cell r="CC1989" t="b">
            <v>0</v>
          </cell>
          <cell r="CD1989">
            <v>521478177</v>
          </cell>
          <cell r="CE1989">
            <v>9</v>
          </cell>
          <cell r="CF1989">
            <v>5</v>
          </cell>
          <cell r="CG1989">
            <v>47</v>
          </cell>
          <cell r="CH1989" t="b">
            <v>0</v>
          </cell>
          <cell r="CI1989">
            <v>-22.313159722223645</v>
          </cell>
          <cell r="CJ1989"/>
          <cell r="CK1989" t="e">
            <v>#REF!</v>
          </cell>
          <cell r="CL1989" t="e">
            <v>#REF!</v>
          </cell>
        </row>
        <row r="1990">
          <cell r="B1990">
            <v>52085</v>
          </cell>
          <cell r="C1990" t="str">
            <v xml:space="preserve"> WILLIAMS,MARLA J.</v>
          </cell>
          <cell r="D1990">
            <v>20462.54</v>
          </cell>
          <cell r="E1990">
            <v>14320</v>
          </cell>
          <cell r="F1990">
            <v>42257</v>
          </cell>
          <cell r="G1990">
            <v>44474</v>
          </cell>
          <cell r="H1990" t="str">
            <v xml:space="preserve"> REFINANCE VEHICLE</v>
          </cell>
          <cell r="I1990" t="str">
            <v xml:space="preserve"> SA</v>
          </cell>
          <cell r="J1990">
            <v>34</v>
          </cell>
          <cell r="K1990" t="str">
            <v xml:space="preserve"> A</v>
          </cell>
          <cell r="L1990" t="str">
            <v xml:space="preserve"> N</v>
          </cell>
          <cell r="M1990">
            <v>0</v>
          </cell>
          <cell r="N1990">
            <v>68100</v>
          </cell>
          <cell r="O1990">
            <v>52085</v>
          </cell>
          <cell r="P1990">
            <v>0</v>
          </cell>
          <cell r="Q1990" t="str">
            <v xml:space="preserve"> LF</v>
          </cell>
          <cell r="R1990">
            <v>43133</v>
          </cell>
          <cell r="S1990">
            <v>351.13</v>
          </cell>
          <cell r="T1990">
            <v>185.96</v>
          </cell>
          <cell r="U1990" t="str">
            <v xml:space="preserve"> N</v>
          </cell>
          <cell r="V1990">
            <v>11</v>
          </cell>
          <cell r="W1990">
            <v>512641321</v>
          </cell>
          <cell r="X1990" t="str">
            <v xml:space="preserve"> S</v>
          </cell>
          <cell r="Y1990">
            <v>68100</v>
          </cell>
          <cell r="Z1990">
            <v>52085</v>
          </cell>
          <cell r="AA1990">
            <v>1</v>
          </cell>
          <cell r="AB1990">
            <v>3</v>
          </cell>
          <cell r="AC1990">
            <v>5</v>
          </cell>
          <cell r="AD1990">
            <v>12</v>
          </cell>
          <cell r="AE1990">
            <v>0</v>
          </cell>
          <cell r="AF1990">
            <v>0</v>
          </cell>
          <cell r="AG1990" t="str">
            <v xml:space="preserve"> ST</v>
          </cell>
          <cell r="AH1990" t="str">
            <v xml:space="preserve"> 2015 KIA SORENTO</v>
          </cell>
          <cell r="AI1990" t="str">
            <v xml:space="preserve"> N</v>
          </cell>
          <cell r="AJ1990">
            <v>6</v>
          </cell>
          <cell r="AK1990">
            <v>9</v>
          </cell>
          <cell r="AL1990">
            <v>68100</v>
          </cell>
          <cell r="AM1990">
            <v>52085</v>
          </cell>
          <cell r="AN1990" t="str">
            <v xml:space="preserve">  6/16/2017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1</v>
          </cell>
          <cell r="AW1990">
            <v>0</v>
          </cell>
          <cell r="AX1990">
            <v>0</v>
          </cell>
          <cell r="AY1990">
            <v>68100</v>
          </cell>
          <cell r="AZ1990">
            <v>52085</v>
          </cell>
          <cell r="BA1990" t="str">
            <v xml:space="preserve"> ST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 t="str">
            <v>Pass</v>
          </cell>
          <cell r="BH1990" t="str">
            <v>Pass</v>
          </cell>
          <cell r="BI1990" t="str">
            <v>***-**-1321</v>
          </cell>
          <cell r="BJ1990">
            <v>14320</v>
          </cell>
          <cell r="BK1990">
            <v>14505.96</v>
          </cell>
          <cell r="BL1990">
            <v>14505.96</v>
          </cell>
          <cell r="BM1990"/>
          <cell r="BN1990"/>
          <cell r="BO1990"/>
          <cell r="BP1990"/>
          <cell r="BQ1990">
            <v>1.1799063789331295E-5</v>
          </cell>
          <cell r="BR1990">
            <v>14320</v>
          </cell>
          <cell r="BS1990">
            <v>185.96</v>
          </cell>
          <cell r="BT1990">
            <v>14505.96</v>
          </cell>
          <cell r="BU1990">
            <v>0</v>
          </cell>
          <cell r="BV1990">
            <v>14505.96</v>
          </cell>
          <cell r="BW1990">
            <v>0</v>
          </cell>
          <cell r="BX1990">
            <v>0</v>
          </cell>
          <cell r="BY1990"/>
          <cell r="BZ1990">
            <v>0</v>
          </cell>
          <cell r="CA1990" t="e">
            <v>#REF!</v>
          </cell>
          <cell r="CB1990" t="str">
            <v>Match</v>
          </cell>
          <cell r="CC1990" t="b">
            <v>0</v>
          </cell>
          <cell r="CD1990">
            <v>512641321</v>
          </cell>
          <cell r="CE1990">
            <v>9</v>
          </cell>
          <cell r="CF1990">
            <v>5</v>
          </cell>
          <cell r="CG1990">
            <v>64</v>
          </cell>
          <cell r="CH1990" t="b">
            <v>0</v>
          </cell>
          <cell r="CI1990">
            <v>-9.3131597222236451</v>
          </cell>
          <cell r="CJ1990"/>
          <cell r="CK1990" t="e">
            <v>#REF!</v>
          </cell>
          <cell r="CL1990" t="e">
            <v>#REF!</v>
          </cell>
        </row>
        <row r="1991">
          <cell r="B1991">
            <v>45721</v>
          </cell>
          <cell r="C1991" t="str">
            <v xml:space="preserve"> WILLIAMS, ROCKY L.</v>
          </cell>
          <cell r="D1991">
            <v>13466.34</v>
          </cell>
          <cell r="E1991">
            <v>392.01</v>
          </cell>
          <cell r="F1991">
            <v>40441</v>
          </cell>
          <cell r="G1991">
            <v>41892</v>
          </cell>
          <cell r="H1991" t="str">
            <v xml:space="preserve"> REFINANCE PICKUP AND TRAILER</v>
          </cell>
          <cell r="I1991" t="str">
            <v xml:space="preserve"> CO</v>
          </cell>
          <cell r="J1991">
            <v>34</v>
          </cell>
          <cell r="K1991" t="str">
            <v xml:space="preserve"> A</v>
          </cell>
          <cell r="L1991" t="str">
            <v xml:space="preserve"> N</v>
          </cell>
          <cell r="M1991">
            <v>0</v>
          </cell>
          <cell r="N1991">
            <v>68200</v>
          </cell>
          <cell r="O1991">
            <v>45721</v>
          </cell>
          <cell r="P1991">
            <v>0</v>
          </cell>
          <cell r="Q1991" t="str">
            <v xml:space="preserve"> CP</v>
          </cell>
          <cell r="R1991">
            <v>41769</v>
          </cell>
          <cell r="S1991">
            <v>334.3</v>
          </cell>
          <cell r="T1991">
            <v>0</v>
          </cell>
          <cell r="U1991" t="str">
            <v xml:space="preserve"> N</v>
          </cell>
          <cell r="V1991">
            <v>11</v>
          </cell>
          <cell r="W1991">
            <v>511728406</v>
          </cell>
          <cell r="X1991" t="str">
            <v xml:space="preserve"> S</v>
          </cell>
          <cell r="Y1991">
            <v>68200</v>
          </cell>
          <cell r="Z1991">
            <v>45721</v>
          </cell>
          <cell r="AA1991">
            <v>0</v>
          </cell>
          <cell r="AB1991">
            <v>3</v>
          </cell>
          <cell r="AC1991">
            <v>5</v>
          </cell>
          <cell r="AD1991">
            <v>12</v>
          </cell>
          <cell r="AE1991">
            <v>0</v>
          </cell>
          <cell r="AF1991">
            <v>0</v>
          </cell>
          <cell r="AG1991" t="str">
            <v xml:space="preserve"> ST</v>
          </cell>
          <cell r="AH1991" t="str">
            <v xml:space="preserve"> 2004 FORD/2004 GULFSTREAM</v>
          </cell>
          <cell r="AI1991" t="str">
            <v xml:space="preserve"> N</v>
          </cell>
          <cell r="AJ1991">
            <v>9</v>
          </cell>
          <cell r="AK1991">
            <v>30</v>
          </cell>
          <cell r="AL1991">
            <v>68200</v>
          </cell>
          <cell r="AM1991">
            <v>45721</v>
          </cell>
          <cell r="AN1991" t="str">
            <v xml:space="preserve">  0/00/0000</v>
          </cell>
          <cell r="AO1991">
            <v>392.01</v>
          </cell>
          <cell r="AP1991">
            <v>756.3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1148.31</v>
          </cell>
          <cell r="AV1991">
            <v>15</v>
          </cell>
          <cell r="AW1991">
            <v>12</v>
          </cell>
          <cell r="AX1991">
            <v>11</v>
          </cell>
          <cell r="AY1991">
            <v>68200</v>
          </cell>
          <cell r="AZ1991">
            <v>45721</v>
          </cell>
          <cell r="BA1991" t="str">
            <v xml:space="preserve"> ST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 t="str">
            <v>Substandard</v>
          </cell>
          <cell r="BH1991" t="str">
            <v>Pass</v>
          </cell>
          <cell r="BI1991" t="str">
            <v>***-**-8406</v>
          </cell>
          <cell r="BJ1991">
            <v>392.01</v>
          </cell>
          <cell r="BK1991">
            <v>0</v>
          </cell>
          <cell r="BL1991"/>
          <cell r="BM1991"/>
          <cell r="BN1991">
            <v>0</v>
          </cell>
          <cell r="BO1991"/>
          <cell r="BP1991"/>
          <cell r="BQ1991">
            <v>4.8449905684941623E-7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392.01</v>
          </cell>
          <cell r="BY1991" t="str">
            <v>120 +</v>
          </cell>
          <cell r="BZ1991">
            <v>1148.31</v>
          </cell>
          <cell r="CA1991" t="e">
            <v>#REF!</v>
          </cell>
          <cell r="CB1991" t="str">
            <v>Match</v>
          </cell>
          <cell r="CC1991" t="b">
            <v>0</v>
          </cell>
          <cell r="CD1991">
            <v>511728406</v>
          </cell>
          <cell r="CE1991">
            <v>9</v>
          </cell>
          <cell r="CF1991">
            <v>5</v>
          </cell>
          <cell r="CG1991">
            <v>72</v>
          </cell>
          <cell r="CH1991" t="b">
            <v>0</v>
          </cell>
          <cell r="CI1991">
            <v>1354.6868402777764</v>
          </cell>
          <cell r="CJ1991" t="str">
            <v>31 +</v>
          </cell>
          <cell r="CK1991">
            <v>0</v>
          </cell>
          <cell r="CL1991">
            <v>0</v>
          </cell>
        </row>
        <row r="1992">
          <cell r="B1992">
            <v>49443</v>
          </cell>
          <cell r="C1992" t="str">
            <v xml:space="preserve"> WILLS,JAMES E.</v>
          </cell>
          <cell r="D1992">
            <v>1378.77</v>
          </cell>
          <cell r="E1992">
            <v>333.42</v>
          </cell>
          <cell r="F1992">
            <v>41506</v>
          </cell>
          <cell r="G1992">
            <v>41871</v>
          </cell>
          <cell r="H1992" t="str">
            <v xml:space="preserve"> DECMART PURCHASE</v>
          </cell>
          <cell r="I1992" t="str">
            <v xml:space="preserve"> CO</v>
          </cell>
          <cell r="J1992">
            <v>31</v>
          </cell>
          <cell r="K1992" t="str">
            <v xml:space="preserve"> A</v>
          </cell>
          <cell r="L1992" t="str">
            <v xml:space="preserve"> N</v>
          </cell>
          <cell r="M1992">
            <v>0</v>
          </cell>
          <cell r="N1992">
            <v>68250</v>
          </cell>
          <cell r="O1992">
            <v>49443</v>
          </cell>
          <cell r="P1992">
            <v>0</v>
          </cell>
          <cell r="Q1992" t="str">
            <v xml:space="preserve"> JD</v>
          </cell>
          <cell r="R1992">
            <v>41810</v>
          </cell>
          <cell r="S1992">
            <v>114.9</v>
          </cell>
          <cell r="T1992">
            <v>0</v>
          </cell>
          <cell r="U1992" t="str">
            <v xml:space="preserve"> N</v>
          </cell>
          <cell r="V1992">
            <v>1</v>
          </cell>
          <cell r="W1992">
            <v>523338321</v>
          </cell>
          <cell r="X1992" t="str">
            <v xml:space="preserve"> S</v>
          </cell>
          <cell r="Y1992">
            <v>68250</v>
          </cell>
          <cell r="Z1992">
            <v>49443</v>
          </cell>
          <cell r="AA1992">
            <v>0</v>
          </cell>
          <cell r="AB1992">
            <v>1</v>
          </cell>
          <cell r="AC1992">
            <v>11</v>
          </cell>
          <cell r="AD1992">
            <v>4</v>
          </cell>
          <cell r="AE1992">
            <v>0</v>
          </cell>
          <cell r="AF1992">
            <v>0</v>
          </cell>
          <cell r="AG1992" t="str">
            <v xml:space="preserve"> ST</v>
          </cell>
          <cell r="AH1992" t="str">
            <v xml:space="preserve">  </v>
          </cell>
          <cell r="AI1992" t="str">
            <v xml:space="preserve"> N</v>
          </cell>
          <cell r="AJ1992">
            <v>0</v>
          </cell>
          <cell r="AK1992">
            <v>5</v>
          </cell>
          <cell r="AL1992">
            <v>68250</v>
          </cell>
          <cell r="AM1992">
            <v>49443</v>
          </cell>
          <cell r="AN1992" t="str">
            <v xml:space="preserve">  0/00/0000</v>
          </cell>
          <cell r="AO1992">
            <v>333.42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333.42</v>
          </cell>
          <cell r="AV1992">
            <v>4</v>
          </cell>
          <cell r="AW1992">
            <v>3</v>
          </cell>
          <cell r="AX1992">
            <v>3</v>
          </cell>
          <cell r="AY1992">
            <v>68250</v>
          </cell>
          <cell r="AZ1992">
            <v>49443</v>
          </cell>
          <cell r="BA1992" t="str">
            <v xml:space="preserve"> ST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 t="str">
            <v>Substandard</v>
          </cell>
          <cell r="BH1992" t="str">
            <v>Pass</v>
          </cell>
          <cell r="BI1992" t="str">
            <v>***-**-8321</v>
          </cell>
          <cell r="BJ1992">
            <v>333.42</v>
          </cell>
          <cell r="BK1992">
            <v>0</v>
          </cell>
          <cell r="BL1992"/>
          <cell r="BM1992"/>
          <cell r="BN1992">
            <v>0</v>
          </cell>
          <cell r="BO1992"/>
          <cell r="BP1992"/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333.42</v>
          </cell>
          <cell r="BY1992" t="str">
            <v>120 +</v>
          </cell>
          <cell r="BZ1992">
            <v>333.42</v>
          </cell>
          <cell r="CA1992" t="e">
            <v>#REF!</v>
          </cell>
          <cell r="CB1992" t="str">
            <v>Match</v>
          </cell>
          <cell r="CC1992" t="b">
            <v>0</v>
          </cell>
          <cell r="CD1992">
            <v>523338321</v>
          </cell>
          <cell r="CE1992">
            <v>9</v>
          </cell>
          <cell r="CF1992">
            <v>5</v>
          </cell>
          <cell r="CG1992">
            <v>33</v>
          </cell>
          <cell r="CH1992" t="b">
            <v>0</v>
          </cell>
          <cell r="CI1992">
            <v>1313.6868402777764</v>
          </cell>
          <cell r="CJ1992" t="str">
            <v>31 +</v>
          </cell>
          <cell r="CK1992">
            <v>0</v>
          </cell>
          <cell r="CL1992">
            <v>0</v>
          </cell>
        </row>
        <row r="1993">
          <cell r="B1993">
            <v>50042</v>
          </cell>
          <cell r="C1993" t="str">
            <v xml:space="preserve"> WILLS,JAMES E.</v>
          </cell>
          <cell r="D1993">
            <v>1879.16</v>
          </cell>
          <cell r="E1993">
            <v>1432.97</v>
          </cell>
          <cell r="F1993">
            <v>41696</v>
          </cell>
          <cell r="G1993">
            <v>42297</v>
          </cell>
          <cell r="H1993" t="str">
            <v xml:space="preserve"> PERSONAL</v>
          </cell>
          <cell r="I1993" t="str">
            <v xml:space="preserve"> CO</v>
          </cell>
          <cell r="J1993">
            <v>31</v>
          </cell>
          <cell r="K1993" t="str">
            <v xml:space="preserve"> A</v>
          </cell>
          <cell r="L1993" t="str">
            <v xml:space="preserve"> N</v>
          </cell>
          <cell r="M1993">
            <v>0</v>
          </cell>
          <cell r="N1993">
            <v>68250</v>
          </cell>
          <cell r="O1993">
            <v>50042</v>
          </cell>
          <cell r="P1993">
            <v>0</v>
          </cell>
          <cell r="Q1993" t="str">
            <v xml:space="preserve"> JD</v>
          </cell>
          <cell r="R1993">
            <v>41871</v>
          </cell>
          <cell r="S1993">
            <v>101.35</v>
          </cell>
          <cell r="T1993">
            <v>0</v>
          </cell>
          <cell r="U1993" t="str">
            <v xml:space="preserve"> N</v>
          </cell>
          <cell r="V1993">
            <v>1</v>
          </cell>
          <cell r="W1993">
            <v>523338321</v>
          </cell>
          <cell r="X1993" t="str">
            <v xml:space="preserve"> S</v>
          </cell>
          <cell r="Y1993">
            <v>68250</v>
          </cell>
          <cell r="Z1993">
            <v>50042</v>
          </cell>
          <cell r="AA1993">
            <v>0</v>
          </cell>
          <cell r="AB1993">
            <v>1</v>
          </cell>
          <cell r="AC1993">
            <v>10</v>
          </cell>
          <cell r="AD1993">
            <v>4</v>
          </cell>
          <cell r="AE1993">
            <v>0</v>
          </cell>
          <cell r="AF1993">
            <v>0</v>
          </cell>
          <cell r="AG1993" t="str">
            <v xml:space="preserve"> ST</v>
          </cell>
          <cell r="AH1993" t="str">
            <v xml:space="preserve"> UNSECURED</v>
          </cell>
          <cell r="AI1993" t="str">
            <v xml:space="preserve"> N</v>
          </cell>
          <cell r="AJ1993">
            <v>9</v>
          </cell>
          <cell r="AK1993">
            <v>17</v>
          </cell>
          <cell r="AL1993">
            <v>68250</v>
          </cell>
          <cell r="AM1993">
            <v>50042</v>
          </cell>
          <cell r="AN1993" t="str">
            <v xml:space="preserve">  0/00/0000</v>
          </cell>
          <cell r="AO1993">
            <v>1432.97</v>
          </cell>
          <cell r="AP1993">
            <v>454.05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1887.02</v>
          </cell>
          <cell r="AV1993">
            <v>15</v>
          </cell>
          <cell r="AW1993">
            <v>15</v>
          </cell>
          <cell r="AX1993">
            <v>15</v>
          </cell>
          <cell r="AY1993">
            <v>68250</v>
          </cell>
          <cell r="AZ1993">
            <v>50042</v>
          </cell>
          <cell r="BA1993" t="str">
            <v xml:space="preserve"> ST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 t="str">
            <v>Substandard</v>
          </cell>
          <cell r="BH1993" t="str">
            <v>Pass</v>
          </cell>
          <cell r="BI1993" t="str">
            <v>***-**-8321</v>
          </cell>
          <cell r="BJ1993">
            <v>1432.97</v>
          </cell>
          <cell r="BK1993">
            <v>0</v>
          </cell>
          <cell r="BL1993"/>
          <cell r="BM1993"/>
          <cell r="BN1993">
            <v>0</v>
          </cell>
          <cell r="BO1993"/>
          <cell r="BP1993"/>
          <cell r="BQ1993">
            <v>1.7710584257889035E-6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1432.97</v>
          </cell>
          <cell r="BY1993" t="str">
            <v>120 +</v>
          </cell>
          <cell r="BZ1993">
            <v>1887.02</v>
          </cell>
          <cell r="CA1993" t="e">
            <v>#REF!</v>
          </cell>
          <cell r="CB1993" t="str">
            <v>Match</v>
          </cell>
          <cell r="CC1993" t="b">
            <v>0</v>
          </cell>
          <cell r="CD1993">
            <v>523338321</v>
          </cell>
          <cell r="CE1993">
            <v>9</v>
          </cell>
          <cell r="CF1993">
            <v>5</v>
          </cell>
          <cell r="CG1993">
            <v>33</v>
          </cell>
          <cell r="CH1993" t="b">
            <v>0</v>
          </cell>
          <cell r="CI1993">
            <v>1252.6868402777764</v>
          </cell>
          <cell r="CJ1993" t="str">
            <v>31 +</v>
          </cell>
          <cell r="CK1993">
            <v>0</v>
          </cell>
          <cell r="CL1993">
            <v>0</v>
          </cell>
        </row>
        <row r="1994">
          <cell r="B1994">
            <v>50279</v>
          </cell>
          <cell r="C1994" t="str">
            <v xml:space="preserve"> WILLS,JAMES E.</v>
          </cell>
          <cell r="D1994">
            <v>4447.5</v>
          </cell>
          <cell r="E1994">
            <v>719.06</v>
          </cell>
          <cell r="F1994">
            <v>41765</v>
          </cell>
          <cell r="G1994">
            <v>42694</v>
          </cell>
          <cell r="H1994" t="str">
            <v xml:space="preserve"> PURCHASE VEHICLE</v>
          </cell>
          <cell r="I1994" t="str">
            <v xml:space="preserve"> CO</v>
          </cell>
          <cell r="J1994">
            <v>34</v>
          </cell>
          <cell r="K1994" t="str">
            <v xml:space="preserve"> A</v>
          </cell>
          <cell r="L1994" t="str">
            <v xml:space="preserve"> N</v>
          </cell>
          <cell r="M1994">
            <v>0</v>
          </cell>
          <cell r="N1994">
            <v>68250</v>
          </cell>
          <cell r="O1994">
            <v>50279</v>
          </cell>
          <cell r="P1994">
            <v>0</v>
          </cell>
          <cell r="Q1994" t="str">
            <v xml:space="preserve"> JD</v>
          </cell>
          <cell r="R1994">
            <v>42510</v>
          </cell>
          <cell r="S1994">
            <v>162.5</v>
          </cell>
          <cell r="T1994">
            <v>0</v>
          </cell>
          <cell r="U1994" t="str">
            <v xml:space="preserve"> N</v>
          </cell>
          <cell r="V1994">
            <v>11</v>
          </cell>
          <cell r="W1994">
            <v>523338321</v>
          </cell>
          <cell r="X1994" t="str">
            <v xml:space="preserve"> S</v>
          </cell>
          <cell r="Y1994">
            <v>68250</v>
          </cell>
          <cell r="Z1994">
            <v>50279</v>
          </cell>
          <cell r="AA1994">
            <v>0</v>
          </cell>
          <cell r="AB1994">
            <v>1</v>
          </cell>
          <cell r="AC1994">
            <v>5</v>
          </cell>
          <cell r="AD1994">
            <v>12</v>
          </cell>
          <cell r="AE1994">
            <v>0</v>
          </cell>
          <cell r="AF1994">
            <v>0</v>
          </cell>
          <cell r="AG1994" t="str">
            <v xml:space="preserve"> ST</v>
          </cell>
          <cell r="AH1994" t="str">
            <v xml:space="preserve"> 2005 MERCURY MARINER V6 (VIN 4</v>
          </cell>
          <cell r="AI1994" t="str">
            <v xml:space="preserve"> N</v>
          </cell>
          <cell r="AJ1994">
            <v>7</v>
          </cell>
          <cell r="AK1994">
            <v>12</v>
          </cell>
          <cell r="AL1994">
            <v>68250</v>
          </cell>
          <cell r="AM1994">
            <v>50279</v>
          </cell>
          <cell r="AN1994" t="str">
            <v xml:space="preserve">  0/00/0000</v>
          </cell>
          <cell r="AO1994">
            <v>719.06</v>
          </cell>
          <cell r="AP1994">
            <v>265.27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984.33</v>
          </cell>
          <cell r="AV1994">
            <v>10</v>
          </cell>
          <cell r="AW1994">
            <v>9</v>
          </cell>
          <cell r="AX1994">
            <v>8</v>
          </cell>
          <cell r="AY1994">
            <v>68250</v>
          </cell>
          <cell r="AZ1994">
            <v>50279</v>
          </cell>
          <cell r="BA1994" t="str">
            <v xml:space="preserve"> ST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 t="str">
            <v>Substandard</v>
          </cell>
          <cell r="BH1994" t="str">
            <v>Pass</v>
          </cell>
          <cell r="BI1994" t="str">
            <v>***-**-8321</v>
          </cell>
          <cell r="BJ1994">
            <v>719.06</v>
          </cell>
          <cell r="BK1994">
            <v>0</v>
          </cell>
          <cell r="BL1994"/>
          <cell r="BM1994"/>
          <cell r="BN1994">
            <v>0</v>
          </cell>
          <cell r="BO1994"/>
          <cell r="BP1994"/>
          <cell r="BQ1994">
            <v>6.9122024742197319E-7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719.06</v>
          </cell>
          <cell r="BY1994" t="str">
            <v>120 +</v>
          </cell>
          <cell r="BZ1994">
            <v>984.32999999999993</v>
          </cell>
          <cell r="CA1994" t="e">
            <v>#REF!</v>
          </cell>
          <cell r="CB1994" t="str">
            <v>Match</v>
          </cell>
          <cell r="CC1994" t="b">
            <v>0</v>
          </cell>
          <cell r="CD1994">
            <v>523338321</v>
          </cell>
          <cell r="CE1994">
            <v>9</v>
          </cell>
          <cell r="CF1994">
            <v>5</v>
          </cell>
          <cell r="CG1994">
            <v>33</v>
          </cell>
          <cell r="CH1994" t="b">
            <v>0</v>
          </cell>
          <cell r="CI1994">
            <v>613.68684027777635</v>
          </cell>
          <cell r="CJ1994" t="str">
            <v>31 +</v>
          </cell>
          <cell r="CK1994">
            <v>0</v>
          </cell>
          <cell r="CL1994">
            <v>0</v>
          </cell>
        </row>
        <row r="1995">
          <cell r="B1995">
            <v>49944</v>
          </cell>
          <cell r="C1995" t="str">
            <v xml:space="preserve"> WILSON,WILLIAM H</v>
          </cell>
          <cell r="D1995">
            <v>52200</v>
          </cell>
          <cell r="E1995">
            <v>45545.73</v>
          </cell>
          <cell r="F1995">
            <v>41666</v>
          </cell>
          <cell r="G1995">
            <v>48992</v>
          </cell>
          <cell r="H1995" t="str">
            <v xml:space="preserve"> PURCHASE RENTAL</v>
          </cell>
          <cell r="I1995" t="str">
            <v xml:space="preserve"> SA</v>
          </cell>
          <cell r="J1995">
            <v>13</v>
          </cell>
          <cell r="K1995" t="str">
            <v xml:space="preserve"> A</v>
          </cell>
          <cell r="L1995" t="str">
            <v xml:space="preserve"> N</v>
          </cell>
          <cell r="M1995">
            <v>0</v>
          </cell>
          <cell r="N1995">
            <v>68420</v>
          </cell>
          <cell r="O1995">
            <v>49944</v>
          </cell>
          <cell r="P1995">
            <v>0</v>
          </cell>
          <cell r="Q1995" t="str">
            <v xml:space="preserve"> LF</v>
          </cell>
          <cell r="R1995">
            <v>43176</v>
          </cell>
          <cell r="S1995">
            <v>352.84</v>
          </cell>
          <cell r="T1995">
            <v>52.41</v>
          </cell>
          <cell r="U1995" t="str">
            <v xml:space="preserve"> N</v>
          </cell>
          <cell r="V1995">
            <v>2</v>
          </cell>
          <cell r="W1995">
            <v>523889877</v>
          </cell>
          <cell r="X1995" t="str">
            <v xml:space="preserve"> S</v>
          </cell>
          <cell r="Y1995">
            <v>68420</v>
          </cell>
          <cell r="Z1995">
            <v>49944</v>
          </cell>
          <cell r="AA1995">
            <v>0</v>
          </cell>
          <cell r="AB1995">
            <v>4</v>
          </cell>
          <cell r="AC1995">
            <v>6</v>
          </cell>
          <cell r="AD1995">
            <v>1</v>
          </cell>
          <cell r="AE1995">
            <v>0</v>
          </cell>
          <cell r="AF1995">
            <v>0</v>
          </cell>
          <cell r="AG1995" t="str">
            <v xml:space="preserve"> ST</v>
          </cell>
          <cell r="AH1995" t="str">
            <v xml:space="preserve"> REAL PROPERTY LOCATED AT 207 E</v>
          </cell>
          <cell r="AI1995" t="str">
            <v xml:space="preserve"> N</v>
          </cell>
          <cell r="AJ1995">
            <v>5.25</v>
          </cell>
          <cell r="AK1995">
            <v>0</v>
          </cell>
          <cell r="AL1995">
            <v>68420</v>
          </cell>
          <cell r="AM1995">
            <v>49944</v>
          </cell>
          <cell r="AN1995" t="str">
            <v xml:space="preserve">  0/00/0000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68420</v>
          </cell>
          <cell r="AZ1995">
            <v>49944</v>
          </cell>
          <cell r="BA1995" t="str">
            <v xml:space="preserve"> ST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 t="str">
            <v>Pass</v>
          </cell>
          <cell r="BH1995" t="str">
            <v>Pass</v>
          </cell>
          <cell r="BI1995" t="str">
            <v>***-**-9877</v>
          </cell>
          <cell r="BJ1995">
            <v>45545.73</v>
          </cell>
          <cell r="BK1995">
            <v>45598.140000000007</v>
          </cell>
          <cell r="BL1995">
            <v>45598.140000000007</v>
          </cell>
          <cell r="BM1995"/>
          <cell r="BN1995"/>
          <cell r="BO1995"/>
          <cell r="BP1995"/>
          <cell r="BQ1995">
            <v>3.2836756417699204E-5</v>
          </cell>
          <cell r="BR1995">
            <v>45545.73</v>
          </cell>
          <cell r="BS1995">
            <v>52.41</v>
          </cell>
          <cell r="BT1995">
            <v>45598.140000000007</v>
          </cell>
          <cell r="BU1995">
            <v>0</v>
          </cell>
          <cell r="BV1995">
            <v>45598.140000000007</v>
          </cell>
          <cell r="BW1995">
            <v>0</v>
          </cell>
          <cell r="BX1995">
            <v>0</v>
          </cell>
          <cell r="BY1995"/>
          <cell r="BZ1995">
            <v>0</v>
          </cell>
          <cell r="CA1995" t="e">
            <v>#REF!</v>
          </cell>
          <cell r="CB1995" t="str">
            <v>Match</v>
          </cell>
          <cell r="CC1995" t="b">
            <v>0</v>
          </cell>
          <cell r="CD1995">
            <v>523889877</v>
          </cell>
          <cell r="CE1995">
            <v>9</v>
          </cell>
          <cell r="CF1995">
            <v>5</v>
          </cell>
          <cell r="CG1995">
            <v>88</v>
          </cell>
          <cell r="CH1995" t="b">
            <v>0</v>
          </cell>
          <cell r="CI1995">
            <v>-52.313159722223645</v>
          </cell>
          <cell r="CJ1995"/>
          <cell r="CK1995" t="e">
            <v>#REF!</v>
          </cell>
          <cell r="CL1995" t="e">
            <v>#REF!</v>
          </cell>
        </row>
        <row r="1996">
          <cell r="B1996">
            <v>51629</v>
          </cell>
          <cell r="C1996" t="str">
            <v xml:space="preserve"> WILSON,RANDY J.</v>
          </cell>
          <cell r="D1996">
            <v>17515</v>
          </cell>
          <cell r="E1996">
            <v>5988.03</v>
          </cell>
          <cell r="F1996">
            <v>42130</v>
          </cell>
          <cell r="G1996">
            <v>43226</v>
          </cell>
          <cell r="H1996" t="str">
            <v xml:space="preserve"> PURCHASE VEHICLE</v>
          </cell>
          <cell r="I1996" t="str">
            <v xml:space="preserve"> SI</v>
          </cell>
          <cell r="J1996">
            <v>72</v>
          </cell>
          <cell r="K1996" t="str">
            <v xml:space="preserve"> A</v>
          </cell>
          <cell r="L1996" t="str">
            <v xml:space="preserve"> N</v>
          </cell>
          <cell r="M1996">
            <v>0</v>
          </cell>
          <cell r="N1996">
            <v>68500</v>
          </cell>
          <cell r="O1996">
            <v>51629</v>
          </cell>
          <cell r="P1996">
            <v>0</v>
          </cell>
          <cell r="Q1996" t="str">
            <v xml:space="preserve"> CP</v>
          </cell>
          <cell r="R1996">
            <v>43226</v>
          </cell>
          <cell r="S1996">
            <v>0</v>
          </cell>
          <cell r="T1996">
            <v>7.95</v>
          </cell>
          <cell r="U1996" t="str">
            <v xml:space="preserve"> N</v>
          </cell>
          <cell r="V1996">
            <v>8</v>
          </cell>
          <cell r="W1996">
            <v>515464862</v>
          </cell>
          <cell r="X1996" t="str">
            <v xml:space="preserve"> S</v>
          </cell>
          <cell r="Y1996">
            <v>68500</v>
          </cell>
          <cell r="Z1996">
            <v>51629</v>
          </cell>
          <cell r="AA1996">
            <v>1</v>
          </cell>
          <cell r="AB1996">
            <v>4</v>
          </cell>
          <cell r="AC1996">
            <v>10</v>
          </cell>
          <cell r="AD1996">
            <v>8</v>
          </cell>
          <cell r="AE1996">
            <v>0</v>
          </cell>
          <cell r="AF1996">
            <v>0</v>
          </cell>
          <cell r="AG1996" t="str">
            <v xml:space="preserve"> ST</v>
          </cell>
          <cell r="AH1996" t="str">
            <v xml:space="preserve"> CD ACCOUNT NUMBER 13215</v>
          </cell>
          <cell r="AI1996" t="str">
            <v xml:space="preserve"> N</v>
          </cell>
          <cell r="AJ1996">
            <v>2.5499999999999998</v>
          </cell>
          <cell r="AK1996">
            <v>1</v>
          </cell>
          <cell r="AL1996">
            <v>68500</v>
          </cell>
          <cell r="AM1996">
            <v>51629</v>
          </cell>
          <cell r="AN1996" t="str">
            <v xml:space="preserve">  5/04/2017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68500</v>
          </cell>
          <cell r="AZ1996">
            <v>51629</v>
          </cell>
          <cell r="BA1996" t="str">
            <v xml:space="preserve"> ST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 t="str">
            <v>Pass</v>
          </cell>
          <cell r="BH1996" t="str">
            <v>Pass</v>
          </cell>
          <cell r="BI1996" t="str">
            <v>***-**-4862</v>
          </cell>
          <cell r="BJ1996">
            <v>5988.03</v>
          </cell>
          <cell r="BK1996">
            <v>5995.98</v>
          </cell>
          <cell r="BL1996">
            <v>5995.98</v>
          </cell>
          <cell r="BM1996"/>
          <cell r="BN1996"/>
          <cell r="BO1996"/>
          <cell r="BP1996"/>
          <cell r="BQ1996">
            <v>2.0968985946600927E-6</v>
          </cell>
          <cell r="BR1996">
            <v>5988.03</v>
          </cell>
          <cell r="BS1996">
            <v>7.95</v>
          </cell>
          <cell r="BT1996">
            <v>5995.98</v>
          </cell>
          <cell r="BU1996">
            <v>0</v>
          </cell>
          <cell r="BV1996">
            <v>5995.98</v>
          </cell>
          <cell r="BW1996">
            <v>0</v>
          </cell>
          <cell r="BX1996">
            <v>0</v>
          </cell>
          <cell r="BY1996"/>
          <cell r="BZ1996">
            <v>0</v>
          </cell>
          <cell r="CA1996" t="e">
            <v>#REF!</v>
          </cell>
          <cell r="CB1996" t="str">
            <v>Match</v>
          </cell>
          <cell r="CC1996" t="b">
            <v>0</v>
          </cell>
          <cell r="CD1996">
            <v>515464862</v>
          </cell>
          <cell r="CE1996">
            <v>9</v>
          </cell>
          <cell r="CF1996">
            <v>5</v>
          </cell>
          <cell r="CG1996">
            <v>46</v>
          </cell>
          <cell r="CH1996" t="b">
            <v>0</v>
          </cell>
          <cell r="CI1996">
            <v>-102.31315972222365</v>
          </cell>
          <cell r="CJ1996"/>
          <cell r="CK1996" t="e">
            <v>#REF!</v>
          </cell>
          <cell r="CL1996" t="e">
            <v>#REF!</v>
          </cell>
        </row>
        <row r="1997">
          <cell r="B1997">
            <v>53915</v>
          </cell>
          <cell r="C1997" t="str">
            <v xml:space="preserve"> WINDERLIN,WILLIAM J.</v>
          </cell>
          <cell r="D1997">
            <v>150000</v>
          </cell>
          <cell r="E1997">
            <v>82500</v>
          </cell>
          <cell r="F1997">
            <v>42893</v>
          </cell>
          <cell r="G1997">
            <v>43258</v>
          </cell>
          <cell r="H1997" t="str">
            <v xml:space="preserve"> OPERATING LOC</v>
          </cell>
          <cell r="I1997" t="str">
            <v xml:space="preserve"> SI</v>
          </cell>
          <cell r="J1997">
            <v>91</v>
          </cell>
          <cell r="K1997" t="str">
            <v xml:space="preserve"> A</v>
          </cell>
          <cell r="L1997" t="str">
            <v xml:space="preserve"> O</v>
          </cell>
          <cell r="M1997">
            <v>150000</v>
          </cell>
          <cell r="N1997">
            <v>68595</v>
          </cell>
          <cell r="O1997">
            <v>53915</v>
          </cell>
          <cell r="P1997">
            <v>0</v>
          </cell>
          <cell r="Q1997" t="str">
            <v xml:space="preserve"> LF</v>
          </cell>
          <cell r="R1997">
            <v>43258</v>
          </cell>
          <cell r="S1997">
            <v>0</v>
          </cell>
          <cell r="T1997">
            <v>1540.07</v>
          </cell>
          <cell r="U1997" t="str">
            <v xml:space="preserve"> N</v>
          </cell>
          <cell r="V1997">
            <v>7</v>
          </cell>
          <cell r="W1997">
            <v>511665391</v>
          </cell>
          <cell r="X1997" t="str">
            <v xml:space="preserve"> S</v>
          </cell>
          <cell r="Y1997">
            <v>68595</v>
          </cell>
          <cell r="Z1997">
            <v>53915</v>
          </cell>
          <cell r="AA1997">
            <v>0</v>
          </cell>
          <cell r="AB1997">
            <v>11</v>
          </cell>
          <cell r="AC1997">
            <v>4</v>
          </cell>
          <cell r="AD1997">
            <v>11</v>
          </cell>
          <cell r="AE1997">
            <v>0</v>
          </cell>
          <cell r="AF1997">
            <v>0</v>
          </cell>
          <cell r="AG1997" t="str">
            <v xml:space="preserve"> ST</v>
          </cell>
          <cell r="AH1997" t="str">
            <v xml:space="preserve"> ALL AC EQ GI CR FP AND FE</v>
          </cell>
          <cell r="AI1997" t="str">
            <v xml:space="preserve"> N</v>
          </cell>
          <cell r="AJ1997">
            <v>5.5</v>
          </cell>
          <cell r="AK1997">
            <v>0</v>
          </cell>
          <cell r="AL1997">
            <v>68595</v>
          </cell>
          <cell r="AM1997">
            <v>53915</v>
          </cell>
          <cell r="AN1997" t="str">
            <v xml:space="preserve">  0/00/0000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68595</v>
          </cell>
          <cell r="AZ1997">
            <v>53915</v>
          </cell>
          <cell r="BA1997" t="str">
            <v xml:space="preserve"> ST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 t="str">
            <v>Pass</v>
          </cell>
          <cell r="BH1997" t="str">
            <v>Pass</v>
          </cell>
          <cell r="BI1997" t="str">
            <v>***-**-5391</v>
          </cell>
          <cell r="BJ1997">
            <v>150000</v>
          </cell>
          <cell r="BK1997">
            <v>84040.07</v>
          </cell>
          <cell r="BL1997">
            <v>84040.07</v>
          </cell>
          <cell r="BM1997"/>
          <cell r="BN1997"/>
          <cell r="BO1997"/>
          <cell r="BP1997"/>
          <cell r="BQ1997">
            <v>6.2311745744984584E-5</v>
          </cell>
          <cell r="BR1997">
            <v>82500</v>
          </cell>
          <cell r="BS1997">
            <v>1540.07</v>
          </cell>
          <cell r="BT1997">
            <v>84040.07</v>
          </cell>
          <cell r="BU1997">
            <v>67500</v>
          </cell>
          <cell r="BV1997">
            <v>151540.07</v>
          </cell>
          <cell r="BW1997">
            <v>0</v>
          </cell>
          <cell r="BX1997">
            <v>0</v>
          </cell>
          <cell r="BY1997"/>
          <cell r="BZ1997">
            <v>0</v>
          </cell>
          <cell r="CA1997" t="e">
            <v>#REF!</v>
          </cell>
          <cell r="CB1997" t="str">
            <v>Match</v>
          </cell>
          <cell r="CC1997" t="b">
            <v>0</v>
          </cell>
          <cell r="CD1997">
            <v>511665391</v>
          </cell>
          <cell r="CE1997">
            <v>9</v>
          </cell>
          <cell r="CF1997">
            <v>5</v>
          </cell>
          <cell r="CG1997">
            <v>66</v>
          </cell>
          <cell r="CH1997" t="b">
            <v>0</v>
          </cell>
          <cell r="CI1997">
            <v>-134.31315972222365</v>
          </cell>
          <cell r="CJ1997"/>
          <cell r="CK1997" t="e">
            <v>#REF!</v>
          </cell>
          <cell r="CL1997" t="e">
            <v>#REF!</v>
          </cell>
        </row>
        <row r="1998">
          <cell r="B1998">
            <v>53916</v>
          </cell>
          <cell r="C1998" t="str">
            <v xml:space="preserve"> WINDERLIN,WILLIAM J.</v>
          </cell>
          <cell r="D1998">
            <v>140009.84</v>
          </cell>
          <cell r="E1998">
            <v>140009.84</v>
          </cell>
          <cell r="F1998">
            <v>42893</v>
          </cell>
          <cell r="G1998">
            <v>47133</v>
          </cell>
          <cell r="H1998" t="str">
            <v xml:space="preserve"> REFINANCE LAND AND EQUIPMENT</v>
          </cell>
          <cell r="I1998" t="str">
            <v xml:space="preserve"> SA</v>
          </cell>
          <cell r="J1998">
            <v>92</v>
          </cell>
          <cell r="K1998" t="str">
            <v xml:space="preserve"> A</v>
          </cell>
          <cell r="L1998" t="str">
            <v xml:space="preserve"> N</v>
          </cell>
          <cell r="M1998">
            <v>0</v>
          </cell>
          <cell r="N1998">
            <v>68595</v>
          </cell>
          <cell r="O1998">
            <v>53916</v>
          </cell>
          <cell r="P1998">
            <v>0</v>
          </cell>
          <cell r="Q1998" t="str">
            <v xml:space="preserve"> LF</v>
          </cell>
          <cell r="R1998">
            <v>43115</v>
          </cell>
          <cell r="S1998">
            <v>15915.91</v>
          </cell>
          <cell r="T1998">
            <v>4873.49</v>
          </cell>
          <cell r="U1998" t="str">
            <v xml:space="preserve"> N</v>
          </cell>
          <cell r="V1998">
            <v>7</v>
          </cell>
          <cell r="W1998">
            <v>511665391</v>
          </cell>
          <cell r="X1998" t="str">
            <v xml:space="preserve"> S</v>
          </cell>
          <cell r="Y1998">
            <v>68595</v>
          </cell>
          <cell r="Z1998">
            <v>53916</v>
          </cell>
          <cell r="AA1998">
            <v>0</v>
          </cell>
          <cell r="AB1998">
            <v>11</v>
          </cell>
          <cell r="AC1998">
            <v>6</v>
          </cell>
          <cell r="AD1998">
            <v>11</v>
          </cell>
          <cell r="AE1998">
            <v>0</v>
          </cell>
          <cell r="AF1998">
            <v>0</v>
          </cell>
          <cell r="AG1998" t="str">
            <v xml:space="preserve"> ST</v>
          </cell>
          <cell r="AH1998" t="str">
            <v xml:space="preserve"> ALL EQUIPMENT AND REM DATED</v>
          </cell>
          <cell r="AI1998" t="str">
            <v xml:space="preserve"> N</v>
          </cell>
          <cell r="AJ1998">
            <v>5.5</v>
          </cell>
          <cell r="AK1998">
            <v>0</v>
          </cell>
          <cell r="AL1998">
            <v>68595</v>
          </cell>
          <cell r="AM1998">
            <v>53916</v>
          </cell>
          <cell r="AN1998" t="str">
            <v xml:space="preserve">  0/00/0000</v>
          </cell>
          <cell r="AO1998">
            <v>11232.29</v>
          </cell>
          <cell r="AP1998">
            <v>4683.62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68595</v>
          </cell>
          <cell r="AZ1998">
            <v>53916</v>
          </cell>
          <cell r="BA1998" t="str">
            <v xml:space="preserve"> ST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 t="str">
            <v>Pass</v>
          </cell>
          <cell r="BH1998" t="str">
            <v>Pass</v>
          </cell>
          <cell r="BI1998" t="str">
            <v>***-**-5391</v>
          </cell>
          <cell r="BJ1998">
            <v>140009.84</v>
          </cell>
          <cell r="BK1998">
            <v>144883.32999999999</v>
          </cell>
          <cell r="BL1998">
            <v>144883.32999999999</v>
          </cell>
          <cell r="BM1998"/>
          <cell r="BN1998"/>
          <cell r="BO1998"/>
          <cell r="BP1998"/>
          <cell r="BQ1998">
            <v>1.0574857638637541E-4</v>
          </cell>
          <cell r="BR1998">
            <v>140009.84</v>
          </cell>
          <cell r="BS1998">
            <v>4873.49</v>
          </cell>
          <cell r="BT1998">
            <v>144883.32999999999</v>
          </cell>
          <cell r="BU1998">
            <v>0</v>
          </cell>
          <cell r="BV1998">
            <v>144883.32999999999</v>
          </cell>
          <cell r="BW1998">
            <v>0</v>
          </cell>
          <cell r="BX1998">
            <v>0</v>
          </cell>
          <cell r="BY1998"/>
          <cell r="BZ1998">
            <v>15915.91</v>
          </cell>
          <cell r="CA1998" t="e">
            <v>#REF!</v>
          </cell>
          <cell r="CB1998" t="str">
            <v>Match</v>
          </cell>
          <cell r="CC1998" t="b">
            <v>0</v>
          </cell>
          <cell r="CD1998">
            <v>511665391</v>
          </cell>
          <cell r="CE1998">
            <v>9</v>
          </cell>
          <cell r="CF1998">
            <v>5</v>
          </cell>
          <cell r="CG1998">
            <v>66</v>
          </cell>
          <cell r="CH1998" t="b">
            <v>0</v>
          </cell>
          <cell r="CI1998">
            <v>8.6868402777763549</v>
          </cell>
          <cell r="CJ1998"/>
          <cell r="CK1998" t="e">
            <v>#REF!</v>
          </cell>
          <cell r="CL1998" t="e">
            <v>#REF!</v>
          </cell>
        </row>
        <row r="1999">
          <cell r="B1999">
            <v>310323</v>
          </cell>
          <cell r="C1999" t="str">
            <v xml:space="preserve"> WINDERLIN,WILLIAM J.</v>
          </cell>
          <cell r="D1999">
            <v>220000</v>
          </cell>
          <cell r="E1999">
            <v>168186.83</v>
          </cell>
          <cell r="F1999">
            <v>41506</v>
          </cell>
          <cell r="G1999">
            <v>46997</v>
          </cell>
          <cell r="H1999" t="str">
            <v xml:space="preserve"> CASH OUT REFINANCE</v>
          </cell>
          <cell r="I1999" t="str">
            <v xml:space="preserve"> PA</v>
          </cell>
          <cell r="J1999">
            <v>19</v>
          </cell>
          <cell r="K1999" t="str">
            <v xml:space="preserve"> A</v>
          </cell>
          <cell r="L1999" t="str">
            <v xml:space="preserve"> N</v>
          </cell>
          <cell r="M1999">
            <v>0</v>
          </cell>
          <cell r="N1999">
            <v>68595</v>
          </cell>
          <cell r="O1999">
            <v>310323</v>
          </cell>
          <cell r="P1999">
            <v>0</v>
          </cell>
          <cell r="Q1999" t="str">
            <v xml:space="preserve"> AT</v>
          </cell>
          <cell r="R1999">
            <v>43132</v>
          </cell>
          <cell r="S1999">
            <v>1586.28</v>
          </cell>
          <cell r="T1999">
            <v>362.64</v>
          </cell>
          <cell r="U1999" t="str">
            <v xml:space="preserve"> N</v>
          </cell>
          <cell r="V1999">
            <v>2</v>
          </cell>
          <cell r="W1999">
            <v>511665391</v>
          </cell>
          <cell r="X1999" t="str">
            <v xml:space="preserve"> S</v>
          </cell>
          <cell r="Y1999">
            <v>68595</v>
          </cell>
          <cell r="Z1999">
            <v>310323</v>
          </cell>
          <cell r="AA1999">
            <v>0</v>
          </cell>
          <cell r="AB1999">
            <v>11</v>
          </cell>
          <cell r="AC1999">
            <v>6</v>
          </cell>
          <cell r="AD1999">
            <v>3</v>
          </cell>
          <cell r="AE1999">
            <v>310323</v>
          </cell>
          <cell r="AF1999">
            <v>1</v>
          </cell>
          <cell r="AG1999" t="str">
            <v xml:space="preserve"> ST</v>
          </cell>
          <cell r="AH1999" t="str">
            <v xml:space="preserve"> 991 HWY. 4, SCOTT CITY</v>
          </cell>
          <cell r="AI1999" t="str">
            <v xml:space="preserve"> N</v>
          </cell>
          <cell r="AJ1999">
            <v>3.375</v>
          </cell>
          <cell r="AK1999">
            <v>0</v>
          </cell>
          <cell r="AL1999">
            <v>68595</v>
          </cell>
          <cell r="AM1999">
            <v>310323</v>
          </cell>
          <cell r="AN1999" t="str">
            <v xml:space="preserve">  0/00/0000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68595</v>
          </cell>
          <cell r="AZ1999">
            <v>310323</v>
          </cell>
          <cell r="BA1999" t="str">
            <v xml:space="preserve"> ST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 t="str">
            <v>Pass</v>
          </cell>
          <cell r="BH1999" t="str">
            <v>Pass</v>
          </cell>
          <cell r="BI1999" t="str">
            <v>***-**-5391</v>
          </cell>
          <cell r="BJ1999">
            <v>168186.83</v>
          </cell>
          <cell r="BK1999">
            <v>168549.47</v>
          </cell>
          <cell r="BL1999">
            <v>168549.47</v>
          </cell>
          <cell r="BM1999"/>
          <cell r="BN1999"/>
          <cell r="BO1999"/>
          <cell r="BP1999"/>
          <cell r="BQ1999">
            <v>7.795052470870621E-5</v>
          </cell>
          <cell r="BR1999">
            <v>168186.83</v>
          </cell>
          <cell r="BS1999">
            <v>362.64</v>
          </cell>
          <cell r="BT1999">
            <v>168549.47</v>
          </cell>
          <cell r="BU1999">
            <v>0</v>
          </cell>
          <cell r="BV1999">
            <v>168549.47</v>
          </cell>
          <cell r="BW1999">
            <v>0</v>
          </cell>
          <cell r="BX1999">
            <v>0</v>
          </cell>
          <cell r="BY1999"/>
          <cell r="BZ1999">
            <v>0</v>
          </cell>
          <cell r="CA1999" t="e">
            <v>#REF!</v>
          </cell>
          <cell r="CB1999" t="str">
            <v>Match</v>
          </cell>
          <cell r="CC1999" t="b">
            <v>0</v>
          </cell>
          <cell r="CD1999">
            <v>511665391</v>
          </cell>
          <cell r="CE1999">
            <v>9</v>
          </cell>
          <cell r="CF1999">
            <v>5</v>
          </cell>
          <cell r="CG1999">
            <v>66</v>
          </cell>
          <cell r="CH1999" t="b">
            <v>0</v>
          </cell>
          <cell r="CI1999">
            <v>-8.3131597222236451</v>
          </cell>
          <cell r="CJ1999"/>
          <cell r="CK1999" t="e">
            <v>#REF!</v>
          </cell>
          <cell r="CL1999" t="e">
            <v>#REF!</v>
          </cell>
        </row>
        <row r="2000">
          <cell r="B2000">
            <v>9310323</v>
          </cell>
          <cell r="C2000" t="str">
            <v xml:space="preserve"> WINDERLIN,BIL</v>
          </cell>
          <cell r="D2000">
            <v>-220000</v>
          </cell>
          <cell r="E2000">
            <v>-168186.83</v>
          </cell>
          <cell r="F2000">
            <v>41506</v>
          </cell>
          <cell r="G2000">
            <v>46997</v>
          </cell>
          <cell r="H2000" t="str">
            <v xml:space="preserve"> FHLB SOLD LOAN</v>
          </cell>
          <cell r="I2000" t="str">
            <v xml:space="preserve"> PT</v>
          </cell>
          <cell r="J2000">
            <v>20</v>
          </cell>
          <cell r="K2000" t="str">
            <v xml:space="preserve"> A</v>
          </cell>
          <cell r="L2000" t="str">
            <v xml:space="preserve"> N</v>
          </cell>
          <cell r="M2000">
            <v>0</v>
          </cell>
          <cell r="N2000">
            <v>68595</v>
          </cell>
          <cell r="O2000">
            <v>9310323</v>
          </cell>
          <cell r="P2000">
            <v>0</v>
          </cell>
          <cell r="Q2000" t="str">
            <v xml:space="preserve"> AT</v>
          </cell>
          <cell r="R2000">
            <v>43132</v>
          </cell>
          <cell r="S2000">
            <v>1586.28</v>
          </cell>
          <cell r="T2000">
            <v>-362.64</v>
          </cell>
          <cell r="U2000" t="str">
            <v xml:space="preserve"> N</v>
          </cell>
          <cell r="V2000">
            <v>2</v>
          </cell>
          <cell r="W2000">
            <v>511665391</v>
          </cell>
          <cell r="X2000" t="str">
            <v xml:space="preserve"> S</v>
          </cell>
          <cell r="Y2000">
            <v>68595</v>
          </cell>
          <cell r="Z2000">
            <v>9310323</v>
          </cell>
          <cell r="AA2000">
            <v>0</v>
          </cell>
          <cell r="AB2000">
            <v>11</v>
          </cell>
          <cell r="AC2000">
            <v>6</v>
          </cell>
          <cell r="AD2000">
            <v>3</v>
          </cell>
          <cell r="AE2000">
            <v>310323</v>
          </cell>
          <cell r="AF2000">
            <v>1</v>
          </cell>
          <cell r="AG2000" t="str">
            <v xml:space="preserve"> ST</v>
          </cell>
          <cell r="AH2000" t="str">
            <v xml:space="preserve"> 991 HWY. 4, SCOTT CITY</v>
          </cell>
          <cell r="AI2000" t="str">
            <v xml:space="preserve"> N</v>
          </cell>
          <cell r="AJ2000">
            <v>3.375</v>
          </cell>
          <cell r="AK2000">
            <v>0</v>
          </cell>
          <cell r="AL2000">
            <v>68595</v>
          </cell>
          <cell r="AM2000">
            <v>9310323</v>
          </cell>
          <cell r="AN2000" t="str">
            <v xml:space="preserve">  0/00/0000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68595</v>
          </cell>
          <cell r="AZ2000">
            <v>9310323</v>
          </cell>
          <cell r="BA2000" t="str">
            <v xml:space="preserve"> ST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 t="str">
            <v>Pass</v>
          </cell>
          <cell r="BH2000" t="str">
            <v>Pass</v>
          </cell>
          <cell r="BI2000" t="str">
            <v>***-**-5391</v>
          </cell>
          <cell r="BJ2000">
            <v>-168186.83</v>
          </cell>
          <cell r="BK2000">
            <v>-168549.47</v>
          </cell>
          <cell r="BL2000">
            <v>-168549.47</v>
          </cell>
          <cell r="BM2000"/>
          <cell r="BN2000"/>
          <cell r="BO2000"/>
          <cell r="BP2000"/>
          <cell r="BQ2000">
            <v>-7.795052470870621E-5</v>
          </cell>
          <cell r="BR2000">
            <v>-168186.83</v>
          </cell>
          <cell r="BS2000">
            <v>-362.64</v>
          </cell>
          <cell r="BT2000">
            <v>-168549.47</v>
          </cell>
          <cell r="BU2000">
            <v>0</v>
          </cell>
          <cell r="BV2000">
            <v>-168549.47</v>
          </cell>
          <cell r="BW2000">
            <v>0</v>
          </cell>
          <cell r="BX2000">
            <v>0</v>
          </cell>
          <cell r="BY2000"/>
          <cell r="BZ2000">
            <v>0</v>
          </cell>
          <cell r="CA2000" t="e">
            <v>#REF!</v>
          </cell>
          <cell r="CB2000" t="str">
            <v>Match</v>
          </cell>
          <cell r="CC2000" t="b">
            <v>0</v>
          </cell>
          <cell r="CD2000">
            <v>511665391</v>
          </cell>
          <cell r="CE2000">
            <v>9</v>
          </cell>
          <cell r="CF2000">
            <v>5</v>
          </cell>
          <cell r="CG2000">
            <v>66</v>
          </cell>
          <cell r="CH2000" t="b">
            <v>0</v>
          </cell>
          <cell r="CI2000">
            <v>-8.3131597222236451</v>
          </cell>
          <cell r="CJ2000"/>
          <cell r="CK2000" t="e">
            <v>#REF!</v>
          </cell>
          <cell r="CL2000" t="e">
            <v>#REF!</v>
          </cell>
        </row>
        <row r="2001">
          <cell r="B2001">
            <v>48800</v>
          </cell>
          <cell r="C2001" t="str">
            <v xml:space="preserve"> WINTER,ANTHONY G.</v>
          </cell>
          <cell r="D2001">
            <v>600000</v>
          </cell>
          <cell r="E2001">
            <v>422245.28</v>
          </cell>
          <cell r="F2001">
            <v>41344</v>
          </cell>
          <cell r="G2001">
            <v>46519</v>
          </cell>
          <cell r="H2001" t="str">
            <v xml:space="preserve"> PURCHASE STOCK - DOUBLE BAR -</v>
          </cell>
          <cell r="I2001" t="str">
            <v xml:space="preserve"> SA</v>
          </cell>
          <cell r="J2001">
            <v>12</v>
          </cell>
          <cell r="K2001" t="str">
            <v xml:space="preserve"> A</v>
          </cell>
          <cell r="L2001" t="str">
            <v xml:space="preserve"> N</v>
          </cell>
          <cell r="M2001">
            <v>0</v>
          </cell>
          <cell r="N2001">
            <v>68900</v>
          </cell>
          <cell r="O2001">
            <v>48800</v>
          </cell>
          <cell r="P2001">
            <v>0</v>
          </cell>
          <cell r="Q2001" t="str">
            <v xml:space="preserve"> BR</v>
          </cell>
          <cell r="R2001">
            <v>43232</v>
          </cell>
          <cell r="S2001">
            <v>51441.84</v>
          </cell>
          <cell r="T2001">
            <v>11235.79</v>
          </cell>
          <cell r="U2001" t="str">
            <v xml:space="preserve"> N</v>
          </cell>
          <cell r="V2001">
            <v>2</v>
          </cell>
          <cell r="W2001">
            <v>513567156</v>
          </cell>
          <cell r="X2001" t="str">
            <v xml:space="preserve"> S</v>
          </cell>
          <cell r="Y2001">
            <v>68900</v>
          </cell>
          <cell r="Z2001">
            <v>48800</v>
          </cell>
          <cell r="AA2001">
            <v>0</v>
          </cell>
          <cell r="AB2001">
            <v>21</v>
          </cell>
          <cell r="AC2001">
            <v>4</v>
          </cell>
          <cell r="AD2001">
            <v>2</v>
          </cell>
          <cell r="AE2001">
            <v>0</v>
          </cell>
          <cell r="AF2001">
            <v>0</v>
          </cell>
          <cell r="AG2001" t="str">
            <v xml:space="preserve"> ST</v>
          </cell>
          <cell r="AH2001" t="str">
            <v xml:space="preserve"> ALL CHATTEL PAPER, GENERAL INT</v>
          </cell>
          <cell r="AI2001" t="str">
            <v xml:space="preserve"> N</v>
          </cell>
          <cell r="AJ2001">
            <v>3.75</v>
          </cell>
          <cell r="AK2001">
            <v>0</v>
          </cell>
          <cell r="AL2001">
            <v>68900</v>
          </cell>
          <cell r="AM2001">
            <v>48800</v>
          </cell>
          <cell r="AN2001" t="str">
            <v xml:space="preserve">  0/00/0000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68900</v>
          </cell>
          <cell r="AZ2001">
            <v>48800</v>
          </cell>
          <cell r="BA2001" t="str">
            <v xml:space="preserve"> ST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 t="str">
            <v>Pass</v>
          </cell>
          <cell r="BH2001" t="str">
            <v>Pass</v>
          </cell>
          <cell r="BI2001" t="str">
            <v>***-**-7156</v>
          </cell>
          <cell r="BJ2001">
            <v>422245.28</v>
          </cell>
          <cell r="BK2001">
            <v>433481.07</v>
          </cell>
          <cell r="BL2001">
            <v>433481.07</v>
          </cell>
          <cell r="BM2001"/>
          <cell r="BN2001"/>
          <cell r="BO2001"/>
          <cell r="BP2001"/>
          <cell r="BQ2001">
            <v>2.1744496305272582E-4</v>
          </cell>
          <cell r="BR2001">
            <v>422245.28</v>
          </cell>
          <cell r="BS2001">
            <v>11235.79</v>
          </cell>
          <cell r="BT2001">
            <v>433481.07</v>
          </cell>
          <cell r="BU2001">
            <v>0</v>
          </cell>
          <cell r="BV2001">
            <v>433481.07</v>
          </cell>
          <cell r="BW2001">
            <v>0</v>
          </cell>
          <cell r="BX2001">
            <v>0</v>
          </cell>
          <cell r="BY2001"/>
          <cell r="BZ2001">
            <v>0</v>
          </cell>
          <cell r="CA2001" t="e">
            <v>#REF!</v>
          </cell>
          <cell r="CB2001" t="str">
            <v>Match</v>
          </cell>
          <cell r="CC2001" t="b">
            <v>0</v>
          </cell>
          <cell r="CD2001">
            <v>513567156</v>
          </cell>
          <cell r="CE2001">
            <v>9</v>
          </cell>
          <cell r="CF2001">
            <v>5</v>
          </cell>
          <cell r="CG2001">
            <v>56</v>
          </cell>
          <cell r="CH2001" t="b">
            <v>0</v>
          </cell>
          <cell r="CI2001">
            <v>-108.31315972222365</v>
          </cell>
          <cell r="CJ2001"/>
          <cell r="CK2001" t="e">
            <v>#REF!</v>
          </cell>
          <cell r="CL2001" t="e">
            <v>#REF!</v>
          </cell>
        </row>
        <row r="2002">
          <cell r="B2002">
            <v>52811</v>
          </cell>
          <cell r="C2002" t="str">
            <v xml:space="preserve"> WINTER,ANTHONY G.</v>
          </cell>
          <cell r="D2002">
            <v>20000</v>
          </cell>
          <cell r="E2002">
            <v>10200.82</v>
          </cell>
          <cell r="F2002">
            <v>42445</v>
          </cell>
          <cell r="G2002">
            <v>43175</v>
          </cell>
          <cell r="H2002" t="str">
            <v xml:space="preserve"> OPERATE RENEWAL</v>
          </cell>
          <cell r="I2002" t="str">
            <v xml:space="preserve"> SA</v>
          </cell>
          <cell r="J2002">
            <v>92</v>
          </cell>
          <cell r="K2002" t="str">
            <v xml:space="preserve"> A</v>
          </cell>
          <cell r="L2002" t="str">
            <v xml:space="preserve"> N</v>
          </cell>
          <cell r="M2002">
            <v>0</v>
          </cell>
          <cell r="N2002">
            <v>68900</v>
          </cell>
          <cell r="O2002">
            <v>52811</v>
          </cell>
          <cell r="P2002">
            <v>0</v>
          </cell>
          <cell r="Q2002" t="str">
            <v xml:space="preserve"> BR</v>
          </cell>
          <cell r="R2002">
            <v>43175</v>
          </cell>
          <cell r="S2002">
            <v>0</v>
          </cell>
          <cell r="T2002">
            <v>455.14</v>
          </cell>
          <cell r="U2002" t="str">
            <v xml:space="preserve"> N</v>
          </cell>
          <cell r="V2002">
            <v>3</v>
          </cell>
          <cell r="W2002">
            <v>513567156</v>
          </cell>
          <cell r="X2002" t="str">
            <v xml:space="preserve"> S</v>
          </cell>
          <cell r="Y2002">
            <v>68900</v>
          </cell>
          <cell r="Z2002">
            <v>52811</v>
          </cell>
          <cell r="AA2002">
            <v>0</v>
          </cell>
          <cell r="AB2002">
            <v>21</v>
          </cell>
          <cell r="AC2002">
            <v>4</v>
          </cell>
          <cell r="AD2002">
            <v>11</v>
          </cell>
          <cell r="AE2002">
            <v>0</v>
          </cell>
          <cell r="AF2002">
            <v>0</v>
          </cell>
          <cell r="AG2002" t="str">
            <v xml:space="preserve"> ST</v>
          </cell>
          <cell r="AH2002" t="str">
            <v xml:space="preserve"> ALL EQUIPMENT</v>
          </cell>
          <cell r="AI2002" t="str">
            <v xml:space="preserve"> N</v>
          </cell>
          <cell r="AJ2002">
            <v>4.95</v>
          </cell>
          <cell r="AK2002">
            <v>0</v>
          </cell>
          <cell r="AL2002">
            <v>68900</v>
          </cell>
          <cell r="AM2002">
            <v>52811</v>
          </cell>
          <cell r="AN2002" t="str">
            <v xml:space="preserve">  0/00/0000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68900</v>
          </cell>
          <cell r="AZ2002">
            <v>52811</v>
          </cell>
          <cell r="BA2002" t="str">
            <v xml:space="preserve"> ST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 t="str">
            <v>Pass</v>
          </cell>
          <cell r="BH2002" t="str">
            <v>Pass</v>
          </cell>
          <cell r="BI2002" t="str">
            <v>***-**-7156</v>
          </cell>
          <cell r="BJ2002">
            <v>10200.82</v>
          </cell>
          <cell r="BK2002">
            <v>10655.96</v>
          </cell>
          <cell r="BL2002">
            <v>10655.96</v>
          </cell>
          <cell r="BM2002"/>
          <cell r="BN2002"/>
          <cell r="BO2002"/>
          <cell r="BP2002"/>
          <cell r="BQ2002">
            <v>6.9341552970584033E-6</v>
          </cell>
          <cell r="BR2002">
            <v>10200.82</v>
          </cell>
          <cell r="BS2002">
            <v>455.14</v>
          </cell>
          <cell r="BT2002">
            <v>10655.96</v>
          </cell>
          <cell r="BU2002">
            <v>0</v>
          </cell>
          <cell r="BV2002">
            <v>10655.96</v>
          </cell>
          <cell r="BW2002">
            <v>0</v>
          </cell>
          <cell r="BX2002">
            <v>0</v>
          </cell>
          <cell r="BY2002"/>
          <cell r="BZ2002">
            <v>0</v>
          </cell>
          <cell r="CA2002" t="e">
            <v>#REF!</v>
          </cell>
          <cell r="CB2002" t="str">
            <v>Match</v>
          </cell>
          <cell r="CC2002" t="b">
            <v>0</v>
          </cell>
          <cell r="CD2002">
            <v>513567156</v>
          </cell>
          <cell r="CE2002">
            <v>9</v>
          </cell>
          <cell r="CF2002">
            <v>5</v>
          </cell>
          <cell r="CG2002">
            <v>56</v>
          </cell>
          <cell r="CH2002" t="b">
            <v>0</v>
          </cell>
          <cell r="CI2002">
            <v>-51.313159722223645</v>
          </cell>
          <cell r="CJ2002"/>
          <cell r="CK2002" t="e">
            <v>#REF!</v>
          </cell>
          <cell r="CL2002" t="e">
            <v>#REF!</v>
          </cell>
        </row>
        <row r="2003">
          <cell r="B2003">
            <v>53711</v>
          </cell>
          <cell r="C2003" t="str">
            <v xml:space="preserve"> WINTER,ANTHONY G.</v>
          </cell>
          <cell r="D2003">
            <v>250000</v>
          </cell>
          <cell r="E2003">
            <v>0</v>
          </cell>
          <cell r="F2003">
            <v>42821</v>
          </cell>
          <cell r="G2003">
            <v>43191</v>
          </cell>
          <cell r="H2003" t="str">
            <v xml:space="preserve"> RENEW OPERATING LOC</v>
          </cell>
          <cell r="I2003" t="str">
            <v xml:space="preserve"> SI</v>
          </cell>
          <cell r="J2003">
            <v>91</v>
          </cell>
          <cell r="K2003" t="str">
            <v xml:space="preserve"> A</v>
          </cell>
          <cell r="L2003" t="str">
            <v xml:space="preserve"> O</v>
          </cell>
          <cell r="M2003">
            <v>250000</v>
          </cell>
          <cell r="N2003">
            <v>68900</v>
          </cell>
          <cell r="O2003">
            <v>53711</v>
          </cell>
          <cell r="P2003">
            <v>0</v>
          </cell>
          <cell r="Q2003" t="str">
            <v xml:space="preserve"> MN</v>
          </cell>
          <cell r="R2003">
            <v>43191</v>
          </cell>
          <cell r="S2003">
            <v>0</v>
          </cell>
          <cell r="T2003">
            <v>4514.82</v>
          </cell>
          <cell r="U2003" t="str">
            <v xml:space="preserve"> N</v>
          </cell>
          <cell r="V2003">
            <v>7</v>
          </cell>
          <cell r="W2003">
            <v>513567156</v>
          </cell>
          <cell r="X2003" t="str">
            <v xml:space="preserve"> S</v>
          </cell>
          <cell r="Y2003">
            <v>68900</v>
          </cell>
          <cell r="Z2003">
            <v>53711</v>
          </cell>
          <cell r="AA2003">
            <v>0</v>
          </cell>
          <cell r="AB2003">
            <v>21</v>
          </cell>
          <cell r="AC2003">
            <v>4</v>
          </cell>
          <cell r="AD2003">
            <v>11</v>
          </cell>
          <cell r="AE2003">
            <v>0</v>
          </cell>
          <cell r="AF2003">
            <v>0</v>
          </cell>
          <cell r="AG2003" t="str">
            <v xml:space="preserve"> ST</v>
          </cell>
          <cell r="AH2003" t="str">
            <v xml:space="preserve"> ALL IN AC EQ GI CR FP AND FE</v>
          </cell>
          <cell r="AI2003" t="str">
            <v xml:space="preserve"> N</v>
          </cell>
          <cell r="AJ2003">
            <v>4.95</v>
          </cell>
          <cell r="AK2003">
            <v>0</v>
          </cell>
          <cell r="AL2003">
            <v>68900</v>
          </cell>
          <cell r="AM2003">
            <v>53711</v>
          </cell>
          <cell r="AN2003" t="str">
            <v xml:space="preserve">  0/00/0000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68900</v>
          </cell>
          <cell r="AZ2003">
            <v>53711</v>
          </cell>
          <cell r="BA2003" t="str">
            <v xml:space="preserve"> ST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 t="str">
            <v>Pass</v>
          </cell>
          <cell r="BH2003" t="str">
            <v>Pass</v>
          </cell>
          <cell r="BI2003" t="str">
            <v>***-**-7156</v>
          </cell>
          <cell r="BJ2003">
            <v>250000</v>
          </cell>
          <cell r="BK2003">
            <v>4514.82</v>
          </cell>
          <cell r="BL2003">
            <v>4514.82</v>
          </cell>
          <cell r="BM2003"/>
          <cell r="BN2003"/>
          <cell r="BO2003"/>
          <cell r="BP2003"/>
          <cell r="BQ2003">
            <v>0</v>
          </cell>
          <cell r="BR2003">
            <v>0</v>
          </cell>
          <cell r="BS2003">
            <v>4514.82</v>
          </cell>
          <cell r="BT2003">
            <v>4514.82</v>
          </cell>
          <cell r="BU2003">
            <v>250000</v>
          </cell>
          <cell r="BV2003">
            <v>254514.82</v>
          </cell>
          <cell r="BW2003">
            <v>0</v>
          </cell>
          <cell r="BX2003">
            <v>0</v>
          </cell>
          <cell r="BY2003"/>
          <cell r="BZ2003">
            <v>0</v>
          </cell>
          <cell r="CA2003" t="e">
            <v>#REF!</v>
          </cell>
          <cell r="CB2003" t="str">
            <v>Match</v>
          </cell>
          <cell r="CC2003" t="b">
            <v>0</v>
          </cell>
          <cell r="CD2003">
            <v>513567156</v>
          </cell>
          <cell r="CE2003">
            <v>9</v>
          </cell>
          <cell r="CF2003">
            <v>5</v>
          </cell>
          <cell r="CG2003">
            <v>56</v>
          </cell>
          <cell r="CH2003" t="b">
            <v>0</v>
          </cell>
          <cell r="CI2003">
            <v>-67.313159722223645</v>
          </cell>
          <cell r="CJ2003"/>
          <cell r="CK2003" t="e">
            <v>#REF!</v>
          </cell>
          <cell r="CL2003" t="e">
            <v>#REF!</v>
          </cell>
        </row>
        <row r="2004">
          <cell r="B2004">
            <v>310280</v>
          </cell>
          <cell r="C2004" t="str">
            <v xml:space="preserve"> WINTER,ADAM R</v>
          </cell>
          <cell r="D2004">
            <v>252000</v>
          </cell>
          <cell r="E2004">
            <v>225155.54</v>
          </cell>
          <cell r="F2004">
            <v>41128</v>
          </cell>
          <cell r="G2004">
            <v>52110</v>
          </cell>
          <cell r="H2004" t="str">
            <v xml:space="preserve"> RATE/TERM REFINANCE</v>
          </cell>
          <cell r="I2004" t="str">
            <v xml:space="preserve"> PA</v>
          </cell>
          <cell r="J2004">
            <v>19</v>
          </cell>
          <cell r="K2004" t="str">
            <v xml:space="preserve"> A</v>
          </cell>
          <cell r="L2004" t="str">
            <v xml:space="preserve"> N</v>
          </cell>
          <cell r="M2004">
            <v>0</v>
          </cell>
          <cell r="N2004">
            <v>68947</v>
          </cell>
          <cell r="O2004">
            <v>310280</v>
          </cell>
          <cell r="P2004">
            <v>0</v>
          </cell>
          <cell r="Q2004" t="str">
            <v xml:space="preserve"> AT</v>
          </cell>
          <cell r="R2004">
            <v>43132</v>
          </cell>
          <cell r="S2004">
            <v>1167.05</v>
          </cell>
          <cell r="T2004">
            <v>503.52</v>
          </cell>
          <cell r="U2004" t="str">
            <v xml:space="preserve"> N</v>
          </cell>
          <cell r="V2004">
            <v>2</v>
          </cell>
          <cell r="W2004">
            <v>514846723</v>
          </cell>
          <cell r="X2004" t="str">
            <v xml:space="preserve"> S</v>
          </cell>
          <cell r="Y2004">
            <v>68947</v>
          </cell>
          <cell r="Z2004">
            <v>310280</v>
          </cell>
          <cell r="AA2004">
            <v>0</v>
          </cell>
          <cell r="AB2004">
            <v>2</v>
          </cell>
          <cell r="AC2004">
            <v>6</v>
          </cell>
          <cell r="AD2004">
            <v>3</v>
          </cell>
          <cell r="AE2004">
            <v>310280</v>
          </cell>
          <cell r="AF2004">
            <v>1</v>
          </cell>
          <cell r="AG2004" t="str">
            <v xml:space="preserve"> ST</v>
          </cell>
          <cell r="AH2004" t="str">
            <v xml:space="preserve"> 1407 W. 9TH ST., SCOTT CITY</v>
          </cell>
          <cell r="AI2004" t="str">
            <v xml:space="preserve"> N</v>
          </cell>
          <cell r="AJ2004">
            <v>3.5</v>
          </cell>
          <cell r="AK2004">
            <v>0</v>
          </cell>
          <cell r="AL2004">
            <v>68947</v>
          </cell>
          <cell r="AM2004">
            <v>310280</v>
          </cell>
          <cell r="AN2004" t="str">
            <v xml:space="preserve">  0/00/0000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68947</v>
          </cell>
          <cell r="AZ2004">
            <v>310280</v>
          </cell>
          <cell r="BA2004" t="str">
            <v xml:space="preserve"> ST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 t="str">
            <v>Pass</v>
          </cell>
          <cell r="BH2004" t="str">
            <v>Pass</v>
          </cell>
          <cell r="BI2004" t="str">
            <v>***-**-6723</v>
          </cell>
          <cell r="BJ2004">
            <v>225155.54</v>
          </cell>
          <cell r="BK2004">
            <v>225659.06</v>
          </cell>
          <cell r="BL2004">
            <v>225659.06</v>
          </cell>
          <cell r="BM2004"/>
          <cell r="BN2004"/>
          <cell r="BO2004"/>
          <cell r="BP2004"/>
          <cell r="BQ2004">
            <v>1.0821911110841097E-4</v>
          </cell>
          <cell r="BR2004">
            <v>225155.54</v>
          </cell>
          <cell r="BS2004">
            <v>503.52</v>
          </cell>
          <cell r="BT2004">
            <v>225659.06</v>
          </cell>
          <cell r="BU2004">
            <v>0</v>
          </cell>
          <cell r="BV2004">
            <v>225659.06</v>
          </cell>
          <cell r="BW2004">
            <v>0</v>
          </cell>
          <cell r="BX2004">
            <v>0</v>
          </cell>
          <cell r="BY2004"/>
          <cell r="BZ2004">
            <v>0</v>
          </cell>
          <cell r="CA2004" t="e">
            <v>#REF!</v>
          </cell>
          <cell r="CB2004" t="str">
            <v>Match</v>
          </cell>
          <cell r="CC2004" t="b">
            <v>0</v>
          </cell>
          <cell r="CD2004">
            <v>514846723</v>
          </cell>
          <cell r="CE2004">
            <v>9</v>
          </cell>
          <cell r="CF2004">
            <v>5</v>
          </cell>
          <cell r="CG2004">
            <v>84</v>
          </cell>
          <cell r="CH2004" t="b">
            <v>0</v>
          </cell>
          <cell r="CI2004">
            <v>-8.3131597222236451</v>
          </cell>
          <cell r="CJ2004"/>
          <cell r="CK2004" t="e">
            <v>#REF!</v>
          </cell>
          <cell r="CL2004" t="e">
            <v>#REF!</v>
          </cell>
        </row>
        <row r="2005">
          <cell r="B2005">
            <v>9310280</v>
          </cell>
          <cell r="C2005" t="str">
            <v xml:space="preserve"> WINTER,ADAM R</v>
          </cell>
          <cell r="D2005">
            <v>-252000</v>
          </cell>
          <cell r="E2005">
            <v>-225155.54</v>
          </cell>
          <cell r="F2005">
            <v>41128</v>
          </cell>
          <cell r="G2005">
            <v>52110</v>
          </cell>
          <cell r="H2005" t="str">
            <v xml:space="preserve"> FHLB SOLD LOAN</v>
          </cell>
          <cell r="I2005" t="str">
            <v xml:space="preserve"> PT</v>
          </cell>
          <cell r="J2005">
            <v>20</v>
          </cell>
          <cell r="K2005" t="str">
            <v xml:space="preserve"> A</v>
          </cell>
          <cell r="L2005" t="str">
            <v xml:space="preserve"> N</v>
          </cell>
          <cell r="M2005">
            <v>0</v>
          </cell>
          <cell r="N2005">
            <v>68947</v>
          </cell>
          <cell r="O2005">
            <v>9310280</v>
          </cell>
          <cell r="P2005">
            <v>0</v>
          </cell>
          <cell r="Q2005" t="str">
            <v xml:space="preserve"> AT</v>
          </cell>
          <cell r="R2005">
            <v>43132</v>
          </cell>
          <cell r="S2005">
            <v>1167.05</v>
          </cell>
          <cell r="T2005">
            <v>-503.52</v>
          </cell>
          <cell r="U2005" t="str">
            <v xml:space="preserve"> N</v>
          </cell>
          <cell r="V2005">
            <v>2</v>
          </cell>
          <cell r="W2005">
            <v>514846723</v>
          </cell>
          <cell r="X2005" t="str">
            <v xml:space="preserve"> S</v>
          </cell>
          <cell r="Y2005">
            <v>68947</v>
          </cell>
          <cell r="Z2005">
            <v>9310280</v>
          </cell>
          <cell r="AA2005">
            <v>0</v>
          </cell>
          <cell r="AB2005">
            <v>2</v>
          </cell>
          <cell r="AC2005">
            <v>6</v>
          </cell>
          <cell r="AD2005">
            <v>3</v>
          </cell>
          <cell r="AE2005">
            <v>310280</v>
          </cell>
          <cell r="AF2005">
            <v>1</v>
          </cell>
          <cell r="AG2005" t="str">
            <v xml:space="preserve"> ST</v>
          </cell>
          <cell r="AH2005" t="str">
            <v xml:space="preserve"> 1407 W. 9TH ST., SCOTT CITY</v>
          </cell>
          <cell r="AI2005" t="str">
            <v xml:space="preserve"> N</v>
          </cell>
          <cell r="AJ2005">
            <v>3.5</v>
          </cell>
          <cell r="AK2005">
            <v>0</v>
          </cell>
          <cell r="AL2005">
            <v>68947</v>
          </cell>
          <cell r="AM2005">
            <v>9310280</v>
          </cell>
          <cell r="AN2005" t="str">
            <v xml:space="preserve">  0/00/0000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68947</v>
          </cell>
          <cell r="AZ2005">
            <v>9310280</v>
          </cell>
          <cell r="BA2005" t="str">
            <v xml:space="preserve"> ST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 t="str">
            <v>Pass</v>
          </cell>
          <cell r="BH2005" t="str">
            <v>Pass</v>
          </cell>
          <cell r="BI2005" t="str">
            <v>***-**-6723</v>
          </cell>
          <cell r="BJ2005">
            <v>-225155.54</v>
          </cell>
          <cell r="BK2005">
            <v>-225659.06</v>
          </cell>
          <cell r="BL2005">
            <v>-225659.06</v>
          </cell>
          <cell r="BM2005"/>
          <cell r="BN2005"/>
          <cell r="BO2005"/>
          <cell r="BP2005"/>
          <cell r="BQ2005">
            <v>-1.0821911110841097E-4</v>
          </cell>
          <cell r="BR2005">
            <v>-225155.54</v>
          </cell>
          <cell r="BS2005">
            <v>-503.52</v>
          </cell>
          <cell r="BT2005">
            <v>-225659.06</v>
          </cell>
          <cell r="BU2005">
            <v>0</v>
          </cell>
          <cell r="BV2005">
            <v>-225659.06</v>
          </cell>
          <cell r="BW2005">
            <v>0</v>
          </cell>
          <cell r="BX2005">
            <v>0</v>
          </cell>
          <cell r="BY2005"/>
          <cell r="BZ2005">
            <v>0</v>
          </cell>
          <cell r="CA2005" t="e">
            <v>#REF!</v>
          </cell>
          <cell r="CB2005" t="str">
            <v>Match</v>
          </cell>
          <cell r="CC2005" t="b">
            <v>0</v>
          </cell>
          <cell r="CD2005">
            <v>514846723</v>
          </cell>
          <cell r="CE2005">
            <v>9</v>
          </cell>
          <cell r="CF2005">
            <v>5</v>
          </cell>
          <cell r="CG2005">
            <v>84</v>
          </cell>
          <cell r="CH2005" t="b">
            <v>0</v>
          </cell>
          <cell r="CI2005">
            <v>-8.3131597222236451</v>
          </cell>
          <cell r="CJ2005"/>
          <cell r="CK2005" t="e">
            <v>#REF!</v>
          </cell>
          <cell r="CL2005" t="e">
            <v>#REF!</v>
          </cell>
        </row>
        <row r="2006">
          <cell r="B2006">
            <v>350042</v>
          </cell>
          <cell r="C2006" t="str">
            <v xml:space="preserve"> WISHON,CHAD SR</v>
          </cell>
          <cell r="D2006">
            <v>45918.37</v>
          </cell>
          <cell r="E2006">
            <v>40347.43</v>
          </cell>
          <cell r="F2006">
            <v>40914</v>
          </cell>
          <cell r="G2006">
            <v>51898</v>
          </cell>
          <cell r="H2006" t="str">
            <v xml:space="preserve"> PURCHASE HOME</v>
          </cell>
          <cell r="I2006" t="str">
            <v xml:space="preserve"> PA</v>
          </cell>
          <cell r="J2006">
            <v>19</v>
          </cell>
          <cell r="K2006" t="str">
            <v xml:space="preserve"> A</v>
          </cell>
          <cell r="L2006" t="str">
            <v xml:space="preserve"> N</v>
          </cell>
          <cell r="M2006">
            <v>0</v>
          </cell>
          <cell r="N2006">
            <v>69150</v>
          </cell>
          <cell r="O2006">
            <v>350042</v>
          </cell>
          <cell r="P2006">
            <v>0</v>
          </cell>
          <cell r="Q2006" t="str">
            <v xml:space="preserve"> KM</v>
          </cell>
          <cell r="R2006">
            <v>43009</v>
          </cell>
          <cell r="S2006">
            <v>219.22</v>
          </cell>
          <cell r="T2006">
            <v>570.61</v>
          </cell>
          <cell r="U2006" t="str">
            <v xml:space="preserve"> N</v>
          </cell>
          <cell r="V2006">
            <v>2</v>
          </cell>
          <cell r="W2006">
            <v>512666952</v>
          </cell>
          <cell r="X2006" t="str">
            <v xml:space="preserve"> S</v>
          </cell>
          <cell r="Y2006">
            <v>69150</v>
          </cell>
          <cell r="Z2006">
            <v>350042</v>
          </cell>
          <cell r="AA2006">
            <v>0</v>
          </cell>
          <cell r="AB2006">
            <v>3</v>
          </cell>
          <cell r="AC2006">
            <v>6</v>
          </cell>
          <cell r="AD2006">
            <v>3</v>
          </cell>
          <cell r="AE2006">
            <v>350042</v>
          </cell>
          <cell r="AF2006">
            <v>1</v>
          </cell>
          <cell r="AG2006" t="str">
            <v xml:space="preserve"> ST</v>
          </cell>
          <cell r="AH2006" t="str">
            <v xml:space="preserve"> 611 ELIZABETH, SCOTTCITY</v>
          </cell>
          <cell r="AI2006" t="str">
            <v xml:space="preserve"> N</v>
          </cell>
          <cell r="AJ2006">
            <v>3.56</v>
          </cell>
          <cell r="AK2006">
            <v>28</v>
          </cell>
          <cell r="AL2006">
            <v>69150</v>
          </cell>
          <cell r="AM2006">
            <v>350042</v>
          </cell>
          <cell r="AN2006" t="str">
            <v xml:space="preserve">  0/00/0000</v>
          </cell>
          <cell r="AO2006">
            <v>338.92</v>
          </cell>
          <cell r="AP2006">
            <v>478.84</v>
          </cell>
          <cell r="AQ2006">
            <v>439.93</v>
          </cell>
          <cell r="AR2006">
            <v>435.55</v>
          </cell>
          <cell r="AS2006">
            <v>435.55</v>
          </cell>
          <cell r="AT2006">
            <v>435.55</v>
          </cell>
          <cell r="AU2006">
            <v>0</v>
          </cell>
          <cell r="AV2006">
            <v>20</v>
          </cell>
          <cell r="AW2006">
            <v>9</v>
          </cell>
          <cell r="AX2006">
            <v>6</v>
          </cell>
          <cell r="AY2006">
            <v>69150</v>
          </cell>
          <cell r="AZ2006">
            <v>350042</v>
          </cell>
          <cell r="BA2006" t="str">
            <v xml:space="preserve"> ST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 t="str">
            <v>Substandard</v>
          </cell>
          <cell r="BH2006" t="str">
            <v>Pass</v>
          </cell>
          <cell r="BI2006" t="str">
            <v>***-**-6952</v>
          </cell>
          <cell r="BJ2006">
            <v>40347.43</v>
          </cell>
          <cell r="BK2006">
            <v>40918.04</v>
          </cell>
          <cell r="BL2006"/>
          <cell r="BM2006"/>
          <cell r="BN2006">
            <v>40918.04</v>
          </cell>
          <cell r="BO2006"/>
          <cell r="BP2006"/>
          <cell r="BQ2006">
            <v>1.972509735903005E-5</v>
          </cell>
          <cell r="BR2006">
            <v>40347.43</v>
          </cell>
          <cell r="BS2006">
            <v>570.61</v>
          </cell>
          <cell r="BT2006">
            <v>40918.04</v>
          </cell>
          <cell r="BU2006">
            <v>0</v>
          </cell>
          <cell r="BV2006">
            <v>40918.04</v>
          </cell>
          <cell r="BW2006">
            <v>0</v>
          </cell>
          <cell r="BX2006">
            <v>0</v>
          </cell>
          <cell r="BY2006" t="str">
            <v>90-119</v>
          </cell>
          <cell r="BZ2006">
            <v>817.76</v>
          </cell>
          <cell r="CA2006" t="e">
            <v>#REF!</v>
          </cell>
          <cell r="CB2006" t="str">
            <v>Match</v>
          </cell>
          <cell r="CC2006" t="b">
            <v>0</v>
          </cell>
          <cell r="CD2006">
            <v>512666952</v>
          </cell>
          <cell r="CE2006">
            <v>9</v>
          </cell>
          <cell r="CF2006">
            <v>5</v>
          </cell>
          <cell r="CG2006">
            <v>66</v>
          </cell>
          <cell r="CH2006" t="b">
            <v>0</v>
          </cell>
          <cell r="CI2006">
            <v>114.68684027777635</v>
          </cell>
          <cell r="CJ2006" t="str">
            <v>31 +</v>
          </cell>
          <cell r="CK2006" t="e">
            <v>#REF!</v>
          </cell>
          <cell r="CL2006" t="e">
            <v>#REF!</v>
          </cell>
        </row>
        <row r="2007">
          <cell r="B2007">
            <v>9350042</v>
          </cell>
          <cell r="C2007" t="str">
            <v xml:space="preserve"> WISHON,CHAD SR</v>
          </cell>
          <cell r="D2007">
            <v>-45918.37</v>
          </cell>
          <cell r="E2007">
            <v>-40347.43</v>
          </cell>
          <cell r="F2007">
            <v>40914</v>
          </cell>
          <cell r="G2007">
            <v>51898</v>
          </cell>
          <cell r="H2007" t="str">
            <v xml:space="preserve"> FHLB SOLD LOAN</v>
          </cell>
          <cell r="I2007" t="str">
            <v xml:space="preserve"> PT</v>
          </cell>
          <cell r="J2007">
            <v>20</v>
          </cell>
          <cell r="K2007" t="str">
            <v xml:space="preserve"> A</v>
          </cell>
          <cell r="L2007" t="str">
            <v xml:space="preserve"> N</v>
          </cell>
          <cell r="M2007">
            <v>0</v>
          </cell>
          <cell r="N2007">
            <v>69150</v>
          </cell>
          <cell r="O2007">
            <v>9350042</v>
          </cell>
          <cell r="P2007">
            <v>0</v>
          </cell>
          <cell r="Q2007" t="str">
            <v xml:space="preserve"> KM</v>
          </cell>
          <cell r="R2007">
            <v>43009</v>
          </cell>
          <cell r="S2007">
            <v>219.22</v>
          </cell>
          <cell r="T2007">
            <v>-570.61</v>
          </cell>
          <cell r="U2007" t="str">
            <v xml:space="preserve"> N</v>
          </cell>
          <cell r="V2007">
            <v>2</v>
          </cell>
          <cell r="W2007">
            <v>512666952</v>
          </cell>
          <cell r="X2007" t="str">
            <v xml:space="preserve"> S</v>
          </cell>
          <cell r="Y2007">
            <v>69150</v>
          </cell>
          <cell r="Z2007">
            <v>9350042</v>
          </cell>
          <cell r="AA2007">
            <v>0</v>
          </cell>
          <cell r="AB2007">
            <v>3</v>
          </cell>
          <cell r="AC2007">
            <v>6</v>
          </cell>
          <cell r="AD2007">
            <v>3</v>
          </cell>
          <cell r="AE2007">
            <v>350042</v>
          </cell>
          <cell r="AF2007">
            <v>1</v>
          </cell>
          <cell r="AG2007" t="str">
            <v xml:space="preserve"> ST</v>
          </cell>
          <cell r="AH2007" t="str">
            <v xml:space="preserve"> 611 ELIZABETH, SCOTT CITY</v>
          </cell>
          <cell r="AI2007" t="str">
            <v xml:space="preserve"> N</v>
          </cell>
          <cell r="AJ2007">
            <v>3.56</v>
          </cell>
          <cell r="AK2007">
            <v>35</v>
          </cell>
          <cell r="AL2007">
            <v>69150</v>
          </cell>
          <cell r="AM2007">
            <v>9350042</v>
          </cell>
          <cell r="AN2007" t="str">
            <v xml:space="preserve">  0/00/0000</v>
          </cell>
          <cell r="AO2007">
            <v>-338.92</v>
          </cell>
          <cell r="AP2007">
            <v>-478.84</v>
          </cell>
          <cell r="AQ2007">
            <v>-439.93</v>
          </cell>
          <cell r="AR2007">
            <v>-435.55</v>
          </cell>
          <cell r="AS2007">
            <v>-435.55</v>
          </cell>
          <cell r="AT2007">
            <v>-435.55</v>
          </cell>
          <cell r="AU2007">
            <v>0</v>
          </cell>
          <cell r="AV2007">
            <v>21</v>
          </cell>
          <cell r="AW2007">
            <v>9</v>
          </cell>
          <cell r="AX2007">
            <v>6</v>
          </cell>
          <cell r="AY2007">
            <v>69150</v>
          </cell>
          <cell r="AZ2007">
            <v>9350042</v>
          </cell>
          <cell r="BA2007" t="str">
            <v xml:space="preserve"> ST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 t="str">
            <v>Substandard</v>
          </cell>
          <cell r="BH2007" t="str">
            <v>Pass</v>
          </cell>
          <cell r="BI2007" t="str">
            <v>***-**-6952</v>
          </cell>
          <cell r="BJ2007">
            <v>-40347.43</v>
          </cell>
          <cell r="BK2007">
            <v>-40918.04</v>
          </cell>
          <cell r="BL2007"/>
          <cell r="BM2007"/>
          <cell r="BN2007">
            <v>-40918.04</v>
          </cell>
          <cell r="BO2007"/>
          <cell r="BP2007"/>
          <cell r="BQ2007">
            <v>-1.972509735903005E-5</v>
          </cell>
          <cell r="BR2007">
            <v>-40347.43</v>
          </cell>
          <cell r="BS2007">
            <v>-570.61</v>
          </cell>
          <cell r="BT2007">
            <v>-40918.04</v>
          </cell>
          <cell r="BU2007">
            <v>0</v>
          </cell>
          <cell r="BV2007">
            <v>-40918.04</v>
          </cell>
          <cell r="BW2007">
            <v>0</v>
          </cell>
          <cell r="BX2007">
            <v>0</v>
          </cell>
          <cell r="BY2007" t="str">
            <v>90-119</v>
          </cell>
          <cell r="BZ2007">
            <v>-817.76</v>
          </cell>
          <cell r="CA2007" t="e">
            <v>#REF!</v>
          </cell>
          <cell r="CB2007" t="str">
            <v>Match</v>
          </cell>
          <cell r="CC2007" t="b">
            <v>0</v>
          </cell>
          <cell r="CD2007">
            <v>512666952</v>
          </cell>
          <cell r="CE2007">
            <v>9</v>
          </cell>
          <cell r="CF2007">
            <v>5</v>
          </cell>
          <cell r="CG2007">
            <v>66</v>
          </cell>
          <cell r="CH2007" t="b">
            <v>0</v>
          </cell>
          <cell r="CI2007">
            <v>114.68684027777635</v>
          </cell>
          <cell r="CJ2007" t="str">
            <v>31 +</v>
          </cell>
          <cell r="CK2007" t="e">
            <v>#REF!</v>
          </cell>
          <cell r="CL2007" t="e">
            <v>#REF!</v>
          </cell>
        </row>
        <row r="2008">
          <cell r="B2008">
            <v>45265</v>
          </cell>
          <cell r="C2008" t="str">
            <v xml:space="preserve"> WISHON,JULIA</v>
          </cell>
          <cell r="D2008">
            <v>1359.24</v>
          </cell>
          <cell r="E2008">
            <v>1359.24</v>
          </cell>
          <cell r="F2008">
            <v>40308</v>
          </cell>
          <cell r="G2008">
            <v>40673</v>
          </cell>
          <cell r="H2008" t="str">
            <v xml:space="preserve"> REFINANCE DEBT</v>
          </cell>
          <cell r="I2008" t="str">
            <v xml:space="preserve"> CO</v>
          </cell>
          <cell r="J2008">
            <v>31</v>
          </cell>
          <cell r="K2008" t="str">
            <v xml:space="preserve"> A</v>
          </cell>
          <cell r="L2008" t="str">
            <v xml:space="preserve"> N</v>
          </cell>
          <cell r="M2008">
            <v>0</v>
          </cell>
          <cell r="N2008">
            <v>69190</v>
          </cell>
          <cell r="O2008">
            <v>45265</v>
          </cell>
          <cell r="P2008">
            <v>0</v>
          </cell>
          <cell r="Q2008" t="str">
            <v xml:space="preserve"> JB</v>
          </cell>
          <cell r="R2008">
            <v>40339</v>
          </cell>
          <cell r="S2008">
            <v>118.58</v>
          </cell>
          <cell r="T2008">
            <v>0</v>
          </cell>
          <cell r="U2008" t="str">
            <v xml:space="preserve"> N</v>
          </cell>
          <cell r="V2008">
            <v>1</v>
          </cell>
          <cell r="W2008">
            <v>513807361</v>
          </cell>
          <cell r="X2008" t="str">
            <v xml:space="preserve"> S</v>
          </cell>
          <cell r="Y2008">
            <v>69190</v>
          </cell>
          <cell r="Z2008">
            <v>45265</v>
          </cell>
          <cell r="AA2008">
            <v>0</v>
          </cell>
          <cell r="AB2008">
            <v>1</v>
          </cell>
          <cell r="AC2008">
            <v>10</v>
          </cell>
          <cell r="AD2008">
            <v>4</v>
          </cell>
          <cell r="AE2008">
            <v>0</v>
          </cell>
          <cell r="AF2008">
            <v>0</v>
          </cell>
          <cell r="AG2008" t="str">
            <v xml:space="preserve"> ST</v>
          </cell>
          <cell r="AH2008" t="str">
            <v xml:space="preserve"> UNSECURED</v>
          </cell>
          <cell r="AI2008" t="str">
            <v xml:space="preserve"> N</v>
          </cell>
          <cell r="AJ2008">
            <v>8.5</v>
          </cell>
          <cell r="AK2008">
            <v>6</v>
          </cell>
          <cell r="AL2008">
            <v>69190</v>
          </cell>
          <cell r="AM2008">
            <v>45265</v>
          </cell>
          <cell r="AN2008" t="str">
            <v xml:space="preserve">  0/00/0000</v>
          </cell>
          <cell r="AO2008">
            <v>1359.24</v>
          </cell>
          <cell r="AP2008">
            <v>891.26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2250.5</v>
          </cell>
          <cell r="AV2008">
            <v>13</v>
          </cell>
          <cell r="AW2008">
            <v>13</v>
          </cell>
          <cell r="AX2008">
            <v>13</v>
          </cell>
          <cell r="AY2008">
            <v>69190</v>
          </cell>
          <cell r="AZ2008">
            <v>45265</v>
          </cell>
          <cell r="BA2008" t="str">
            <v xml:space="preserve"> ST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 t="str">
            <v>Substandard</v>
          </cell>
          <cell r="BH2008" t="str">
            <v>Pass</v>
          </cell>
          <cell r="BI2008" t="str">
            <v>***-**-7361</v>
          </cell>
          <cell r="BJ2008">
            <v>1359.24</v>
          </cell>
          <cell r="BK2008">
            <v>0</v>
          </cell>
          <cell r="BL2008"/>
          <cell r="BM2008"/>
          <cell r="BN2008">
            <v>0</v>
          </cell>
          <cell r="BO2008"/>
          <cell r="BP2008"/>
          <cell r="BQ2008">
            <v>1.5866032990292216E-6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1359.24</v>
          </cell>
          <cell r="BY2008" t="str">
            <v>120 +</v>
          </cell>
          <cell r="BZ2008">
            <v>2250.5</v>
          </cell>
          <cell r="CA2008" t="e">
            <v>#REF!</v>
          </cell>
          <cell r="CB2008" t="str">
            <v>Match</v>
          </cell>
          <cell r="CC2008" t="b">
            <v>0</v>
          </cell>
          <cell r="CD2008">
            <v>513807361</v>
          </cell>
          <cell r="CE2008">
            <v>9</v>
          </cell>
          <cell r="CF2008">
            <v>5</v>
          </cell>
          <cell r="CG2008">
            <v>80</v>
          </cell>
          <cell r="CH2008" t="b">
            <v>0</v>
          </cell>
          <cell r="CI2008">
            <v>2784.6868402777764</v>
          </cell>
          <cell r="CJ2008" t="str">
            <v>31 +</v>
          </cell>
          <cell r="CK2008">
            <v>0</v>
          </cell>
          <cell r="CL2008">
            <v>0</v>
          </cell>
        </row>
        <row r="2009">
          <cell r="B2009">
            <v>45266</v>
          </cell>
          <cell r="C2009" t="str">
            <v xml:space="preserve"> WISHON,TIFFANY</v>
          </cell>
          <cell r="D2009">
            <v>444.9</v>
          </cell>
          <cell r="E2009">
            <v>444.9</v>
          </cell>
          <cell r="F2009">
            <v>40308</v>
          </cell>
          <cell r="G2009">
            <v>40492</v>
          </cell>
          <cell r="H2009" t="str">
            <v xml:space="preserve"> REFINANCE DEBT</v>
          </cell>
          <cell r="I2009" t="str">
            <v xml:space="preserve"> CO</v>
          </cell>
          <cell r="J2009">
            <v>31</v>
          </cell>
          <cell r="K2009" t="str">
            <v xml:space="preserve"> A</v>
          </cell>
          <cell r="L2009" t="str">
            <v xml:space="preserve"> N</v>
          </cell>
          <cell r="M2009">
            <v>0</v>
          </cell>
          <cell r="N2009">
            <v>69195</v>
          </cell>
          <cell r="O2009">
            <v>45266</v>
          </cell>
          <cell r="P2009">
            <v>0</v>
          </cell>
          <cell r="Q2009" t="str">
            <v xml:space="preserve"> JB</v>
          </cell>
          <cell r="R2009">
            <v>40339</v>
          </cell>
          <cell r="S2009">
            <v>76.31</v>
          </cell>
          <cell r="T2009">
            <v>0</v>
          </cell>
          <cell r="U2009" t="str">
            <v xml:space="preserve"> N</v>
          </cell>
          <cell r="V2009">
            <v>1</v>
          </cell>
          <cell r="W2009">
            <v>511066260</v>
          </cell>
          <cell r="X2009" t="str">
            <v xml:space="preserve"> S</v>
          </cell>
          <cell r="Y2009">
            <v>69195</v>
          </cell>
          <cell r="Z2009">
            <v>45266</v>
          </cell>
          <cell r="AA2009">
            <v>0</v>
          </cell>
          <cell r="AB2009">
            <v>1</v>
          </cell>
          <cell r="AC2009">
            <v>10</v>
          </cell>
          <cell r="AD2009">
            <v>4</v>
          </cell>
          <cell r="AE2009">
            <v>0</v>
          </cell>
          <cell r="AF2009">
            <v>0</v>
          </cell>
          <cell r="AG2009" t="str">
            <v xml:space="preserve"> ST</v>
          </cell>
          <cell r="AH2009" t="str">
            <v xml:space="preserve"> UNSECURED</v>
          </cell>
          <cell r="AI2009" t="str">
            <v xml:space="preserve"> N</v>
          </cell>
          <cell r="AJ2009">
            <v>9.85</v>
          </cell>
          <cell r="AK2009">
            <v>5</v>
          </cell>
          <cell r="AL2009">
            <v>69195</v>
          </cell>
          <cell r="AM2009">
            <v>45266</v>
          </cell>
          <cell r="AN2009" t="str">
            <v xml:space="preserve">  0/00/0000</v>
          </cell>
          <cell r="AO2009">
            <v>444.9</v>
          </cell>
          <cell r="AP2009">
            <v>338.2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783.1</v>
          </cell>
          <cell r="AV2009">
            <v>7</v>
          </cell>
          <cell r="AW2009">
            <v>7</v>
          </cell>
          <cell r="AX2009">
            <v>7</v>
          </cell>
          <cell r="AY2009">
            <v>69195</v>
          </cell>
          <cell r="AZ2009">
            <v>45266</v>
          </cell>
          <cell r="BA2009" t="str">
            <v xml:space="preserve"> ST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 t="str">
            <v>Substandard</v>
          </cell>
          <cell r="BH2009" t="str">
            <v>Pass</v>
          </cell>
          <cell r="BI2009" t="str">
            <v>***-**-6260</v>
          </cell>
          <cell r="BJ2009">
            <v>444.9</v>
          </cell>
          <cell r="BK2009">
            <v>0</v>
          </cell>
          <cell r="BL2009"/>
          <cell r="BM2009"/>
          <cell r="BN2009">
            <v>0</v>
          </cell>
          <cell r="BO2009"/>
          <cell r="BP2009"/>
          <cell r="BQ2009">
            <v>6.0179963078158645E-7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444.9</v>
          </cell>
          <cell r="BY2009" t="str">
            <v>120 +</v>
          </cell>
          <cell r="BZ2009">
            <v>783.09999999999991</v>
          </cell>
          <cell r="CA2009" t="e">
            <v>#REF!</v>
          </cell>
          <cell r="CB2009" t="str">
            <v>Match</v>
          </cell>
          <cell r="CC2009" t="b">
            <v>0</v>
          </cell>
          <cell r="CD2009">
            <v>511066260</v>
          </cell>
          <cell r="CE2009">
            <v>9</v>
          </cell>
          <cell r="CF2009">
            <v>5</v>
          </cell>
          <cell r="CG2009">
            <v>6</v>
          </cell>
          <cell r="CH2009" t="b">
            <v>0</v>
          </cell>
          <cell r="CI2009">
            <v>2784.6868402777764</v>
          </cell>
          <cell r="CJ2009" t="str">
            <v>31 +</v>
          </cell>
          <cell r="CK2009">
            <v>0</v>
          </cell>
          <cell r="CL2009">
            <v>0</v>
          </cell>
        </row>
        <row r="2010">
          <cell r="B2010">
            <v>54162</v>
          </cell>
          <cell r="C2010" t="str">
            <v xml:space="preserve"> WRANGLERS INC</v>
          </cell>
          <cell r="D2010">
            <v>20000</v>
          </cell>
          <cell r="E2010">
            <v>19500</v>
          </cell>
          <cell r="F2010">
            <v>42990</v>
          </cell>
          <cell r="G2010">
            <v>43324</v>
          </cell>
          <cell r="H2010" t="str">
            <v xml:space="preserve"> RENEW LOC</v>
          </cell>
          <cell r="I2010" t="str">
            <v xml:space="preserve"> SI</v>
          </cell>
          <cell r="J2010">
            <v>61</v>
          </cell>
          <cell r="K2010" t="str">
            <v xml:space="preserve"> A</v>
          </cell>
          <cell r="L2010" t="str">
            <v xml:space="preserve"> O</v>
          </cell>
          <cell r="M2010">
            <v>20000</v>
          </cell>
          <cell r="N2010">
            <v>69370</v>
          </cell>
          <cell r="O2010">
            <v>54162</v>
          </cell>
          <cell r="P2010">
            <v>0</v>
          </cell>
          <cell r="Q2010" t="str">
            <v xml:space="preserve"> JB</v>
          </cell>
          <cell r="R2010">
            <v>43324</v>
          </cell>
          <cell r="S2010">
            <v>0</v>
          </cell>
          <cell r="T2010">
            <v>620.79</v>
          </cell>
          <cell r="U2010" t="str">
            <v xml:space="preserve"> N</v>
          </cell>
          <cell r="V2010">
            <v>7</v>
          </cell>
          <cell r="W2010">
            <v>481176342</v>
          </cell>
          <cell r="X2010" t="str">
            <v xml:space="preserve"> F</v>
          </cell>
          <cell r="Y2010">
            <v>69370</v>
          </cell>
          <cell r="Z2010">
            <v>54162</v>
          </cell>
          <cell r="AA2010">
            <v>0</v>
          </cell>
          <cell r="AB2010">
            <v>13</v>
          </cell>
          <cell r="AC2010">
            <v>4</v>
          </cell>
          <cell r="AD2010">
            <v>5</v>
          </cell>
          <cell r="AE2010">
            <v>0</v>
          </cell>
          <cell r="AF2010">
            <v>0</v>
          </cell>
          <cell r="AG2010" t="str">
            <v xml:space="preserve"> ST</v>
          </cell>
          <cell r="AH2010" t="str">
            <v xml:space="preserve"> ALL IN AC AND EQ</v>
          </cell>
          <cell r="AI2010" t="str">
            <v xml:space="preserve"> N</v>
          </cell>
          <cell r="AJ2010">
            <v>7</v>
          </cell>
          <cell r="AK2010">
            <v>0</v>
          </cell>
          <cell r="AL2010">
            <v>69370</v>
          </cell>
          <cell r="AM2010">
            <v>54162</v>
          </cell>
          <cell r="AN2010" t="str">
            <v xml:space="preserve">  0/00/0000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69370</v>
          </cell>
          <cell r="AZ2010">
            <v>54162</v>
          </cell>
          <cell r="BA2010" t="str">
            <v xml:space="preserve"> ST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 t="str">
            <v>Pass</v>
          </cell>
          <cell r="BH2010" t="str">
            <v>Pass</v>
          </cell>
          <cell r="BI2010" t="str">
            <v>**-***6342</v>
          </cell>
          <cell r="BJ2010">
            <v>20000</v>
          </cell>
          <cell r="BK2010">
            <v>20120.79</v>
          </cell>
          <cell r="BL2010">
            <v>20120.79</v>
          </cell>
          <cell r="BM2010"/>
          <cell r="BN2010"/>
          <cell r="BO2010"/>
          <cell r="BP2010"/>
          <cell r="BQ2010">
            <v>1.8745021034028422E-5</v>
          </cell>
          <cell r="BR2010">
            <v>19500</v>
          </cell>
          <cell r="BS2010">
            <v>620.79</v>
          </cell>
          <cell r="BT2010">
            <v>20120.79</v>
          </cell>
          <cell r="BU2010">
            <v>500</v>
          </cell>
          <cell r="BV2010">
            <v>20620.79</v>
          </cell>
          <cell r="BW2010">
            <v>0</v>
          </cell>
          <cell r="BX2010">
            <v>0</v>
          </cell>
          <cell r="BY2010"/>
          <cell r="BZ2010">
            <v>0</v>
          </cell>
          <cell r="CA2010" t="e">
            <v>#REF!</v>
          </cell>
          <cell r="CB2010" t="str">
            <v>Match</v>
          </cell>
          <cell r="CC2010" t="b">
            <v>0</v>
          </cell>
          <cell r="CD2010">
            <v>481176342</v>
          </cell>
          <cell r="CE2010">
            <v>9</v>
          </cell>
          <cell r="CF2010">
            <v>4</v>
          </cell>
          <cell r="CG2010">
            <v>17</v>
          </cell>
          <cell r="CH2010" t="b">
            <v>0</v>
          </cell>
          <cell r="CI2010">
            <v>-200.31315972222365</v>
          </cell>
          <cell r="CJ2010"/>
          <cell r="CK2010" t="e">
            <v>#REF!</v>
          </cell>
          <cell r="CL2010" t="e">
            <v>#REF!</v>
          </cell>
        </row>
        <row r="2011">
          <cell r="B2011">
            <v>53531</v>
          </cell>
          <cell r="C2011" t="str">
            <v xml:space="preserve"> WRIGHT,DENNIS E.</v>
          </cell>
          <cell r="D2011">
            <v>31838.28</v>
          </cell>
          <cell r="E2011">
            <v>26970.37</v>
          </cell>
          <cell r="F2011">
            <v>42738</v>
          </cell>
          <cell r="G2011">
            <v>44602</v>
          </cell>
          <cell r="H2011" t="str">
            <v xml:space="preserve"> REFINANCE VEHICLE</v>
          </cell>
          <cell r="I2011" t="str">
            <v xml:space="preserve"> SA</v>
          </cell>
          <cell r="J2011">
            <v>31</v>
          </cell>
          <cell r="K2011" t="str">
            <v xml:space="preserve"> A</v>
          </cell>
          <cell r="L2011" t="str">
            <v xml:space="preserve"> N</v>
          </cell>
          <cell r="M2011">
            <v>0</v>
          </cell>
          <cell r="N2011">
            <v>69401</v>
          </cell>
          <cell r="O2011">
            <v>53531</v>
          </cell>
          <cell r="P2011">
            <v>0</v>
          </cell>
          <cell r="Q2011" t="str">
            <v xml:space="preserve"> LF</v>
          </cell>
          <cell r="R2011">
            <v>43141</v>
          </cell>
          <cell r="S2011">
            <v>631.22</v>
          </cell>
          <cell r="T2011">
            <v>62.07</v>
          </cell>
          <cell r="U2011" t="str">
            <v xml:space="preserve"> N</v>
          </cell>
          <cell r="V2011">
            <v>11</v>
          </cell>
          <cell r="W2011">
            <v>515769999</v>
          </cell>
          <cell r="X2011" t="str">
            <v xml:space="preserve"> S</v>
          </cell>
          <cell r="Y2011">
            <v>69401</v>
          </cell>
          <cell r="Z2011">
            <v>53531</v>
          </cell>
          <cell r="AA2011">
            <v>1</v>
          </cell>
          <cell r="AB2011">
            <v>26</v>
          </cell>
          <cell r="AC2011">
            <v>10</v>
          </cell>
          <cell r="AD2011">
            <v>4</v>
          </cell>
          <cell r="AE2011">
            <v>0</v>
          </cell>
          <cell r="AF2011">
            <v>0</v>
          </cell>
          <cell r="AG2011" t="str">
            <v xml:space="preserve"> ST</v>
          </cell>
          <cell r="AH2011" t="str">
            <v xml:space="preserve"> 2012 CHEVROLET SILVERADO CREW</v>
          </cell>
          <cell r="AI2011" t="str">
            <v xml:space="preserve"> N</v>
          </cell>
          <cell r="AJ2011">
            <v>7</v>
          </cell>
          <cell r="AK2011">
            <v>7</v>
          </cell>
          <cell r="AL2011">
            <v>69401</v>
          </cell>
          <cell r="AM2011">
            <v>53531</v>
          </cell>
          <cell r="AN2011" t="str">
            <v xml:space="preserve"> 12/11/2017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69401</v>
          </cell>
          <cell r="AZ2011">
            <v>53531</v>
          </cell>
          <cell r="BA2011" t="str">
            <v xml:space="preserve"> ST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 t="str">
            <v>Pass</v>
          </cell>
          <cell r="BH2011" t="str">
            <v>Pass</v>
          </cell>
          <cell r="BI2011" t="str">
            <v>***-**-9999</v>
          </cell>
          <cell r="BJ2011">
            <v>26970.37</v>
          </cell>
          <cell r="BK2011">
            <v>27032.44</v>
          </cell>
          <cell r="BL2011">
            <v>27032.44</v>
          </cell>
          <cell r="BM2011"/>
          <cell r="BN2011"/>
          <cell r="BO2011"/>
          <cell r="BP2011"/>
          <cell r="BQ2011">
            <v>2.5926161689514315E-5</v>
          </cell>
          <cell r="BR2011">
            <v>26970.37</v>
          </cell>
          <cell r="BS2011">
            <v>62.07</v>
          </cell>
          <cell r="BT2011">
            <v>27032.44</v>
          </cell>
          <cell r="BU2011">
            <v>0</v>
          </cell>
          <cell r="BV2011">
            <v>27032.44</v>
          </cell>
          <cell r="BW2011">
            <v>0</v>
          </cell>
          <cell r="BX2011">
            <v>0</v>
          </cell>
          <cell r="BY2011"/>
          <cell r="BZ2011">
            <v>0</v>
          </cell>
          <cell r="CA2011" t="e">
            <v>#REF!</v>
          </cell>
          <cell r="CB2011" t="str">
            <v>Match</v>
          </cell>
          <cell r="CC2011" t="b">
            <v>0</v>
          </cell>
          <cell r="CD2011">
            <v>515769999</v>
          </cell>
          <cell r="CE2011">
            <v>9</v>
          </cell>
          <cell r="CF2011">
            <v>5</v>
          </cell>
          <cell r="CG2011">
            <v>76</v>
          </cell>
          <cell r="CH2011" t="b">
            <v>0</v>
          </cell>
          <cell r="CI2011">
            <v>-17.313159722223645</v>
          </cell>
          <cell r="CJ2011"/>
          <cell r="CK2011" t="e">
            <v>#REF!</v>
          </cell>
          <cell r="CL2011" t="e">
            <v>#REF!</v>
          </cell>
        </row>
        <row r="2012">
          <cell r="B2012">
            <v>52272</v>
          </cell>
          <cell r="C2012" t="str">
            <v xml:space="preserve"> WOLF,JUANITA</v>
          </cell>
          <cell r="D2012">
            <v>28918.33</v>
          </cell>
          <cell r="E2012">
            <v>22018.63</v>
          </cell>
          <cell r="F2012">
            <v>42313</v>
          </cell>
          <cell r="G2012">
            <v>44538</v>
          </cell>
          <cell r="H2012" t="str">
            <v xml:space="preserve"> DEBT CONSOLIDATION</v>
          </cell>
          <cell r="I2012" t="str">
            <v xml:space="preserve"> SA</v>
          </cell>
          <cell r="J2012">
            <v>31</v>
          </cell>
          <cell r="K2012" t="str">
            <v xml:space="preserve"> A</v>
          </cell>
          <cell r="L2012" t="str">
            <v xml:space="preserve"> N</v>
          </cell>
          <cell r="M2012">
            <v>0</v>
          </cell>
          <cell r="N2012">
            <v>69512</v>
          </cell>
          <cell r="O2012">
            <v>52272</v>
          </cell>
          <cell r="P2012">
            <v>0</v>
          </cell>
          <cell r="Q2012" t="str">
            <v xml:space="preserve"> BR</v>
          </cell>
          <cell r="R2012">
            <v>43139</v>
          </cell>
          <cell r="S2012">
            <v>550.13</v>
          </cell>
          <cell r="T2012">
            <v>96.52</v>
          </cell>
          <cell r="U2012" t="str">
            <v xml:space="preserve"> N</v>
          </cell>
          <cell r="V2012">
            <v>1</v>
          </cell>
          <cell r="W2012">
            <v>486629541</v>
          </cell>
          <cell r="X2012" t="str">
            <v xml:space="preserve"> S</v>
          </cell>
          <cell r="Y2012">
            <v>69512</v>
          </cell>
          <cell r="Z2012">
            <v>52272</v>
          </cell>
          <cell r="AA2012">
            <v>0</v>
          </cell>
          <cell r="AB2012">
            <v>14</v>
          </cell>
          <cell r="AC2012">
            <v>10</v>
          </cell>
          <cell r="AD2012">
            <v>4</v>
          </cell>
          <cell r="AE2012">
            <v>0</v>
          </cell>
          <cell r="AF2012">
            <v>0</v>
          </cell>
          <cell r="AG2012" t="str">
            <v xml:space="preserve"> ST</v>
          </cell>
          <cell r="AH2012" t="str">
            <v xml:space="preserve"> UNSECURED</v>
          </cell>
          <cell r="AI2012" t="str">
            <v xml:space="preserve"> N</v>
          </cell>
          <cell r="AJ2012">
            <v>10</v>
          </cell>
          <cell r="AK2012">
            <v>2</v>
          </cell>
          <cell r="AL2012">
            <v>69512</v>
          </cell>
          <cell r="AM2012">
            <v>52272</v>
          </cell>
          <cell r="AN2012" t="str">
            <v xml:space="preserve">  0/00/0000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</v>
          </cell>
          <cell r="AW2012">
            <v>0</v>
          </cell>
          <cell r="AX2012">
            <v>0</v>
          </cell>
          <cell r="AY2012">
            <v>69512</v>
          </cell>
          <cell r="AZ2012">
            <v>52272</v>
          </cell>
          <cell r="BA2012" t="str">
            <v xml:space="preserve"> ST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 t="str">
            <v>Pass</v>
          </cell>
          <cell r="BH2012" t="str">
            <v>Pass</v>
          </cell>
          <cell r="BI2012" t="str">
            <v>***-**-9541</v>
          </cell>
          <cell r="BJ2012">
            <v>22018.63</v>
          </cell>
          <cell r="BK2012">
            <v>22115.15</v>
          </cell>
          <cell r="BL2012">
            <v>22115.15</v>
          </cell>
          <cell r="BM2012"/>
          <cell r="BN2012"/>
          <cell r="BO2012"/>
          <cell r="BP2012"/>
          <cell r="BQ2012">
            <v>3.023733937659262E-5</v>
          </cell>
          <cell r="BR2012">
            <v>22018.63</v>
          </cell>
          <cell r="BS2012">
            <v>96.52</v>
          </cell>
          <cell r="BT2012">
            <v>22115.15</v>
          </cell>
          <cell r="BU2012">
            <v>0</v>
          </cell>
          <cell r="BV2012">
            <v>22115.15</v>
          </cell>
          <cell r="BW2012">
            <v>0</v>
          </cell>
          <cell r="BX2012">
            <v>0</v>
          </cell>
          <cell r="BY2012"/>
          <cell r="BZ2012">
            <v>0</v>
          </cell>
          <cell r="CA2012" t="e">
            <v>#REF!</v>
          </cell>
          <cell r="CB2012" t="str">
            <v>Match</v>
          </cell>
          <cell r="CC2012" t="b">
            <v>0</v>
          </cell>
          <cell r="CD2012">
            <v>486629541</v>
          </cell>
          <cell r="CE2012">
            <v>9</v>
          </cell>
          <cell r="CF2012">
            <v>4</v>
          </cell>
          <cell r="CG2012">
            <v>62</v>
          </cell>
          <cell r="CH2012" t="b">
            <v>0</v>
          </cell>
          <cell r="CI2012">
            <v>-15.313159722223645</v>
          </cell>
          <cell r="CJ2012"/>
          <cell r="CK2012" t="e">
            <v>#REF!</v>
          </cell>
          <cell r="CL2012" t="e">
            <v>#REF!</v>
          </cell>
        </row>
        <row r="2013">
          <cell r="B2013">
            <v>53720</v>
          </cell>
          <cell r="C2013" t="str">
            <v xml:space="preserve"> WOLF,JUANITA</v>
          </cell>
          <cell r="D2013">
            <v>6027.5</v>
          </cell>
          <cell r="E2013">
            <v>6027.5</v>
          </cell>
          <cell r="F2013">
            <v>42823</v>
          </cell>
          <cell r="G2013">
            <v>43210</v>
          </cell>
          <cell r="H2013" t="str">
            <v xml:space="preserve"> PURCHASE FORD FOCUS</v>
          </cell>
          <cell r="I2013" t="str">
            <v xml:space="preserve"> SI</v>
          </cell>
          <cell r="J2013">
            <v>34</v>
          </cell>
          <cell r="K2013" t="str">
            <v xml:space="preserve"> A</v>
          </cell>
          <cell r="L2013" t="str">
            <v xml:space="preserve"> N</v>
          </cell>
          <cell r="M2013">
            <v>0</v>
          </cell>
          <cell r="N2013">
            <v>69512</v>
          </cell>
          <cell r="O2013">
            <v>53720</v>
          </cell>
          <cell r="P2013">
            <v>0</v>
          </cell>
          <cell r="Q2013" t="str">
            <v xml:space="preserve"> JB</v>
          </cell>
          <cell r="R2013">
            <v>43210</v>
          </cell>
          <cell r="S2013">
            <v>0</v>
          </cell>
          <cell r="T2013">
            <v>447.34</v>
          </cell>
          <cell r="U2013" t="str">
            <v xml:space="preserve"> N</v>
          </cell>
          <cell r="V2013">
            <v>11</v>
          </cell>
          <cell r="W2013">
            <v>486629541</v>
          </cell>
          <cell r="X2013" t="str">
            <v xml:space="preserve"> S</v>
          </cell>
          <cell r="Y2013">
            <v>69512</v>
          </cell>
          <cell r="Z2013">
            <v>53720</v>
          </cell>
          <cell r="AA2013">
            <v>0</v>
          </cell>
          <cell r="AB2013">
            <v>14</v>
          </cell>
          <cell r="AC2013">
            <v>5</v>
          </cell>
          <cell r="AD2013">
            <v>12</v>
          </cell>
          <cell r="AE2013">
            <v>0</v>
          </cell>
          <cell r="AF2013">
            <v>0</v>
          </cell>
          <cell r="AG2013" t="str">
            <v xml:space="preserve"> ST</v>
          </cell>
          <cell r="AH2013" t="str">
            <v xml:space="preserve"> 2010 FORD FOCUS</v>
          </cell>
          <cell r="AI2013" t="str">
            <v xml:space="preserve"> N</v>
          </cell>
          <cell r="AJ2013">
            <v>9</v>
          </cell>
          <cell r="AK2013">
            <v>0</v>
          </cell>
          <cell r="AL2013">
            <v>69512</v>
          </cell>
          <cell r="AM2013">
            <v>53720</v>
          </cell>
          <cell r="AN2013" t="str">
            <v xml:space="preserve">  0/00/0000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69512</v>
          </cell>
          <cell r="AZ2013">
            <v>53720</v>
          </cell>
          <cell r="BA2013" t="str">
            <v xml:space="preserve"> ST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 t="str">
            <v>Pass</v>
          </cell>
          <cell r="BH2013" t="str">
            <v>Pass</v>
          </cell>
          <cell r="BI2013" t="str">
            <v>***-**-9541</v>
          </cell>
          <cell r="BJ2013">
            <v>6027.5</v>
          </cell>
          <cell r="BK2013">
            <v>6474.84</v>
          </cell>
          <cell r="BL2013">
            <v>6474.84</v>
          </cell>
          <cell r="BM2013"/>
          <cell r="BN2013"/>
          <cell r="BO2013"/>
          <cell r="BP2013"/>
          <cell r="BQ2013">
            <v>7.4496009417103063E-6</v>
          </cell>
          <cell r="BR2013">
            <v>6027.5</v>
          </cell>
          <cell r="BS2013">
            <v>447.34</v>
          </cell>
          <cell r="BT2013">
            <v>6474.84</v>
          </cell>
          <cell r="BU2013">
            <v>0</v>
          </cell>
          <cell r="BV2013">
            <v>6474.84</v>
          </cell>
          <cell r="BW2013">
            <v>0</v>
          </cell>
          <cell r="BX2013">
            <v>0</v>
          </cell>
          <cell r="BY2013"/>
          <cell r="BZ2013">
            <v>0</v>
          </cell>
          <cell r="CA2013" t="e">
            <v>#REF!</v>
          </cell>
          <cell r="CB2013" t="str">
            <v>Match</v>
          </cell>
          <cell r="CC2013" t="b">
            <v>0</v>
          </cell>
          <cell r="CD2013">
            <v>486629541</v>
          </cell>
          <cell r="CE2013">
            <v>9</v>
          </cell>
          <cell r="CF2013">
            <v>4</v>
          </cell>
          <cell r="CG2013">
            <v>62</v>
          </cell>
          <cell r="CH2013" t="b">
            <v>0</v>
          </cell>
          <cell r="CI2013">
            <v>-86.313159722223645</v>
          </cell>
          <cell r="CJ2013"/>
          <cell r="CK2013" t="e">
            <v>#REF!</v>
          </cell>
          <cell r="CL2013" t="e">
            <v>#REF!</v>
          </cell>
        </row>
        <row r="2014">
          <cell r="B2014">
            <v>53966</v>
          </cell>
          <cell r="C2014" t="str">
            <v xml:space="preserve"> WOLFE,JASON ANDREW</v>
          </cell>
          <cell r="D2014">
            <v>3836.5</v>
          </cell>
          <cell r="E2014">
            <v>2408.15</v>
          </cell>
          <cell r="F2014">
            <v>42907</v>
          </cell>
          <cell r="G2014">
            <v>43454</v>
          </cell>
          <cell r="H2014" t="str">
            <v xml:space="preserve"> PERSONAL</v>
          </cell>
          <cell r="I2014" t="str">
            <v xml:space="preserve"> SA</v>
          </cell>
          <cell r="J2014">
            <v>31</v>
          </cell>
          <cell r="K2014" t="str">
            <v xml:space="preserve"> A</v>
          </cell>
          <cell r="L2014" t="str">
            <v xml:space="preserve"> N</v>
          </cell>
          <cell r="M2014">
            <v>0</v>
          </cell>
          <cell r="N2014">
            <v>69514</v>
          </cell>
          <cell r="O2014">
            <v>53966</v>
          </cell>
          <cell r="P2014">
            <v>0</v>
          </cell>
          <cell r="Q2014" t="str">
            <v xml:space="preserve"> JD</v>
          </cell>
          <cell r="R2014">
            <v>43151</v>
          </cell>
          <cell r="S2014">
            <v>229.49</v>
          </cell>
          <cell r="T2014">
            <v>3.13</v>
          </cell>
          <cell r="U2014" t="str">
            <v xml:space="preserve"> N</v>
          </cell>
          <cell r="V2014">
            <v>11</v>
          </cell>
          <cell r="W2014">
            <v>210523138</v>
          </cell>
          <cell r="X2014" t="str">
            <v xml:space="preserve"> S</v>
          </cell>
          <cell r="Y2014">
            <v>69514</v>
          </cell>
          <cell r="Z2014">
            <v>53966</v>
          </cell>
          <cell r="AA2014">
            <v>0</v>
          </cell>
          <cell r="AB2014">
            <v>1</v>
          </cell>
          <cell r="AC2014">
            <v>10</v>
          </cell>
          <cell r="AD2014">
            <v>4</v>
          </cell>
          <cell r="AE2014">
            <v>0</v>
          </cell>
          <cell r="AF2014">
            <v>0</v>
          </cell>
          <cell r="AG2014" t="str">
            <v xml:space="preserve"> ST</v>
          </cell>
          <cell r="AH2014" t="str">
            <v xml:space="preserve"> 2005 FORD EXPLORER (VIN 1FMDU</v>
          </cell>
          <cell r="AI2014" t="str">
            <v xml:space="preserve"> N</v>
          </cell>
          <cell r="AJ2014">
            <v>9.5</v>
          </cell>
          <cell r="AK2014">
            <v>0</v>
          </cell>
          <cell r="AL2014">
            <v>69514</v>
          </cell>
          <cell r="AM2014">
            <v>53966</v>
          </cell>
          <cell r="AN2014" t="str">
            <v xml:space="preserve">  0/00/0000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69514</v>
          </cell>
          <cell r="AZ2014">
            <v>53966</v>
          </cell>
          <cell r="BA2014" t="str">
            <v xml:space="preserve"> ST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 t="str">
            <v>Pass</v>
          </cell>
          <cell r="BH2014" t="str">
            <v>Pass</v>
          </cell>
          <cell r="BI2014" t="str">
            <v>***-**-3138</v>
          </cell>
          <cell r="BJ2014">
            <v>2408.15</v>
          </cell>
          <cell r="BK2014">
            <v>2411.2800000000002</v>
          </cell>
          <cell r="BL2014">
            <v>2411.2800000000002</v>
          </cell>
          <cell r="BM2014"/>
          <cell r="BN2014"/>
          <cell r="BO2014"/>
          <cell r="BP2014"/>
          <cell r="BQ2014">
            <v>3.1416689584571989E-6</v>
          </cell>
          <cell r="BR2014">
            <v>2408.15</v>
          </cell>
          <cell r="BS2014">
            <v>3.13</v>
          </cell>
          <cell r="BT2014">
            <v>2411.2800000000002</v>
          </cell>
          <cell r="BU2014">
            <v>0</v>
          </cell>
          <cell r="BV2014">
            <v>2411.2800000000002</v>
          </cell>
          <cell r="BW2014">
            <v>0</v>
          </cell>
          <cell r="BX2014">
            <v>0</v>
          </cell>
          <cell r="BY2014"/>
          <cell r="BZ2014">
            <v>0</v>
          </cell>
          <cell r="CA2014" t="e">
            <v>#REF!</v>
          </cell>
          <cell r="CB2014" t="str">
            <v>Match</v>
          </cell>
          <cell r="CC2014" t="b">
            <v>0</v>
          </cell>
          <cell r="CD2014">
            <v>210523138</v>
          </cell>
          <cell r="CE2014">
            <v>9</v>
          </cell>
          <cell r="CF2014">
            <v>2</v>
          </cell>
          <cell r="CG2014">
            <v>52</v>
          </cell>
          <cell r="CH2014" t="b">
            <v>0</v>
          </cell>
          <cell r="CI2014">
            <v>-27.313159722223645</v>
          </cell>
          <cell r="CJ2014"/>
          <cell r="CK2014" t="e">
            <v>#REF!</v>
          </cell>
          <cell r="CL2014" t="e">
            <v>#REF!</v>
          </cell>
        </row>
        <row r="2015">
          <cell r="B2015">
            <v>54136</v>
          </cell>
          <cell r="C2015" t="str">
            <v xml:space="preserve"> WOLFE,JASON ANDREW</v>
          </cell>
          <cell r="D2015">
            <v>19896.439999999999</v>
          </cell>
          <cell r="E2015">
            <v>18839.8</v>
          </cell>
          <cell r="F2015">
            <v>42977</v>
          </cell>
          <cell r="G2015">
            <v>44803</v>
          </cell>
          <cell r="H2015" t="str">
            <v xml:space="preserve"> REFINANCE VEHICLE</v>
          </cell>
          <cell r="I2015" t="str">
            <v xml:space="preserve"> SA</v>
          </cell>
          <cell r="J2015">
            <v>31</v>
          </cell>
          <cell r="K2015" t="str">
            <v xml:space="preserve"> A</v>
          </cell>
          <cell r="L2015" t="str">
            <v xml:space="preserve"> N</v>
          </cell>
          <cell r="M2015">
            <v>0</v>
          </cell>
          <cell r="N2015">
            <v>69514</v>
          </cell>
          <cell r="O2015">
            <v>54136</v>
          </cell>
          <cell r="P2015">
            <v>0</v>
          </cell>
          <cell r="Q2015" t="str">
            <v xml:space="preserve"> JB</v>
          </cell>
          <cell r="R2015">
            <v>43130</v>
          </cell>
          <cell r="S2015">
            <v>417.91</v>
          </cell>
          <cell r="T2015">
            <v>127.49</v>
          </cell>
          <cell r="U2015" t="str">
            <v xml:space="preserve"> N</v>
          </cell>
          <cell r="V2015">
            <v>11</v>
          </cell>
          <cell r="W2015">
            <v>210523138</v>
          </cell>
          <cell r="X2015" t="str">
            <v xml:space="preserve"> S</v>
          </cell>
          <cell r="Y2015">
            <v>69514</v>
          </cell>
          <cell r="Z2015">
            <v>54136</v>
          </cell>
          <cell r="AA2015">
            <v>0</v>
          </cell>
          <cell r="AB2015">
            <v>1</v>
          </cell>
          <cell r="AC2015">
            <v>10</v>
          </cell>
          <cell r="AD2015">
            <v>4</v>
          </cell>
          <cell r="AE2015">
            <v>0</v>
          </cell>
          <cell r="AF2015">
            <v>0</v>
          </cell>
          <cell r="AG2015" t="str">
            <v xml:space="preserve"> ST</v>
          </cell>
          <cell r="AH2015" t="str">
            <v xml:space="preserve"> 2007 FORD F350 (VIN 1FTWW31P67</v>
          </cell>
          <cell r="AI2015" t="str">
            <v xml:space="preserve"> N</v>
          </cell>
          <cell r="AJ2015">
            <v>9.5</v>
          </cell>
          <cell r="AK2015">
            <v>0</v>
          </cell>
          <cell r="AL2015">
            <v>69514</v>
          </cell>
          <cell r="AM2015">
            <v>54136</v>
          </cell>
          <cell r="AN2015" t="str">
            <v xml:space="preserve">  0/00/0000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69514</v>
          </cell>
          <cell r="AZ2015">
            <v>54136</v>
          </cell>
          <cell r="BA2015" t="str">
            <v xml:space="preserve"> ST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 t="str">
            <v>Pass</v>
          </cell>
          <cell r="BH2015" t="str">
            <v>Pass</v>
          </cell>
          <cell r="BI2015" t="str">
            <v>***-**-3138</v>
          </cell>
          <cell r="BJ2015">
            <v>18839.8</v>
          </cell>
          <cell r="BK2015">
            <v>18967.29</v>
          </cell>
          <cell r="BL2015">
            <v>18967.29</v>
          </cell>
          <cell r="BM2015"/>
          <cell r="BN2015"/>
          <cell r="BO2015"/>
          <cell r="BP2015"/>
          <cell r="BQ2015">
            <v>2.4578375451505068E-5</v>
          </cell>
          <cell r="BR2015">
            <v>18839.8</v>
          </cell>
          <cell r="BS2015">
            <v>127.49</v>
          </cell>
          <cell r="BT2015">
            <v>18967.29</v>
          </cell>
          <cell r="BU2015">
            <v>0</v>
          </cell>
          <cell r="BV2015">
            <v>18967.29</v>
          </cell>
          <cell r="BW2015">
            <v>0</v>
          </cell>
          <cell r="BX2015">
            <v>0</v>
          </cell>
          <cell r="BY2015"/>
          <cell r="BZ2015">
            <v>0</v>
          </cell>
          <cell r="CA2015" t="e">
            <v>#REF!</v>
          </cell>
          <cell r="CB2015" t="str">
            <v>Match</v>
          </cell>
          <cell r="CC2015" t="b">
            <v>0</v>
          </cell>
          <cell r="CD2015">
            <v>210523138</v>
          </cell>
          <cell r="CE2015">
            <v>9</v>
          </cell>
          <cell r="CF2015">
            <v>2</v>
          </cell>
          <cell r="CG2015">
            <v>52</v>
          </cell>
          <cell r="CH2015" t="b">
            <v>0</v>
          </cell>
          <cell r="CI2015">
            <v>-6.3131597222236451</v>
          </cell>
          <cell r="CJ2015"/>
          <cell r="CK2015" t="e">
            <v>#REF!</v>
          </cell>
          <cell r="CL2015" t="e">
            <v>#REF!</v>
          </cell>
        </row>
        <row r="2016">
          <cell r="B2016">
            <v>51967</v>
          </cell>
          <cell r="C2016" t="str">
            <v xml:space="preserve"> WOLF,MICHAEL</v>
          </cell>
          <cell r="D2016">
            <v>33363.65</v>
          </cell>
          <cell r="E2016">
            <v>19086.009999999998</v>
          </cell>
          <cell r="F2016">
            <v>42223</v>
          </cell>
          <cell r="G2016">
            <v>44091</v>
          </cell>
          <cell r="H2016" t="str">
            <v xml:space="preserve"> PURCHASE VEHICLE</v>
          </cell>
          <cell r="I2016" t="str">
            <v xml:space="preserve"> SA</v>
          </cell>
          <cell r="J2016">
            <v>34</v>
          </cell>
          <cell r="K2016" t="str">
            <v xml:space="preserve"> A</v>
          </cell>
          <cell r="L2016" t="str">
            <v xml:space="preserve"> N</v>
          </cell>
          <cell r="M2016">
            <v>0</v>
          </cell>
          <cell r="N2016">
            <v>69515</v>
          </cell>
          <cell r="O2016">
            <v>51967</v>
          </cell>
          <cell r="P2016">
            <v>0</v>
          </cell>
          <cell r="Q2016" t="str">
            <v xml:space="preserve"> BR</v>
          </cell>
          <cell r="R2016">
            <v>43148</v>
          </cell>
          <cell r="S2016">
            <v>638.35</v>
          </cell>
          <cell r="T2016">
            <v>20.14</v>
          </cell>
          <cell r="U2016" t="str">
            <v xml:space="preserve"> N</v>
          </cell>
          <cell r="V2016">
            <v>11</v>
          </cell>
          <cell r="W2016">
            <v>506909017</v>
          </cell>
          <cell r="X2016" t="str">
            <v xml:space="preserve"> S</v>
          </cell>
          <cell r="Y2016">
            <v>69515</v>
          </cell>
          <cell r="Z2016">
            <v>51967</v>
          </cell>
          <cell r="AA2016">
            <v>0</v>
          </cell>
          <cell r="AB2016">
            <v>25</v>
          </cell>
          <cell r="AC2016">
            <v>5</v>
          </cell>
          <cell r="AD2016">
            <v>12</v>
          </cell>
          <cell r="AE2016">
            <v>0</v>
          </cell>
          <cell r="AF2016">
            <v>0</v>
          </cell>
          <cell r="AG2016" t="str">
            <v xml:space="preserve"> ST</v>
          </cell>
          <cell r="AH2016" t="str">
            <v xml:space="preserve"> 2012 FORD F-250 SUPER DUTY EXT</v>
          </cell>
          <cell r="AI2016" t="str">
            <v xml:space="preserve"> N</v>
          </cell>
          <cell r="AJ2016">
            <v>5.5</v>
          </cell>
          <cell r="AK2016">
            <v>0</v>
          </cell>
          <cell r="AL2016">
            <v>69515</v>
          </cell>
          <cell r="AM2016">
            <v>51967</v>
          </cell>
          <cell r="AN2016" t="str">
            <v xml:space="preserve">  0/00/0000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69515</v>
          </cell>
          <cell r="AZ2016">
            <v>51967</v>
          </cell>
          <cell r="BA2016" t="str">
            <v xml:space="preserve"> ST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 t="str">
            <v>Pass</v>
          </cell>
          <cell r="BH2016" t="str">
            <v>Pass</v>
          </cell>
          <cell r="BI2016" t="str">
            <v>***-**-9017</v>
          </cell>
          <cell r="BJ2016">
            <v>19086.009999999998</v>
          </cell>
          <cell r="BK2016">
            <v>19106.149999999998</v>
          </cell>
          <cell r="BL2016">
            <v>19106.149999999998</v>
          </cell>
          <cell r="BM2016"/>
          <cell r="BN2016"/>
          <cell r="BO2016"/>
          <cell r="BP2016"/>
          <cell r="BQ2016">
            <v>1.441554669583313E-5</v>
          </cell>
          <cell r="BR2016">
            <v>19086.009999999998</v>
          </cell>
          <cell r="BS2016">
            <v>20.14</v>
          </cell>
          <cell r="BT2016">
            <v>19106.149999999998</v>
          </cell>
          <cell r="BU2016">
            <v>0</v>
          </cell>
          <cell r="BV2016">
            <v>19106.149999999998</v>
          </cell>
          <cell r="BW2016">
            <v>0</v>
          </cell>
          <cell r="BX2016">
            <v>0</v>
          </cell>
          <cell r="BY2016"/>
          <cell r="BZ2016">
            <v>0</v>
          </cell>
          <cell r="CA2016" t="e">
            <v>#REF!</v>
          </cell>
          <cell r="CB2016" t="str">
            <v>Match</v>
          </cell>
          <cell r="CC2016" t="b">
            <v>0</v>
          </cell>
          <cell r="CD2016">
            <v>506909017</v>
          </cell>
          <cell r="CE2016">
            <v>9</v>
          </cell>
          <cell r="CF2016">
            <v>5</v>
          </cell>
          <cell r="CG2016">
            <v>90</v>
          </cell>
          <cell r="CH2016" t="b">
            <v>0</v>
          </cell>
          <cell r="CI2016">
            <v>-24.313159722223645</v>
          </cell>
          <cell r="CJ2016"/>
          <cell r="CK2016" t="e">
            <v>#REF!</v>
          </cell>
          <cell r="CL2016" t="e">
            <v>#REF!</v>
          </cell>
        </row>
        <row r="2017">
          <cell r="B2017">
            <v>52835</v>
          </cell>
          <cell r="C2017" t="str">
            <v xml:space="preserve"> WOLF,MICHAEL L.</v>
          </cell>
          <cell r="D2017">
            <v>31038.11</v>
          </cell>
          <cell r="E2017">
            <v>22925.57</v>
          </cell>
          <cell r="F2017">
            <v>42489</v>
          </cell>
          <cell r="G2017">
            <v>44367</v>
          </cell>
          <cell r="H2017" t="str">
            <v xml:space="preserve"> DEBT CONSOLIDATION</v>
          </cell>
          <cell r="I2017" t="str">
            <v xml:space="preserve"> SA</v>
          </cell>
          <cell r="J2017">
            <v>31</v>
          </cell>
          <cell r="K2017" t="str">
            <v xml:space="preserve"> A</v>
          </cell>
          <cell r="L2017" t="str">
            <v xml:space="preserve"> N</v>
          </cell>
          <cell r="M2017">
            <v>0</v>
          </cell>
          <cell r="N2017">
            <v>69515</v>
          </cell>
          <cell r="O2017">
            <v>52835</v>
          </cell>
          <cell r="P2017">
            <v>0</v>
          </cell>
          <cell r="Q2017" t="str">
            <v xml:space="preserve"> JD</v>
          </cell>
          <cell r="R2017">
            <v>43151</v>
          </cell>
          <cell r="S2017">
            <v>640.04999999999995</v>
          </cell>
          <cell r="T2017">
            <v>26.69</v>
          </cell>
          <cell r="U2017" t="str">
            <v xml:space="preserve"> N</v>
          </cell>
          <cell r="V2017">
            <v>11</v>
          </cell>
          <cell r="W2017">
            <v>506909017</v>
          </cell>
          <cell r="X2017" t="str">
            <v xml:space="preserve"> S</v>
          </cell>
          <cell r="Y2017">
            <v>69515</v>
          </cell>
          <cell r="Z2017">
            <v>52835</v>
          </cell>
          <cell r="AA2017">
            <v>0</v>
          </cell>
          <cell r="AB2017">
            <v>14</v>
          </cell>
          <cell r="AC2017">
            <v>10</v>
          </cell>
          <cell r="AD2017">
            <v>4</v>
          </cell>
          <cell r="AE2017">
            <v>0</v>
          </cell>
          <cell r="AF2017">
            <v>0</v>
          </cell>
          <cell r="AG2017" t="str">
            <v xml:space="preserve"> ST</v>
          </cell>
          <cell r="AH2017" t="str">
            <v xml:space="preserve"> 2005 CHEVROLET MALIBU</v>
          </cell>
          <cell r="AI2017" t="str">
            <v xml:space="preserve"> N</v>
          </cell>
          <cell r="AJ2017">
            <v>8.5</v>
          </cell>
          <cell r="AK2017">
            <v>0</v>
          </cell>
          <cell r="AL2017">
            <v>69515</v>
          </cell>
          <cell r="AM2017">
            <v>52835</v>
          </cell>
          <cell r="AN2017" t="str">
            <v xml:space="preserve">  0/00/0000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69515</v>
          </cell>
          <cell r="AZ2017">
            <v>52835</v>
          </cell>
          <cell r="BA2017" t="str">
            <v xml:space="preserve"> ST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 t="str">
            <v>Pass</v>
          </cell>
          <cell r="BH2017" t="str">
            <v>Pass</v>
          </cell>
          <cell r="BI2017" t="str">
            <v>***-**-9017</v>
          </cell>
          <cell r="BJ2017">
            <v>22925.57</v>
          </cell>
          <cell r="BK2017">
            <v>22952.26</v>
          </cell>
          <cell r="BL2017">
            <v>22952.26</v>
          </cell>
          <cell r="BM2017"/>
          <cell r="BN2017"/>
          <cell r="BO2017"/>
          <cell r="BP2017"/>
          <cell r="BQ2017">
            <v>2.6760384475240095E-5</v>
          </cell>
          <cell r="BR2017">
            <v>22925.57</v>
          </cell>
          <cell r="BS2017">
            <v>26.69</v>
          </cell>
          <cell r="BT2017">
            <v>22952.26</v>
          </cell>
          <cell r="BU2017">
            <v>0</v>
          </cell>
          <cell r="BV2017">
            <v>22952.26</v>
          </cell>
          <cell r="BW2017">
            <v>0</v>
          </cell>
          <cell r="BX2017">
            <v>0</v>
          </cell>
          <cell r="BY2017"/>
          <cell r="BZ2017">
            <v>0</v>
          </cell>
          <cell r="CA2017" t="e">
            <v>#REF!</v>
          </cell>
          <cell r="CB2017" t="str">
            <v>Match</v>
          </cell>
          <cell r="CC2017" t="b">
            <v>0</v>
          </cell>
          <cell r="CD2017">
            <v>506909017</v>
          </cell>
          <cell r="CE2017">
            <v>9</v>
          </cell>
          <cell r="CF2017">
            <v>5</v>
          </cell>
          <cell r="CG2017">
            <v>90</v>
          </cell>
          <cell r="CH2017" t="b">
            <v>0</v>
          </cell>
          <cell r="CI2017">
            <v>-27.313159722223645</v>
          </cell>
          <cell r="CJ2017"/>
          <cell r="CK2017" t="e">
            <v>#REF!</v>
          </cell>
          <cell r="CL2017" t="e">
            <v>#REF!</v>
          </cell>
        </row>
        <row r="2018">
          <cell r="B2018">
            <v>53386</v>
          </cell>
          <cell r="C2018" t="str">
            <v xml:space="preserve"> WOLF,MICHAEL L.</v>
          </cell>
          <cell r="D2018">
            <v>17027.5</v>
          </cell>
          <cell r="E2018">
            <v>15099.46</v>
          </cell>
          <cell r="F2018">
            <v>42681</v>
          </cell>
          <cell r="G2018">
            <v>43889</v>
          </cell>
          <cell r="H2018" t="str">
            <v xml:space="preserve"> PURCHASE VEHICLE</v>
          </cell>
          <cell r="I2018" t="str">
            <v xml:space="preserve"> SI</v>
          </cell>
          <cell r="J2018">
            <v>34</v>
          </cell>
          <cell r="K2018" t="str">
            <v xml:space="preserve"> A</v>
          </cell>
          <cell r="L2018" t="str">
            <v xml:space="preserve"> N</v>
          </cell>
          <cell r="M2018">
            <v>0</v>
          </cell>
          <cell r="N2018">
            <v>69515</v>
          </cell>
          <cell r="O2018">
            <v>53386</v>
          </cell>
          <cell r="P2018">
            <v>0</v>
          </cell>
          <cell r="Q2018" t="str">
            <v xml:space="preserve"> BR</v>
          </cell>
          <cell r="R2018">
            <v>43159</v>
          </cell>
          <cell r="S2018">
            <v>5000</v>
          </cell>
          <cell r="T2018">
            <v>682.57</v>
          </cell>
          <cell r="U2018" t="str">
            <v xml:space="preserve"> N</v>
          </cell>
          <cell r="V2018">
            <v>11</v>
          </cell>
          <cell r="W2018">
            <v>506909017</v>
          </cell>
          <cell r="X2018" t="str">
            <v xml:space="preserve"> S</v>
          </cell>
          <cell r="Y2018">
            <v>69515</v>
          </cell>
          <cell r="Z2018">
            <v>53386</v>
          </cell>
          <cell r="AA2018">
            <v>1</v>
          </cell>
          <cell r="AB2018">
            <v>14</v>
          </cell>
          <cell r="AC2018">
            <v>5</v>
          </cell>
          <cell r="AD2018">
            <v>12</v>
          </cell>
          <cell r="AE2018">
            <v>0</v>
          </cell>
          <cell r="AF2018">
            <v>0</v>
          </cell>
          <cell r="AG2018" t="str">
            <v xml:space="preserve"> ST</v>
          </cell>
          <cell r="AH2018" t="str">
            <v xml:space="preserve"> 2013 CHRYSLER 300 TOURING</v>
          </cell>
          <cell r="AI2018" t="str">
            <v xml:space="preserve"> N</v>
          </cell>
          <cell r="AJ2018">
            <v>5</v>
          </cell>
          <cell r="AK2018">
            <v>0</v>
          </cell>
          <cell r="AL2018">
            <v>69515</v>
          </cell>
          <cell r="AM2018">
            <v>53386</v>
          </cell>
          <cell r="AN2018" t="str">
            <v xml:space="preserve">  2/28/2017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69515</v>
          </cell>
          <cell r="AZ2018">
            <v>53386</v>
          </cell>
          <cell r="BA2018" t="str">
            <v xml:space="preserve"> ST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 t="str">
            <v>Pass</v>
          </cell>
          <cell r="BH2018" t="str">
            <v>Pass</v>
          </cell>
          <cell r="BI2018" t="str">
            <v>***-**-9017</v>
          </cell>
          <cell r="BJ2018">
            <v>15099.46</v>
          </cell>
          <cell r="BK2018">
            <v>15782.029999999999</v>
          </cell>
          <cell r="BL2018">
            <v>15782.029999999999</v>
          </cell>
          <cell r="BM2018"/>
          <cell r="BN2018"/>
          <cell r="BO2018"/>
          <cell r="BP2018"/>
          <cell r="BQ2018">
            <v>1.036775440668391E-5</v>
          </cell>
          <cell r="BR2018">
            <v>15099.46</v>
          </cell>
          <cell r="BS2018">
            <v>682.57</v>
          </cell>
          <cell r="BT2018">
            <v>15782.029999999999</v>
          </cell>
          <cell r="BU2018">
            <v>0</v>
          </cell>
          <cell r="BV2018">
            <v>15782.029999999999</v>
          </cell>
          <cell r="BW2018">
            <v>0</v>
          </cell>
          <cell r="BX2018">
            <v>0</v>
          </cell>
          <cell r="BY2018"/>
          <cell r="BZ2018">
            <v>0</v>
          </cell>
          <cell r="CA2018" t="e">
            <v>#REF!</v>
          </cell>
          <cell r="CB2018" t="str">
            <v>Match</v>
          </cell>
          <cell r="CC2018" t="b">
            <v>0</v>
          </cell>
          <cell r="CD2018">
            <v>506909017</v>
          </cell>
          <cell r="CE2018">
            <v>9</v>
          </cell>
          <cell r="CF2018">
            <v>5</v>
          </cell>
          <cell r="CG2018">
            <v>90</v>
          </cell>
          <cell r="CH2018" t="b">
            <v>0</v>
          </cell>
          <cell r="CI2018">
            <v>-35.313159722223645</v>
          </cell>
          <cell r="CJ2018"/>
          <cell r="CK2018" t="e">
            <v>#REF!</v>
          </cell>
          <cell r="CL2018" t="e">
            <v>#REF!</v>
          </cell>
        </row>
        <row r="2019">
          <cell r="B2019">
            <v>54122</v>
          </cell>
          <cell r="C2019" t="str">
            <v xml:space="preserve"> WOLF,MICHAEL L.</v>
          </cell>
          <cell r="D2019">
            <v>5127.67</v>
          </cell>
          <cell r="E2019">
            <v>5127.67</v>
          </cell>
          <cell r="F2019">
            <v>42975</v>
          </cell>
          <cell r="G2019">
            <v>43208</v>
          </cell>
          <cell r="H2019" t="str">
            <v xml:space="preserve"> REFINANCE TRACTOR</v>
          </cell>
          <cell r="I2019" t="str">
            <v xml:space="preserve"> SI</v>
          </cell>
          <cell r="J2019">
            <v>72</v>
          </cell>
          <cell r="K2019" t="str">
            <v xml:space="preserve"> A</v>
          </cell>
          <cell r="L2019" t="str">
            <v xml:space="preserve"> N</v>
          </cell>
          <cell r="M2019">
            <v>0</v>
          </cell>
          <cell r="N2019">
            <v>69515</v>
          </cell>
          <cell r="O2019">
            <v>54122</v>
          </cell>
          <cell r="P2019">
            <v>0</v>
          </cell>
          <cell r="Q2019" t="str">
            <v xml:space="preserve"> JB</v>
          </cell>
          <cell r="R2019">
            <v>43208</v>
          </cell>
          <cell r="S2019">
            <v>0</v>
          </cell>
          <cell r="T2019">
            <v>177.92</v>
          </cell>
          <cell r="U2019" t="str">
            <v xml:space="preserve"> N</v>
          </cell>
          <cell r="V2019">
            <v>3</v>
          </cell>
          <cell r="W2019">
            <v>506909017</v>
          </cell>
          <cell r="X2019" t="str">
            <v xml:space="preserve"> S</v>
          </cell>
          <cell r="Y2019">
            <v>69515</v>
          </cell>
          <cell r="Z2019">
            <v>54122</v>
          </cell>
          <cell r="AA2019">
            <v>0</v>
          </cell>
          <cell r="AB2019">
            <v>14</v>
          </cell>
          <cell r="AC2019">
            <v>2</v>
          </cell>
          <cell r="AD2019">
            <v>8</v>
          </cell>
          <cell r="AE2019">
            <v>0</v>
          </cell>
          <cell r="AF2019">
            <v>0</v>
          </cell>
          <cell r="AG2019" t="str">
            <v xml:space="preserve"> ST</v>
          </cell>
          <cell r="AH2019" t="str">
            <v xml:space="preserve"> 1953 FARMALL SUPER M (F136063)</v>
          </cell>
          <cell r="AI2019" t="str">
            <v xml:space="preserve"> N</v>
          </cell>
          <cell r="AJ2019">
            <v>8.5</v>
          </cell>
          <cell r="AK2019">
            <v>0</v>
          </cell>
          <cell r="AL2019">
            <v>69515</v>
          </cell>
          <cell r="AM2019">
            <v>54122</v>
          </cell>
          <cell r="AN2019" t="str">
            <v xml:space="preserve">  0/00/0000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69515</v>
          </cell>
          <cell r="AZ2019">
            <v>54122</v>
          </cell>
          <cell r="BA2019" t="str">
            <v xml:space="preserve"> ST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 t="str">
            <v>Pass</v>
          </cell>
          <cell r="BH2019" t="str">
            <v>Pass</v>
          </cell>
          <cell r="BI2019" t="str">
            <v>***-**-9017</v>
          </cell>
          <cell r="BJ2019">
            <v>5127.67</v>
          </cell>
          <cell r="BK2019">
            <v>5305.59</v>
          </cell>
          <cell r="BL2019">
            <v>5305.59</v>
          </cell>
          <cell r="BM2019"/>
          <cell r="BN2019"/>
          <cell r="BO2019"/>
          <cell r="BP2019"/>
          <cell r="BQ2019">
            <v>5.9853875241555343E-6</v>
          </cell>
          <cell r="BR2019">
            <v>5127.67</v>
          </cell>
          <cell r="BS2019">
            <v>177.92</v>
          </cell>
          <cell r="BT2019">
            <v>5305.59</v>
          </cell>
          <cell r="BU2019">
            <v>0</v>
          </cell>
          <cell r="BV2019">
            <v>5305.59</v>
          </cell>
          <cell r="BW2019">
            <v>0</v>
          </cell>
          <cell r="BX2019">
            <v>0</v>
          </cell>
          <cell r="BY2019"/>
          <cell r="BZ2019">
            <v>0</v>
          </cell>
          <cell r="CA2019" t="e">
            <v>#REF!</v>
          </cell>
          <cell r="CB2019" t="str">
            <v>Match</v>
          </cell>
          <cell r="CC2019" t="b">
            <v>0</v>
          </cell>
          <cell r="CD2019">
            <v>506909017</v>
          </cell>
          <cell r="CE2019">
            <v>9</v>
          </cell>
          <cell r="CF2019">
            <v>5</v>
          </cell>
          <cell r="CG2019">
            <v>90</v>
          </cell>
          <cell r="CH2019" t="b">
            <v>0</v>
          </cell>
          <cell r="CI2019">
            <v>-84.313159722223645</v>
          </cell>
          <cell r="CJ2019"/>
          <cell r="CK2019" t="e">
            <v>#REF!</v>
          </cell>
          <cell r="CL2019" t="e">
            <v>#REF!</v>
          </cell>
        </row>
        <row r="2020">
          <cell r="B2020">
            <v>54346</v>
          </cell>
          <cell r="C2020" t="str">
            <v xml:space="preserve"> WOLF,MICHAEL L.</v>
          </cell>
          <cell r="D2020">
            <v>120000</v>
          </cell>
          <cell r="E2020">
            <v>120000</v>
          </cell>
          <cell r="F2020">
            <v>43084</v>
          </cell>
          <cell r="G2020">
            <v>44927</v>
          </cell>
          <cell r="H2020" t="str">
            <v xml:space="preserve"> CASH-OUT REFINANCE</v>
          </cell>
          <cell r="I2020" t="str">
            <v xml:space="preserve"> SA</v>
          </cell>
          <cell r="J2020">
            <v>13</v>
          </cell>
          <cell r="K2020" t="str">
            <v xml:space="preserve"> A</v>
          </cell>
          <cell r="L2020" t="str">
            <v xml:space="preserve"> N</v>
          </cell>
          <cell r="M2020">
            <v>0</v>
          </cell>
          <cell r="N2020">
            <v>69515</v>
          </cell>
          <cell r="O2020">
            <v>54346</v>
          </cell>
          <cell r="P2020">
            <v>0</v>
          </cell>
          <cell r="Q2020" t="str">
            <v xml:space="preserve"> BR</v>
          </cell>
          <cell r="R2020">
            <v>43132</v>
          </cell>
          <cell r="S2020">
            <v>608.17999999999995</v>
          </cell>
          <cell r="T2020">
            <v>591.78</v>
          </cell>
          <cell r="U2020" t="str">
            <v xml:space="preserve"> N</v>
          </cell>
          <cell r="V2020">
            <v>2</v>
          </cell>
          <cell r="W2020">
            <v>506909017</v>
          </cell>
          <cell r="X2020" t="str">
            <v xml:space="preserve"> S</v>
          </cell>
          <cell r="Y2020">
            <v>69515</v>
          </cell>
          <cell r="Z2020">
            <v>54346</v>
          </cell>
          <cell r="AA2020">
            <v>0</v>
          </cell>
          <cell r="AB2020">
            <v>14</v>
          </cell>
          <cell r="AC2020">
            <v>6</v>
          </cell>
          <cell r="AD2020">
            <v>1</v>
          </cell>
          <cell r="AE2020">
            <v>0</v>
          </cell>
          <cell r="AF2020">
            <v>0</v>
          </cell>
          <cell r="AG2020" t="str">
            <v xml:space="preserve"> ST</v>
          </cell>
          <cell r="AH2020" t="str">
            <v xml:space="preserve"> 141 S KANSAS RD</v>
          </cell>
          <cell r="AI2020" t="str">
            <v xml:space="preserve"> N</v>
          </cell>
          <cell r="AJ2020">
            <v>4.5</v>
          </cell>
          <cell r="AK2020">
            <v>0</v>
          </cell>
          <cell r="AL2020">
            <v>69515</v>
          </cell>
          <cell r="AM2020">
            <v>54346</v>
          </cell>
          <cell r="AN2020" t="str">
            <v xml:space="preserve">  0/00/0000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69515</v>
          </cell>
          <cell r="AZ2020">
            <v>54346</v>
          </cell>
          <cell r="BA2020" t="str">
            <v xml:space="preserve"> ST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 t="str">
            <v>Pass</v>
          </cell>
          <cell r="BH2020" t="str">
            <v>Pass</v>
          </cell>
          <cell r="BI2020" t="str">
            <v>***-**-9017</v>
          </cell>
          <cell r="BJ2020">
            <v>120000</v>
          </cell>
          <cell r="BK2020">
            <v>120591.78</v>
          </cell>
          <cell r="BL2020">
            <v>120591.78</v>
          </cell>
          <cell r="BM2020"/>
          <cell r="BN2020"/>
          <cell r="BO2020"/>
          <cell r="BP2020"/>
          <cell r="BQ2020">
            <v>7.4156127167584961E-5</v>
          </cell>
          <cell r="BR2020">
            <v>120000</v>
          </cell>
          <cell r="BS2020">
            <v>591.78</v>
          </cell>
          <cell r="BT2020">
            <v>120591.78</v>
          </cell>
          <cell r="BU2020">
            <v>0</v>
          </cell>
          <cell r="BV2020">
            <v>120591.78</v>
          </cell>
          <cell r="BW2020">
            <v>0</v>
          </cell>
          <cell r="BX2020">
            <v>0</v>
          </cell>
          <cell r="BY2020"/>
          <cell r="BZ2020">
            <v>0</v>
          </cell>
          <cell r="CA2020" t="e">
            <v>#REF!</v>
          </cell>
          <cell r="CB2020" t="str">
            <v>Match</v>
          </cell>
          <cell r="CC2020" t="b">
            <v>0</v>
          </cell>
          <cell r="CD2020">
            <v>506909017</v>
          </cell>
          <cell r="CE2020">
            <v>9</v>
          </cell>
          <cell r="CF2020">
            <v>5</v>
          </cell>
          <cell r="CG2020">
            <v>90</v>
          </cell>
          <cell r="CH2020" t="b">
            <v>0</v>
          </cell>
          <cell r="CI2020">
            <v>-8.3131597222236451</v>
          </cell>
          <cell r="CJ2020"/>
          <cell r="CK2020" t="e">
            <v>#REF!</v>
          </cell>
          <cell r="CL2020" t="e">
            <v>#REF!</v>
          </cell>
        </row>
        <row r="2021">
          <cell r="B2021">
            <v>53845</v>
          </cell>
          <cell r="C2021" t="str">
            <v xml:space="preserve"> CONWAY,STACY L.</v>
          </cell>
          <cell r="D2021">
            <v>5282.59</v>
          </cell>
          <cell r="E2021">
            <v>3598.46</v>
          </cell>
          <cell r="F2021">
            <v>42864</v>
          </cell>
          <cell r="G2021">
            <v>43595</v>
          </cell>
          <cell r="H2021" t="str">
            <v xml:space="preserve"> DEBT CONSOLIDATION</v>
          </cell>
          <cell r="I2021" t="str">
            <v xml:space="preserve"> SA</v>
          </cell>
          <cell r="J2021">
            <v>31</v>
          </cell>
          <cell r="K2021" t="str">
            <v xml:space="preserve"> A</v>
          </cell>
          <cell r="L2021" t="str">
            <v xml:space="preserve"> N</v>
          </cell>
          <cell r="M2021">
            <v>0</v>
          </cell>
          <cell r="N2021">
            <v>69516</v>
          </cell>
          <cell r="O2021">
            <v>53845</v>
          </cell>
          <cell r="P2021">
            <v>0</v>
          </cell>
          <cell r="Q2021" t="str">
            <v xml:space="preserve"> JB</v>
          </cell>
          <cell r="R2021">
            <v>43141</v>
          </cell>
          <cell r="S2021">
            <v>239.01</v>
          </cell>
          <cell r="T2021">
            <v>11.04</v>
          </cell>
          <cell r="U2021" t="str">
            <v xml:space="preserve"> N</v>
          </cell>
          <cell r="V2021">
            <v>1</v>
          </cell>
          <cell r="W2021">
            <v>507065159</v>
          </cell>
          <cell r="X2021" t="str">
            <v xml:space="preserve"> S</v>
          </cell>
          <cell r="Y2021">
            <v>69516</v>
          </cell>
          <cell r="Z2021">
            <v>53845</v>
          </cell>
          <cell r="AA2021">
            <v>0</v>
          </cell>
          <cell r="AB2021">
            <v>3</v>
          </cell>
          <cell r="AC2021">
            <v>10</v>
          </cell>
          <cell r="AD2021">
            <v>4</v>
          </cell>
          <cell r="AE2021">
            <v>0</v>
          </cell>
          <cell r="AF2021">
            <v>0</v>
          </cell>
          <cell r="AG2021" t="str">
            <v xml:space="preserve"> ST</v>
          </cell>
          <cell r="AH2021" t="str">
            <v xml:space="preserve"> UNSECURED</v>
          </cell>
          <cell r="AI2021" t="str">
            <v xml:space="preserve"> N</v>
          </cell>
          <cell r="AJ2021">
            <v>8</v>
          </cell>
          <cell r="AK2021">
            <v>0</v>
          </cell>
          <cell r="AL2021">
            <v>69516</v>
          </cell>
          <cell r="AM2021">
            <v>53845</v>
          </cell>
          <cell r="AN2021" t="str">
            <v xml:space="preserve">  0/00/0000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69516</v>
          </cell>
          <cell r="AZ2021">
            <v>53845</v>
          </cell>
          <cell r="BA2021" t="str">
            <v xml:space="preserve"> ST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 t="str">
            <v>Pass</v>
          </cell>
          <cell r="BH2021" t="str">
            <v>Pass</v>
          </cell>
          <cell r="BI2021" t="str">
            <v>***-**-5159</v>
          </cell>
          <cell r="BJ2021">
            <v>3598.46</v>
          </cell>
          <cell r="BK2021">
            <v>3609.5</v>
          </cell>
          <cell r="BL2021">
            <v>3609.5</v>
          </cell>
          <cell r="BM2021"/>
          <cell r="BN2021"/>
          <cell r="BO2021"/>
          <cell r="BP2021"/>
          <cell r="BQ2021">
            <v>3.9533015906291523E-6</v>
          </cell>
          <cell r="BR2021">
            <v>3598.46</v>
          </cell>
          <cell r="BS2021">
            <v>11.04</v>
          </cell>
          <cell r="BT2021">
            <v>3609.5</v>
          </cell>
          <cell r="BU2021">
            <v>0</v>
          </cell>
          <cell r="BV2021">
            <v>3609.5</v>
          </cell>
          <cell r="BW2021">
            <v>0</v>
          </cell>
          <cell r="BX2021">
            <v>0</v>
          </cell>
          <cell r="BY2021"/>
          <cell r="BZ2021">
            <v>0</v>
          </cell>
          <cell r="CA2021" t="e">
            <v>#REF!</v>
          </cell>
          <cell r="CB2021" t="str">
            <v>Match</v>
          </cell>
          <cell r="CC2021" t="b">
            <v>0</v>
          </cell>
          <cell r="CD2021">
            <v>507065159</v>
          </cell>
          <cell r="CE2021">
            <v>9</v>
          </cell>
          <cell r="CF2021">
            <v>5</v>
          </cell>
          <cell r="CG2021">
            <v>6</v>
          </cell>
          <cell r="CH2021" t="b">
            <v>0</v>
          </cell>
          <cell r="CI2021">
            <v>-17.313159722223645</v>
          </cell>
          <cell r="CJ2021"/>
          <cell r="CK2021" t="e">
            <v>#REF!</v>
          </cell>
          <cell r="CL2021" t="e">
            <v>#REF!</v>
          </cell>
        </row>
        <row r="2022">
          <cell r="B2022">
            <v>54098</v>
          </cell>
          <cell r="C2022" t="str">
            <v xml:space="preserve"> CONWAY,STACY L.</v>
          </cell>
          <cell r="D2022">
            <v>10000</v>
          </cell>
          <cell r="E2022">
            <v>9800</v>
          </cell>
          <cell r="F2022">
            <v>42964</v>
          </cell>
          <cell r="G2022">
            <v>43329</v>
          </cell>
          <cell r="H2022" t="str">
            <v xml:space="preserve"> HOME REMODEL</v>
          </cell>
          <cell r="I2022" t="str">
            <v xml:space="preserve"> SI</v>
          </cell>
          <cell r="J2022">
            <v>72</v>
          </cell>
          <cell r="K2022" t="str">
            <v xml:space="preserve"> A</v>
          </cell>
          <cell r="L2022" t="str">
            <v xml:space="preserve"> O</v>
          </cell>
          <cell r="M2022">
            <v>10000</v>
          </cell>
          <cell r="N2022">
            <v>69516</v>
          </cell>
          <cell r="O2022">
            <v>54098</v>
          </cell>
          <cell r="P2022">
            <v>0</v>
          </cell>
          <cell r="Q2022" t="str">
            <v xml:space="preserve"> JB</v>
          </cell>
          <cell r="R2022">
            <v>43329</v>
          </cell>
          <cell r="S2022">
            <v>0</v>
          </cell>
          <cell r="T2022">
            <v>367.37</v>
          </cell>
          <cell r="U2022" t="str">
            <v xml:space="preserve"> N</v>
          </cell>
          <cell r="V2022">
            <v>1</v>
          </cell>
          <cell r="W2022">
            <v>507065159</v>
          </cell>
          <cell r="X2022" t="str">
            <v xml:space="preserve"> S</v>
          </cell>
          <cell r="Y2022">
            <v>69516</v>
          </cell>
          <cell r="Z2022">
            <v>54098</v>
          </cell>
          <cell r="AA2022">
            <v>0</v>
          </cell>
          <cell r="AB2022">
            <v>3</v>
          </cell>
          <cell r="AC2022">
            <v>9</v>
          </cell>
          <cell r="AD2022">
            <v>8</v>
          </cell>
          <cell r="AE2022">
            <v>0</v>
          </cell>
          <cell r="AF2022">
            <v>0</v>
          </cell>
          <cell r="AG2022" t="str">
            <v xml:space="preserve"> ST</v>
          </cell>
          <cell r="AH2022" t="str">
            <v xml:space="preserve"> UNSECURED</v>
          </cell>
          <cell r="AI2022" t="str">
            <v xml:space="preserve"> N</v>
          </cell>
          <cell r="AJ2022">
            <v>10</v>
          </cell>
          <cell r="AK2022">
            <v>0</v>
          </cell>
          <cell r="AL2022">
            <v>69516</v>
          </cell>
          <cell r="AM2022">
            <v>54098</v>
          </cell>
          <cell r="AN2022" t="str">
            <v xml:space="preserve">  0/00/0000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69516</v>
          </cell>
          <cell r="AZ2022">
            <v>54098</v>
          </cell>
          <cell r="BA2022" t="str">
            <v xml:space="preserve"> ST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 t="str">
            <v>Pass</v>
          </cell>
          <cell r="BH2022" t="str">
            <v>Pass</v>
          </cell>
          <cell r="BI2022" t="str">
            <v>***-**-5159</v>
          </cell>
          <cell r="BJ2022">
            <v>10000</v>
          </cell>
          <cell r="BK2022">
            <v>10167.370000000001</v>
          </cell>
          <cell r="BL2022">
            <v>10167.370000000001</v>
          </cell>
          <cell r="BM2022"/>
          <cell r="BN2022"/>
          <cell r="BO2022"/>
          <cell r="BP2022"/>
          <cell r="BQ2022">
            <v>1.3457963819302455E-5</v>
          </cell>
          <cell r="BR2022">
            <v>9800</v>
          </cell>
          <cell r="BS2022">
            <v>367.37</v>
          </cell>
          <cell r="BT2022">
            <v>10167.370000000001</v>
          </cell>
          <cell r="BU2022">
            <v>200</v>
          </cell>
          <cell r="BV2022">
            <v>10367.370000000001</v>
          </cell>
          <cell r="BW2022">
            <v>0</v>
          </cell>
          <cell r="BX2022">
            <v>0</v>
          </cell>
          <cell r="BY2022"/>
          <cell r="BZ2022">
            <v>0</v>
          </cell>
          <cell r="CA2022" t="e">
            <v>#REF!</v>
          </cell>
          <cell r="CB2022" t="str">
            <v>Match</v>
          </cell>
          <cell r="CC2022" t="b">
            <v>0</v>
          </cell>
          <cell r="CD2022">
            <v>507065159</v>
          </cell>
          <cell r="CE2022">
            <v>9</v>
          </cell>
          <cell r="CF2022">
            <v>5</v>
          </cell>
          <cell r="CG2022">
            <v>6</v>
          </cell>
          <cell r="CH2022" t="b">
            <v>0</v>
          </cell>
          <cell r="CI2022">
            <v>-205.31315972222365</v>
          </cell>
          <cell r="CJ2022"/>
          <cell r="CK2022" t="e">
            <v>#REF!</v>
          </cell>
          <cell r="CL2022" t="e">
            <v>#REF!</v>
          </cell>
        </row>
        <row r="2023">
          <cell r="B2023">
            <v>52188</v>
          </cell>
          <cell r="C2023" t="str">
            <v xml:space="preserve"> WOLFE,RANDEL K.</v>
          </cell>
          <cell r="D2023">
            <v>15020</v>
          </cell>
          <cell r="E2023">
            <v>6075.64</v>
          </cell>
          <cell r="F2023">
            <v>42285</v>
          </cell>
          <cell r="G2023">
            <v>43616</v>
          </cell>
          <cell r="H2023" t="str">
            <v xml:space="preserve"> PURCHASE VEHICLES</v>
          </cell>
          <cell r="I2023" t="str">
            <v xml:space="preserve"> SA</v>
          </cell>
          <cell r="J2023">
            <v>34</v>
          </cell>
          <cell r="K2023" t="str">
            <v xml:space="preserve"> A</v>
          </cell>
          <cell r="L2023" t="str">
            <v xml:space="preserve"> N</v>
          </cell>
          <cell r="M2023">
            <v>0</v>
          </cell>
          <cell r="N2023">
            <v>69517</v>
          </cell>
          <cell r="O2023">
            <v>52188</v>
          </cell>
          <cell r="P2023">
            <v>0</v>
          </cell>
          <cell r="Q2023" t="str">
            <v xml:space="preserve"> BR</v>
          </cell>
          <cell r="R2023">
            <v>43126</v>
          </cell>
          <cell r="S2023">
            <v>177.25</v>
          </cell>
          <cell r="T2023">
            <v>13.99</v>
          </cell>
          <cell r="U2023" t="str">
            <v xml:space="preserve"> N</v>
          </cell>
          <cell r="V2023">
            <v>11</v>
          </cell>
          <cell r="W2023">
            <v>522044231</v>
          </cell>
          <cell r="X2023" t="str">
            <v xml:space="preserve"> S</v>
          </cell>
          <cell r="Y2023">
            <v>69517</v>
          </cell>
          <cell r="Z2023">
            <v>52188</v>
          </cell>
          <cell r="AA2023">
            <v>0</v>
          </cell>
          <cell r="AB2023">
            <v>25</v>
          </cell>
          <cell r="AC2023">
            <v>5</v>
          </cell>
          <cell r="AD2023">
            <v>12</v>
          </cell>
          <cell r="AE2023">
            <v>0</v>
          </cell>
          <cell r="AF2023">
            <v>0</v>
          </cell>
          <cell r="AG2023" t="str">
            <v xml:space="preserve"> ST</v>
          </cell>
          <cell r="AH2023" t="str">
            <v xml:space="preserve"> 02 AVALANCHE, 08 RAM 1500</v>
          </cell>
          <cell r="AI2023" t="str">
            <v xml:space="preserve"> N</v>
          </cell>
          <cell r="AJ2023">
            <v>7</v>
          </cell>
          <cell r="AK2023">
            <v>0</v>
          </cell>
          <cell r="AL2023">
            <v>69517</v>
          </cell>
          <cell r="AM2023">
            <v>52188</v>
          </cell>
          <cell r="AN2023" t="str">
            <v xml:space="preserve">  0/00/0000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69517</v>
          </cell>
          <cell r="AZ2023">
            <v>52188</v>
          </cell>
          <cell r="BA2023" t="str">
            <v xml:space="preserve"> ST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 t="str">
            <v>Pass</v>
          </cell>
          <cell r="BH2023" t="str">
            <v>Pass</v>
          </cell>
          <cell r="BI2023" t="str">
            <v>***-**-4231</v>
          </cell>
          <cell r="BJ2023">
            <v>6075.64</v>
          </cell>
          <cell r="BK2023">
            <v>6089.63</v>
          </cell>
          <cell r="BL2023">
            <v>6089.63</v>
          </cell>
          <cell r="BM2023"/>
          <cell r="BN2023"/>
          <cell r="BO2023"/>
          <cell r="BP2023"/>
          <cell r="BQ2023">
            <v>5.8404102356504849E-6</v>
          </cell>
          <cell r="BR2023">
            <v>6075.64</v>
          </cell>
          <cell r="BS2023">
            <v>13.99</v>
          </cell>
          <cell r="BT2023">
            <v>6089.63</v>
          </cell>
          <cell r="BU2023">
            <v>0</v>
          </cell>
          <cell r="BV2023">
            <v>6089.63</v>
          </cell>
          <cell r="BW2023">
            <v>0</v>
          </cell>
          <cell r="BX2023">
            <v>0</v>
          </cell>
          <cell r="BY2023"/>
          <cell r="BZ2023">
            <v>0</v>
          </cell>
          <cell r="CA2023" t="e">
            <v>#REF!</v>
          </cell>
          <cell r="CB2023" t="str">
            <v>Match</v>
          </cell>
          <cell r="CC2023" t="b">
            <v>0</v>
          </cell>
          <cell r="CD2023">
            <v>522044231</v>
          </cell>
          <cell r="CE2023">
            <v>9</v>
          </cell>
          <cell r="CF2023">
            <v>5</v>
          </cell>
          <cell r="CG2023">
            <v>4</v>
          </cell>
          <cell r="CH2023" t="b">
            <v>0</v>
          </cell>
          <cell r="CI2023">
            <v>-2.3131597222236451</v>
          </cell>
          <cell r="CJ2023"/>
          <cell r="CK2023" t="e">
            <v>#REF!</v>
          </cell>
          <cell r="CL2023" t="e">
            <v>#REF!</v>
          </cell>
        </row>
        <row r="2024">
          <cell r="B2024">
            <v>310427</v>
          </cell>
          <cell r="C2024" t="str">
            <v xml:space="preserve"> WOODS,JAMIE W.</v>
          </cell>
          <cell r="D2024">
            <v>72500</v>
          </cell>
          <cell r="E2024">
            <v>72178.539999999994</v>
          </cell>
          <cell r="F2024">
            <v>42996</v>
          </cell>
          <cell r="G2024">
            <v>53966</v>
          </cell>
          <cell r="H2024" t="str">
            <v xml:space="preserve"> CASH-OUT REFINANCE</v>
          </cell>
          <cell r="I2024" t="str">
            <v xml:space="preserve"> PA</v>
          </cell>
          <cell r="J2024">
            <v>19</v>
          </cell>
          <cell r="K2024" t="str">
            <v xml:space="preserve"> A</v>
          </cell>
          <cell r="L2024" t="str">
            <v xml:space="preserve"> N</v>
          </cell>
          <cell r="M2024">
            <v>0</v>
          </cell>
          <cell r="N2024">
            <v>69518</v>
          </cell>
          <cell r="O2024">
            <v>310427</v>
          </cell>
          <cell r="P2024">
            <v>0</v>
          </cell>
          <cell r="Q2024" t="str">
            <v xml:space="preserve"> BR</v>
          </cell>
          <cell r="R2024">
            <v>43132</v>
          </cell>
          <cell r="S2024">
            <v>340.92</v>
          </cell>
          <cell r="T2024">
            <v>167.19</v>
          </cell>
          <cell r="U2024" t="str">
            <v xml:space="preserve"> N</v>
          </cell>
          <cell r="V2024">
            <v>2</v>
          </cell>
          <cell r="W2024">
            <v>510846587</v>
          </cell>
          <cell r="X2024" t="str">
            <v xml:space="preserve"> S</v>
          </cell>
          <cell r="Y2024">
            <v>69518</v>
          </cell>
          <cell r="Z2024">
            <v>310427</v>
          </cell>
          <cell r="AA2024">
            <v>0</v>
          </cell>
          <cell r="AB2024">
            <v>1</v>
          </cell>
          <cell r="AC2024">
            <v>6</v>
          </cell>
          <cell r="AD2024">
            <v>3</v>
          </cell>
          <cell r="AE2024">
            <v>310427</v>
          </cell>
          <cell r="AF2024">
            <v>1</v>
          </cell>
          <cell r="AG2024" t="str">
            <v xml:space="preserve"> ST</v>
          </cell>
          <cell r="AH2024" t="str">
            <v xml:space="preserve"> 307 N COLLEGE</v>
          </cell>
          <cell r="AI2024" t="str">
            <v xml:space="preserve"> N</v>
          </cell>
          <cell r="AJ2024">
            <v>3.625</v>
          </cell>
          <cell r="AK2024">
            <v>0</v>
          </cell>
          <cell r="AL2024">
            <v>69518</v>
          </cell>
          <cell r="AM2024">
            <v>310427</v>
          </cell>
          <cell r="AN2024" t="str">
            <v xml:space="preserve">  0/00/0000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69518</v>
          </cell>
          <cell r="AZ2024">
            <v>310427</v>
          </cell>
          <cell r="BA2024" t="str">
            <v xml:space="preserve"> ST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 t="str">
            <v>Pass</v>
          </cell>
          <cell r="BH2024" t="str">
            <v>Pass</v>
          </cell>
          <cell r="BI2024" t="str">
            <v>***-**-6587</v>
          </cell>
          <cell r="BJ2024">
            <v>72178.539999999994</v>
          </cell>
          <cell r="BK2024">
            <v>72345.73</v>
          </cell>
          <cell r="BL2024">
            <v>72345.73</v>
          </cell>
          <cell r="BM2024"/>
          <cell r="BN2024"/>
          <cell r="BO2024"/>
          <cell r="BP2024"/>
          <cell r="BQ2024">
            <v>3.593100665261757E-5</v>
          </cell>
          <cell r="BR2024">
            <v>72178.539999999994</v>
          </cell>
          <cell r="BS2024">
            <v>167.19</v>
          </cell>
          <cell r="BT2024">
            <v>72345.73</v>
          </cell>
          <cell r="BU2024">
            <v>0</v>
          </cell>
          <cell r="BV2024">
            <v>72345.73</v>
          </cell>
          <cell r="BW2024">
            <v>0</v>
          </cell>
          <cell r="BX2024">
            <v>0</v>
          </cell>
          <cell r="BY2024"/>
          <cell r="BZ2024">
            <v>0</v>
          </cell>
          <cell r="CA2024" t="e">
            <v>#REF!</v>
          </cell>
          <cell r="CB2024" t="str">
            <v>Match</v>
          </cell>
          <cell r="CC2024" t="b">
            <v>0</v>
          </cell>
          <cell r="CD2024">
            <v>510846587</v>
          </cell>
          <cell r="CE2024">
            <v>9</v>
          </cell>
          <cell r="CF2024">
            <v>5</v>
          </cell>
          <cell r="CG2024">
            <v>84</v>
          </cell>
          <cell r="CH2024" t="b">
            <v>0</v>
          </cell>
          <cell r="CI2024">
            <v>-8.3131597222236451</v>
          </cell>
          <cell r="CJ2024"/>
          <cell r="CK2024" t="e">
            <v>#REF!</v>
          </cell>
          <cell r="CL2024" t="e">
            <v>#REF!</v>
          </cell>
        </row>
        <row r="2025">
          <cell r="B2025">
            <v>9310427</v>
          </cell>
          <cell r="C2025" t="str">
            <v xml:space="preserve"> WOODS,JAMIE W</v>
          </cell>
          <cell r="D2025">
            <v>-72500</v>
          </cell>
          <cell r="E2025">
            <v>-72178.539999999994</v>
          </cell>
          <cell r="F2025">
            <v>42999</v>
          </cell>
          <cell r="G2025">
            <v>53966</v>
          </cell>
          <cell r="H2025" t="str">
            <v xml:space="preserve"> MPF LOAN SOLD</v>
          </cell>
          <cell r="I2025" t="str">
            <v xml:space="preserve"> PT</v>
          </cell>
          <cell r="J2025">
            <v>20</v>
          </cell>
          <cell r="K2025" t="str">
            <v xml:space="preserve"> A</v>
          </cell>
          <cell r="L2025" t="str">
            <v xml:space="preserve"> N</v>
          </cell>
          <cell r="M2025">
            <v>0</v>
          </cell>
          <cell r="N2025">
            <v>69518</v>
          </cell>
          <cell r="O2025">
            <v>9310427</v>
          </cell>
          <cell r="P2025">
            <v>0</v>
          </cell>
          <cell r="Q2025" t="str">
            <v xml:space="preserve"> BR</v>
          </cell>
          <cell r="R2025">
            <v>43132</v>
          </cell>
          <cell r="S2025">
            <v>340.92</v>
          </cell>
          <cell r="T2025">
            <v>-167.19</v>
          </cell>
          <cell r="U2025" t="str">
            <v xml:space="preserve"> N</v>
          </cell>
          <cell r="V2025">
            <v>2</v>
          </cell>
          <cell r="W2025">
            <v>510846587</v>
          </cell>
          <cell r="X2025" t="str">
            <v xml:space="preserve"> S</v>
          </cell>
          <cell r="Y2025">
            <v>69518</v>
          </cell>
          <cell r="Z2025">
            <v>9310427</v>
          </cell>
          <cell r="AA2025">
            <v>0</v>
          </cell>
          <cell r="AB2025">
            <v>1</v>
          </cell>
          <cell r="AC2025">
            <v>6</v>
          </cell>
          <cell r="AD2025">
            <v>3</v>
          </cell>
          <cell r="AE2025">
            <v>310427</v>
          </cell>
          <cell r="AF2025">
            <v>1</v>
          </cell>
          <cell r="AG2025" t="str">
            <v xml:space="preserve"> ST</v>
          </cell>
          <cell r="AH2025" t="str">
            <v xml:space="preserve"> 307 N COLLEGE</v>
          </cell>
          <cell r="AI2025" t="str">
            <v xml:space="preserve">  </v>
          </cell>
          <cell r="AJ2025">
            <v>3.625</v>
          </cell>
          <cell r="AK2025">
            <v>0</v>
          </cell>
          <cell r="AL2025">
            <v>69518</v>
          </cell>
          <cell r="AM2025">
            <v>9310427</v>
          </cell>
          <cell r="AN2025" t="str">
            <v xml:space="preserve">  0/00/0000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69518</v>
          </cell>
          <cell r="AZ2025">
            <v>9310427</v>
          </cell>
          <cell r="BA2025" t="str">
            <v xml:space="preserve"> ST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 t="str">
            <v>Pass</v>
          </cell>
          <cell r="BH2025" t="str">
            <v>Pass</v>
          </cell>
          <cell r="BI2025" t="str">
            <v>***-**-6587</v>
          </cell>
          <cell r="BJ2025">
            <v>-72178.539999999994</v>
          </cell>
          <cell r="BK2025">
            <v>-72345.73</v>
          </cell>
          <cell r="BL2025">
            <v>-72345.73</v>
          </cell>
          <cell r="BM2025"/>
          <cell r="BN2025"/>
          <cell r="BO2025"/>
          <cell r="BP2025"/>
          <cell r="BQ2025">
            <v>-3.593100665261757E-5</v>
          </cell>
          <cell r="BR2025">
            <v>-72178.539999999994</v>
          </cell>
          <cell r="BS2025">
            <v>-167.19</v>
          </cell>
          <cell r="BT2025">
            <v>-72345.73</v>
          </cell>
          <cell r="BU2025">
            <v>0</v>
          </cell>
          <cell r="BV2025">
            <v>-72345.73</v>
          </cell>
          <cell r="BW2025">
            <v>0</v>
          </cell>
          <cell r="BX2025">
            <v>0</v>
          </cell>
          <cell r="BY2025"/>
          <cell r="BZ2025">
            <v>0</v>
          </cell>
          <cell r="CA2025" t="e">
            <v>#REF!</v>
          </cell>
          <cell r="CB2025" t="str">
            <v>Match</v>
          </cell>
          <cell r="CC2025" t="b">
            <v>0</v>
          </cell>
          <cell r="CD2025">
            <v>510846587</v>
          </cell>
          <cell r="CE2025">
            <v>9</v>
          </cell>
          <cell r="CF2025">
            <v>5</v>
          </cell>
          <cell r="CG2025">
            <v>84</v>
          </cell>
          <cell r="CH2025" t="b">
            <v>0</v>
          </cell>
          <cell r="CI2025">
            <v>-8.3131597222236451</v>
          </cell>
          <cell r="CJ2025"/>
          <cell r="CK2025" t="e">
            <v>#REF!</v>
          </cell>
          <cell r="CL2025" t="e">
            <v>#REF!</v>
          </cell>
        </row>
        <row r="2026">
          <cell r="B2026">
            <v>53242</v>
          </cell>
          <cell r="C2026" t="str">
            <v xml:space="preserve"> WOODMAN,TAMMY L.</v>
          </cell>
          <cell r="D2026">
            <v>3764.09</v>
          </cell>
          <cell r="E2026">
            <v>228.15</v>
          </cell>
          <cell r="F2026">
            <v>42614</v>
          </cell>
          <cell r="G2026">
            <v>43134</v>
          </cell>
          <cell r="H2026" t="str">
            <v xml:space="preserve"> PERSONAL</v>
          </cell>
          <cell r="I2026" t="str">
            <v xml:space="preserve"> SA</v>
          </cell>
          <cell r="J2026">
            <v>31</v>
          </cell>
          <cell r="K2026" t="str">
            <v xml:space="preserve"> A</v>
          </cell>
          <cell r="L2026" t="str">
            <v xml:space="preserve"> N</v>
          </cell>
          <cell r="M2026">
            <v>0</v>
          </cell>
          <cell r="N2026">
            <v>69530</v>
          </cell>
          <cell r="O2026">
            <v>53242</v>
          </cell>
          <cell r="P2026">
            <v>0</v>
          </cell>
          <cell r="Q2026" t="str">
            <v xml:space="preserve"> J</v>
          </cell>
          <cell r="R2026">
            <v>43134</v>
          </cell>
          <cell r="S2026">
            <v>0</v>
          </cell>
          <cell r="T2026">
            <v>1.79</v>
          </cell>
          <cell r="U2026" t="str">
            <v xml:space="preserve"> N</v>
          </cell>
          <cell r="V2026">
            <v>11</v>
          </cell>
          <cell r="W2026">
            <v>548379456</v>
          </cell>
          <cell r="X2026" t="str">
            <v xml:space="preserve"> S</v>
          </cell>
          <cell r="Y2026">
            <v>69530</v>
          </cell>
          <cell r="Z2026">
            <v>53242</v>
          </cell>
          <cell r="AA2026">
            <v>0</v>
          </cell>
          <cell r="AB2026">
            <v>22</v>
          </cell>
          <cell r="AC2026">
            <v>10</v>
          </cell>
          <cell r="AD2026">
            <v>4</v>
          </cell>
          <cell r="AE2026">
            <v>0</v>
          </cell>
          <cell r="AF2026">
            <v>0</v>
          </cell>
          <cell r="AG2026" t="str">
            <v xml:space="preserve"> ST</v>
          </cell>
          <cell r="AH2026" t="str">
            <v xml:space="preserve"> 1997 FORD THUNDERBIRD</v>
          </cell>
          <cell r="AI2026" t="str">
            <v xml:space="preserve"> N</v>
          </cell>
          <cell r="AJ2026">
            <v>13</v>
          </cell>
          <cell r="AK2026">
            <v>1</v>
          </cell>
          <cell r="AL2026">
            <v>69530</v>
          </cell>
          <cell r="AM2026">
            <v>53242</v>
          </cell>
          <cell r="AN2026" t="str">
            <v xml:space="preserve">  0/00/0000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69530</v>
          </cell>
          <cell r="AZ2026">
            <v>53242</v>
          </cell>
          <cell r="BA2026" t="str">
            <v xml:space="preserve"> ST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 t="str">
            <v>Pass</v>
          </cell>
          <cell r="BH2026" t="str">
            <v>Pass</v>
          </cell>
          <cell r="BI2026" t="str">
            <v>***-**-9456</v>
          </cell>
          <cell r="BJ2026">
            <v>228.15</v>
          </cell>
          <cell r="BK2026">
            <v>229.94</v>
          </cell>
          <cell r="BL2026">
            <v>229.94</v>
          </cell>
          <cell r="BM2026"/>
          <cell r="BN2026"/>
          <cell r="BO2026"/>
          <cell r="BP2026"/>
          <cell r="BQ2026">
            <v>4.0730252846796041E-7</v>
          </cell>
          <cell r="BR2026">
            <v>228.15</v>
          </cell>
          <cell r="BS2026">
            <v>1.79</v>
          </cell>
          <cell r="BT2026">
            <v>229.94</v>
          </cell>
          <cell r="BU2026">
            <v>0</v>
          </cell>
          <cell r="BV2026">
            <v>229.94</v>
          </cell>
          <cell r="BW2026">
            <v>0</v>
          </cell>
          <cell r="BX2026">
            <v>0</v>
          </cell>
          <cell r="BY2026"/>
          <cell r="BZ2026">
            <v>0</v>
          </cell>
          <cell r="CA2026" t="e">
            <v>#REF!</v>
          </cell>
          <cell r="CB2026" t="str">
            <v>Match</v>
          </cell>
          <cell r="CC2026" t="b">
            <v>0</v>
          </cell>
          <cell r="CD2026">
            <v>548379456</v>
          </cell>
          <cell r="CE2026">
            <v>9</v>
          </cell>
          <cell r="CF2026">
            <v>5</v>
          </cell>
          <cell r="CG2026">
            <v>37</v>
          </cell>
          <cell r="CH2026" t="b">
            <v>0</v>
          </cell>
          <cell r="CI2026">
            <v>-10.313159722223645</v>
          </cell>
          <cell r="CJ2026"/>
          <cell r="CK2026" t="e">
            <v>#REF!</v>
          </cell>
          <cell r="CL2026" t="e">
            <v>#REF!</v>
          </cell>
        </row>
        <row r="2027">
          <cell r="B2027">
            <v>52426</v>
          </cell>
          <cell r="C2027" t="str">
            <v xml:space="preserve"> GORDEN,CATHERINE ANN</v>
          </cell>
          <cell r="D2027">
            <v>5047.79</v>
          </cell>
          <cell r="E2027">
            <v>2327.36</v>
          </cell>
          <cell r="F2027">
            <v>42359</v>
          </cell>
          <cell r="G2027">
            <v>43586</v>
          </cell>
          <cell r="H2027" t="str">
            <v xml:space="preserve"> REFINANCE VEHICLE</v>
          </cell>
          <cell r="I2027" t="str">
            <v xml:space="preserve"> SA</v>
          </cell>
          <cell r="J2027">
            <v>31</v>
          </cell>
          <cell r="K2027" t="str">
            <v xml:space="preserve"> A</v>
          </cell>
          <cell r="L2027" t="str">
            <v xml:space="preserve"> N</v>
          </cell>
          <cell r="M2027">
            <v>0</v>
          </cell>
          <cell r="N2027">
            <v>69600</v>
          </cell>
          <cell r="O2027">
            <v>52426</v>
          </cell>
          <cell r="P2027">
            <v>0</v>
          </cell>
          <cell r="Q2027" t="str">
            <v xml:space="preserve"> LF</v>
          </cell>
          <cell r="R2027">
            <v>43132</v>
          </cell>
          <cell r="S2027">
            <v>149.06</v>
          </cell>
          <cell r="T2027">
            <v>6.69</v>
          </cell>
          <cell r="U2027" t="str">
            <v xml:space="preserve"> N</v>
          </cell>
          <cell r="V2027">
            <v>11</v>
          </cell>
          <cell r="W2027">
            <v>325761401</v>
          </cell>
          <cell r="X2027" t="str">
            <v xml:space="preserve"> S</v>
          </cell>
          <cell r="Y2027">
            <v>69600</v>
          </cell>
          <cell r="Z2027">
            <v>52426</v>
          </cell>
          <cell r="AA2027">
            <v>1</v>
          </cell>
          <cell r="AB2027">
            <v>1</v>
          </cell>
          <cell r="AC2027">
            <v>10</v>
          </cell>
          <cell r="AD2027">
            <v>4</v>
          </cell>
          <cell r="AE2027">
            <v>0</v>
          </cell>
          <cell r="AF2027">
            <v>0</v>
          </cell>
          <cell r="AG2027" t="str">
            <v xml:space="preserve"> ST</v>
          </cell>
          <cell r="AH2027" t="str">
            <v xml:space="preserve"> 2004 BUICK RAINIER</v>
          </cell>
          <cell r="AI2027" t="str">
            <v xml:space="preserve"> N</v>
          </cell>
          <cell r="AJ2027">
            <v>7.5</v>
          </cell>
          <cell r="AK2027">
            <v>13</v>
          </cell>
          <cell r="AL2027">
            <v>69600</v>
          </cell>
          <cell r="AM2027">
            <v>52426</v>
          </cell>
          <cell r="AN2027" t="str">
            <v xml:space="preserve"> 12/05/2017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1</v>
          </cell>
          <cell r="AW2027">
            <v>0</v>
          </cell>
          <cell r="AX2027">
            <v>0</v>
          </cell>
          <cell r="AY2027">
            <v>69600</v>
          </cell>
          <cell r="AZ2027">
            <v>52426</v>
          </cell>
          <cell r="BA2027" t="str">
            <v xml:space="preserve"> ST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 t="str">
            <v>Pass</v>
          </cell>
          <cell r="BH2027" t="str">
            <v>Pass</v>
          </cell>
          <cell r="BI2027" t="str">
            <v>***-**-1401</v>
          </cell>
          <cell r="BJ2027">
            <v>2327.36</v>
          </cell>
          <cell r="BK2027">
            <v>2334.0500000000002</v>
          </cell>
          <cell r="BL2027">
            <v>2334.0500000000002</v>
          </cell>
          <cell r="BM2027"/>
          <cell r="BN2027"/>
          <cell r="BO2027"/>
          <cell r="BP2027"/>
          <cell r="BQ2027">
            <v>2.3970556128437573E-6</v>
          </cell>
          <cell r="BR2027">
            <v>2327.36</v>
          </cell>
          <cell r="BS2027">
            <v>6.69</v>
          </cell>
          <cell r="BT2027">
            <v>2334.0500000000002</v>
          </cell>
          <cell r="BU2027">
            <v>0</v>
          </cell>
          <cell r="BV2027">
            <v>2334.0500000000002</v>
          </cell>
          <cell r="BW2027">
            <v>0</v>
          </cell>
          <cell r="BX2027">
            <v>0</v>
          </cell>
          <cell r="BY2027"/>
          <cell r="BZ2027">
            <v>0</v>
          </cell>
          <cell r="CA2027" t="e">
            <v>#REF!</v>
          </cell>
          <cell r="CB2027" t="str">
            <v>Match</v>
          </cell>
          <cell r="CC2027" t="b">
            <v>0</v>
          </cell>
          <cell r="CD2027">
            <v>325761401</v>
          </cell>
          <cell r="CE2027">
            <v>9</v>
          </cell>
          <cell r="CF2027">
            <v>3</v>
          </cell>
          <cell r="CG2027">
            <v>76</v>
          </cell>
          <cell r="CH2027" t="b">
            <v>0</v>
          </cell>
          <cell r="CI2027">
            <v>-8.3131597222236451</v>
          </cell>
          <cell r="CJ2027"/>
          <cell r="CK2027" t="e">
            <v>#REF!</v>
          </cell>
          <cell r="CL2027" t="e">
            <v>#REF!</v>
          </cell>
        </row>
        <row r="2028">
          <cell r="B2028">
            <v>52275</v>
          </cell>
          <cell r="C2028" t="str">
            <v xml:space="preserve"> WEINMANN,J. MARK</v>
          </cell>
          <cell r="D2028">
            <v>9000</v>
          </cell>
          <cell r="E2028">
            <v>2969.8</v>
          </cell>
          <cell r="F2028">
            <v>42313</v>
          </cell>
          <cell r="G2028">
            <v>43405</v>
          </cell>
          <cell r="H2028" t="str">
            <v xml:space="preserve"> OPERATE RENEWAL</v>
          </cell>
          <cell r="I2028" t="str">
            <v xml:space="preserve"> SI</v>
          </cell>
          <cell r="J2028">
            <v>91</v>
          </cell>
          <cell r="K2028" t="str">
            <v xml:space="preserve"> A</v>
          </cell>
          <cell r="L2028" t="str">
            <v xml:space="preserve"> N</v>
          </cell>
          <cell r="M2028">
            <v>0</v>
          </cell>
          <cell r="N2028">
            <v>69670</v>
          </cell>
          <cell r="O2028">
            <v>52275</v>
          </cell>
          <cell r="P2028">
            <v>0</v>
          </cell>
          <cell r="Q2028" t="str">
            <v xml:space="preserve"> JD</v>
          </cell>
          <cell r="R2028">
            <v>43405</v>
          </cell>
          <cell r="S2028">
            <v>0</v>
          </cell>
          <cell r="T2028">
            <v>17.079999999999998</v>
          </cell>
          <cell r="U2028" t="str">
            <v xml:space="preserve"> N</v>
          </cell>
          <cell r="V2028">
            <v>7</v>
          </cell>
          <cell r="W2028">
            <v>512503457</v>
          </cell>
          <cell r="X2028" t="str">
            <v xml:space="preserve"> S</v>
          </cell>
          <cell r="Y2028">
            <v>69670</v>
          </cell>
          <cell r="Z2028">
            <v>52275</v>
          </cell>
          <cell r="AA2028">
            <v>1</v>
          </cell>
          <cell r="AB2028">
            <v>4</v>
          </cell>
          <cell r="AC2028">
            <v>4</v>
          </cell>
          <cell r="AD2028">
            <v>11</v>
          </cell>
          <cell r="AE2028">
            <v>0</v>
          </cell>
          <cell r="AF2028">
            <v>0</v>
          </cell>
          <cell r="AG2028" t="str">
            <v xml:space="preserve"> ST</v>
          </cell>
          <cell r="AH2028" t="str">
            <v xml:space="preserve"> ASSIGN CRP CONTRACT #10432</v>
          </cell>
          <cell r="AI2028" t="str">
            <v xml:space="preserve"> N</v>
          </cell>
          <cell r="AJ2028">
            <v>6</v>
          </cell>
          <cell r="AK2028">
            <v>1</v>
          </cell>
          <cell r="AL2028">
            <v>69670</v>
          </cell>
          <cell r="AM2028">
            <v>52275</v>
          </cell>
          <cell r="AN2028" t="str">
            <v xml:space="preserve"> 12/20/2017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69670</v>
          </cell>
          <cell r="AZ2028">
            <v>52275</v>
          </cell>
          <cell r="BA2028" t="str">
            <v xml:space="preserve"> ST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 t="str">
            <v>Pass</v>
          </cell>
          <cell r="BH2028" t="str">
            <v>Pass</v>
          </cell>
          <cell r="BI2028" t="str">
            <v>***-**-3457</v>
          </cell>
          <cell r="BJ2028">
            <v>2969.8</v>
          </cell>
          <cell r="BK2028">
            <v>2986.88</v>
          </cell>
          <cell r="BL2028">
            <v>2986.88</v>
          </cell>
          <cell r="BM2028"/>
          <cell r="BN2028"/>
          <cell r="BO2028"/>
          <cell r="BP2028"/>
          <cell r="BQ2028">
            <v>2.446987405136598E-6</v>
          </cell>
          <cell r="BR2028">
            <v>2969.8</v>
          </cell>
          <cell r="BS2028">
            <v>17.079999999999998</v>
          </cell>
          <cell r="BT2028">
            <v>2986.88</v>
          </cell>
          <cell r="BU2028">
            <v>0</v>
          </cell>
          <cell r="BV2028">
            <v>2986.88</v>
          </cell>
          <cell r="BW2028">
            <v>0</v>
          </cell>
          <cell r="BX2028">
            <v>0</v>
          </cell>
          <cell r="BY2028"/>
          <cell r="BZ2028">
            <v>0</v>
          </cell>
          <cell r="CA2028" t="e">
            <v>#REF!</v>
          </cell>
          <cell r="CB2028" t="str">
            <v>Match</v>
          </cell>
          <cell r="CC2028" t="b">
            <v>0</v>
          </cell>
          <cell r="CD2028">
            <v>512503457</v>
          </cell>
          <cell r="CE2028">
            <v>9</v>
          </cell>
          <cell r="CF2028">
            <v>5</v>
          </cell>
          <cell r="CG2028">
            <v>50</v>
          </cell>
          <cell r="CH2028" t="b">
            <v>0</v>
          </cell>
          <cell r="CI2028">
            <v>-281.31315972222365</v>
          </cell>
          <cell r="CJ2028"/>
          <cell r="CK2028" t="e">
            <v>#REF!</v>
          </cell>
          <cell r="CL2028" t="e">
            <v>#REF!</v>
          </cell>
        </row>
        <row r="2029">
          <cell r="B2029">
            <v>50455</v>
          </cell>
          <cell r="C2029" t="str">
            <v xml:space="preserve"> WRIGHT,ERICKA D.</v>
          </cell>
          <cell r="D2029">
            <v>20615</v>
          </cell>
          <cell r="E2029">
            <v>8340.5499999999993</v>
          </cell>
          <cell r="F2029">
            <v>41814</v>
          </cell>
          <cell r="G2029">
            <v>43733</v>
          </cell>
          <cell r="H2029" t="str">
            <v xml:space="preserve"> DEBT CONSOLIDATION</v>
          </cell>
          <cell r="I2029" t="str">
            <v xml:space="preserve"> SA</v>
          </cell>
          <cell r="J2029">
            <v>34</v>
          </cell>
          <cell r="K2029" t="str">
            <v xml:space="preserve"> A</v>
          </cell>
          <cell r="L2029" t="str">
            <v xml:space="preserve"> N</v>
          </cell>
          <cell r="M2029">
            <v>0</v>
          </cell>
          <cell r="N2029">
            <v>69682</v>
          </cell>
          <cell r="O2029">
            <v>50455</v>
          </cell>
          <cell r="P2029">
            <v>0</v>
          </cell>
          <cell r="Q2029" t="str">
            <v xml:space="preserve"> AT</v>
          </cell>
          <cell r="R2029">
            <v>43125</v>
          </cell>
          <cell r="S2029">
            <v>423.71</v>
          </cell>
          <cell r="T2029">
            <v>60.33</v>
          </cell>
          <cell r="U2029" t="str">
            <v xml:space="preserve"> N</v>
          </cell>
          <cell r="V2029">
            <v>11</v>
          </cell>
          <cell r="W2029">
            <v>510044963</v>
          </cell>
          <cell r="X2029" t="str">
            <v xml:space="preserve"> S</v>
          </cell>
          <cell r="Y2029">
            <v>69682</v>
          </cell>
          <cell r="Z2029">
            <v>50455</v>
          </cell>
          <cell r="AA2029">
            <v>0</v>
          </cell>
          <cell r="AB2029">
            <v>1</v>
          </cell>
          <cell r="AC2029">
            <v>5</v>
          </cell>
          <cell r="AD2029">
            <v>12</v>
          </cell>
          <cell r="AE2029">
            <v>0</v>
          </cell>
          <cell r="AF2029">
            <v>0</v>
          </cell>
          <cell r="AG2029" t="str">
            <v xml:space="preserve"> ST</v>
          </cell>
          <cell r="AH2029" t="str">
            <v xml:space="preserve"> 2008 JEEP PATRIOT (VIN 1J8FF28</v>
          </cell>
          <cell r="AI2029" t="str">
            <v xml:space="preserve"> N</v>
          </cell>
          <cell r="AJ2029">
            <v>8</v>
          </cell>
          <cell r="AK2029">
            <v>0</v>
          </cell>
          <cell r="AL2029">
            <v>69682</v>
          </cell>
          <cell r="AM2029">
            <v>50455</v>
          </cell>
          <cell r="AN2029" t="str">
            <v xml:space="preserve">  0/00/0000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69682</v>
          </cell>
          <cell r="AZ2029">
            <v>50455</v>
          </cell>
          <cell r="BA2029" t="str">
            <v xml:space="preserve"> ST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 t="str">
            <v>Pass</v>
          </cell>
          <cell r="BH2029" t="str">
            <v>Pass</v>
          </cell>
          <cell r="BI2029" t="str">
            <v>***-**-4963</v>
          </cell>
          <cell r="BJ2029">
            <v>8340.5499999999993</v>
          </cell>
          <cell r="BK2029">
            <v>8400.8799999999992</v>
          </cell>
          <cell r="BL2029">
            <v>8400.8799999999992</v>
          </cell>
          <cell r="BM2029"/>
          <cell r="BN2029"/>
          <cell r="BO2029"/>
          <cell r="BP2029"/>
          <cell r="BQ2029">
            <v>9.1630057251496399E-6</v>
          </cell>
          <cell r="BR2029">
            <v>8340.5499999999993</v>
          </cell>
          <cell r="BS2029">
            <v>60.33</v>
          </cell>
          <cell r="BT2029">
            <v>8400.8799999999992</v>
          </cell>
          <cell r="BU2029">
            <v>0</v>
          </cell>
          <cell r="BV2029">
            <v>8400.8799999999992</v>
          </cell>
          <cell r="BW2029">
            <v>0</v>
          </cell>
          <cell r="BX2029">
            <v>0</v>
          </cell>
          <cell r="BY2029"/>
          <cell r="BZ2029">
            <v>0</v>
          </cell>
          <cell r="CA2029" t="e">
            <v>#REF!</v>
          </cell>
          <cell r="CB2029" t="str">
            <v>Match</v>
          </cell>
          <cell r="CC2029" t="b">
            <v>0</v>
          </cell>
          <cell r="CD2029">
            <v>510044963</v>
          </cell>
          <cell r="CE2029">
            <v>9</v>
          </cell>
          <cell r="CF2029">
            <v>5</v>
          </cell>
          <cell r="CG2029">
            <v>4</v>
          </cell>
          <cell r="CH2029" t="b">
            <v>0</v>
          </cell>
          <cell r="CI2029">
            <v>-1.3131597222236451</v>
          </cell>
          <cell r="CJ2029"/>
          <cell r="CK2029" t="e">
            <v>#REF!</v>
          </cell>
          <cell r="CL2029" t="e">
            <v>#REF!</v>
          </cell>
        </row>
        <row r="2030">
          <cell r="B2030">
            <v>52213</v>
          </cell>
          <cell r="C2030" t="str">
            <v xml:space="preserve"> WRIGHT,COLTER L.</v>
          </cell>
          <cell r="D2030">
            <v>40000</v>
          </cell>
          <cell r="E2030">
            <v>0</v>
          </cell>
          <cell r="F2030">
            <v>42293</v>
          </cell>
          <cell r="G2030">
            <v>43132</v>
          </cell>
          <cell r="H2030" t="str">
            <v xml:space="preserve"> LIVESTOCK LOC</v>
          </cell>
          <cell r="I2030" t="str">
            <v xml:space="preserve"> SI</v>
          </cell>
          <cell r="J2030">
            <v>91</v>
          </cell>
          <cell r="K2030" t="str">
            <v xml:space="preserve"> A</v>
          </cell>
          <cell r="L2030" t="str">
            <v xml:space="preserve"> O</v>
          </cell>
          <cell r="M2030">
            <v>40000</v>
          </cell>
          <cell r="N2030">
            <v>69683</v>
          </cell>
          <cell r="O2030">
            <v>52213</v>
          </cell>
          <cell r="P2030">
            <v>0</v>
          </cell>
          <cell r="Q2030" t="str">
            <v xml:space="preserve"> LF</v>
          </cell>
          <cell r="R2030">
            <v>43132</v>
          </cell>
          <cell r="S2030">
            <v>0</v>
          </cell>
          <cell r="T2030">
            <v>0</v>
          </cell>
          <cell r="U2030" t="str">
            <v xml:space="preserve"> N</v>
          </cell>
          <cell r="V2030">
            <v>7</v>
          </cell>
          <cell r="W2030">
            <v>511045942</v>
          </cell>
          <cell r="X2030" t="str">
            <v xml:space="preserve"> S</v>
          </cell>
          <cell r="Y2030">
            <v>69683</v>
          </cell>
          <cell r="Z2030">
            <v>52213</v>
          </cell>
          <cell r="AA2030">
            <v>0</v>
          </cell>
          <cell r="AB2030">
            <v>26</v>
          </cell>
          <cell r="AC2030">
            <v>4</v>
          </cell>
          <cell r="AD2030">
            <v>11</v>
          </cell>
          <cell r="AE2030">
            <v>0</v>
          </cell>
          <cell r="AF2030">
            <v>0</v>
          </cell>
          <cell r="AG2030" t="str">
            <v xml:space="preserve"> ST</v>
          </cell>
          <cell r="AH2030" t="str">
            <v xml:space="preserve"> ACCTS GI FP LST</v>
          </cell>
          <cell r="AI2030" t="str">
            <v xml:space="preserve"> N</v>
          </cell>
          <cell r="AJ2030">
            <v>5.5</v>
          </cell>
          <cell r="AK2030">
            <v>2</v>
          </cell>
          <cell r="AL2030">
            <v>69683</v>
          </cell>
          <cell r="AM2030">
            <v>52213</v>
          </cell>
          <cell r="AN2030" t="str">
            <v xml:space="preserve">  0/00/0000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</v>
          </cell>
          <cell r="AW2030">
            <v>1</v>
          </cell>
          <cell r="AX2030">
            <v>1</v>
          </cell>
          <cell r="AY2030">
            <v>69683</v>
          </cell>
          <cell r="AZ2030">
            <v>52213</v>
          </cell>
          <cell r="BA2030" t="str">
            <v xml:space="preserve"> ST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 t="str">
            <v>Pass</v>
          </cell>
          <cell r="BH2030" t="str">
            <v>Pass</v>
          </cell>
          <cell r="BI2030" t="str">
            <v>***-**-5942</v>
          </cell>
          <cell r="BJ2030">
            <v>40000</v>
          </cell>
          <cell r="BK2030">
            <v>0</v>
          </cell>
          <cell r="BL2030">
            <v>0</v>
          </cell>
          <cell r="BM2030"/>
          <cell r="BN2030"/>
          <cell r="BO2030"/>
          <cell r="BP2030"/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40000</v>
          </cell>
          <cell r="BV2030">
            <v>40000</v>
          </cell>
          <cell r="BW2030">
            <v>0</v>
          </cell>
          <cell r="BX2030">
            <v>0</v>
          </cell>
          <cell r="BY2030"/>
          <cell r="BZ2030">
            <v>0</v>
          </cell>
          <cell r="CA2030" t="e">
            <v>#REF!</v>
          </cell>
          <cell r="CB2030" t="str">
            <v>Match</v>
          </cell>
          <cell r="CC2030" t="b">
            <v>0</v>
          </cell>
          <cell r="CD2030">
            <v>511045942</v>
          </cell>
          <cell r="CE2030">
            <v>9</v>
          </cell>
          <cell r="CF2030">
            <v>5</v>
          </cell>
          <cell r="CG2030">
            <v>4</v>
          </cell>
          <cell r="CH2030" t="b">
            <v>0</v>
          </cell>
          <cell r="CI2030">
            <v>-8.3131597222236451</v>
          </cell>
          <cell r="CJ2030"/>
          <cell r="CK2030" t="e">
            <v>#REF!</v>
          </cell>
          <cell r="CL2030" t="e">
            <v>#REF!</v>
          </cell>
        </row>
        <row r="2031">
          <cell r="B2031">
            <v>54331</v>
          </cell>
          <cell r="C2031" t="str">
            <v xml:space="preserve"> WRIGHT,COLTER L.</v>
          </cell>
          <cell r="D2031">
            <v>40000</v>
          </cell>
          <cell r="E2031">
            <v>39353.629999999997</v>
          </cell>
          <cell r="F2031">
            <v>43066</v>
          </cell>
          <cell r="G2031">
            <v>43497</v>
          </cell>
          <cell r="H2031" t="str">
            <v xml:space="preserve"> OPERATING LOC</v>
          </cell>
          <cell r="I2031" t="str">
            <v xml:space="preserve"> SI</v>
          </cell>
          <cell r="J2031">
            <v>91</v>
          </cell>
          <cell r="K2031" t="str">
            <v xml:space="preserve"> A</v>
          </cell>
          <cell r="L2031" t="str">
            <v xml:space="preserve"> O</v>
          </cell>
          <cell r="M2031">
            <v>40000</v>
          </cell>
          <cell r="N2031">
            <v>69683</v>
          </cell>
          <cell r="O2031">
            <v>54331</v>
          </cell>
          <cell r="P2031">
            <v>0</v>
          </cell>
          <cell r="Q2031" t="str">
            <v xml:space="preserve"> LF</v>
          </cell>
          <cell r="R2031">
            <v>43497</v>
          </cell>
          <cell r="S2031">
            <v>0</v>
          </cell>
          <cell r="T2031">
            <v>247.98</v>
          </cell>
          <cell r="U2031" t="str">
            <v xml:space="preserve"> N</v>
          </cell>
          <cell r="V2031">
            <v>7</v>
          </cell>
          <cell r="W2031">
            <v>511045942</v>
          </cell>
          <cell r="X2031" t="str">
            <v xml:space="preserve"> S</v>
          </cell>
          <cell r="Y2031">
            <v>69683</v>
          </cell>
          <cell r="Z2031">
            <v>54331</v>
          </cell>
          <cell r="AA2031">
            <v>0</v>
          </cell>
          <cell r="AB2031">
            <v>26</v>
          </cell>
          <cell r="AC2031">
            <v>4</v>
          </cell>
          <cell r="AD2031">
            <v>11</v>
          </cell>
          <cell r="AE2031">
            <v>0</v>
          </cell>
          <cell r="AF2031">
            <v>0</v>
          </cell>
          <cell r="AG2031" t="str">
            <v xml:space="preserve"> ST</v>
          </cell>
          <cell r="AH2031" t="str">
            <v xml:space="preserve"> ALL INVENTORY, ACCOUNTS, GENER</v>
          </cell>
          <cell r="AI2031" t="str">
            <v xml:space="preserve"> N</v>
          </cell>
          <cell r="AJ2031">
            <v>5.75</v>
          </cell>
          <cell r="AK2031">
            <v>0</v>
          </cell>
          <cell r="AL2031">
            <v>69683</v>
          </cell>
          <cell r="AM2031">
            <v>54331</v>
          </cell>
          <cell r="AN2031" t="str">
            <v xml:space="preserve">  0/00/0000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69683</v>
          </cell>
          <cell r="AZ2031">
            <v>54331</v>
          </cell>
          <cell r="BA2031" t="str">
            <v xml:space="preserve"> ST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 t="str">
            <v>Pass</v>
          </cell>
          <cell r="BH2031" t="str">
            <v>Pass</v>
          </cell>
          <cell r="BI2031" t="str">
            <v>***-**-5942</v>
          </cell>
          <cell r="BJ2031">
            <v>40000</v>
          </cell>
          <cell r="BK2031">
            <v>39601.61</v>
          </cell>
          <cell r="BL2031">
            <v>39601.61</v>
          </cell>
          <cell r="BM2031"/>
          <cell r="BN2031"/>
          <cell r="BO2031"/>
          <cell r="BP2031"/>
          <cell r="BQ2031">
            <v>3.1074626938925919E-5</v>
          </cell>
          <cell r="BR2031">
            <v>39353.629999999997</v>
          </cell>
          <cell r="BS2031">
            <v>247.98</v>
          </cell>
          <cell r="BT2031">
            <v>39601.61</v>
          </cell>
          <cell r="BU2031">
            <v>646.37000000000262</v>
          </cell>
          <cell r="BV2031">
            <v>40247.980000000003</v>
          </cell>
          <cell r="BW2031">
            <v>0</v>
          </cell>
          <cell r="BX2031">
            <v>0</v>
          </cell>
          <cell r="BY2031"/>
          <cell r="BZ2031">
            <v>0</v>
          </cell>
          <cell r="CA2031" t="e">
            <v>#REF!</v>
          </cell>
          <cell r="CB2031" t="str">
            <v>Match</v>
          </cell>
          <cell r="CC2031" t="b">
            <v>0</v>
          </cell>
          <cell r="CD2031">
            <v>511045942</v>
          </cell>
          <cell r="CE2031">
            <v>9</v>
          </cell>
          <cell r="CF2031">
            <v>5</v>
          </cell>
          <cell r="CG2031">
            <v>4</v>
          </cell>
          <cell r="CH2031" t="b">
            <v>0</v>
          </cell>
          <cell r="CI2031">
            <v>-373.31315972222365</v>
          </cell>
          <cell r="CJ2031"/>
          <cell r="CK2031" t="e">
            <v>#REF!</v>
          </cell>
          <cell r="CL2031" t="e">
            <v>#REF!</v>
          </cell>
        </row>
        <row r="2032">
          <cell r="B2032">
            <v>54443</v>
          </cell>
          <cell r="C2032" t="str">
            <v xml:space="preserve"> WRIGHT,COLTER L.</v>
          </cell>
          <cell r="D2032">
            <v>29040</v>
          </cell>
          <cell r="E2032">
            <v>29040</v>
          </cell>
          <cell r="F2032">
            <v>43112</v>
          </cell>
          <cell r="G2032">
            <v>44941</v>
          </cell>
          <cell r="H2032" t="str">
            <v xml:space="preserve"> PURCHASE LIVESTOCK</v>
          </cell>
          <cell r="I2032" t="str">
            <v xml:space="preserve"> SA</v>
          </cell>
          <cell r="J2032">
            <v>92</v>
          </cell>
          <cell r="K2032" t="str">
            <v xml:space="preserve"> A</v>
          </cell>
          <cell r="L2032" t="str">
            <v xml:space="preserve"> N</v>
          </cell>
          <cell r="M2032">
            <v>0</v>
          </cell>
          <cell r="N2032">
            <v>69683</v>
          </cell>
          <cell r="O2032">
            <v>54443</v>
          </cell>
          <cell r="P2032">
            <v>0</v>
          </cell>
          <cell r="Q2032" t="str">
            <v xml:space="preserve"> LF</v>
          </cell>
          <cell r="R2032">
            <v>43480</v>
          </cell>
          <cell r="S2032">
            <v>6992.19</v>
          </cell>
          <cell r="T2032">
            <v>62.05</v>
          </cell>
          <cell r="U2032" t="str">
            <v xml:space="preserve"> N</v>
          </cell>
          <cell r="V2032">
            <v>4</v>
          </cell>
          <cell r="W2032">
            <v>511045942</v>
          </cell>
          <cell r="X2032" t="str">
            <v xml:space="preserve"> S</v>
          </cell>
          <cell r="Y2032">
            <v>69683</v>
          </cell>
          <cell r="Z2032">
            <v>54443</v>
          </cell>
          <cell r="AA2032">
            <v>0</v>
          </cell>
          <cell r="AB2032">
            <v>2</v>
          </cell>
          <cell r="AC2032">
            <v>3</v>
          </cell>
          <cell r="AD2032">
            <v>11</v>
          </cell>
          <cell r="AE2032">
            <v>0</v>
          </cell>
          <cell r="AF2032">
            <v>0</v>
          </cell>
          <cell r="AG2032" t="str">
            <v xml:space="preserve"> ST</v>
          </cell>
          <cell r="AH2032" t="str">
            <v xml:space="preserve"> ALL LIVESTOCK (INCLUDING ALL I</v>
          </cell>
          <cell r="AI2032" t="str">
            <v xml:space="preserve"> N</v>
          </cell>
          <cell r="AJ2032">
            <v>6.5</v>
          </cell>
          <cell r="AK2032">
            <v>0</v>
          </cell>
          <cell r="AL2032">
            <v>69683</v>
          </cell>
          <cell r="AM2032">
            <v>54443</v>
          </cell>
          <cell r="AN2032" t="str">
            <v xml:space="preserve">  0/00/0000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69683</v>
          </cell>
          <cell r="AZ2032">
            <v>54443</v>
          </cell>
          <cell r="BA2032" t="str">
            <v xml:space="preserve"> ST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 t="str">
            <v>Pass</v>
          </cell>
          <cell r="BH2032" t="str">
            <v>Pass</v>
          </cell>
          <cell r="BI2032" t="str">
            <v>***-**-5942</v>
          </cell>
          <cell r="BJ2032">
            <v>29040</v>
          </cell>
          <cell r="BK2032">
            <v>29102.05</v>
          </cell>
          <cell r="BL2032">
            <v>29102.05</v>
          </cell>
          <cell r="BM2032"/>
          <cell r="BN2032"/>
          <cell r="BO2032"/>
          <cell r="BP2032"/>
          <cell r="BQ2032">
            <v>2.592168622991359E-5</v>
          </cell>
          <cell r="BR2032">
            <v>29040</v>
          </cell>
          <cell r="BS2032">
            <v>62.05</v>
          </cell>
          <cell r="BT2032">
            <v>29102.05</v>
          </cell>
          <cell r="BU2032">
            <v>0</v>
          </cell>
          <cell r="BV2032">
            <v>29102.05</v>
          </cell>
          <cell r="BW2032">
            <v>0</v>
          </cell>
          <cell r="BX2032">
            <v>0</v>
          </cell>
          <cell r="BY2032"/>
          <cell r="BZ2032">
            <v>0</v>
          </cell>
          <cell r="CA2032" t="e">
            <v>#REF!</v>
          </cell>
          <cell r="CB2032" t="str">
            <v>Match</v>
          </cell>
          <cell r="CC2032" t="b">
            <v>0</v>
          </cell>
          <cell r="CD2032">
            <v>511045942</v>
          </cell>
          <cell r="CE2032">
            <v>9</v>
          </cell>
          <cell r="CF2032">
            <v>5</v>
          </cell>
          <cell r="CG2032">
            <v>4</v>
          </cell>
          <cell r="CH2032" t="b">
            <v>0</v>
          </cell>
          <cell r="CI2032">
            <v>-356.31315972222365</v>
          </cell>
          <cell r="CJ2032"/>
          <cell r="CK2032" t="e">
            <v>#REF!</v>
          </cell>
          <cell r="CL2032" t="e">
            <v>#REF!</v>
          </cell>
        </row>
        <row r="2033">
          <cell r="B2033">
            <v>53540</v>
          </cell>
          <cell r="C2033" t="str">
            <v xml:space="preserve"> WRIGHT,LAYTON CLIFFO</v>
          </cell>
          <cell r="D2033">
            <v>10325.4</v>
          </cell>
          <cell r="E2033">
            <v>8287.77</v>
          </cell>
          <cell r="F2033">
            <v>42739</v>
          </cell>
          <cell r="G2033">
            <v>44576</v>
          </cell>
          <cell r="H2033" t="str">
            <v xml:space="preserve"> REFINANCE VEHICLE</v>
          </cell>
          <cell r="I2033" t="str">
            <v xml:space="preserve"> SA</v>
          </cell>
          <cell r="J2033">
            <v>34</v>
          </cell>
          <cell r="K2033" t="str">
            <v xml:space="preserve"> A</v>
          </cell>
          <cell r="L2033" t="str">
            <v xml:space="preserve"> N</v>
          </cell>
          <cell r="M2033">
            <v>0</v>
          </cell>
          <cell r="N2033">
            <v>69684</v>
          </cell>
          <cell r="O2033">
            <v>53540</v>
          </cell>
          <cell r="P2033">
            <v>0</v>
          </cell>
          <cell r="Q2033" t="str">
            <v xml:space="preserve"> MN</v>
          </cell>
          <cell r="R2033">
            <v>43174</v>
          </cell>
          <cell r="S2033">
            <v>199.96</v>
          </cell>
          <cell r="T2033">
            <v>6.82</v>
          </cell>
          <cell r="U2033" t="str">
            <v xml:space="preserve"> N</v>
          </cell>
          <cell r="V2033">
            <v>11</v>
          </cell>
          <cell r="W2033">
            <v>514130626</v>
          </cell>
          <cell r="X2033" t="str">
            <v xml:space="preserve"> S</v>
          </cell>
          <cell r="Y2033">
            <v>69684</v>
          </cell>
          <cell r="Z2033">
            <v>53540</v>
          </cell>
          <cell r="AA2033">
            <v>0</v>
          </cell>
          <cell r="AB2033">
            <v>11</v>
          </cell>
          <cell r="AC2033">
            <v>5</v>
          </cell>
          <cell r="AD2033">
            <v>12</v>
          </cell>
          <cell r="AE2033">
            <v>0</v>
          </cell>
          <cell r="AF2033">
            <v>0</v>
          </cell>
          <cell r="AG2033" t="str">
            <v xml:space="preserve"> ST</v>
          </cell>
          <cell r="AH2033" t="str">
            <v xml:space="preserve"> 2004 DODGE RAM 3/4 CLUB CAB DI</v>
          </cell>
          <cell r="AI2033" t="str">
            <v xml:space="preserve"> N</v>
          </cell>
          <cell r="AJ2033">
            <v>6</v>
          </cell>
          <cell r="AK2033">
            <v>4</v>
          </cell>
          <cell r="AL2033">
            <v>69684</v>
          </cell>
          <cell r="AM2033">
            <v>53540</v>
          </cell>
          <cell r="AN2033" t="str">
            <v xml:space="preserve">  0/00/0000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</v>
          </cell>
          <cell r="AW2033">
            <v>0</v>
          </cell>
          <cell r="AX2033">
            <v>0</v>
          </cell>
          <cell r="AY2033">
            <v>69684</v>
          </cell>
          <cell r="AZ2033">
            <v>53540</v>
          </cell>
          <cell r="BA2033" t="str">
            <v xml:space="preserve"> ST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 t="str">
            <v>Pass</v>
          </cell>
          <cell r="BH2033" t="str">
            <v>Pass</v>
          </cell>
          <cell r="BI2033" t="str">
            <v>***-**-0626</v>
          </cell>
          <cell r="BJ2033">
            <v>8287.77</v>
          </cell>
          <cell r="BK2033">
            <v>8294.59</v>
          </cell>
          <cell r="BL2033">
            <v>8294.59</v>
          </cell>
          <cell r="BM2033"/>
          <cell r="BN2033"/>
          <cell r="BO2033"/>
          <cell r="BP2033"/>
          <cell r="BQ2033">
            <v>6.8287658450632846E-6</v>
          </cell>
          <cell r="BR2033">
            <v>8287.77</v>
          </cell>
          <cell r="BS2033">
            <v>6.82</v>
          </cell>
          <cell r="BT2033">
            <v>8294.59</v>
          </cell>
          <cell r="BU2033">
            <v>0</v>
          </cell>
          <cell r="BV2033">
            <v>8294.59</v>
          </cell>
          <cell r="BW2033">
            <v>0</v>
          </cell>
          <cell r="BX2033">
            <v>0</v>
          </cell>
          <cell r="BY2033"/>
          <cell r="BZ2033">
            <v>0</v>
          </cell>
          <cell r="CA2033" t="e">
            <v>#REF!</v>
          </cell>
          <cell r="CB2033" t="str">
            <v>Match</v>
          </cell>
          <cell r="CC2033" t="b">
            <v>0</v>
          </cell>
          <cell r="CD2033">
            <v>514130626</v>
          </cell>
          <cell r="CE2033">
            <v>9</v>
          </cell>
          <cell r="CF2033">
            <v>5</v>
          </cell>
          <cell r="CG2033">
            <v>13</v>
          </cell>
          <cell r="CH2033" t="b">
            <v>0</v>
          </cell>
          <cell r="CI2033">
            <v>-50.313159722223645</v>
          </cell>
          <cell r="CJ2033"/>
          <cell r="CK2033" t="e">
            <v>#REF!</v>
          </cell>
          <cell r="CL2033" t="e">
            <v>#REF!</v>
          </cell>
        </row>
        <row r="2034">
          <cell r="B2034">
            <v>52451</v>
          </cell>
          <cell r="C2034" t="str">
            <v xml:space="preserve"> WRIGHT,LESLEY J.</v>
          </cell>
          <cell r="D2034">
            <v>1281.5999999999999</v>
          </cell>
          <cell r="E2034">
            <v>818.73</v>
          </cell>
          <cell r="F2034">
            <v>42361</v>
          </cell>
          <cell r="G2034">
            <v>42781</v>
          </cell>
          <cell r="H2034" t="str">
            <v xml:space="preserve"> DEBT CONSOLIDATION</v>
          </cell>
          <cell r="I2034" t="str">
            <v xml:space="preserve"> CO</v>
          </cell>
          <cell r="J2034">
            <v>31</v>
          </cell>
          <cell r="K2034" t="str">
            <v xml:space="preserve"> A</v>
          </cell>
          <cell r="L2034" t="str">
            <v xml:space="preserve"> N</v>
          </cell>
          <cell r="M2034">
            <v>0</v>
          </cell>
          <cell r="N2034">
            <v>69685</v>
          </cell>
          <cell r="O2034">
            <v>52451</v>
          </cell>
          <cell r="P2034">
            <v>818.73</v>
          </cell>
          <cell r="Q2034" t="str">
            <v xml:space="preserve"> LF</v>
          </cell>
          <cell r="R2034">
            <v>42536</v>
          </cell>
          <cell r="S2034">
            <v>98.9</v>
          </cell>
          <cell r="T2034">
            <v>0</v>
          </cell>
          <cell r="U2034" t="str">
            <v xml:space="preserve"> N</v>
          </cell>
          <cell r="V2034">
            <v>11</v>
          </cell>
          <cell r="W2034">
            <v>514784317</v>
          </cell>
          <cell r="X2034" t="str">
            <v xml:space="preserve"> S</v>
          </cell>
          <cell r="Y2034">
            <v>69685</v>
          </cell>
          <cell r="Z2034">
            <v>52451</v>
          </cell>
          <cell r="AA2034">
            <v>0</v>
          </cell>
          <cell r="AB2034">
            <v>3</v>
          </cell>
          <cell r="AC2034">
            <v>10</v>
          </cell>
          <cell r="AD2034">
            <v>4</v>
          </cell>
          <cell r="AE2034">
            <v>0</v>
          </cell>
          <cell r="AF2034">
            <v>0</v>
          </cell>
          <cell r="AG2034" t="str">
            <v xml:space="preserve"> CO</v>
          </cell>
          <cell r="AH2034" t="str">
            <v xml:space="preserve"> 1988 CHEVROLET C1500</v>
          </cell>
          <cell r="AI2034" t="str">
            <v xml:space="preserve"> N</v>
          </cell>
          <cell r="AJ2034">
            <v>13</v>
          </cell>
          <cell r="AK2034">
            <v>15</v>
          </cell>
          <cell r="AL2034">
            <v>69685</v>
          </cell>
          <cell r="AM2034">
            <v>52451</v>
          </cell>
          <cell r="AN2034" t="str">
            <v xml:space="preserve">  0/00/0000</v>
          </cell>
          <cell r="AO2034">
            <v>818.73</v>
          </cell>
          <cell r="AP2034">
            <v>197.96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1016.69</v>
          </cell>
          <cell r="AV2034">
            <v>14</v>
          </cell>
          <cell r="AW2034">
            <v>11</v>
          </cell>
          <cell r="AX2034">
            <v>11</v>
          </cell>
          <cell r="AY2034">
            <v>69685</v>
          </cell>
          <cell r="AZ2034">
            <v>52451</v>
          </cell>
          <cell r="BA2034" t="str">
            <v xml:space="preserve"> CO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 t="str">
            <v>Substandard</v>
          </cell>
          <cell r="BH2034" t="str">
            <v>Pass</v>
          </cell>
          <cell r="BI2034" t="str">
            <v>***-**-4317</v>
          </cell>
          <cell r="BJ2034">
            <v>818.73</v>
          </cell>
          <cell r="BK2034">
            <v>0</v>
          </cell>
          <cell r="BL2034"/>
          <cell r="BM2034"/>
          <cell r="BN2034">
            <v>0</v>
          </cell>
          <cell r="BO2034"/>
          <cell r="BP2034"/>
          <cell r="BQ2034">
            <v>1.4616296258276275E-6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1637.46</v>
          </cell>
          <cell r="BY2034" t="str">
            <v>120 +</v>
          </cell>
          <cell r="BZ2034">
            <v>1016.69</v>
          </cell>
          <cell r="CA2034" t="e">
            <v>#REF!</v>
          </cell>
          <cell r="CB2034" t="str">
            <v>Match</v>
          </cell>
          <cell r="CC2034" t="b">
            <v>0</v>
          </cell>
          <cell r="CD2034">
            <v>514784317</v>
          </cell>
          <cell r="CE2034">
            <v>9</v>
          </cell>
          <cell r="CF2034">
            <v>5</v>
          </cell>
          <cell r="CG2034">
            <v>78</v>
          </cell>
          <cell r="CH2034" t="b">
            <v>0</v>
          </cell>
          <cell r="CI2034">
            <v>587.68684027777635</v>
          </cell>
          <cell r="CJ2034" t="str">
            <v>31 +</v>
          </cell>
          <cell r="CK2034">
            <v>0</v>
          </cell>
          <cell r="CL2034">
            <v>0</v>
          </cell>
        </row>
        <row r="2035">
          <cell r="B2035">
            <v>50470</v>
          </cell>
          <cell r="C2035" t="str">
            <v xml:space="preserve"> WRIGHT,MICHAEL D.</v>
          </cell>
          <cell r="D2035">
            <v>110000</v>
          </cell>
          <cell r="E2035">
            <v>91928.54</v>
          </cell>
          <cell r="F2035">
            <v>41816</v>
          </cell>
          <cell r="G2035">
            <v>44165</v>
          </cell>
          <cell r="H2035" t="str">
            <v xml:space="preserve"> EQUIPMENT TERM</v>
          </cell>
          <cell r="I2035" t="str">
            <v xml:space="preserve"> SA</v>
          </cell>
          <cell r="J2035">
            <v>92</v>
          </cell>
          <cell r="K2035" t="str">
            <v xml:space="preserve"> A</v>
          </cell>
          <cell r="L2035" t="str">
            <v xml:space="preserve"> N</v>
          </cell>
          <cell r="M2035">
            <v>0</v>
          </cell>
          <cell r="N2035">
            <v>69686</v>
          </cell>
          <cell r="O2035">
            <v>50470</v>
          </cell>
          <cell r="P2035">
            <v>0</v>
          </cell>
          <cell r="Q2035" t="str">
            <v xml:space="preserve"> JB</v>
          </cell>
          <cell r="R2035">
            <v>43069</v>
          </cell>
          <cell r="S2035">
            <v>25409.81</v>
          </cell>
          <cell r="T2035">
            <v>365.2</v>
          </cell>
          <cell r="U2035" t="str">
            <v xml:space="preserve"> N</v>
          </cell>
          <cell r="V2035">
            <v>3</v>
          </cell>
          <cell r="W2035">
            <v>446589766</v>
          </cell>
          <cell r="X2035" t="str">
            <v xml:space="preserve"> S</v>
          </cell>
          <cell r="Y2035">
            <v>69686</v>
          </cell>
          <cell r="Z2035">
            <v>50470</v>
          </cell>
          <cell r="AA2035">
            <v>1</v>
          </cell>
          <cell r="AB2035">
            <v>25</v>
          </cell>
          <cell r="AC2035">
            <v>2</v>
          </cell>
          <cell r="AD2035">
            <v>11</v>
          </cell>
          <cell r="AE2035">
            <v>0</v>
          </cell>
          <cell r="AF2035">
            <v>0</v>
          </cell>
          <cell r="AG2035" t="str">
            <v xml:space="preserve"> ST</v>
          </cell>
          <cell r="AH2035" t="str">
            <v xml:space="preserve"> ALL EQUIPMENT</v>
          </cell>
          <cell r="AI2035" t="str">
            <v xml:space="preserve"> N</v>
          </cell>
          <cell r="AJ2035">
            <v>5</v>
          </cell>
          <cell r="AK2035">
            <v>3</v>
          </cell>
          <cell r="AL2035">
            <v>69686</v>
          </cell>
          <cell r="AM2035">
            <v>50470</v>
          </cell>
          <cell r="AN2035" t="str">
            <v xml:space="preserve">  7/10/2017</v>
          </cell>
          <cell r="AO2035">
            <v>15436.15</v>
          </cell>
          <cell r="AP2035">
            <v>0</v>
          </cell>
          <cell r="AQ2035">
            <v>0</v>
          </cell>
          <cell r="AR2035">
            <v>15436.15</v>
          </cell>
          <cell r="AS2035">
            <v>0</v>
          </cell>
          <cell r="AT2035">
            <v>0</v>
          </cell>
          <cell r="AU2035">
            <v>0</v>
          </cell>
          <cell r="AV2035">
            <v>2</v>
          </cell>
          <cell r="AW2035">
            <v>1</v>
          </cell>
          <cell r="AX2035">
            <v>1</v>
          </cell>
          <cell r="AY2035">
            <v>69686</v>
          </cell>
          <cell r="AZ2035">
            <v>50470</v>
          </cell>
          <cell r="BA2035" t="str">
            <v xml:space="preserve"> ST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 t="str">
            <v>Pass</v>
          </cell>
          <cell r="BH2035" t="str">
            <v>Pass</v>
          </cell>
          <cell r="BI2035" t="str">
            <v>***-**-9766</v>
          </cell>
          <cell r="BJ2035">
            <v>91928.54</v>
          </cell>
          <cell r="BK2035">
            <v>92293.739999999991</v>
          </cell>
          <cell r="BL2035">
            <v>92293.739999999991</v>
          </cell>
          <cell r="BM2035"/>
          <cell r="BN2035"/>
          <cell r="BO2035"/>
          <cell r="BP2035"/>
          <cell r="BQ2035">
            <v>6.3120967616392778E-5</v>
          </cell>
          <cell r="BR2035">
            <v>91928.54</v>
          </cell>
          <cell r="BS2035">
            <v>365.2</v>
          </cell>
          <cell r="BT2035">
            <v>92293.739999999991</v>
          </cell>
          <cell r="BU2035">
            <v>0</v>
          </cell>
          <cell r="BV2035">
            <v>92293.739999999991</v>
          </cell>
          <cell r="BW2035">
            <v>0</v>
          </cell>
          <cell r="BX2035">
            <v>0</v>
          </cell>
          <cell r="BY2035" t="str">
            <v>30-59</v>
          </cell>
          <cell r="BZ2035">
            <v>15436.15</v>
          </cell>
          <cell r="CA2035" t="e">
            <v>#REF!</v>
          </cell>
          <cell r="CB2035" t="str">
            <v>Match</v>
          </cell>
          <cell r="CC2035" t="b">
            <v>0</v>
          </cell>
          <cell r="CD2035">
            <v>446589766</v>
          </cell>
          <cell r="CE2035">
            <v>9</v>
          </cell>
          <cell r="CF2035">
            <v>4</v>
          </cell>
          <cell r="CG2035">
            <v>58</v>
          </cell>
          <cell r="CH2035" t="b">
            <v>0</v>
          </cell>
          <cell r="CI2035">
            <v>54.686840277776355</v>
          </cell>
          <cell r="CJ2035" t="str">
            <v>31 +</v>
          </cell>
          <cell r="CK2035" t="e">
            <v>#REF!</v>
          </cell>
          <cell r="CL2035" t="e">
            <v>#REF!</v>
          </cell>
        </row>
        <row r="2036">
          <cell r="B2036">
            <v>51120</v>
          </cell>
          <cell r="C2036" t="str">
            <v xml:space="preserve"> WRIGHT,MICHAEL D.</v>
          </cell>
          <cell r="D2036">
            <v>60000</v>
          </cell>
          <cell r="E2036">
            <v>60000</v>
          </cell>
          <cell r="F2036">
            <v>41992</v>
          </cell>
          <cell r="G2036">
            <v>43069</v>
          </cell>
          <cell r="H2036" t="str">
            <v xml:space="preserve"> TRACTOR REPAIRS</v>
          </cell>
          <cell r="I2036" t="str">
            <v xml:space="preserve"> SI</v>
          </cell>
          <cell r="J2036">
            <v>91</v>
          </cell>
          <cell r="K2036" t="str">
            <v xml:space="preserve"> A</v>
          </cell>
          <cell r="L2036" t="str">
            <v xml:space="preserve"> N</v>
          </cell>
          <cell r="M2036">
            <v>0</v>
          </cell>
          <cell r="N2036">
            <v>69686</v>
          </cell>
          <cell r="O2036">
            <v>51120</v>
          </cell>
          <cell r="P2036">
            <v>0</v>
          </cell>
          <cell r="Q2036" t="str">
            <v xml:space="preserve"> JB</v>
          </cell>
          <cell r="R2036">
            <v>43069</v>
          </cell>
          <cell r="S2036">
            <v>0</v>
          </cell>
          <cell r="T2036">
            <v>238.36</v>
          </cell>
          <cell r="U2036" t="str">
            <v xml:space="preserve"> N</v>
          </cell>
          <cell r="V2036">
            <v>3</v>
          </cell>
          <cell r="W2036">
            <v>446589766</v>
          </cell>
          <cell r="X2036" t="str">
            <v xml:space="preserve"> S</v>
          </cell>
          <cell r="Y2036">
            <v>69686</v>
          </cell>
          <cell r="Z2036">
            <v>51120</v>
          </cell>
          <cell r="AA2036">
            <v>1</v>
          </cell>
          <cell r="AB2036">
            <v>25</v>
          </cell>
          <cell r="AC2036">
            <v>2</v>
          </cell>
          <cell r="AD2036">
            <v>11</v>
          </cell>
          <cell r="AE2036">
            <v>0</v>
          </cell>
          <cell r="AF2036">
            <v>0</v>
          </cell>
          <cell r="AG2036" t="str">
            <v xml:space="preserve"> ST</v>
          </cell>
          <cell r="AH2036" t="str">
            <v xml:space="preserve"> ALL EQUIPMENT</v>
          </cell>
          <cell r="AI2036" t="str">
            <v xml:space="preserve"> N</v>
          </cell>
          <cell r="AJ2036">
            <v>5</v>
          </cell>
          <cell r="AK2036">
            <v>3</v>
          </cell>
          <cell r="AL2036">
            <v>69686</v>
          </cell>
          <cell r="AM2036">
            <v>51120</v>
          </cell>
          <cell r="AN2036" t="str">
            <v xml:space="preserve">  7/10/2017</v>
          </cell>
          <cell r="AO2036">
            <v>60000</v>
          </cell>
          <cell r="AP2036">
            <v>238.36</v>
          </cell>
          <cell r="AQ2036">
            <v>0</v>
          </cell>
          <cell r="AR2036">
            <v>60238.36</v>
          </cell>
          <cell r="AS2036">
            <v>0</v>
          </cell>
          <cell r="AT2036">
            <v>0</v>
          </cell>
          <cell r="AU2036">
            <v>0</v>
          </cell>
          <cell r="AV2036">
            <v>1</v>
          </cell>
          <cell r="AW2036">
            <v>0</v>
          </cell>
          <cell r="AX2036">
            <v>0</v>
          </cell>
          <cell r="AY2036">
            <v>69686</v>
          </cell>
          <cell r="AZ2036">
            <v>51120</v>
          </cell>
          <cell r="BA2036" t="str">
            <v xml:space="preserve"> ST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 t="str">
            <v>Pass</v>
          </cell>
          <cell r="BH2036" t="str">
            <v>Pass</v>
          </cell>
          <cell r="BI2036" t="str">
            <v>***-**-9766</v>
          </cell>
          <cell r="BJ2036">
            <v>60000</v>
          </cell>
          <cell r="BK2036">
            <v>60238.36</v>
          </cell>
          <cell r="BL2036">
            <v>60238.36</v>
          </cell>
          <cell r="BM2036"/>
          <cell r="BN2036"/>
          <cell r="BO2036"/>
          <cell r="BP2036"/>
          <cell r="BQ2036">
            <v>4.1197848426436086E-5</v>
          </cell>
          <cell r="BR2036">
            <v>60000</v>
          </cell>
          <cell r="BS2036">
            <v>238.36</v>
          </cell>
          <cell r="BT2036">
            <v>60238.36</v>
          </cell>
          <cell r="BU2036">
            <v>0</v>
          </cell>
          <cell r="BV2036">
            <v>60238.36</v>
          </cell>
          <cell r="BW2036">
            <v>0</v>
          </cell>
          <cell r="BX2036">
            <v>0</v>
          </cell>
          <cell r="BY2036" t="str">
            <v>30-59</v>
          </cell>
          <cell r="BZ2036">
            <v>60238.36</v>
          </cell>
          <cell r="CA2036" t="e">
            <v>#REF!</v>
          </cell>
          <cell r="CB2036" t="str">
            <v>Match</v>
          </cell>
          <cell r="CC2036" t="b">
            <v>0</v>
          </cell>
          <cell r="CD2036">
            <v>446589766</v>
          </cell>
          <cell r="CE2036">
            <v>9</v>
          </cell>
          <cell r="CF2036">
            <v>4</v>
          </cell>
          <cell r="CG2036">
            <v>58</v>
          </cell>
          <cell r="CH2036" t="b">
            <v>0</v>
          </cell>
          <cell r="CI2036">
            <v>54.686840277776355</v>
          </cell>
          <cell r="CJ2036" t="str">
            <v>31 +</v>
          </cell>
          <cell r="CK2036" t="e">
            <v>#REF!</v>
          </cell>
          <cell r="CL2036" t="e">
            <v>#REF!</v>
          </cell>
        </row>
        <row r="2037">
          <cell r="B2037">
            <v>54061</v>
          </cell>
          <cell r="C2037" t="str">
            <v xml:space="preserve"> WRIGHT,RODNEY J.</v>
          </cell>
          <cell r="D2037">
            <v>26367.95</v>
          </cell>
          <cell r="E2037">
            <v>21143.87</v>
          </cell>
          <cell r="F2037">
            <v>42954</v>
          </cell>
          <cell r="G2037">
            <v>43671</v>
          </cell>
          <cell r="H2037" t="str">
            <v xml:space="preserve"> REFINANCE VEHICLE</v>
          </cell>
          <cell r="I2037" t="str">
            <v xml:space="preserve"> SA</v>
          </cell>
          <cell r="J2037">
            <v>31</v>
          </cell>
          <cell r="K2037" t="str">
            <v xml:space="preserve"> A</v>
          </cell>
          <cell r="L2037" t="str">
            <v xml:space="preserve"> N</v>
          </cell>
          <cell r="M2037">
            <v>0</v>
          </cell>
          <cell r="N2037">
            <v>69690</v>
          </cell>
          <cell r="O2037">
            <v>54061</v>
          </cell>
          <cell r="P2037">
            <v>0</v>
          </cell>
          <cell r="Q2037" t="str">
            <v xml:space="preserve"> JB</v>
          </cell>
          <cell r="R2037">
            <v>43125</v>
          </cell>
          <cell r="S2037">
            <v>1188.78</v>
          </cell>
          <cell r="T2037">
            <v>151.97999999999999</v>
          </cell>
          <cell r="U2037" t="str">
            <v xml:space="preserve"> N</v>
          </cell>
          <cell r="V2037">
            <v>11</v>
          </cell>
          <cell r="W2037">
            <v>512722547</v>
          </cell>
          <cell r="X2037" t="str">
            <v xml:space="preserve"> S</v>
          </cell>
          <cell r="Y2037">
            <v>69690</v>
          </cell>
          <cell r="Z2037">
            <v>54061</v>
          </cell>
          <cell r="AA2037">
            <v>0</v>
          </cell>
          <cell r="AB2037">
            <v>1</v>
          </cell>
          <cell r="AC2037">
            <v>10</v>
          </cell>
          <cell r="AD2037">
            <v>4</v>
          </cell>
          <cell r="AE2037">
            <v>0</v>
          </cell>
          <cell r="AF2037">
            <v>0</v>
          </cell>
          <cell r="AG2037" t="str">
            <v xml:space="preserve"> ST</v>
          </cell>
          <cell r="AH2037" t="str">
            <v xml:space="preserve"> 2004 GMC SIERRA 1500 (VIN 2GTE</v>
          </cell>
          <cell r="AI2037" t="str">
            <v xml:space="preserve"> N</v>
          </cell>
          <cell r="AJ2037">
            <v>7.95</v>
          </cell>
          <cell r="AK2037">
            <v>0</v>
          </cell>
          <cell r="AL2037">
            <v>69690</v>
          </cell>
          <cell r="AM2037">
            <v>54061</v>
          </cell>
          <cell r="AN2037" t="str">
            <v xml:space="preserve">  0/00/0000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69690</v>
          </cell>
          <cell r="AZ2037">
            <v>54061</v>
          </cell>
          <cell r="BA2037" t="str">
            <v xml:space="preserve"> ST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 t="str">
            <v>Pass</v>
          </cell>
          <cell r="BH2037" t="str">
            <v>Pass</v>
          </cell>
          <cell r="BI2037" t="str">
            <v>***-**-2547</v>
          </cell>
          <cell r="BJ2037">
            <v>21143.87</v>
          </cell>
          <cell r="BK2037">
            <v>21295.85</v>
          </cell>
          <cell r="BL2037">
            <v>21295.85</v>
          </cell>
          <cell r="BM2037"/>
          <cell r="BN2037"/>
          <cell r="BO2037"/>
          <cell r="BP2037"/>
          <cell r="BQ2037">
            <v>2.3083671712319135E-5</v>
          </cell>
          <cell r="BR2037">
            <v>21143.87</v>
          </cell>
          <cell r="BS2037">
            <v>151.97999999999999</v>
          </cell>
          <cell r="BT2037">
            <v>21295.85</v>
          </cell>
          <cell r="BU2037">
            <v>0</v>
          </cell>
          <cell r="BV2037">
            <v>21295.85</v>
          </cell>
          <cell r="BW2037">
            <v>0</v>
          </cell>
          <cell r="BX2037">
            <v>0</v>
          </cell>
          <cell r="BY2037"/>
          <cell r="BZ2037">
            <v>0</v>
          </cell>
          <cell r="CA2037" t="e">
            <v>#REF!</v>
          </cell>
          <cell r="CB2037" t="str">
            <v>Match</v>
          </cell>
          <cell r="CC2037" t="b">
            <v>0</v>
          </cell>
          <cell r="CD2037">
            <v>512722547</v>
          </cell>
          <cell r="CE2037">
            <v>9</v>
          </cell>
          <cell r="CF2037">
            <v>5</v>
          </cell>
          <cell r="CG2037">
            <v>72</v>
          </cell>
          <cell r="CH2037" t="b">
            <v>0</v>
          </cell>
          <cell r="CI2037">
            <v>-1.3131597222236451</v>
          </cell>
          <cell r="CJ2037"/>
          <cell r="CK2037" t="e">
            <v>#REF!</v>
          </cell>
          <cell r="CL2037" t="e">
            <v>#REF!</v>
          </cell>
        </row>
        <row r="2038">
          <cell r="B2038">
            <v>54233</v>
          </cell>
          <cell r="C2038" t="str">
            <v xml:space="preserve"> WRIGHT,MASON D.</v>
          </cell>
          <cell r="D2038">
            <v>3427.5</v>
          </cell>
          <cell r="E2038">
            <v>2777.03</v>
          </cell>
          <cell r="F2038">
            <v>43014</v>
          </cell>
          <cell r="G2038">
            <v>43687</v>
          </cell>
          <cell r="H2038" t="str">
            <v xml:space="preserve"> PERSONAL</v>
          </cell>
          <cell r="I2038" t="str">
            <v xml:space="preserve"> SA</v>
          </cell>
          <cell r="J2038">
            <v>31</v>
          </cell>
          <cell r="K2038" t="str">
            <v xml:space="preserve"> A</v>
          </cell>
          <cell r="L2038" t="str">
            <v xml:space="preserve"> N</v>
          </cell>
          <cell r="M2038">
            <v>0</v>
          </cell>
          <cell r="N2038">
            <v>69691</v>
          </cell>
          <cell r="O2038">
            <v>54233</v>
          </cell>
          <cell r="P2038">
            <v>0</v>
          </cell>
          <cell r="Q2038" t="str">
            <v xml:space="preserve"> MN</v>
          </cell>
          <cell r="R2038">
            <v>43155</v>
          </cell>
          <cell r="S2038">
            <v>76.22</v>
          </cell>
          <cell r="T2038">
            <v>7.45</v>
          </cell>
          <cell r="U2038" t="str">
            <v xml:space="preserve"> N</v>
          </cell>
          <cell r="V2038">
            <v>11</v>
          </cell>
          <cell r="W2038">
            <v>512111936</v>
          </cell>
          <cell r="X2038" t="str">
            <v xml:space="preserve"> S</v>
          </cell>
          <cell r="Y2038">
            <v>69691</v>
          </cell>
          <cell r="Z2038">
            <v>54233</v>
          </cell>
          <cell r="AA2038">
            <v>0</v>
          </cell>
          <cell r="AB2038">
            <v>1</v>
          </cell>
          <cell r="AC2038">
            <v>10</v>
          </cell>
          <cell r="AD2038">
            <v>4</v>
          </cell>
          <cell r="AE2038">
            <v>0</v>
          </cell>
          <cell r="AF2038">
            <v>0</v>
          </cell>
          <cell r="AG2038" t="str">
            <v xml:space="preserve"> ST</v>
          </cell>
          <cell r="AH2038" t="str">
            <v xml:space="preserve"> 2013 HONDA CRF 450R (VIN JH2PE</v>
          </cell>
          <cell r="AI2038" t="str">
            <v xml:space="preserve"> N</v>
          </cell>
          <cell r="AJ2038">
            <v>7</v>
          </cell>
          <cell r="AK2038">
            <v>0</v>
          </cell>
          <cell r="AL2038">
            <v>69691</v>
          </cell>
          <cell r="AM2038">
            <v>54233</v>
          </cell>
          <cell r="AN2038" t="str">
            <v xml:space="preserve">  0/00/0000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69691</v>
          </cell>
          <cell r="AZ2038">
            <v>54233</v>
          </cell>
          <cell r="BA2038" t="str">
            <v xml:space="preserve"> ST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 t="str">
            <v>Pass</v>
          </cell>
          <cell r="BH2038" t="str">
            <v>Pass</v>
          </cell>
          <cell r="BI2038" t="str">
            <v>***-**-1936</v>
          </cell>
          <cell r="BJ2038">
            <v>2777.03</v>
          </cell>
          <cell r="BK2038">
            <v>2784.48</v>
          </cell>
          <cell r="BL2038">
            <v>2784.48</v>
          </cell>
          <cell r="BM2038"/>
          <cell r="BN2038"/>
          <cell r="BO2038"/>
          <cell r="BP2038"/>
          <cell r="BQ2038">
            <v>2.6695120903655358E-6</v>
          </cell>
          <cell r="BR2038">
            <v>2777.03</v>
          </cell>
          <cell r="BS2038">
            <v>7.45</v>
          </cell>
          <cell r="BT2038">
            <v>2784.48</v>
          </cell>
          <cell r="BU2038">
            <v>0</v>
          </cell>
          <cell r="BV2038">
            <v>2784.48</v>
          </cell>
          <cell r="BW2038">
            <v>0</v>
          </cell>
          <cell r="BX2038">
            <v>0</v>
          </cell>
          <cell r="BY2038"/>
          <cell r="BZ2038">
            <v>0</v>
          </cell>
          <cell r="CA2038" t="e">
            <v>#REF!</v>
          </cell>
          <cell r="CB2038" t="str">
            <v>Match</v>
          </cell>
          <cell r="CC2038" t="b">
            <v>0</v>
          </cell>
          <cell r="CD2038">
            <v>512111936</v>
          </cell>
          <cell r="CE2038">
            <v>9</v>
          </cell>
          <cell r="CF2038">
            <v>5</v>
          </cell>
          <cell r="CG2038">
            <v>11</v>
          </cell>
          <cell r="CH2038" t="b">
            <v>0</v>
          </cell>
          <cell r="CI2038">
            <v>-31.313159722223645</v>
          </cell>
          <cell r="CJ2038"/>
          <cell r="CK2038" t="e">
            <v>#REF!</v>
          </cell>
          <cell r="CL2038" t="e">
            <v>#REF!</v>
          </cell>
        </row>
        <row r="2039">
          <cell r="B2039">
            <v>54377</v>
          </cell>
          <cell r="C2039" t="str">
            <v xml:space="preserve"> WRIGHT,MASON D.</v>
          </cell>
          <cell r="D2039">
            <v>10361.64</v>
          </cell>
          <cell r="E2039">
            <v>9279.2900000000009</v>
          </cell>
          <cell r="F2039">
            <v>43081</v>
          </cell>
          <cell r="G2039">
            <v>43810</v>
          </cell>
          <cell r="H2039" t="str">
            <v xml:space="preserve"> VEHICLE REPAIRS</v>
          </cell>
          <cell r="I2039" t="str">
            <v xml:space="preserve"> SA</v>
          </cell>
          <cell r="J2039">
            <v>31</v>
          </cell>
          <cell r="K2039" t="str">
            <v xml:space="preserve"> A</v>
          </cell>
          <cell r="L2039" t="str">
            <v xml:space="preserve"> N</v>
          </cell>
          <cell r="M2039">
            <v>0</v>
          </cell>
          <cell r="N2039">
            <v>69691</v>
          </cell>
          <cell r="O2039">
            <v>54377</v>
          </cell>
          <cell r="P2039">
            <v>0</v>
          </cell>
          <cell r="Q2039" t="str">
            <v xml:space="preserve"> MN</v>
          </cell>
          <cell r="R2039">
            <v>43152</v>
          </cell>
          <cell r="S2039">
            <v>209.48</v>
          </cell>
          <cell r="T2039">
            <v>24.91</v>
          </cell>
          <cell r="U2039" t="str">
            <v xml:space="preserve"> N</v>
          </cell>
          <cell r="V2039">
            <v>11</v>
          </cell>
          <cell r="W2039">
            <v>512111936</v>
          </cell>
          <cell r="X2039" t="str">
            <v xml:space="preserve"> S</v>
          </cell>
          <cell r="Y2039">
            <v>69691</v>
          </cell>
          <cell r="Z2039">
            <v>54377</v>
          </cell>
          <cell r="AA2039">
            <v>0</v>
          </cell>
          <cell r="AB2039">
            <v>1</v>
          </cell>
          <cell r="AC2039">
            <v>10</v>
          </cell>
          <cell r="AD2039">
            <v>4</v>
          </cell>
          <cell r="AE2039">
            <v>0</v>
          </cell>
          <cell r="AF2039">
            <v>0</v>
          </cell>
          <cell r="AG2039" t="str">
            <v xml:space="preserve"> ST</v>
          </cell>
          <cell r="AH2039" t="str">
            <v xml:space="preserve"> 2006 GMC  SIERRA 1500 (VIN 1GT</v>
          </cell>
          <cell r="AI2039" t="str">
            <v xml:space="preserve"> N</v>
          </cell>
          <cell r="AJ2039">
            <v>7</v>
          </cell>
          <cell r="AK2039">
            <v>0</v>
          </cell>
          <cell r="AL2039">
            <v>69691</v>
          </cell>
          <cell r="AM2039">
            <v>54377</v>
          </cell>
          <cell r="AN2039" t="str">
            <v xml:space="preserve">  0/00/0000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69691</v>
          </cell>
          <cell r="AZ2039">
            <v>54377</v>
          </cell>
          <cell r="BA2039" t="str">
            <v xml:space="preserve"> ST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 t="str">
            <v>Pass</v>
          </cell>
          <cell r="BH2039" t="str">
            <v>Pass</v>
          </cell>
          <cell r="BI2039" t="str">
            <v>***-**-1936</v>
          </cell>
          <cell r="BJ2039">
            <v>9279.2900000000009</v>
          </cell>
          <cell r="BK2039">
            <v>9304.2000000000007</v>
          </cell>
          <cell r="BL2039">
            <v>9304.2000000000007</v>
          </cell>
          <cell r="BM2039"/>
          <cell r="BN2039"/>
          <cell r="BO2039"/>
          <cell r="BP2039"/>
          <cell r="BQ2039">
            <v>8.920024934915365E-6</v>
          </cell>
          <cell r="BR2039">
            <v>9279.2900000000009</v>
          </cell>
          <cell r="BS2039">
            <v>24.91</v>
          </cell>
          <cell r="BT2039">
            <v>9304.2000000000007</v>
          </cell>
          <cell r="BU2039">
            <v>0</v>
          </cell>
          <cell r="BV2039">
            <v>9304.2000000000007</v>
          </cell>
          <cell r="BW2039">
            <v>0</v>
          </cell>
          <cell r="BX2039">
            <v>0</v>
          </cell>
          <cell r="BY2039"/>
          <cell r="BZ2039">
            <v>0</v>
          </cell>
          <cell r="CA2039" t="e">
            <v>#REF!</v>
          </cell>
          <cell r="CB2039" t="str">
            <v>Match</v>
          </cell>
          <cell r="CC2039" t="b">
            <v>0</v>
          </cell>
          <cell r="CD2039">
            <v>512111936</v>
          </cell>
          <cell r="CE2039">
            <v>9</v>
          </cell>
          <cell r="CF2039">
            <v>5</v>
          </cell>
          <cell r="CG2039">
            <v>11</v>
          </cell>
          <cell r="CH2039" t="b">
            <v>0</v>
          </cell>
          <cell r="CI2039">
            <v>-28.313159722223645</v>
          </cell>
          <cell r="CJ2039"/>
          <cell r="CK2039" t="e">
            <v>#REF!</v>
          </cell>
          <cell r="CL2039" t="e">
            <v>#REF!</v>
          </cell>
        </row>
        <row r="2040">
          <cell r="B2040">
            <v>50589</v>
          </cell>
          <cell r="C2040" t="str">
            <v xml:space="preserve"> WRIGHT,STEVE</v>
          </cell>
          <cell r="D2040">
            <v>62000</v>
          </cell>
          <cell r="E2040">
            <v>13772.77</v>
          </cell>
          <cell r="F2040">
            <v>41855</v>
          </cell>
          <cell r="G2040">
            <v>43552</v>
          </cell>
          <cell r="H2040" t="str">
            <v xml:space="preserve"> PURCHASE SWATHER</v>
          </cell>
          <cell r="I2040" t="str">
            <v xml:space="preserve"> SA</v>
          </cell>
          <cell r="J2040">
            <v>92</v>
          </cell>
          <cell r="K2040" t="str">
            <v xml:space="preserve"> A</v>
          </cell>
          <cell r="L2040" t="str">
            <v xml:space="preserve"> N</v>
          </cell>
          <cell r="M2040">
            <v>0</v>
          </cell>
          <cell r="N2040">
            <v>69692</v>
          </cell>
          <cell r="O2040">
            <v>50589</v>
          </cell>
          <cell r="P2040">
            <v>0</v>
          </cell>
          <cell r="Q2040" t="str">
            <v xml:space="preserve"> LF</v>
          </cell>
          <cell r="R2040">
            <v>43552</v>
          </cell>
          <cell r="S2040">
            <v>0</v>
          </cell>
          <cell r="T2040">
            <v>65.650000000000006</v>
          </cell>
          <cell r="U2040" t="str">
            <v xml:space="preserve"> N</v>
          </cell>
          <cell r="V2040">
            <v>7</v>
          </cell>
          <cell r="W2040">
            <v>514722856</v>
          </cell>
          <cell r="X2040" t="str">
            <v xml:space="preserve"> S</v>
          </cell>
          <cell r="Y2040">
            <v>69692</v>
          </cell>
          <cell r="Z2040">
            <v>50589</v>
          </cell>
          <cell r="AA2040">
            <v>0</v>
          </cell>
          <cell r="AB2040">
            <v>11</v>
          </cell>
          <cell r="AC2040">
            <v>2</v>
          </cell>
          <cell r="AD2040">
            <v>11</v>
          </cell>
          <cell r="AE2040">
            <v>0</v>
          </cell>
          <cell r="AF2040">
            <v>0</v>
          </cell>
          <cell r="AG2040" t="str">
            <v xml:space="preserve"> ST</v>
          </cell>
          <cell r="AH2040" t="str">
            <v xml:space="preserve"> ACCOUNTS AND EQUIPMENT</v>
          </cell>
          <cell r="AI2040" t="str">
            <v xml:space="preserve"> N</v>
          </cell>
          <cell r="AJ2040">
            <v>6</v>
          </cell>
          <cell r="AK2040">
            <v>1</v>
          </cell>
          <cell r="AL2040">
            <v>69692</v>
          </cell>
          <cell r="AM2040">
            <v>50589</v>
          </cell>
          <cell r="AN2040" t="str">
            <v xml:space="preserve">  0/00/0000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1</v>
          </cell>
          <cell r="AW2040">
            <v>1</v>
          </cell>
          <cell r="AX2040">
            <v>0</v>
          </cell>
          <cell r="AY2040">
            <v>69692</v>
          </cell>
          <cell r="AZ2040">
            <v>50589</v>
          </cell>
          <cell r="BA2040" t="str">
            <v xml:space="preserve"> ST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 t="str">
            <v>Pass</v>
          </cell>
          <cell r="BH2040" t="str">
            <v>Pass</v>
          </cell>
          <cell r="BI2040" t="str">
            <v>***-**-2856</v>
          </cell>
          <cell r="BJ2040">
            <v>13772.77</v>
          </cell>
          <cell r="BK2040">
            <v>13838.42</v>
          </cell>
          <cell r="BL2040">
            <v>13838.42</v>
          </cell>
          <cell r="BM2040"/>
          <cell r="BN2040"/>
          <cell r="BO2040"/>
          <cell r="BP2040"/>
          <cell r="BQ2040">
            <v>1.1348169817443324E-5</v>
          </cell>
          <cell r="BR2040">
            <v>13772.77</v>
          </cell>
          <cell r="BS2040">
            <v>65.650000000000006</v>
          </cell>
          <cell r="BT2040">
            <v>13838.42</v>
          </cell>
          <cell r="BU2040">
            <v>0</v>
          </cell>
          <cell r="BV2040">
            <v>13838.42</v>
          </cell>
          <cell r="BW2040">
            <v>0</v>
          </cell>
          <cell r="BX2040">
            <v>0</v>
          </cell>
          <cell r="BY2040"/>
          <cell r="BZ2040">
            <v>0</v>
          </cell>
          <cell r="CA2040" t="e">
            <v>#REF!</v>
          </cell>
          <cell r="CB2040" t="str">
            <v>Match</v>
          </cell>
          <cell r="CC2040" t="b">
            <v>0</v>
          </cell>
          <cell r="CD2040">
            <v>514722856</v>
          </cell>
          <cell r="CE2040">
            <v>9</v>
          </cell>
          <cell r="CF2040">
            <v>5</v>
          </cell>
          <cell r="CG2040">
            <v>72</v>
          </cell>
          <cell r="CH2040" t="b">
            <v>0</v>
          </cell>
          <cell r="CI2040">
            <v>-428.31315972222365</v>
          </cell>
          <cell r="CJ2040"/>
          <cell r="CK2040" t="e">
            <v>#REF!</v>
          </cell>
          <cell r="CL2040" t="e">
            <v>#REF!</v>
          </cell>
        </row>
        <row r="2041">
          <cell r="B2041">
            <v>51287</v>
          </cell>
          <cell r="C2041" t="str">
            <v xml:space="preserve"> WRIGHT,STEVE</v>
          </cell>
          <cell r="D2041">
            <v>22002.5</v>
          </cell>
          <cell r="E2041">
            <v>12122.93</v>
          </cell>
          <cell r="F2041">
            <v>42041</v>
          </cell>
          <cell r="G2041">
            <v>43678</v>
          </cell>
          <cell r="H2041" t="str">
            <v xml:space="preserve"> PURCHASE TRAILER</v>
          </cell>
          <cell r="I2041" t="str">
            <v xml:space="preserve"> SA</v>
          </cell>
          <cell r="J2041">
            <v>32</v>
          </cell>
          <cell r="K2041" t="str">
            <v xml:space="preserve"> A</v>
          </cell>
          <cell r="L2041" t="str">
            <v xml:space="preserve"> N</v>
          </cell>
          <cell r="M2041">
            <v>0</v>
          </cell>
          <cell r="N2041">
            <v>69692</v>
          </cell>
          <cell r="O2041">
            <v>51287</v>
          </cell>
          <cell r="P2041">
            <v>0</v>
          </cell>
          <cell r="Q2041" t="str">
            <v xml:space="preserve"> LF</v>
          </cell>
          <cell r="R2041">
            <v>43313</v>
          </cell>
          <cell r="S2041">
            <v>6298.71</v>
          </cell>
          <cell r="T2041">
            <v>239.3</v>
          </cell>
          <cell r="U2041" t="str">
            <v xml:space="preserve"> N</v>
          </cell>
          <cell r="V2041">
            <v>3</v>
          </cell>
          <cell r="W2041">
            <v>514722856</v>
          </cell>
          <cell r="X2041" t="str">
            <v xml:space="preserve"> S</v>
          </cell>
          <cell r="Y2041">
            <v>69692</v>
          </cell>
          <cell r="Z2041">
            <v>51287</v>
          </cell>
          <cell r="AA2041">
            <v>1</v>
          </cell>
          <cell r="AB2041">
            <v>11</v>
          </cell>
          <cell r="AC2041">
            <v>5</v>
          </cell>
          <cell r="AD2041">
            <v>5</v>
          </cell>
          <cell r="AE2041">
            <v>0</v>
          </cell>
          <cell r="AF2041">
            <v>0</v>
          </cell>
          <cell r="AG2041" t="str">
            <v xml:space="preserve"> ST</v>
          </cell>
          <cell r="AH2041" t="str">
            <v xml:space="preserve"> 2014 MAURER DROP DECK (VIN 57C</v>
          </cell>
          <cell r="AI2041" t="str">
            <v xml:space="preserve"> N</v>
          </cell>
          <cell r="AJ2041">
            <v>5.5</v>
          </cell>
          <cell r="AK2041">
            <v>3</v>
          </cell>
          <cell r="AL2041">
            <v>69692</v>
          </cell>
          <cell r="AM2041">
            <v>51287</v>
          </cell>
          <cell r="AN2041" t="str">
            <v xml:space="preserve">  6/26/2017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3</v>
          </cell>
          <cell r="AW2041">
            <v>1</v>
          </cell>
          <cell r="AX2041">
            <v>1</v>
          </cell>
          <cell r="AY2041">
            <v>69692</v>
          </cell>
          <cell r="AZ2041">
            <v>51287</v>
          </cell>
          <cell r="BA2041" t="str">
            <v xml:space="preserve"> ST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 t="str">
            <v>Pass</v>
          </cell>
          <cell r="BH2041" t="str">
            <v>Pass</v>
          </cell>
          <cell r="BI2041" t="str">
            <v>***-**-2856</v>
          </cell>
          <cell r="BJ2041">
            <v>12122.93</v>
          </cell>
          <cell r="BK2041">
            <v>12362.23</v>
          </cell>
          <cell r="BL2041">
            <v>12362.23</v>
          </cell>
          <cell r="BM2041"/>
          <cell r="BN2041"/>
          <cell r="BO2041"/>
          <cell r="BP2041"/>
          <cell r="BQ2041">
            <v>9.1563749314454063E-6</v>
          </cell>
          <cell r="BR2041">
            <v>12122.93</v>
          </cell>
          <cell r="BS2041">
            <v>239.3</v>
          </cell>
          <cell r="BT2041">
            <v>12362.23</v>
          </cell>
          <cell r="BU2041">
            <v>0</v>
          </cell>
          <cell r="BV2041">
            <v>12362.23</v>
          </cell>
          <cell r="BW2041">
            <v>0</v>
          </cell>
          <cell r="BX2041">
            <v>0</v>
          </cell>
          <cell r="BY2041"/>
          <cell r="BZ2041">
            <v>0</v>
          </cell>
          <cell r="CA2041" t="e">
            <v>#REF!</v>
          </cell>
          <cell r="CB2041" t="str">
            <v>Match</v>
          </cell>
          <cell r="CC2041" t="b">
            <v>0</v>
          </cell>
          <cell r="CD2041">
            <v>514722856</v>
          </cell>
          <cell r="CE2041">
            <v>9</v>
          </cell>
          <cell r="CF2041">
            <v>5</v>
          </cell>
          <cell r="CG2041">
            <v>72</v>
          </cell>
          <cell r="CH2041" t="b">
            <v>0</v>
          </cell>
          <cell r="CI2041">
            <v>-189.31315972222365</v>
          </cell>
          <cell r="CJ2041"/>
          <cell r="CK2041" t="e">
            <v>#REF!</v>
          </cell>
          <cell r="CL2041" t="e">
            <v>#REF!</v>
          </cell>
        </row>
        <row r="2042">
          <cell r="B2042">
            <v>51459</v>
          </cell>
          <cell r="C2042" t="str">
            <v xml:space="preserve"> WRIGHT,STEVE</v>
          </cell>
          <cell r="D2042">
            <v>50000</v>
          </cell>
          <cell r="E2042">
            <v>50000</v>
          </cell>
          <cell r="F2042">
            <v>42093</v>
          </cell>
          <cell r="G2042">
            <v>42948</v>
          </cell>
          <cell r="H2042" t="str">
            <v xml:space="preserve"> LIVESTOCK PURCHASE/FEED</v>
          </cell>
          <cell r="I2042" t="str">
            <v xml:space="preserve"> SI</v>
          </cell>
          <cell r="J2042">
            <v>91</v>
          </cell>
          <cell r="K2042" t="str">
            <v xml:space="preserve"> A</v>
          </cell>
          <cell r="L2042" t="str">
            <v xml:space="preserve"> O</v>
          </cell>
          <cell r="M2042">
            <v>50000</v>
          </cell>
          <cell r="N2042">
            <v>69692</v>
          </cell>
          <cell r="O2042">
            <v>51459</v>
          </cell>
          <cell r="P2042">
            <v>0</v>
          </cell>
          <cell r="Q2042" t="str">
            <v xml:space="preserve"> LF</v>
          </cell>
          <cell r="R2042">
            <v>42948</v>
          </cell>
          <cell r="S2042">
            <v>0</v>
          </cell>
          <cell r="T2042">
            <v>238.35</v>
          </cell>
          <cell r="U2042" t="str">
            <v xml:space="preserve"> N</v>
          </cell>
          <cell r="V2042">
            <v>7</v>
          </cell>
          <cell r="W2042">
            <v>514722856</v>
          </cell>
          <cell r="X2042" t="str">
            <v xml:space="preserve"> S</v>
          </cell>
          <cell r="Y2042">
            <v>69692</v>
          </cell>
          <cell r="Z2042">
            <v>51459</v>
          </cell>
          <cell r="AA2042">
            <v>1</v>
          </cell>
          <cell r="AB2042">
            <v>11</v>
          </cell>
          <cell r="AC2042">
            <v>4</v>
          </cell>
          <cell r="AD2042">
            <v>11</v>
          </cell>
          <cell r="AE2042">
            <v>0</v>
          </cell>
          <cell r="AF2042">
            <v>0</v>
          </cell>
          <cell r="AG2042" t="str">
            <v xml:space="preserve"> ST</v>
          </cell>
          <cell r="AH2042" t="str">
            <v xml:space="preserve"> INV ACCTS GI LSTCK</v>
          </cell>
          <cell r="AI2042" t="str">
            <v xml:space="preserve"> N</v>
          </cell>
          <cell r="AJ2042">
            <v>6</v>
          </cell>
          <cell r="AK2042">
            <v>5</v>
          </cell>
          <cell r="AL2042">
            <v>69692</v>
          </cell>
          <cell r="AM2042">
            <v>51459</v>
          </cell>
          <cell r="AN2042" t="str">
            <v xml:space="preserve">  6/26/2017</v>
          </cell>
          <cell r="AO2042">
            <v>50000</v>
          </cell>
          <cell r="AP2042">
            <v>238.35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50238.35</v>
          </cell>
          <cell r="AV2042">
            <v>4</v>
          </cell>
          <cell r="AW2042">
            <v>3</v>
          </cell>
          <cell r="AX2042">
            <v>2</v>
          </cell>
          <cell r="AY2042">
            <v>69692</v>
          </cell>
          <cell r="AZ2042">
            <v>51459</v>
          </cell>
          <cell r="BA2042" t="str">
            <v xml:space="preserve"> ST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 t="str">
            <v>Substandard</v>
          </cell>
          <cell r="BH2042" t="str">
            <v>Pass</v>
          </cell>
          <cell r="BI2042" t="str">
            <v>***-**-2856</v>
          </cell>
          <cell r="BJ2042">
            <v>50000</v>
          </cell>
          <cell r="BK2042">
            <v>50238.35</v>
          </cell>
          <cell r="BL2042"/>
          <cell r="BM2042"/>
          <cell r="BN2042">
            <v>50238.35</v>
          </cell>
          <cell r="BO2042"/>
          <cell r="BP2042"/>
          <cell r="BQ2042">
            <v>4.1197848426436086E-5</v>
          </cell>
          <cell r="BR2042">
            <v>50000</v>
          </cell>
          <cell r="BS2042">
            <v>238.35</v>
          </cell>
          <cell r="BT2042">
            <v>50238.35</v>
          </cell>
          <cell r="BU2042">
            <v>0</v>
          </cell>
          <cell r="BV2042">
            <v>50238.35</v>
          </cell>
          <cell r="BW2042">
            <v>0</v>
          </cell>
          <cell r="BX2042">
            <v>0</v>
          </cell>
          <cell r="BY2042" t="str">
            <v>120 +</v>
          </cell>
          <cell r="BZ2042">
            <v>50238.35</v>
          </cell>
          <cell r="CA2042" t="e">
            <v>#REF!</v>
          </cell>
          <cell r="CB2042" t="str">
            <v>Match</v>
          </cell>
          <cell r="CC2042" t="b">
            <v>0</v>
          </cell>
          <cell r="CD2042">
            <v>514722856</v>
          </cell>
          <cell r="CE2042">
            <v>9</v>
          </cell>
          <cell r="CF2042">
            <v>5</v>
          </cell>
          <cell r="CG2042">
            <v>72</v>
          </cell>
          <cell r="CH2042" t="b">
            <v>0</v>
          </cell>
          <cell r="CI2042">
            <v>175.68684027777635</v>
          </cell>
          <cell r="CJ2042" t="str">
            <v>31 +</v>
          </cell>
          <cell r="CK2042" t="e">
            <v>#REF!</v>
          </cell>
          <cell r="CL2042" t="e">
            <v>#REF!</v>
          </cell>
        </row>
        <row r="2043">
          <cell r="B2043">
            <v>53054</v>
          </cell>
          <cell r="C2043" t="str">
            <v xml:space="preserve"> WRIGHT,SAMANTHA PAIG</v>
          </cell>
          <cell r="D2043">
            <v>4538.4799999999996</v>
          </cell>
          <cell r="E2043">
            <v>2293.1</v>
          </cell>
          <cell r="F2043">
            <v>42551</v>
          </cell>
          <cell r="G2043">
            <v>43599</v>
          </cell>
          <cell r="H2043" t="str">
            <v xml:space="preserve"> VEHICLE REPAIRS</v>
          </cell>
          <cell r="I2043" t="str">
            <v xml:space="preserve"> SA</v>
          </cell>
          <cell r="J2043">
            <v>31</v>
          </cell>
          <cell r="K2043" t="str">
            <v xml:space="preserve"> A</v>
          </cell>
          <cell r="L2043" t="str">
            <v xml:space="preserve"> N</v>
          </cell>
          <cell r="M2043">
            <v>0</v>
          </cell>
          <cell r="N2043">
            <v>69693</v>
          </cell>
          <cell r="O2043">
            <v>53054</v>
          </cell>
          <cell r="P2043">
            <v>0</v>
          </cell>
          <cell r="Q2043" t="str">
            <v xml:space="preserve"> JD</v>
          </cell>
          <cell r="R2043">
            <v>43145</v>
          </cell>
          <cell r="S2043">
            <v>155.55000000000001</v>
          </cell>
          <cell r="T2043">
            <v>5.28</v>
          </cell>
          <cell r="U2043" t="str">
            <v xml:space="preserve"> N</v>
          </cell>
          <cell r="V2043">
            <v>1</v>
          </cell>
          <cell r="W2043">
            <v>514086236</v>
          </cell>
          <cell r="X2043" t="str">
            <v xml:space="preserve"> S</v>
          </cell>
          <cell r="Y2043">
            <v>69693</v>
          </cell>
          <cell r="Z2043">
            <v>53054</v>
          </cell>
          <cell r="AA2043">
            <v>0</v>
          </cell>
          <cell r="AB2043">
            <v>13</v>
          </cell>
          <cell r="AC2043">
            <v>10</v>
          </cell>
          <cell r="AD2043">
            <v>4</v>
          </cell>
          <cell r="AE2043">
            <v>0</v>
          </cell>
          <cell r="AF2043">
            <v>0</v>
          </cell>
          <cell r="AG2043" t="str">
            <v xml:space="preserve"> ST</v>
          </cell>
          <cell r="AH2043" t="str">
            <v xml:space="preserve"> UNSECURED</v>
          </cell>
          <cell r="AI2043" t="str">
            <v xml:space="preserve"> N</v>
          </cell>
          <cell r="AJ2043">
            <v>10.5</v>
          </cell>
          <cell r="AK2043">
            <v>4</v>
          </cell>
          <cell r="AL2043">
            <v>69693</v>
          </cell>
          <cell r="AM2043">
            <v>53054</v>
          </cell>
          <cell r="AN2043" t="str">
            <v xml:space="preserve">  0/00/0000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1</v>
          </cell>
          <cell r="AW2043">
            <v>0</v>
          </cell>
          <cell r="AX2043">
            <v>0</v>
          </cell>
          <cell r="AY2043">
            <v>69693</v>
          </cell>
          <cell r="AZ2043">
            <v>53054</v>
          </cell>
          <cell r="BA2043" t="str">
            <v xml:space="preserve"> ST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 t="str">
            <v>Pass</v>
          </cell>
          <cell r="BH2043" t="str">
            <v>Pass</v>
          </cell>
          <cell r="BI2043" t="str">
            <v>***-**-6236</v>
          </cell>
          <cell r="BJ2043">
            <v>2293.1</v>
          </cell>
          <cell r="BK2043">
            <v>2298.38</v>
          </cell>
          <cell r="BL2043">
            <v>2298.38</v>
          </cell>
          <cell r="BM2043"/>
          <cell r="BN2043"/>
          <cell r="BO2043"/>
          <cell r="BP2043"/>
          <cell r="BQ2043">
            <v>3.3064775179331208E-6</v>
          </cell>
          <cell r="BR2043">
            <v>2293.1</v>
          </cell>
          <cell r="BS2043">
            <v>5.28</v>
          </cell>
          <cell r="BT2043">
            <v>2298.38</v>
          </cell>
          <cell r="BU2043">
            <v>0</v>
          </cell>
          <cell r="BV2043">
            <v>2298.38</v>
          </cell>
          <cell r="BW2043">
            <v>0</v>
          </cell>
          <cell r="BX2043">
            <v>0</v>
          </cell>
          <cell r="BY2043"/>
          <cell r="BZ2043">
            <v>0</v>
          </cell>
          <cell r="CA2043" t="e">
            <v>#REF!</v>
          </cell>
          <cell r="CB2043" t="str">
            <v>Match</v>
          </cell>
          <cell r="CC2043" t="b">
            <v>0</v>
          </cell>
          <cell r="CD2043">
            <v>514086236</v>
          </cell>
          <cell r="CE2043">
            <v>9</v>
          </cell>
          <cell r="CF2043">
            <v>5</v>
          </cell>
          <cell r="CG2043">
            <v>8</v>
          </cell>
          <cell r="CH2043" t="b">
            <v>0</v>
          </cell>
          <cell r="CI2043">
            <v>-21.313159722223645</v>
          </cell>
          <cell r="CJ2043"/>
          <cell r="CK2043" t="e">
            <v>#REF!</v>
          </cell>
          <cell r="CL2043" t="e">
            <v>#REF!</v>
          </cell>
        </row>
        <row r="2044">
          <cell r="B2044">
            <v>50309</v>
          </cell>
          <cell r="C2044" t="str">
            <v xml:space="preserve"> WRIGHT CATTLE COMPAN</v>
          </cell>
          <cell r="D2044">
            <v>100000</v>
          </cell>
          <cell r="E2044">
            <v>100000</v>
          </cell>
          <cell r="F2044">
            <v>41772</v>
          </cell>
          <cell r="G2044">
            <v>43069</v>
          </cell>
          <cell r="H2044" t="str">
            <v xml:space="preserve"> EQUIPMENT TERM</v>
          </cell>
          <cell r="I2044" t="str">
            <v xml:space="preserve"> SI</v>
          </cell>
          <cell r="J2044">
            <v>91</v>
          </cell>
          <cell r="K2044" t="str">
            <v xml:space="preserve"> A</v>
          </cell>
          <cell r="L2044" t="str">
            <v xml:space="preserve"> N</v>
          </cell>
          <cell r="M2044">
            <v>0</v>
          </cell>
          <cell r="N2044">
            <v>69700</v>
          </cell>
          <cell r="O2044">
            <v>50309</v>
          </cell>
          <cell r="P2044">
            <v>0</v>
          </cell>
          <cell r="Q2044" t="str">
            <v xml:space="preserve"> JB</v>
          </cell>
          <cell r="R2044">
            <v>43069</v>
          </cell>
          <cell r="S2044">
            <v>0</v>
          </cell>
          <cell r="T2044">
            <v>393.29</v>
          </cell>
          <cell r="U2044" t="str">
            <v xml:space="preserve"> N</v>
          </cell>
          <cell r="V2044">
            <v>3</v>
          </cell>
          <cell r="W2044">
            <v>271966512</v>
          </cell>
          <cell r="X2044" t="str">
            <v xml:space="preserve"> S</v>
          </cell>
          <cell r="Y2044">
            <v>69700</v>
          </cell>
          <cell r="Z2044">
            <v>50309</v>
          </cell>
          <cell r="AA2044">
            <v>1</v>
          </cell>
          <cell r="AB2044">
            <v>25</v>
          </cell>
          <cell r="AC2044">
            <v>2</v>
          </cell>
          <cell r="AD2044">
            <v>11</v>
          </cell>
          <cell r="AE2044">
            <v>0</v>
          </cell>
          <cell r="AF2044">
            <v>0</v>
          </cell>
          <cell r="AG2044" t="str">
            <v xml:space="preserve"> ST</v>
          </cell>
          <cell r="AH2044" t="str">
            <v xml:space="preserve"> ALL EQUIPMENT</v>
          </cell>
          <cell r="AI2044" t="str">
            <v xml:space="preserve"> N</v>
          </cell>
          <cell r="AJ2044">
            <v>4.95</v>
          </cell>
          <cell r="AK2044">
            <v>3</v>
          </cell>
          <cell r="AL2044">
            <v>69700</v>
          </cell>
          <cell r="AM2044">
            <v>50309</v>
          </cell>
          <cell r="AN2044" t="str">
            <v xml:space="preserve">  7/10/2017</v>
          </cell>
          <cell r="AO2044">
            <v>100000</v>
          </cell>
          <cell r="AP2044">
            <v>393.29</v>
          </cell>
          <cell r="AQ2044">
            <v>0</v>
          </cell>
          <cell r="AR2044">
            <v>100393.29</v>
          </cell>
          <cell r="AS2044">
            <v>0</v>
          </cell>
          <cell r="AT2044">
            <v>0</v>
          </cell>
          <cell r="AU2044">
            <v>0</v>
          </cell>
          <cell r="AV2044">
            <v>2</v>
          </cell>
          <cell r="AW2044">
            <v>0</v>
          </cell>
          <cell r="AX2044">
            <v>0</v>
          </cell>
          <cell r="AY2044">
            <v>69700</v>
          </cell>
          <cell r="AZ2044">
            <v>50309</v>
          </cell>
          <cell r="BA2044" t="str">
            <v xml:space="preserve"> ST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 t="str">
            <v>Pass</v>
          </cell>
          <cell r="BH2044" t="str">
            <v>Pass</v>
          </cell>
          <cell r="BI2044" t="str">
            <v>***-**-6512</v>
          </cell>
          <cell r="BJ2044">
            <v>100000</v>
          </cell>
          <cell r="BK2044">
            <v>100393.29</v>
          </cell>
          <cell r="BL2044">
            <v>100393.29</v>
          </cell>
          <cell r="BM2044"/>
          <cell r="BN2044"/>
          <cell r="BO2044"/>
          <cell r="BP2044"/>
          <cell r="BQ2044">
            <v>6.7976449903619542E-5</v>
          </cell>
          <cell r="BR2044">
            <v>100000</v>
          </cell>
          <cell r="BS2044">
            <v>393.29</v>
          </cell>
          <cell r="BT2044">
            <v>100393.29</v>
          </cell>
          <cell r="BU2044">
            <v>0</v>
          </cell>
          <cell r="BV2044">
            <v>100393.29</v>
          </cell>
          <cell r="BW2044">
            <v>0</v>
          </cell>
          <cell r="BX2044">
            <v>0</v>
          </cell>
          <cell r="BY2044" t="str">
            <v>30-59</v>
          </cell>
          <cell r="BZ2044">
            <v>100393.29</v>
          </cell>
          <cell r="CA2044" t="e">
            <v>#REF!</v>
          </cell>
          <cell r="CB2044" t="str">
            <v>Match</v>
          </cell>
          <cell r="CC2044" t="b">
            <v>0</v>
          </cell>
          <cell r="CD2044">
            <v>271966512</v>
          </cell>
          <cell r="CE2044">
            <v>9</v>
          </cell>
          <cell r="CF2044">
            <v>2</v>
          </cell>
          <cell r="CG2044">
            <v>96</v>
          </cell>
          <cell r="CH2044" t="b">
            <v>0</v>
          </cell>
          <cell r="CI2044">
            <v>54.686840277776355</v>
          </cell>
          <cell r="CJ2044" t="str">
            <v>31 +</v>
          </cell>
          <cell r="CK2044" t="e">
            <v>#REF!</v>
          </cell>
          <cell r="CL2044" t="e">
            <v>#REF!</v>
          </cell>
        </row>
        <row r="2045">
          <cell r="B2045">
            <v>51661</v>
          </cell>
          <cell r="C2045" t="str">
            <v xml:space="preserve"> WRIGHT CATTLE COMPAN</v>
          </cell>
          <cell r="D2045">
            <v>30000</v>
          </cell>
          <cell r="E2045">
            <v>21046.76</v>
          </cell>
          <cell r="F2045">
            <v>42139</v>
          </cell>
          <cell r="G2045">
            <v>43069</v>
          </cell>
          <cell r="H2045" t="str">
            <v xml:space="preserve"> TRACTOR REPAIR</v>
          </cell>
          <cell r="I2045" t="str">
            <v xml:space="preserve"> SI</v>
          </cell>
          <cell r="J2045">
            <v>91</v>
          </cell>
          <cell r="K2045" t="str">
            <v xml:space="preserve"> A</v>
          </cell>
          <cell r="L2045" t="str">
            <v xml:space="preserve"> N</v>
          </cell>
          <cell r="M2045">
            <v>0</v>
          </cell>
          <cell r="N2045">
            <v>69700</v>
          </cell>
          <cell r="O2045">
            <v>51661</v>
          </cell>
          <cell r="P2045">
            <v>0</v>
          </cell>
          <cell r="Q2045" t="str">
            <v xml:space="preserve"> JB</v>
          </cell>
          <cell r="R2045">
            <v>43069</v>
          </cell>
          <cell r="S2045">
            <v>0</v>
          </cell>
          <cell r="T2045">
            <v>82.78</v>
          </cell>
          <cell r="U2045" t="str">
            <v xml:space="preserve"> N</v>
          </cell>
          <cell r="V2045">
            <v>7</v>
          </cell>
          <cell r="W2045">
            <v>271966512</v>
          </cell>
          <cell r="X2045" t="str">
            <v xml:space="preserve"> F</v>
          </cell>
          <cell r="Y2045">
            <v>69700</v>
          </cell>
          <cell r="Z2045">
            <v>51661</v>
          </cell>
          <cell r="AA2045">
            <v>1</v>
          </cell>
          <cell r="AB2045">
            <v>25</v>
          </cell>
          <cell r="AC2045">
            <v>4</v>
          </cell>
          <cell r="AD2045">
            <v>11</v>
          </cell>
          <cell r="AE2045">
            <v>0</v>
          </cell>
          <cell r="AF2045">
            <v>0</v>
          </cell>
          <cell r="AG2045" t="str">
            <v xml:space="preserve"> ST</v>
          </cell>
          <cell r="AH2045" t="str">
            <v xml:space="preserve"> ALL ACCOUNTS AND EQUIPMENT</v>
          </cell>
          <cell r="AI2045" t="str">
            <v xml:space="preserve"> N</v>
          </cell>
          <cell r="AJ2045">
            <v>4.95</v>
          </cell>
          <cell r="AK2045">
            <v>3</v>
          </cell>
          <cell r="AL2045">
            <v>69700</v>
          </cell>
          <cell r="AM2045">
            <v>51661</v>
          </cell>
          <cell r="AN2045" t="str">
            <v xml:space="preserve">  7/10/2017</v>
          </cell>
          <cell r="AO2045">
            <v>21046.76</v>
          </cell>
          <cell r="AP2045">
            <v>82.78</v>
          </cell>
          <cell r="AQ2045">
            <v>0</v>
          </cell>
          <cell r="AR2045">
            <v>21129.54</v>
          </cell>
          <cell r="AS2045">
            <v>0</v>
          </cell>
          <cell r="AT2045">
            <v>0</v>
          </cell>
          <cell r="AU2045">
            <v>0</v>
          </cell>
          <cell r="AV2045">
            <v>2</v>
          </cell>
          <cell r="AW2045">
            <v>0</v>
          </cell>
          <cell r="AX2045">
            <v>0</v>
          </cell>
          <cell r="AY2045">
            <v>69700</v>
          </cell>
          <cell r="AZ2045">
            <v>51661</v>
          </cell>
          <cell r="BA2045" t="str">
            <v xml:space="preserve"> ST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 t="str">
            <v>Pass</v>
          </cell>
          <cell r="BH2045" t="str">
            <v>Pass</v>
          </cell>
          <cell r="BI2045" t="str">
            <v>**-***6512</v>
          </cell>
          <cell r="BJ2045">
            <v>21046.76</v>
          </cell>
          <cell r="BK2045">
            <v>21129.539999999997</v>
          </cell>
          <cell r="BL2045">
            <v>21129.539999999997</v>
          </cell>
          <cell r="BM2045"/>
          <cell r="BN2045"/>
          <cell r="BO2045"/>
          <cell r="BP2045"/>
          <cell r="BQ2045">
            <v>1.4306840267735035E-5</v>
          </cell>
          <cell r="BR2045">
            <v>21046.76</v>
          </cell>
          <cell r="BS2045">
            <v>82.78</v>
          </cell>
          <cell r="BT2045">
            <v>21129.539999999997</v>
          </cell>
          <cell r="BU2045">
            <v>0</v>
          </cell>
          <cell r="BV2045">
            <v>21129.539999999997</v>
          </cell>
          <cell r="BW2045">
            <v>0</v>
          </cell>
          <cell r="BX2045">
            <v>0</v>
          </cell>
          <cell r="BY2045" t="str">
            <v>30-59</v>
          </cell>
          <cell r="BZ2045">
            <v>21129.539999999997</v>
          </cell>
          <cell r="CA2045" t="e">
            <v>#REF!</v>
          </cell>
          <cell r="CB2045" t="str">
            <v>Match</v>
          </cell>
          <cell r="CC2045" t="b">
            <v>0</v>
          </cell>
          <cell r="CD2045">
            <v>271966512</v>
          </cell>
          <cell r="CE2045">
            <v>9</v>
          </cell>
          <cell r="CF2045">
            <v>2</v>
          </cell>
          <cell r="CG2045">
            <v>96</v>
          </cell>
          <cell r="CH2045" t="b">
            <v>0</v>
          </cell>
          <cell r="CI2045">
            <v>54.686840277776355</v>
          </cell>
          <cell r="CJ2045" t="str">
            <v>31 +</v>
          </cell>
          <cell r="CK2045" t="e">
            <v>#REF!</v>
          </cell>
          <cell r="CL2045" t="e">
            <v>#REF!</v>
          </cell>
        </row>
        <row r="2046">
          <cell r="B2046">
            <v>52315</v>
          </cell>
          <cell r="C2046" t="str">
            <v xml:space="preserve"> WRIGHT CATTLE COMPAN</v>
          </cell>
          <cell r="D2046">
            <v>60000</v>
          </cell>
          <cell r="E2046">
            <v>120000</v>
          </cell>
          <cell r="F2046">
            <v>42328</v>
          </cell>
          <cell r="G2046">
            <v>43069</v>
          </cell>
          <cell r="H2046" t="str">
            <v xml:space="preserve"> OPERATING LOC</v>
          </cell>
          <cell r="I2046" t="str">
            <v xml:space="preserve"> SI</v>
          </cell>
          <cell r="J2046">
            <v>91</v>
          </cell>
          <cell r="K2046" t="str">
            <v xml:space="preserve"> A</v>
          </cell>
          <cell r="L2046" t="str">
            <v xml:space="preserve"> O</v>
          </cell>
          <cell r="M2046">
            <v>120000</v>
          </cell>
          <cell r="N2046">
            <v>69700</v>
          </cell>
          <cell r="O2046">
            <v>52315</v>
          </cell>
          <cell r="P2046">
            <v>0</v>
          </cell>
          <cell r="Q2046" t="str">
            <v xml:space="preserve"> JB</v>
          </cell>
          <cell r="R2046">
            <v>43069</v>
          </cell>
          <cell r="S2046">
            <v>0</v>
          </cell>
          <cell r="T2046">
            <v>471.94</v>
          </cell>
          <cell r="U2046" t="str">
            <v xml:space="preserve"> N</v>
          </cell>
          <cell r="V2046">
            <v>3</v>
          </cell>
          <cell r="W2046">
            <v>271966512</v>
          </cell>
          <cell r="X2046" t="str">
            <v xml:space="preserve"> F</v>
          </cell>
          <cell r="Y2046">
            <v>69700</v>
          </cell>
          <cell r="Z2046">
            <v>52315</v>
          </cell>
          <cell r="AA2046">
            <v>0</v>
          </cell>
          <cell r="AB2046">
            <v>25</v>
          </cell>
          <cell r="AC2046">
            <v>4</v>
          </cell>
          <cell r="AD2046">
            <v>11</v>
          </cell>
          <cell r="AE2046">
            <v>0</v>
          </cell>
          <cell r="AF2046">
            <v>0</v>
          </cell>
          <cell r="AG2046" t="str">
            <v xml:space="preserve"> ST</v>
          </cell>
          <cell r="AH2046" t="str">
            <v xml:space="preserve"> ALL EQUIPMENT</v>
          </cell>
          <cell r="AI2046" t="str">
            <v xml:space="preserve"> N</v>
          </cell>
          <cell r="AJ2046">
            <v>4.95</v>
          </cell>
          <cell r="AK2046">
            <v>1</v>
          </cell>
          <cell r="AL2046">
            <v>69700</v>
          </cell>
          <cell r="AM2046">
            <v>52315</v>
          </cell>
          <cell r="AN2046" t="str">
            <v xml:space="preserve">  0/00/0000</v>
          </cell>
          <cell r="AO2046">
            <v>120000</v>
          </cell>
          <cell r="AP2046">
            <v>471.94</v>
          </cell>
          <cell r="AQ2046">
            <v>0</v>
          </cell>
          <cell r="AR2046">
            <v>120471.94</v>
          </cell>
          <cell r="AS2046">
            <v>0</v>
          </cell>
          <cell r="AT2046">
            <v>0</v>
          </cell>
          <cell r="AU2046">
            <v>0</v>
          </cell>
          <cell r="AV2046">
            <v>1</v>
          </cell>
          <cell r="AW2046">
            <v>0</v>
          </cell>
          <cell r="AX2046">
            <v>0</v>
          </cell>
          <cell r="AY2046">
            <v>69700</v>
          </cell>
          <cell r="AZ2046">
            <v>52315</v>
          </cell>
          <cell r="BA2046" t="str">
            <v xml:space="preserve"> ST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 t="str">
            <v>Pass</v>
          </cell>
          <cell r="BH2046" t="str">
            <v>Pass</v>
          </cell>
          <cell r="BI2046" t="str">
            <v>**-***6512</v>
          </cell>
          <cell r="BJ2046">
            <v>120000</v>
          </cell>
          <cell r="BK2046">
            <v>120471.94</v>
          </cell>
          <cell r="BL2046">
            <v>120471.94</v>
          </cell>
          <cell r="BM2046"/>
          <cell r="BN2046"/>
          <cell r="BO2046"/>
          <cell r="BP2046"/>
          <cell r="BQ2046">
            <v>8.1571739884343458E-5</v>
          </cell>
          <cell r="BR2046">
            <v>120000</v>
          </cell>
          <cell r="BS2046">
            <v>471.94</v>
          </cell>
          <cell r="BT2046">
            <v>120471.94</v>
          </cell>
          <cell r="BU2046">
            <v>0</v>
          </cell>
          <cell r="BV2046">
            <v>120471.94</v>
          </cell>
          <cell r="BW2046">
            <v>0</v>
          </cell>
          <cell r="BX2046">
            <v>0</v>
          </cell>
          <cell r="BY2046" t="str">
            <v>30-59</v>
          </cell>
          <cell r="BZ2046">
            <v>120471.94</v>
          </cell>
          <cell r="CA2046" t="e">
            <v>#REF!</v>
          </cell>
          <cell r="CB2046" t="str">
            <v>Match</v>
          </cell>
          <cell r="CC2046" t="b">
            <v>0</v>
          </cell>
          <cell r="CD2046">
            <v>271966512</v>
          </cell>
          <cell r="CE2046">
            <v>9</v>
          </cell>
          <cell r="CF2046">
            <v>2</v>
          </cell>
          <cell r="CG2046">
            <v>96</v>
          </cell>
          <cell r="CH2046" t="b">
            <v>0</v>
          </cell>
          <cell r="CI2046">
            <v>54.686840277776355</v>
          </cell>
          <cell r="CJ2046" t="str">
            <v>31 +</v>
          </cell>
          <cell r="CK2046" t="e">
            <v>#REF!</v>
          </cell>
          <cell r="CL2046" t="e">
            <v>#REF!</v>
          </cell>
        </row>
        <row r="2047">
          <cell r="B2047">
            <v>310322</v>
          </cell>
          <cell r="C2047" t="str">
            <v xml:space="preserve"> YAGER,JAMES A.</v>
          </cell>
          <cell r="D2047">
            <v>300000</v>
          </cell>
          <cell r="E2047">
            <v>277791.21999999997</v>
          </cell>
          <cell r="F2047">
            <v>41480</v>
          </cell>
          <cell r="G2047">
            <v>52444</v>
          </cell>
          <cell r="H2047" t="str">
            <v xml:space="preserve"> CASH OUT REFINANCE</v>
          </cell>
          <cell r="I2047" t="str">
            <v xml:space="preserve"> PA</v>
          </cell>
          <cell r="J2047">
            <v>19</v>
          </cell>
          <cell r="K2047" t="str">
            <v xml:space="preserve"> A</v>
          </cell>
          <cell r="L2047" t="str">
            <v xml:space="preserve"> N</v>
          </cell>
          <cell r="M2047">
            <v>0</v>
          </cell>
          <cell r="N2047">
            <v>70040</v>
          </cell>
          <cell r="O2047">
            <v>310322</v>
          </cell>
          <cell r="P2047">
            <v>0</v>
          </cell>
          <cell r="Q2047" t="str">
            <v xml:space="preserve"> AT</v>
          </cell>
          <cell r="R2047">
            <v>43132</v>
          </cell>
          <cell r="S2047">
            <v>1564.94</v>
          </cell>
          <cell r="T2047">
            <v>798.63</v>
          </cell>
          <cell r="U2047" t="str">
            <v xml:space="preserve"> N</v>
          </cell>
          <cell r="V2047">
            <v>2</v>
          </cell>
          <cell r="W2047">
            <v>513966851</v>
          </cell>
          <cell r="X2047" t="str">
            <v xml:space="preserve"> S</v>
          </cell>
          <cell r="Y2047">
            <v>70040</v>
          </cell>
          <cell r="Z2047">
            <v>310322</v>
          </cell>
          <cell r="AA2047">
            <v>0</v>
          </cell>
          <cell r="AB2047">
            <v>11</v>
          </cell>
          <cell r="AC2047">
            <v>6</v>
          </cell>
          <cell r="AD2047">
            <v>3</v>
          </cell>
          <cell r="AE2047">
            <v>310322</v>
          </cell>
          <cell r="AF2047">
            <v>1</v>
          </cell>
          <cell r="AG2047" t="str">
            <v xml:space="preserve"> ST</v>
          </cell>
          <cell r="AH2047" t="str">
            <v xml:space="preserve"> 2510 E HWY. 96, SCOTT CITY</v>
          </cell>
          <cell r="AI2047" t="str">
            <v xml:space="preserve"> N</v>
          </cell>
          <cell r="AJ2047">
            <v>4.5</v>
          </cell>
          <cell r="AK2047">
            <v>0</v>
          </cell>
          <cell r="AL2047">
            <v>70040</v>
          </cell>
          <cell r="AM2047">
            <v>310322</v>
          </cell>
          <cell r="AN2047" t="str">
            <v xml:space="preserve">  0/00/0000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70040</v>
          </cell>
          <cell r="AZ2047">
            <v>310322</v>
          </cell>
          <cell r="BA2047" t="str">
            <v xml:space="preserve"> ST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 t="str">
            <v>Pass</v>
          </cell>
          <cell r="BH2047" t="str">
            <v>Pass</v>
          </cell>
          <cell r="BI2047" t="str">
            <v>***-**-6851</v>
          </cell>
          <cell r="BJ2047">
            <v>277791.21999999997</v>
          </cell>
          <cell r="BK2047">
            <v>278589.84999999998</v>
          </cell>
          <cell r="BL2047">
            <v>278589.84999999998</v>
          </cell>
          <cell r="BM2047"/>
          <cell r="BN2047"/>
          <cell r="BO2047"/>
          <cell r="BP2047"/>
          <cell r="BQ2047">
            <v>1.716660086363214E-4</v>
          </cell>
          <cell r="BR2047">
            <v>277791.21999999997</v>
          </cell>
          <cell r="BS2047">
            <v>798.63</v>
          </cell>
          <cell r="BT2047">
            <v>278589.84999999998</v>
          </cell>
          <cell r="BU2047">
            <v>0</v>
          </cell>
          <cell r="BV2047">
            <v>278589.84999999998</v>
          </cell>
          <cell r="BW2047">
            <v>0</v>
          </cell>
          <cell r="BX2047">
            <v>0</v>
          </cell>
          <cell r="BY2047"/>
          <cell r="BZ2047">
            <v>0</v>
          </cell>
          <cell r="CA2047" t="e">
            <v>#REF!</v>
          </cell>
          <cell r="CB2047" t="str">
            <v>Match</v>
          </cell>
          <cell r="CC2047" t="b">
            <v>0</v>
          </cell>
          <cell r="CD2047">
            <v>513966851</v>
          </cell>
          <cell r="CE2047">
            <v>9</v>
          </cell>
          <cell r="CF2047">
            <v>5</v>
          </cell>
          <cell r="CG2047">
            <v>96</v>
          </cell>
          <cell r="CH2047" t="b">
            <v>0</v>
          </cell>
          <cell r="CI2047">
            <v>-8.3131597222236451</v>
          </cell>
          <cell r="CJ2047"/>
          <cell r="CK2047" t="e">
            <v>#REF!</v>
          </cell>
          <cell r="CL2047" t="e">
            <v>#REF!</v>
          </cell>
        </row>
        <row r="2048">
          <cell r="B2048">
            <v>9310322</v>
          </cell>
          <cell r="C2048" t="str">
            <v xml:space="preserve"> YAGER,JAMES A</v>
          </cell>
          <cell r="D2048">
            <v>-300000</v>
          </cell>
          <cell r="E2048">
            <v>-277791.21999999997</v>
          </cell>
          <cell r="F2048">
            <v>41480</v>
          </cell>
          <cell r="G2048">
            <v>52444</v>
          </cell>
          <cell r="H2048" t="str">
            <v xml:space="preserve"> SOLD FHLB LOAN</v>
          </cell>
          <cell r="I2048" t="str">
            <v xml:space="preserve"> PT</v>
          </cell>
          <cell r="J2048">
            <v>20</v>
          </cell>
          <cell r="K2048" t="str">
            <v xml:space="preserve"> A</v>
          </cell>
          <cell r="L2048" t="str">
            <v xml:space="preserve"> N</v>
          </cell>
          <cell r="M2048">
            <v>0</v>
          </cell>
          <cell r="N2048">
            <v>70040</v>
          </cell>
          <cell r="O2048">
            <v>9310322</v>
          </cell>
          <cell r="P2048">
            <v>0</v>
          </cell>
          <cell r="Q2048" t="str">
            <v xml:space="preserve"> AT</v>
          </cell>
          <cell r="R2048">
            <v>43132</v>
          </cell>
          <cell r="S2048">
            <v>1564.94</v>
          </cell>
          <cell r="T2048">
            <v>-798.63</v>
          </cell>
          <cell r="U2048" t="str">
            <v xml:space="preserve"> N</v>
          </cell>
          <cell r="V2048">
            <v>2</v>
          </cell>
          <cell r="W2048">
            <v>513966851</v>
          </cell>
          <cell r="X2048" t="str">
            <v xml:space="preserve"> S</v>
          </cell>
          <cell r="Y2048">
            <v>70040</v>
          </cell>
          <cell r="Z2048">
            <v>9310322</v>
          </cell>
          <cell r="AA2048">
            <v>0</v>
          </cell>
          <cell r="AB2048">
            <v>11</v>
          </cell>
          <cell r="AC2048">
            <v>6</v>
          </cell>
          <cell r="AD2048">
            <v>3</v>
          </cell>
          <cell r="AE2048">
            <v>310322</v>
          </cell>
          <cell r="AF2048">
            <v>1</v>
          </cell>
          <cell r="AG2048" t="str">
            <v xml:space="preserve"> ST</v>
          </cell>
          <cell r="AH2048" t="str">
            <v xml:space="preserve"> 2510 E. HWY. 96, SCOTT CITY</v>
          </cell>
          <cell r="AI2048" t="str">
            <v xml:space="preserve"> N</v>
          </cell>
          <cell r="AJ2048">
            <v>4.5</v>
          </cell>
          <cell r="AK2048">
            <v>2</v>
          </cell>
          <cell r="AL2048">
            <v>70040</v>
          </cell>
          <cell r="AM2048">
            <v>9310322</v>
          </cell>
          <cell r="AN2048" t="str">
            <v xml:space="preserve">  0/00/0000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70040</v>
          </cell>
          <cell r="AZ2048">
            <v>9310322</v>
          </cell>
          <cell r="BA2048" t="str">
            <v xml:space="preserve"> ST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 t="str">
            <v>Pass</v>
          </cell>
          <cell r="BH2048" t="str">
            <v>Pass</v>
          </cell>
          <cell r="BI2048" t="str">
            <v>***-**-6851</v>
          </cell>
          <cell r="BJ2048">
            <v>-277791.21999999997</v>
          </cell>
          <cell r="BK2048">
            <v>-278589.84999999998</v>
          </cell>
          <cell r="BL2048">
            <v>-278589.84999999998</v>
          </cell>
          <cell r="BM2048"/>
          <cell r="BN2048"/>
          <cell r="BO2048"/>
          <cell r="BP2048"/>
          <cell r="BQ2048">
            <v>-1.716660086363214E-4</v>
          </cell>
          <cell r="BR2048">
            <v>-277791.21999999997</v>
          </cell>
          <cell r="BS2048">
            <v>-798.63</v>
          </cell>
          <cell r="BT2048">
            <v>-278589.84999999998</v>
          </cell>
          <cell r="BU2048">
            <v>0</v>
          </cell>
          <cell r="BV2048">
            <v>-278589.84999999998</v>
          </cell>
          <cell r="BW2048">
            <v>0</v>
          </cell>
          <cell r="BX2048">
            <v>0</v>
          </cell>
          <cell r="BY2048"/>
          <cell r="BZ2048">
            <v>0</v>
          </cell>
          <cell r="CA2048" t="e">
            <v>#REF!</v>
          </cell>
          <cell r="CB2048" t="str">
            <v>Match</v>
          </cell>
          <cell r="CC2048" t="b">
            <v>0</v>
          </cell>
          <cell r="CD2048">
            <v>513966851</v>
          </cell>
          <cell r="CE2048">
            <v>9</v>
          </cell>
          <cell r="CF2048">
            <v>5</v>
          </cell>
          <cell r="CG2048">
            <v>96</v>
          </cell>
          <cell r="CH2048" t="b">
            <v>0</v>
          </cell>
          <cell r="CI2048">
            <v>-8.3131597222236451</v>
          </cell>
          <cell r="CJ2048"/>
          <cell r="CK2048" t="e">
            <v>#REF!</v>
          </cell>
          <cell r="CL2048" t="e">
            <v>#REF!</v>
          </cell>
        </row>
        <row r="2049">
          <cell r="B2049">
            <v>51660</v>
          </cell>
          <cell r="C2049" t="str">
            <v xml:space="preserve"> YANEZ,JUAN ENRIQUE</v>
          </cell>
          <cell r="D2049">
            <v>21722.85</v>
          </cell>
          <cell r="E2049">
            <v>10709.37</v>
          </cell>
          <cell r="F2049">
            <v>42139</v>
          </cell>
          <cell r="G2049">
            <v>43966</v>
          </cell>
          <cell r="H2049" t="str">
            <v xml:space="preserve"> PURCHASE VEHICLE</v>
          </cell>
          <cell r="I2049" t="str">
            <v xml:space="preserve"> SA</v>
          </cell>
          <cell r="J2049">
            <v>34</v>
          </cell>
          <cell r="K2049" t="str">
            <v xml:space="preserve"> A</v>
          </cell>
          <cell r="L2049" t="str">
            <v xml:space="preserve"> N</v>
          </cell>
          <cell r="M2049">
            <v>0</v>
          </cell>
          <cell r="N2049">
            <v>70043</v>
          </cell>
          <cell r="O2049">
            <v>51660</v>
          </cell>
          <cell r="P2049">
            <v>0</v>
          </cell>
          <cell r="Q2049" t="str">
            <v xml:space="preserve"> JD</v>
          </cell>
          <cell r="R2049">
            <v>43174</v>
          </cell>
          <cell r="S2049">
            <v>440.63</v>
          </cell>
          <cell r="T2049">
            <v>4.7</v>
          </cell>
          <cell r="U2049" t="str">
            <v xml:space="preserve"> N</v>
          </cell>
          <cell r="V2049">
            <v>11</v>
          </cell>
          <cell r="W2049">
            <v>972814208</v>
          </cell>
          <cell r="X2049" t="str">
            <v xml:space="preserve"> S</v>
          </cell>
          <cell r="Y2049">
            <v>70043</v>
          </cell>
          <cell r="Z2049">
            <v>51660</v>
          </cell>
          <cell r="AA2049">
            <v>0</v>
          </cell>
          <cell r="AB2049">
            <v>25</v>
          </cell>
          <cell r="AC2049">
            <v>5</v>
          </cell>
          <cell r="AD2049">
            <v>12</v>
          </cell>
          <cell r="AE2049">
            <v>0</v>
          </cell>
          <cell r="AF2049">
            <v>0</v>
          </cell>
          <cell r="AG2049" t="str">
            <v xml:space="preserve"> ST</v>
          </cell>
          <cell r="AH2049" t="str">
            <v xml:space="preserve"> 2011 CHEVROLET SILVERADO 4X4</v>
          </cell>
          <cell r="AI2049" t="str">
            <v xml:space="preserve"> N</v>
          </cell>
          <cell r="AJ2049">
            <v>8</v>
          </cell>
          <cell r="AK2049">
            <v>1</v>
          </cell>
          <cell r="AL2049">
            <v>70043</v>
          </cell>
          <cell r="AM2049">
            <v>51660</v>
          </cell>
          <cell r="AN2049" t="str">
            <v xml:space="preserve">  0/00/0000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1</v>
          </cell>
          <cell r="AW2049">
            <v>0</v>
          </cell>
          <cell r="AX2049">
            <v>0</v>
          </cell>
          <cell r="AY2049">
            <v>70043</v>
          </cell>
          <cell r="AZ2049">
            <v>51660</v>
          </cell>
          <cell r="BA2049" t="str">
            <v xml:space="preserve"> ST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 t="str">
            <v>Pass</v>
          </cell>
          <cell r="BH2049" t="str">
            <v>Pass</v>
          </cell>
          <cell r="BI2049" t="str">
            <v>***-**-4208</v>
          </cell>
          <cell r="BJ2049">
            <v>10709.37</v>
          </cell>
          <cell r="BK2049">
            <v>10714.070000000002</v>
          </cell>
          <cell r="BL2049">
            <v>10714.070000000002</v>
          </cell>
          <cell r="BM2049"/>
          <cell r="BN2049"/>
          <cell r="BO2049"/>
          <cell r="BP2049"/>
          <cell r="BQ2049">
            <v>1.1765413386736583E-5</v>
          </cell>
          <cell r="BR2049">
            <v>10709.37</v>
          </cell>
          <cell r="BS2049">
            <v>4.7</v>
          </cell>
          <cell r="BT2049">
            <v>10714.070000000002</v>
          </cell>
          <cell r="BU2049">
            <v>0</v>
          </cell>
          <cell r="BV2049">
            <v>10714.070000000002</v>
          </cell>
          <cell r="BW2049">
            <v>0</v>
          </cell>
          <cell r="BX2049">
            <v>0</v>
          </cell>
          <cell r="BY2049"/>
          <cell r="BZ2049">
            <v>0</v>
          </cell>
          <cell r="CA2049" t="e">
            <v>#REF!</v>
          </cell>
          <cell r="CB2049" t="str">
            <v>Match</v>
          </cell>
          <cell r="CC2049" t="b">
            <v>0</v>
          </cell>
          <cell r="CD2049">
            <v>972814208</v>
          </cell>
          <cell r="CE2049">
            <v>9</v>
          </cell>
          <cell r="CF2049">
            <v>9</v>
          </cell>
          <cell r="CG2049">
            <v>81</v>
          </cell>
          <cell r="CH2049" t="str">
            <v>Z</v>
          </cell>
          <cell r="CI2049">
            <v>-50.313159722223645</v>
          </cell>
          <cell r="CJ2049"/>
          <cell r="CK2049" t="e">
            <v>#REF!</v>
          </cell>
          <cell r="CL2049" t="e">
            <v>#REF!</v>
          </cell>
        </row>
        <row r="2050">
          <cell r="B2050">
            <v>53052</v>
          </cell>
          <cell r="C2050" t="str">
            <v xml:space="preserve"> YATES,DAVID</v>
          </cell>
          <cell r="D2050">
            <v>4379.57</v>
          </cell>
          <cell r="E2050">
            <v>1672.01</v>
          </cell>
          <cell r="F2050">
            <v>42551</v>
          </cell>
          <cell r="G2050">
            <v>43403</v>
          </cell>
          <cell r="H2050" t="str">
            <v xml:space="preserve"> PERSONAL</v>
          </cell>
          <cell r="I2050" t="str">
            <v xml:space="preserve"> SA</v>
          </cell>
          <cell r="J2050">
            <v>31</v>
          </cell>
          <cell r="K2050" t="str">
            <v xml:space="preserve"> A</v>
          </cell>
          <cell r="L2050" t="str">
            <v xml:space="preserve"> N</v>
          </cell>
          <cell r="M2050">
            <v>0</v>
          </cell>
          <cell r="N2050">
            <v>70050</v>
          </cell>
          <cell r="O2050">
            <v>53052</v>
          </cell>
          <cell r="P2050">
            <v>0</v>
          </cell>
          <cell r="Q2050" t="str">
            <v xml:space="preserve"> MN</v>
          </cell>
          <cell r="R2050">
            <v>43130</v>
          </cell>
          <cell r="S2050">
            <v>174</v>
          </cell>
          <cell r="T2050">
            <v>9.07</v>
          </cell>
          <cell r="U2050" t="str">
            <v xml:space="preserve"> N</v>
          </cell>
          <cell r="V2050">
            <v>1</v>
          </cell>
          <cell r="W2050">
            <v>512620098</v>
          </cell>
          <cell r="X2050" t="str">
            <v xml:space="preserve"> S</v>
          </cell>
          <cell r="Y2050">
            <v>70050</v>
          </cell>
          <cell r="Z2050">
            <v>53052</v>
          </cell>
          <cell r="AA2050">
            <v>0</v>
          </cell>
          <cell r="AB2050">
            <v>23</v>
          </cell>
          <cell r="AC2050">
            <v>10</v>
          </cell>
          <cell r="AD2050">
            <v>4</v>
          </cell>
          <cell r="AE2050">
            <v>0</v>
          </cell>
          <cell r="AF2050">
            <v>0</v>
          </cell>
          <cell r="AG2050" t="str">
            <v xml:space="preserve"> ST</v>
          </cell>
          <cell r="AH2050" t="str">
            <v xml:space="preserve"> UNSECURED</v>
          </cell>
          <cell r="AI2050" t="str">
            <v xml:space="preserve"> N</v>
          </cell>
          <cell r="AJ2050">
            <v>9</v>
          </cell>
          <cell r="AK2050">
            <v>0</v>
          </cell>
          <cell r="AL2050">
            <v>70050</v>
          </cell>
          <cell r="AM2050">
            <v>53052</v>
          </cell>
          <cell r="AN2050" t="str">
            <v xml:space="preserve">  0/00/0000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70050</v>
          </cell>
          <cell r="AZ2050">
            <v>53052</v>
          </cell>
          <cell r="BA2050" t="str">
            <v xml:space="preserve"> ST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 t="str">
            <v>Pass</v>
          </cell>
          <cell r="BH2050" t="str">
            <v>Pass</v>
          </cell>
          <cell r="BI2050" t="str">
            <v>***-**-0098</v>
          </cell>
          <cell r="BJ2050">
            <v>1672.01</v>
          </cell>
          <cell r="BK2050">
            <v>1681.08</v>
          </cell>
          <cell r="BL2050">
            <v>1681.08</v>
          </cell>
          <cell r="BM2050"/>
          <cell r="BN2050"/>
          <cell r="BO2050"/>
          <cell r="BP2050"/>
          <cell r="BQ2050">
            <v>2.0664964364245619E-6</v>
          </cell>
          <cell r="BR2050">
            <v>1672.01</v>
          </cell>
          <cell r="BS2050">
            <v>9.07</v>
          </cell>
          <cell r="BT2050">
            <v>1681.08</v>
          </cell>
          <cell r="BU2050">
            <v>0</v>
          </cell>
          <cell r="BV2050">
            <v>1681.08</v>
          </cell>
          <cell r="BW2050">
            <v>0</v>
          </cell>
          <cell r="BX2050">
            <v>0</v>
          </cell>
          <cell r="BY2050"/>
          <cell r="BZ2050">
            <v>0</v>
          </cell>
          <cell r="CA2050" t="e">
            <v>#REF!</v>
          </cell>
          <cell r="CB2050" t="str">
            <v>Match</v>
          </cell>
          <cell r="CC2050" t="b">
            <v>0</v>
          </cell>
          <cell r="CD2050">
            <v>512620098</v>
          </cell>
          <cell r="CE2050">
            <v>9</v>
          </cell>
          <cell r="CF2050">
            <v>5</v>
          </cell>
          <cell r="CG2050">
            <v>62</v>
          </cell>
          <cell r="CH2050" t="b">
            <v>0</v>
          </cell>
          <cell r="CI2050">
            <v>-6.3131597222236451</v>
          </cell>
          <cell r="CJ2050"/>
          <cell r="CK2050" t="e">
            <v>#REF!</v>
          </cell>
          <cell r="CL2050" t="e">
            <v>#REF!</v>
          </cell>
        </row>
        <row r="2051">
          <cell r="B2051">
            <v>52546</v>
          </cell>
          <cell r="C2051" t="str">
            <v xml:space="preserve"> ZAPATA,JOE JR</v>
          </cell>
          <cell r="D2051">
            <v>6915.61</v>
          </cell>
          <cell r="E2051">
            <v>1283.97</v>
          </cell>
          <cell r="F2051">
            <v>42394</v>
          </cell>
          <cell r="G2051">
            <v>43231</v>
          </cell>
          <cell r="H2051" t="str">
            <v xml:space="preserve"> PERSONAL</v>
          </cell>
          <cell r="I2051" t="str">
            <v xml:space="preserve"> SA</v>
          </cell>
          <cell r="J2051">
            <v>31</v>
          </cell>
          <cell r="K2051" t="str">
            <v xml:space="preserve"> A</v>
          </cell>
          <cell r="L2051" t="str">
            <v xml:space="preserve"> N</v>
          </cell>
          <cell r="M2051">
            <v>0</v>
          </cell>
          <cell r="N2051">
            <v>70400</v>
          </cell>
          <cell r="O2051">
            <v>52546</v>
          </cell>
          <cell r="P2051">
            <v>0</v>
          </cell>
          <cell r="Q2051" t="str">
            <v xml:space="preserve"> JD</v>
          </cell>
          <cell r="R2051">
            <v>43111</v>
          </cell>
          <cell r="S2051">
            <v>291.74</v>
          </cell>
          <cell r="T2051">
            <v>16.63</v>
          </cell>
          <cell r="U2051" t="str">
            <v xml:space="preserve"> N</v>
          </cell>
          <cell r="V2051">
            <v>11</v>
          </cell>
          <cell r="W2051">
            <v>630148822</v>
          </cell>
          <cell r="X2051" t="str">
            <v xml:space="preserve"> S</v>
          </cell>
          <cell r="Y2051">
            <v>70400</v>
          </cell>
          <cell r="Z2051">
            <v>52546</v>
          </cell>
          <cell r="AA2051">
            <v>0</v>
          </cell>
          <cell r="AB2051">
            <v>1</v>
          </cell>
          <cell r="AC2051">
            <v>10</v>
          </cell>
          <cell r="AD2051">
            <v>4</v>
          </cell>
          <cell r="AE2051">
            <v>0</v>
          </cell>
          <cell r="AF2051">
            <v>0</v>
          </cell>
          <cell r="AG2051" t="str">
            <v xml:space="preserve"> ST</v>
          </cell>
          <cell r="AH2051" t="str">
            <v xml:space="preserve"> 2006 CHEVROLET SILVERADO</v>
          </cell>
          <cell r="AI2051" t="str">
            <v xml:space="preserve"> N</v>
          </cell>
          <cell r="AJ2051">
            <v>11</v>
          </cell>
          <cell r="AK2051">
            <v>6</v>
          </cell>
          <cell r="AL2051">
            <v>70400</v>
          </cell>
          <cell r="AM2051">
            <v>52546</v>
          </cell>
          <cell r="AN2051" t="str">
            <v xml:space="preserve">  0/00/0000</v>
          </cell>
          <cell r="AO2051">
            <v>146.66</v>
          </cell>
          <cell r="AP2051">
            <v>11.61</v>
          </cell>
          <cell r="AQ2051">
            <v>158.27000000000001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70400</v>
          </cell>
          <cell r="AZ2051">
            <v>52546</v>
          </cell>
          <cell r="BA2051" t="str">
            <v xml:space="preserve"> ST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 t="str">
            <v>Pass</v>
          </cell>
          <cell r="BH2051" t="str">
            <v>Pass</v>
          </cell>
          <cell r="BI2051" t="str">
            <v>***-**-8822</v>
          </cell>
          <cell r="BJ2051">
            <v>1283.97</v>
          </cell>
          <cell r="BK2051">
            <v>1300.6000000000001</v>
          </cell>
          <cell r="BL2051">
            <v>1300.6000000000001</v>
          </cell>
          <cell r="BM2051"/>
          <cell r="BN2051"/>
          <cell r="BO2051"/>
          <cell r="BP2051"/>
          <cell r="BQ2051">
            <v>1.9395493862833423E-6</v>
          </cell>
          <cell r="BR2051">
            <v>1283.97</v>
          </cell>
          <cell r="BS2051">
            <v>16.63</v>
          </cell>
          <cell r="BT2051">
            <v>1300.6000000000001</v>
          </cell>
          <cell r="BU2051">
            <v>0</v>
          </cell>
          <cell r="BV2051">
            <v>1300.6000000000001</v>
          </cell>
          <cell r="BW2051">
            <v>0</v>
          </cell>
          <cell r="BX2051">
            <v>0</v>
          </cell>
          <cell r="BY2051" t="str">
            <v>1-29</v>
          </cell>
          <cell r="BZ2051">
            <v>158.26999999999998</v>
          </cell>
          <cell r="CA2051" t="e">
            <v>#REF!</v>
          </cell>
          <cell r="CB2051" t="str">
            <v>Match</v>
          </cell>
          <cell r="CC2051" t="b">
            <v>0</v>
          </cell>
          <cell r="CD2051">
            <v>630148822</v>
          </cell>
          <cell r="CE2051">
            <v>9</v>
          </cell>
          <cell r="CF2051">
            <v>6</v>
          </cell>
          <cell r="CG2051">
            <v>14</v>
          </cell>
          <cell r="CH2051" t="b">
            <v>0</v>
          </cell>
          <cell r="CI2051">
            <v>12.686840277776355</v>
          </cell>
          <cell r="CJ2051"/>
          <cell r="CK2051" t="e">
            <v>#REF!</v>
          </cell>
          <cell r="CL2051" t="e">
            <v>#REF!</v>
          </cell>
        </row>
        <row r="2052">
          <cell r="B2052">
            <v>52816</v>
          </cell>
          <cell r="C2052" t="str">
            <v xml:space="preserve"> JR.,JOE ZAPATA,</v>
          </cell>
          <cell r="D2052">
            <v>5026.5</v>
          </cell>
          <cell r="E2052">
            <v>1280.69</v>
          </cell>
          <cell r="F2052">
            <v>42485</v>
          </cell>
          <cell r="G2052">
            <v>43330</v>
          </cell>
          <cell r="H2052" t="str">
            <v xml:space="preserve"> WEDDING EXPENSES</v>
          </cell>
          <cell r="I2052" t="str">
            <v xml:space="preserve"> SA</v>
          </cell>
          <cell r="J2052">
            <v>31</v>
          </cell>
          <cell r="K2052" t="str">
            <v xml:space="preserve"> A</v>
          </cell>
          <cell r="L2052" t="str">
            <v xml:space="preserve"> N</v>
          </cell>
          <cell r="M2052">
            <v>0</v>
          </cell>
          <cell r="N2052">
            <v>70400</v>
          </cell>
          <cell r="O2052">
            <v>52816</v>
          </cell>
          <cell r="P2052">
            <v>0</v>
          </cell>
          <cell r="Q2052" t="str">
            <v xml:space="preserve"> JD</v>
          </cell>
          <cell r="R2052">
            <v>43149</v>
          </cell>
          <cell r="S2052">
            <v>196.99</v>
          </cell>
          <cell r="T2052">
            <v>0.28000000000000003</v>
          </cell>
          <cell r="U2052" t="str">
            <v xml:space="preserve"> N</v>
          </cell>
          <cell r="V2052">
            <v>11</v>
          </cell>
          <cell r="W2052">
            <v>630148822</v>
          </cell>
          <cell r="X2052" t="str">
            <v xml:space="preserve"> S</v>
          </cell>
          <cell r="Y2052">
            <v>70400</v>
          </cell>
          <cell r="Z2052">
            <v>52816</v>
          </cell>
          <cell r="AA2052">
            <v>0</v>
          </cell>
          <cell r="AB2052">
            <v>1</v>
          </cell>
          <cell r="AC2052">
            <v>10</v>
          </cell>
          <cell r="AD2052">
            <v>4</v>
          </cell>
          <cell r="AE2052">
            <v>0</v>
          </cell>
          <cell r="AF2052">
            <v>0</v>
          </cell>
          <cell r="AG2052" t="str">
            <v xml:space="preserve"> ST</v>
          </cell>
          <cell r="AH2052" t="str">
            <v xml:space="preserve"> 06 CHEV SILVERADO, 75 BELM</v>
          </cell>
          <cell r="AI2052" t="str">
            <v xml:space="preserve"> N</v>
          </cell>
          <cell r="AJ2052">
            <v>7.95</v>
          </cell>
          <cell r="AK2052">
            <v>0</v>
          </cell>
          <cell r="AL2052">
            <v>70400</v>
          </cell>
          <cell r="AM2052">
            <v>52816</v>
          </cell>
          <cell r="AN2052" t="str">
            <v xml:space="preserve">  0/00/0000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70400</v>
          </cell>
          <cell r="AZ2052">
            <v>52816</v>
          </cell>
          <cell r="BA2052" t="str">
            <v xml:space="preserve"> ST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 t="str">
            <v>Pass</v>
          </cell>
          <cell r="BH2052" t="str">
            <v>Pass</v>
          </cell>
          <cell r="BI2052" t="str">
            <v>***-**-8822</v>
          </cell>
          <cell r="BJ2052">
            <v>1280.69</v>
          </cell>
          <cell r="BK2052">
            <v>1280.97</v>
          </cell>
          <cell r="BL2052">
            <v>1280.97</v>
          </cell>
          <cell r="BM2052"/>
          <cell r="BN2052"/>
          <cell r="BO2052"/>
          <cell r="BP2052"/>
          <cell r="BQ2052">
            <v>1.3981843212831896E-6</v>
          </cell>
          <cell r="BR2052">
            <v>1280.69</v>
          </cell>
          <cell r="BS2052">
            <v>0.28000000000000003</v>
          </cell>
          <cell r="BT2052">
            <v>1280.97</v>
          </cell>
          <cell r="BU2052">
            <v>0</v>
          </cell>
          <cell r="BV2052">
            <v>1280.97</v>
          </cell>
          <cell r="BW2052">
            <v>0</v>
          </cell>
          <cell r="BX2052">
            <v>0</v>
          </cell>
          <cell r="BY2052"/>
          <cell r="BZ2052">
            <v>0</v>
          </cell>
          <cell r="CA2052" t="e">
            <v>#REF!</v>
          </cell>
          <cell r="CB2052" t="str">
            <v>Match</v>
          </cell>
          <cell r="CC2052" t="b">
            <v>0</v>
          </cell>
          <cell r="CD2052">
            <v>630148822</v>
          </cell>
          <cell r="CE2052">
            <v>9</v>
          </cell>
          <cell r="CF2052">
            <v>6</v>
          </cell>
          <cell r="CG2052">
            <v>14</v>
          </cell>
          <cell r="CH2052" t="b">
            <v>0</v>
          </cell>
          <cell r="CI2052">
            <v>-25.313159722223645</v>
          </cell>
          <cell r="CJ2052"/>
          <cell r="CK2052" t="e">
            <v>#REF!</v>
          </cell>
          <cell r="CL2052" t="e">
            <v>#REF!</v>
          </cell>
        </row>
        <row r="2053">
          <cell r="B2053">
            <v>53282</v>
          </cell>
          <cell r="C2053" t="str">
            <v xml:space="preserve"> ZAPATA,JOSHUA</v>
          </cell>
          <cell r="D2053">
            <v>2335.59</v>
          </cell>
          <cell r="E2053">
            <v>2202.61</v>
          </cell>
          <cell r="F2053">
            <v>42629</v>
          </cell>
          <cell r="G2053">
            <v>42867</v>
          </cell>
          <cell r="H2053" t="str">
            <v xml:space="preserve"> REPAIR PLUMBING</v>
          </cell>
          <cell r="I2053" t="str">
            <v xml:space="preserve"> CO</v>
          </cell>
          <cell r="J2053">
            <v>31</v>
          </cell>
          <cell r="K2053" t="str">
            <v xml:space="preserve"> A</v>
          </cell>
          <cell r="L2053" t="str">
            <v xml:space="preserve"> N</v>
          </cell>
          <cell r="M2053">
            <v>0</v>
          </cell>
          <cell r="N2053">
            <v>70401</v>
          </cell>
          <cell r="O2053">
            <v>53282</v>
          </cell>
          <cell r="P2053">
            <v>2202.61</v>
          </cell>
          <cell r="Q2053" t="str">
            <v xml:space="preserve"> MN</v>
          </cell>
          <cell r="R2053">
            <v>42657</v>
          </cell>
          <cell r="S2053">
            <v>143.63999999999999</v>
          </cell>
          <cell r="T2053">
            <v>0</v>
          </cell>
          <cell r="U2053" t="str">
            <v xml:space="preserve"> N</v>
          </cell>
          <cell r="V2053">
            <v>1</v>
          </cell>
          <cell r="W2053">
            <v>640169087</v>
          </cell>
          <cell r="X2053" t="str">
            <v xml:space="preserve"> S</v>
          </cell>
          <cell r="Y2053">
            <v>70401</v>
          </cell>
          <cell r="Z2053">
            <v>53282</v>
          </cell>
          <cell r="AA2053">
            <v>0</v>
          </cell>
          <cell r="AB2053">
            <v>1</v>
          </cell>
          <cell r="AC2053">
            <v>10</v>
          </cell>
          <cell r="AD2053">
            <v>4</v>
          </cell>
          <cell r="AE2053">
            <v>0</v>
          </cell>
          <cell r="AF2053">
            <v>0</v>
          </cell>
          <cell r="AG2053" t="str">
            <v xml:space="preserve"> CO</v>
          </cell>
          <cell r="AH2053" t="str">
            <v xml:space="preserve"> UNSECURED</v>
          </cell>
          <cell r="AI2053" t="str">
            <v xml:space="preserve"> N</v>
          </cell>
          <cell r="AJ2053">
            <v>13</v>
          </cell>
          <cell r="AK2053">
            <v>16</v>
          </cell>
          <cell r="AL2053">
            <v>70401</v>
          </cell>
          <cell r="AM2053">
            <v>53282</v>
          </cell>
          <cell r="AN2053" t="str">
            <v xml:space="preserve">  0/00/0000</v>
          </cell>
          <cell r="AO2053">
            <v>2202.61</v>
          </cell>
          <cell r="AP2053">
            <v>377.37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2579.98</v>
          </cell>
          <cell r="AV2053">
            <v>16</v>
          </cell>
          <cell r="AW2053">
            <v>16</v>
          </cell>
          <cell r="AX2053">
            <v>16</v>
          </cell>
          <cell r="AY2053">
            <v>70401</v>
          </cell>
          <cell r="AZ2053">
            <v>53282</v>
          </cell>
          <cell r="BA2053" t="str">
            <v xml:space="preserve"> CO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 t="str">
            <v>Substandard</v>
          </cell>
          <cell r="BH2053" t="str">
            <v>Pass</v>
          </cell>
          <cell r="BI2053" t="str">
            <v>***-**-9087</v>
          </cell>
          <cell r="BJ2053">
            <v>2202.61</v>
          </cell>
          <cell r="BK2053">
            <v>0</v>
          </cell>
          <cell r="BL2053"/>
          <cell r="BM2053"/>
          <cell r="BN2053">
            <v>0</v>
          </cell>
          <cell r="BO2053"/>
          <cell r="BP2053"/>
          <cell r="BQ2053">
            <v>3.932187693310604E-6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4405.22</v>
          </cell>
          <cell r="BY2053" t="str">
            <v>120 +</v>
          </cell>
          <cell r="BZ2053">
            <v>2579.98</v>
          </cell>
          <cell r="CA2053" t="e">
            <v>#REF!</v>
          </cell>
          <cell r="CB2053" t="str">
            <v>Match</v>
          </cell>
          <cell r="CC2053" t="b">
            <v>0</v>
          </cell>
          <cell r="CD2053">
            <v>640169087</v>
          </cell>
          <cell r="CE2053">
            <v>9</v>
          </cell>
          <cell r="CF2053">
            <v>6</v>
          </cell>
          <cell r="CG2053">
            <v>16</v>
          </cell>
          <cell r="CH2053" t="b">
            <v>0</v>
          </cell>
          <cell r="CI2053">
            <v>466.68684027777635</v>
          </cell>
          <cell r="CJ2053" t="str">
            <v>31 +</v>
          </cell>
          <cell r="CK2053">
            <v>0</v>
          </cell>
          <cell r="CL2053">
            <v>0</v>
          </cell>
        </row>
        <row r="2054">
          <cell r="B2054">
            <v>51812</v>
          </cell>
          <cell r="C2054" t="str">
            <v xml:space="preserve"> ZILLA,JOHN</v>
          </cell>
          <cell r="D2054">
            <v>20015</v>
          </cell>
          <cell r="E2054">
            <v>10778.88</v>
          </cell>
          <cell r="F2054">
            <v>42184</v>
          </cell>
          <cell r="G2054">
            <v>43709</v>
          </cell>
          <cell r="H2054" t="str">
            <v xml:space="preserve"> DEBT CONSOLIDATION</v>
          </cell>
          <cell r="I2054" t="str">
            <v xml:space="preserve"> SA</v>
          </cell>
          <cell r="J2054">
            <v>31</v>
          </cell>
          <cell r="K2054" t="str">
            <v xml:space="preserve"> A</v>
          </cell>
          <cell r="L2054" t="str">
            <v xml:space="preserve"> N</v>
          </cell>
          <cell r="M2054">
            <v>0</v>
          </cell>
          <cell r="N2054">
            <v>70451</v>
          </cell>
          <cell r="O2054">
            <v>51812</v>
          </cell>
          <cell r="P2054">
            <v>0</v>
          </cell>
          <cell r="Q2054" t="str">
            <v xml:space="preserve"> LF</v>
          </cell>
          <cell r="R2054">
            <v>43344</v>
          </cell>
          <cell r="S2054">
            <v>6122.66</v>
          </cell>
          <cell r="T2054">
            <v>399.26</v>
          </cell>
          <cell r="U2054" t="str">
            <v xml:space="preserve"> N</v>
          </cell>
          <cell r="V2054">
            <v>1</v>
          </cell>
          <cell r="W2054">
            <v>522135908</v>
          </cell>
          <cell r="X2054" t="str">
            <v xml:space="preserve"> S</v>
          </cell>
          <cell r="Y2054">
            <v>70451</v>
          </cell>
          <cell r="Z2054">
            <v>51812</v>
          </cell>
          <cell r="AA2054">
            <v>0</v>
          </cell>
          <cell r="AB2054">
            <v>26</v>
          </cell>
          <cell r="AC2054">
            <v>10</v>
          </cell>
          <cell r="AD2054">
            <v>4</v>
          </cell>
          <cell r="AE2054">
            <v>0</v>
          </cell>
          <cell r="AF2054">
            <v>0</v>
          </cell>
          <cell r="AG2054" t="str">
            <v xml:space="preserve"> ST</v>
          </cell>
          <cell r="AH2054" t="str">
            <v xml:space="preserve"> UNSECURED</v>
          </cell>
          <cell r="AI2054" t="str">
            <v xml:space="preserve"> N</v>
          </cell>
          <cell r="AJ2054">
            <v>8</v>
          </cell>
          <cell r="AK2054">
            <v>0</v>
          </cell>
          <cell r="AL2054">
            <v>70451</v>
          </cell>
          <cell r="AM2054">
            <v>51812</v>
          </cell>
          <cell r="AN2054" t="str">
            <v xml:space="preserve">  0/00/0000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70451</v>
          </cell>
          <cell r="AZ2054">
            <v>51812</v>
          </cell>
          <cell r="BA2054" t="str">
            <v xml:space="preserve"> ST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 t="str">
            <v>Pass</v>
          </cell>
          <cell r="BH2054" t="str">
            <v>Pass</v>
          </cell>
          <cell r="BI2054" t="str">
            <v>***-**-5908</v>
          </cell>
          <cell r="BJ2054">
            <v>10778.88</v>
          </cell>
          <cell r="BK2054">
            <v>11178.14</v>
          </cell>
          <cell r="BL2054">
            <v>11178.14</v>
          </cell>
          <cell r="BM2054"/>
          <cell r="BN2054"/>
          <cell r="BO2054"/>
          <cell r="BP2054"/>
          <cell r="BQ2054">
            <v>1.1841777718579824E-5</v>
          </cell>
          <cell r="BR2054">
            <v>10778.88</v>
          </cell>
          <cell r="BS2054">
            <v>399.26</v>
          </cell>
          <cell r="BT2054">
            <v>11178.14</v>
          </cell>
          <cell r="BU2054">
            <v>0</v>
          </cell>
          <cell r="BV2054">
            <v>11178.14</v>
          </cell>
          <cell r="BW2054">
            <v>0</v>
          </cell>
          <cell r="BX2054">
            <v>0</v>
          </cell>
          <cell r="BY2054"/>
          <cell r="BZ2054">
            <v>0</v>
          </cell>
          <cell r="CA2054" t="e">
            <v>#REF!</v>
          </cell>
          <cell r="CB2054" t="str">
            <v>Match</v>
          </cell>
          <cell r="CC2054" t="b">
            <v>0</v>
          </cell>
          <cell r="CD2054">
            <v>522135908</v>
          </cell>
          <cell r="CE2054">
            <v>9</v>
          </cell>
          <cell r="CF2054">
            <v>5</v>
          </cell>
          <cell r="CG2054">
            <v>13</v>
          </cell>
          <cell r="CH2054" t="b">
            <v>0</v>
          </cell>
          <cell r="CI2054">
            <v>-220.31315972222365</v>
          </cell>
          <cell r="CJ2054"/>
          <cell r="CK2054" t="e">
            <v>#REF!</v>
          </cell>
          <cell r="CL2054" t="e">
            <v>#REF!</v>
          </cell>
        </row>
        <row r="2055">
          <cell r="B2055">
            <v>53781</v>
          </cell>
          <cell r="C2055" t="str">
            <v xml:space="preserve"> ZILLA,KAELY JANE</v>
          </cell>
          <cell r="D2055">
            <v>9227.5</v>
          </cell>
          <cell r="E2055">
            <v>7828.01</v>
          </cell>
          <cell r="F2055">
            <v>42845</v>
          </cell>
          <cell r="G2055">
            <v>44317</v>
          </cell>
          <cell r="H2055" t="str">
            <v xml:space="preserve"> PURCHASE VEHICLE</v>
          </cell>
          <cell r="I2055" t="str">
            <v xml:space="preserve"> SA</v>
          </cell>
          <cell r="J2055">
            <v>34</v>
          </cell>
          <cell r="K2055" t="str">
            <v xml:space="preserve"> A</v>
          </cell>
          <cell r="L2055" t="str">
            <v xml:space="preserve"> N</v>
          </cell>
          <cell r="M2055">
            <v>0</v>
          </cell>
          <cell r="N2055">
            <v>70452</v>
          </cell>
          <cell r="O2055">
            <v>53781</v>
          </cell>
          <cell r="P2055">
            <v>0</v>
          </cell>
          <cell r="Q2055" t="str">
            <v xml:space="preserve"> LF</v>
          </cell>
          <cell r="R2055">
            <v>43132</v>
          </cell>
          <cell r="S2055">
            <v>212.86</v>
          </cell>
          <cell r="T2055">
            <v>24.66</v>
          </cell>
          <cell r="U2055" t="str">
            <v xml:space="preserve"> N</v>
          </cell>
          <cell r="V2055">
            <v>11</v>
          </cell>
          <cell r="W2055">
            <v>513158159</v>
          </cell>
          <cell r="X2055" t="str">
            <v xml:space="preserve"> S</v>
          </cell>
          <cell r="Y2055">
            <v>70452</v>
          </cell>
          <cell r="Z2055">
            <v>53781</v>
          </cell>
          <cell r="AA2055">
            <v>0</v>
          </cell>
          <cell r="AB2055">
            <v>26</v>
          </cell>
          <cell r="AC2055">
            <v>5</v>
          </cell>
          <cell r="AD2055">
            <v>12</v>
          </cell>
          <cell r="AE2055">
            <v>0</v>
          </cell>
          <cell r="AF2055">
            <v>0</v>
          </cell>
          <cell r="AG2055" t="str">
            <v xml:space="preserve"> ST</v>
          </cell>
          <cell r="AH2055" t="str">
            <v xml:space="preserve"> 2016 JEEP CHEROKEE LATITUDE</v>
          </cell>
          <cell r="AI2055" t="str">
            <v xml:space="preserve"> N</v>
          </cell>
          <cell r="AJ2055">
            <v>5</v>
          </cell>
          <cell r="AK2055">
            <v>0</v>
          </cell>
          <cell r="AL2055">
            <v>70452</v>
          </cell>
          <cell r="AM2055">
            <v>53781</v>
          </cell>
          <cell r="AN2055" t="str">
            <v xml:space="preserve">  0/00/0000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70452</v>
          </cell>
          <cell r="AZ2055">
            <v>53781</v>
          </cell>
          <cell r="BA2055" t="str">
            <v xml:space="preserve"> ST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 t="str">
            <v>Pass</v>
          </cell>
          <cell r="BH2055" t="str">
            <v>Pass</v>
          </cell>
          <cell r="BI2055" t="str">
            <v>***-**-8159</v>
          </cell>
          <cell r="BJ2055">
            <v>7828.01</v>
          </cell>
          <cell r="BK2055">
            <v>7852.67</v>
          </cell>
          <cell r="BL2055">
            <v>7852.67</v>
          </cell>
          <cell r="BM2055"/>
          <cell r="BN2055"/>
          <cell r="BO2055"/>
          <cell r="BP2055"/>
          <cell r="BQ2055">
            <v>5.374952824343766E-6</v>
          </cell>
          <cell r="BR2055">
            <v>7828.01</v>
          </cell>
          <cell r="BS2055">
            <v>24.66</v>
          </cell>
          <cell r="BT2055">
            <v>7852.67</v>
          </cell>
          <cell r="BU2055">
            <v>0</v>
          </cell>
          <cell r="BV2055">
            <v>7852.67</v>
          </cell>
          <cell r="BW2055">
            <v>0</v>
          </cell>
          <cell r="BX2055">
            <v>0</v>
          </cell>
          <cell r="BY2055"/>
          <cell r="BZ2055">
            <v>0</v>
          </cell>
          <cell r="CA2055" t="e">
            <v>#REF!</v>
          </cell>
          <cell r="CB2055" t="str">
            <v>Match</v>
          </cell>
          <cell r="CC2055" t="b">
            <v>0</v>
          </cell>
          <cell r="CD2055">
            <v>513158159</v>
          </cell>
          <cell r="CE2055">
            <v>9</v>
          </cell>
          <cell r="CF2055">
            <v>5</v>
          </cell>
          <cell r="CG2055">
            <v>15</v>
          </cell>
          <cell r="CH2055" t="b">
            <v>0</v>
          </cell>
          <cell r="CI2055">
            <v>-8.3131597222236451</v>
          </cell>
          <cell r="CJ2055"/>
          <cell r="CK2055" t="e">
            <v>#REF!</v>
          </cell>
          <cell r="CL2055" t="e">
            <v>#REF!</v>
          </cell>
        </row>
        <row r="2056">
          <cell r="B2056">
            <v>53062</v>
          </cell>
          <cell r="C2056" t="str">
            <v xml:space="preserve"> ZILLA,MATTHEW WILLIA</v>
          </cell>
          <cell r="D2056">
            <v>26487.49</v>
          </cell>
          <cell r="E2056">
            <v>20536.72</v>
          </cell>
          <cell r="F2056">
            <v>42556</v>
          </cell>
          <cell r="G2056">
            <v>44743</v>
          </cell>
          <cell r="H2056" t="str">
            <v xml:space="preserve"> VEHICLE RENEWAL</v>
          </cell>
          <cell r="I2056" t="str">
            <v xml:space="preserve"> SA</v>
          </cell>
          <cell r="J2056">
            <v>34</v>
          </cell>
          <cell r="K2056" t="str">
            <v xml:space="preserve"> A</v>
          </cell>
          <cell r="L2056" t="str">
            <v xml:space="preserve"> N</v>
          </cell>
          <cell r="M2056">
            <v>0</v>
          </cell>
          <cell r="N2056">
            <v>70453</v>
          </cell>
          <cell r="O2056">
            <v>53062</v>
          </cell>
          <cell r="P2056">
            <v>0</v>
          </cell>
          <cell r="Q2056" t="str">
            <v xml:space="preserve"> LF</v>
          </cell>
          <cell r="R2056">
            <v>43132</v>
          </cell>
          <cell r="S2056">
            <v>420.31</v>
          </cell>
          <cell r="T2056">
            <v>40.51</v>
          </cell>
          <cell r="U2056" t="str">
            <v xml:space="preserve"> N</v>
          </cell>
          <cell r="V2056">
            <v>11</v>
          </cell>
          <cell r="W2056">
            <v>513088373</v>
          </cell>
          <cell r="X2056" t="str">
            <v xml:space="preserve"> S</v>
          </cell>
          <cell r="Y2056">
            <v>70453</v>
          </cell>
          <cell r="Z2056">
            <v>53062</v>
          </cell>
          <cell r="AA2056">
            <v>0</v>
          </cell>
          <cell r="AB2056">
            <v>26</v>
          </cell>
          <cell r="AC2056">
            <v>5</v>
          </cell>
          <cell r="AD2056">
            <v>12</v>
          </cell>
          <cell r="AE2056">
            <v>0</v>
          </cell>
          <cell r="AF2056">
            <v>0</v>
          </cell>
          <cell r="AG2056" t="str">
            <v xml:space="preserve"> ST</v>
          </cell>
          <cell r="AH2056" t="str">
            <v xml:space="preserve"> 2014 DODGE RAM 1500</v>
          </cell>
          <cell r="AI2056" t="str">
            <v xml:space="preserve"> N</v>
          </cell>
          <cell r="AJ2056">
            <v>4.5</v>
          </cell>
          <cell r="AK2056">
            <v>0</v>
          </cell>
          <cell r="AL2056">
            <v>70453</v>
          </cell>
          <cell r="AM2056">
            <v>53062</v>
          </cell>
          <cell r="AN2056" t="str">
            <v xml:space="preserve">  0/00/0000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70453</v>
          </cell>
          <cell r="AZ2056">
            <v>53062</v>
          </cell>
          <cell r="BA2056" t="str">
            <v xml:space="preserve"> ST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 t="str">
            <v>Pass</v>
          </cell>
          <cell r="BH2056" t="str">
            <v>Pass</v>
          </cell>
          <cell r="BI2056" t="str">
            <v>***-**-8373</v>
          </cell>
          <cell r="BJ2056">
            <v>20536.72</v>
          </cell>
          <cell r="BK2056">
            <v>20577.23</v>
          </cell>
          <cell r="BL2056">
            <v>20577.23</v>
          </cell>
          <cell r="BM2056"/>
          <cell r="BN2056"/>
          <cell r="BO2056"/>
          <cell r="BP2056"/>
          <cell r="BQ2056">
            <v>1.2691030166042379E-5</v>
          </cell>
          <cell r="BR2056">
            <v>20536.72</v>
          </cell>
          <cell r="BS2056">
            <v>40.51</v>
          </cell>
          <cell r="BT2056">
            <v>20577.23</v>
          </cell>
          <cell r="BU2056">
            <v>0</v>
          </cell>
          <cell r="BV2056">
            <v>20577.23</v>
          </cell>
          <cell r="BW2056">
            <v>0</v>
          </cell>
          <cell r="BX2056">
            <v>0</v>
          </cell>
          <cell r="BY2056"/>
          <cell r="BZ2056">
            <v>0</v>
          </cell>
          <cell r="CA2056" t="e">
            <v>#REF!</v>
          </cell>
          <cell r="CB2056" t="str">
            <v>Match</v>
          </cell>
          <cell r="CC2056" t="b">
            <v>0</v>
          </cell>
          <cell r="CD2056">
            <v>513088373</v>
          </cell>
          <cell r="CE2056">
            <v>9</v>
          </cell>
          <cell r="CF2056">
            <v>5</v>
          </cell>
          <cell r="CG2056">
            <v>8</v>
          </cell>
          <cell r="CH2056" t="b">
            <v>0</v>
          </cell>
          <cell r="CI2056">
            <v>-8.3131597222236451</v>
          </cell>
          <cell r="CJ2056"/>
          <cell r="CK2056" t="e">
            <v>#REF!</v>
          </cell>
          <cell r="CL2056" t="e">
            <v>#REF!</v>
          </cell>
        </row>
        <row r="2057">
          <cell r="B2057">
            <v>53549</v>
          </cell>
          <cell r="C2057" t="str">
            <v xml:space="preserve"> WILLIAM ZILLA,MATTHE</v>
          </cell>
          <cell r="D2057">
            <v>3227.5</v>
          </cell>
          <cell r="E2057">
            <v>2002.65</v>
          </cell>
          <cell r="F2057">
            <v>42741</v>
          </cell>
          <cell r="G2057">
            <v>43647</v>
          </cell>
          <cell r="H2057" t="str">
            <v xml:space="preserve"> PURCHASE TRAILER</v>
          </cell>
          <cell r="I2057" t="str">
            <v xml:space="preserve"> SA</v>
          </cell>
          <cell r="J2057">
            <v>31</v>
          </cell>
          <cell r="K2057" t="str">
            <v xml:space="preserve"> A</v>
          </cell>
          <cell r="L2057" t="str">
            <v xml:space="preserve"> N</v>
          </cell>
          <cell r="M2057">
            <v>0</v>
          </cell>
          <cell r="N2057">
            <v>70453</v>
          </cell>
          <cell r="O2057">
            <v>53549</v>
          </cell>
          <cell r="P2057">
            <v>0</v>
          </cell>
          <cell r="Q2057" t="str">
            <v xml:space="preserve"> LF</v>
          </cell>
          <cell r="R2057">
            <v>43132</v>
          </cell>
          <cell r="S2057">
            <v>117.45</v>
          </cell>
          <cell r="T2057">
            <v>8.84</v>
          </cell>
          <cell r="U2057" t="str">
            <v xml:space="preserve"> N</v>
          </cell>
          <cell r="V2057">
            <v>14</v>
          </cell>
          <cell r="W2057">
            <v>513088373</v>
          </cell>
          <cell r="X2057" t="str">
            <v xml:space="preserve"> S</v>
          </cell>
          <cell r="Y2057">
            <v>70453</v>
          </cell>
          <cell r="Z2057">
            <v>53549</v>
          </cell>
          <cell r="AA2057">
            <v>0</v>
          </cell>
          <cell r="AB2057">
            <v>26</v>
          </cell>
          <cell r="AC2057">
            <v>10</v>
          </cell>
          <cell r="AD2057">
            <v>4</v>
          </cell>
          <cell r="AE2057">
            <v>0</v>
          </cell>
          <cell r="AF2057">
            <v>0</v>
          </cell>
          <cell r="AG2057" t="str">
            <v xml:space="preserve"> ST</v>
          </cell>
          <cell r="AH2057" t="str">
            <v xml:space="preserve"> 2016 HAULMARK 7X14 ENCLOSED TR</v>
          </cell>
          <cell r="AI2057" t="str">
            <v xml:space="preserve"> N</v>
          </cell>
          <cell r="AJ2057">
            <v>7</v>
          </cell>
          <cell r="AK2057">
            <v>0</v>
          </cell>
          <cell r="AL2057">
            <v>70453</v>
          </cell>
          <cell r="AM2057">
            <v>53549</v>
          </cell>
          <cell r="AN2057" t="str">
            <v xml:space="preserve">  0/00/0000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70453</v>
          </cell>
          <cell r="AZ2057">
            <v>53549</v>
          </cell>
          <cell r="BA2057" t="str">
            <v xml:space="preserve"> ST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 t="str">
            <v>Pass</v>
          </cell>
          <cell r="BH2057" t="str">
            <v>Pass</v>
          </cell>
          <cell r="BI2057" t="str">
            <v>***-**-8373</v>
          </cell>
          <cell r="BJ2057">
            <v>2002.65</v>
          </cell>
          <cell r="BK2057">
            <v>2011.49</v>
          </cell>
          <cell r="BL2057">
            <v>2011.49</v>
          </cell>
          <cell r="BM2057"/>
          <cell r="BN2057"/>
          <cell r="BO2057"/>
          <cell r="BP2057"/>
          <cell r="BQ2057">
            <v>1.9251136601947189E-6</v>
          </cell>
          <cell r="BR2057">
            <v>2002.65</v>
          </cell>
          <cell r="BS2057">
            <v>8.84</v>
          </cell>
          <cell r="BT2057">
            <v>2011.49</v>
          </cell>
          <cell r="BU2057">
            <v>0</v>
          </cell>
          <cell r="BV2057">
            <v>2011.49</v>
          </cell>
          <cell r="BW2057">
            <v>0</v>
          </cell>
          <cell r="BX2057">
            <v>0</v>
          </cell>
          <cell r="BY2057"/>
          <cell r="BZ2057">
            <v>0</v>
          </cell>
          <cell r="CA2057" t="e">
            <v>#REF!</v>
          </cell>
          <cell r="CB2057" t="str">
            <v>Match</v>
          </cell>
          <cell r="CC2057" t="b">
            <v>0</v>
          </cell>
          <cell r="CD2057">
            <v>513088373</v>
          </cell>
          <cell r="CE2057">
            <v>9</v>
          </cell>
          <cell r="CF2057">
            <v>5</v>
          </cell>
          <cell r="CG2057">
            <v>8</v>
          </cell>
          <cell r="CH2057" t="b">
            <v>0</v>
          </cell>
          <cell r="CI2057">
            <v>-8.3131597222236451</v>
          </cell>
          <cell r="CJ2057"/>
          <cell r="CK2057" t="e">
            <v>#REF!</v>
          </cell>
          <cell r="CL2057" t="e">
            <v>#REF!</v>
          </cell>
        </row>
        <row r="2058">
          <cell r="B2058">
            <v>52234</v>
          </cell>
          <cell r="C2058" t="str">
            <v xml:space="preserve"> ZIMMERMAN,CHANCE L.</v>
          </cell>
          <cell r="D2058">
            <v>15017.5</v>
          </cell>
          <cell r="E2058">
            <v>6940.53</v>
          </cell>
          <cell r="F2058">
            <v>42303</v>
          </cell>
          <cell r="G2058">
            <v>43764</v>
          </cell>
          <cell r="H2058" t="str">
            <v xml:space="preserve"> PURCHASE VEHICLE</v>
          </cell>
          <cell r="I2058" t="str">
            <v xml:space="preserve"> SA</v>
          </cell>
          <cell r="J2058">
            <v>34</v>
          </cell>
          <cell r="K2058" t="str">
            <v xml:space="preserve"> A</v>
          </cell>
          <cell r="L2058" t="str">
            <v xml:space="preserve"> N</v>
          </cell>
          <cell r="M2058">
            <v>0</v>
          </cell>
          <cell r="N2058">
            <v>70460</v>
          </cell>
          <cell r="O2058">
            <v>52234</v>
          </cell>
          <cell r="P2058">
            <v>0</v>
          </cell>
          <cell r="Q2058" t="str">
            <v xml:space="preserve"> LF</v>
          </cell>
          <cell r="R2058">
            <v>43157</v>
          </cell>
          <cell r="S2058">
            <v>346.57</v>
          </cell>
          <cell r="T2058">
            <v>4.8499999999999996</v>
          </cell>
          <cell r="U2058" t="str">
            <v xml:space="preserve"> N</v>
          </cell>
          <cell r="V2058">
            <v>11</v>
          </cell>
          <cell r="W2058">
            <v>512886356</v>
          </cell>
          <cell r="X2058" t="str">
            <v xml:space="preserve"> S</v>
          </cell>
          <cell r="Y2058">
            <v>70460</v>
          </cell>
          <cell r="Z2058">
            <v>52234</v>
          </cell>
          <cell r="AA2058">
            <v>0</v>
          </cell>
          <cell r="AB2058">
            <v>3</v>
          </cell>
          <cell r="AC2058">
            <v>5</v>
          </cell>
          <cell r="AD2058">
            <v>12</v>
          </cell>
          <cell r="AE2058">
            <v>0</v>
          </cell>
          <cell r="AF2058">
            <v>0</v>
          </cell>
          <cell r="AG2058" t="str">
            <v xml:space="preserve"> ST</v>
          </cell>
          <cell r="AH2058" t="str">
            <v xml:space="preserve"> 2009 FORD EXPEDITION</v>
          </cell>
          <cell r="AI2058" t="str">
            <v xml:space="preserve"> N</v>
          </cell>
          <cell r="AJ2058">
            <v>5.0999999999999996</v>
          </cell>
          <cell r="AK2058">
            <v>0</v>
          </cell>
          <cell r="AL2058">
            <v>70460</v>
          </cell>
          <cell r="AM2058">
            <v>52234</v>
          </cell>
          <cell r="AN2058" t="str">
            <v xml:space="preserve">  0/00/0000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70460</v>
          </cell>
          <cell r="AZ2058">
            <v>52234</v>
          </cell>
          <cell r="BA2058" t="str">
            <v xml:space="preserve"> ST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 t="str">
            <v>Pass</v>
          </cell>
          <cell r="BH2058" t="str">
            <v>Pass</v>
          </cell>
          <cell r="BI2058" t="str">
            <v>***-**-6356</v>
          </cell>
          <cell r="BJ2058">
            <v>6940.53</v>
          </cell>
          <cell r="BK2058">
            <v>6945.38</v>
          </cell>
          <cell r="BL2058">
            <v>6945.38</v>
          </cell>
          <cell r="BM2058"/>
          <cell r="BN2058"/>
          <cell r="BO2058"/>
          <cell r="BP2058"/>
          <cell r="BQ2058">
            <v>4.8608933499652515E-6</v>
          </cell>
          <cell r="BR2058">
            <v>6940.53</v>
          </cell>
          <cell r="BS2058">
            <v>4.8499999999999996</v>
          </cell>
          <cell r="BT2058">
            <v>6945.38</v>
          </cell>
          <cell r="BU2058">
            <v>0</v>
          </cell>
          <cell r="BV2058">
            <v>6945.38</v>
          </cell>
          <cell r="BW2058">
            <v>0</v>
          </cell>
          <cell r="BX2058">
            <v>0</v>
          </cell>
          <cell r="BY2058"/>
          <cell r="BZ2058">
            <v>0</v>
          </cell>
          <cell r="CA2058" t="e">
            <v>#REF!</v>
          </cell>
          <cell r="CB2058" t="str">
            <v>Match</v>
          </cell>
          <cell r="CC2058" t="b">
            <v>0</v>
          </cell>
          <cell r="CD2058">
            <v>512886356</v>
          </cell>
          <cell r="CE2058">
            <v>9</v>
          </cell>
          <cell r="CF2058">
            <v>5</v>
          </cell>
          <cell r="CG2058">
            <v>88</v>
          </cell>
          <cell r="CH2058" t="b">
            <v>0</v>
          </cell>
          <cell r="CI2058">
            <v>-33.313159722223645</v>
          </cell>
          <cell r="CJ2058"/>
          <cell r="CK2058" t="e">
            <v>#REF!</v>
          </cell>
          <cell r="CL2058" t="e">
            <v>#REF!</v>
          </cell>
        </row>
        <row r="2059">
          <cell r="B2059">
            <v>53651</v>
          </cell>
          <cell r="C2059" t="str">
            <v xml:space="preserve"> ZIMMERMAN,CHANCE</v>
          </cell>
          <cell r="D2059">
            <v>259708.01</v>
          </cell>
          <cell r="E2059">
            <v>254136.48</v>
          </cell>
          <cell r="F2059">
            <v>42796</v>
          </cell>
          <cell r="G2059">
            <v>50114</v>
          </cell>
          <cell r="H2059" t="str">
            <v xml:space="preserve"> CAR WASH AMORTIZATION</v>
          </cell>
          <cell r="I2059" t="str">
            <v xml:space="preserve"> SA</v>
          </cell>
          <cell r="J2059">
            <v>15</v>
          </cell>
          <cell r="K2059" t="str">
            <v xml:space="preserve"> A</v>
          </cell>
          <cell r="L2059" t="str">
            <v xml:space="preserve"> N</v>
          </cell>
          <cell r="M2059">
            <v>0</v>
          </cell>
          <cell r="N2059">
            <v>70460</v>
          </cell>
          <cell r="O2059">
            <v>53651</v>
          </cell>
          <cell r="P2059">
            <v>0</v>
          </cell>
          <cell r="Q2059" t="str">
            <v xml:space="preserve"> LF</v>
          </cell>
          <cell r="R2059">
            <v>43146</v>
          </cell>
          <cell r="S2059">
            <v>1753.76</v>
          </cell>
          <cell r="T2059">
            <v>182.77</v>
          </cell>
          <cell r="U2059" t="str">
            <v xml:space="preserve"> N</v>
          </cell>
          <cell r="V2059">
            <v>2</v>
          </cell>
          <cell r="W2059">
            <v>512886356</v>
          </cell>
          <cell r="X2059" t="str">
            <v xml:space="preserve"> S</v>
          </cell>
          <cell r="Y2059">
            <v>70460</v>
          </cell>
          <cell r="Z2059">
            <v>53651</v>
          </cell>
          <cell r="AA2059">
            <v>0</v>
          </cell>
          <cell r="AB2059">
            <v>3</v>
          </cell>
          <cell r="AC2059">
            <v>6</v>
          </cell>
          <cell r="AD2059">
            <v>2</v>
          </cell>
          <cell r="AE2059">
            <v>0</v>
          </cell>
          <cell r="AF2059">
            <v>0</v>
          </cell>
          <cell r="AG2059" t="str">
            <v xml:space="preserve"> ST</v>
          </cell>
          <cell r="AH2059" t="str">
            <v xml:space="preserve"> REAL PROPERTY LOCATED AT 300 E</v>
          </cell>
          <cell r="AI2059" t="str">
            <v xml:space="preserve"> N</v>
          </cell>
          <cell r="AJ2059">
            <v>5.25</v>
          </cell>
          <cell r="AK2059">
            <v>0</v>
          </cell>
          <cell r="AL2059">
            <v>70460</v>
          </cell>
          <cell r="AM2059">
            <v>53651</v>
          </cell>
          <cell r="AN2059" t="str">
            <v xml:space="preserve">  0/00/0000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70460</v>
          </cell>
          <cell r="AZ2059">
            <v>53651</v>
          </cell>
          <cell r="BA2059" t="str">
            <v xml:space="preserve"> ST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 t="str">
            <v>Pass</v>
          </cell>
          <cell r="BH2059" t="str">
            <v>Pass</v>
          </cell>
          <cell r="BI2059" t="str">
            <v>***-**-6356</v>
          </cell>
          <cell r="BJ2059">
            <v>254136.48</v>
          </cell>
          <cell r="BK2059">
            <v>254319.25</v>
          </cell>
          <cell r="BL2059">
            <v>254319.25</v>
          </cell>
          <cell r="BM2059"/>
          <cell r="BN2059"/>
          <cell r="BO2059"/>
          <cell r="BP2059"/>
          <cell r="BQ2059">
            <v>1.8322283319669011E-4</v>
          </cell>
          <cell r="BR2059">
            <v>254136.48</v>
          </cell>
          <cell r="BS2059">
            <v>182.77</v>
          </cell>
          <cell r="BT2059">
            <v>254319.25</v>
          </cell>
          <cell r="BU2059">
            <v>0</v>
          </cell>
          <cell r="BV2059">
            <v>254319.25</v>
          </cell>
          <cell r="BW2059">
            <v>0</v>
          </cell>
          <cell r="BX2059">
            <v>0</v>
          </cell>
          <cell r="BY2059"/>
          <cell r="BZ2059">
            <v>0</v>
          </cell>
          <cell r="CA2059" t="e">
            <v>#REF!</v>
          </cell>
          <cell r="CB2059" t="str">
            <v>Match</v>
          </cell>
          <cell r="CC2059" t="b">
            <v>0</v>
          </cell>
          <cell r="CD2059">
            <v>512886356</v>
          </cell>
          <cell r="CE2059">
            <v>9</v>
          </cell>
          <cell r="CF2059">
            <v>5</v>
          </cell>
          <cell r="CG2059">
            <v>88</v>
          </cell>
          <cell r="CH2059" t="b">
            <v>0</v>
          </cell>
          <cell r="CI2059">
            <v>-22.313159722223645</v>
          </cell>
          <cell r="CJ2059"/>
          <cell r="CK2059" t="e">
            <v>#REF!</v>
          </cell>
          <cell r="CL2059" t="e">
            <v>#REF!</v>
          </cell>
        </row>
        <row r="2060">
          <cell r="B2060">
            <v>54390</v>
          </cell>
          <cell r="C2060" t="str">
            <v xml:space="preserve"> ZIMMERMAN,CHANCE</v>
          </cell>
          <cell r="D2060">
            <v>4525</v>
          </cell>
          <cell r="E2060">
            <v>4525</v>
          </cell>
          <cell r="F2060">
            <v>43084</v>
          </cell>
          <cell r="G2060">
            <v>43419</v>
          </cell>
          <cell r="H2060" t="str">
            <v xml:space="preserve"> PERSONAL</v>
          </cell>
          <cell r="I2060" t="str">
            <v xml:space="preserve"> SA</v>
          </cell>
          <cell r="J2060">
            <v>31</v>
          </cell>
          <cell r="K2060" t="str">
            <v xml:space="preserve"> A</v>
          </cell>
          <cell r="L2060" t="str">
            <v xml:space="preserve"> N</v>
          </cell>
          <cell r="M2060">
            <v>0</v>
          </cell>
          <cell r="N2060">
            <v>70460</v>
          </cell>
          <cell r="O2060">
            <v>54390</v>
          </cell>
          <cell r="P2060">
            <v>0</v>
          </cell>
          <cell r="Q2060" t="str">
            <v xml:space="preserve"> LF</v>
          </cell>
          <cell r="R2060">
            <v>43174</v>
          </cell>
          <cell r="S2060">
            <v>520.44000000000005</v>
          </cell>
          <cell r="T2060">
            <v>29.75</v>
          </cell>
          <cell r="U2060" t="str">
            <v xml:space="preserve"> N</v>
          </cell>
          <cell r="V2060">
            <v>11</v>
          </cell>
          <cell r="W2060">
            <v>512886356</v>
          </cell>
          <cell r="X2060" t="str">
            <v xml:space="preserve"> S</v>
          </cell>
          <cell r="Y2060">
            <v>70460</v>
          </cell>
          <cell r="Z2060">
            <v>54390</v>
          </cell>
          <cell r="AA2060">
            <v>0</v>
          </cell>
          <cell r="AB2060">
            <v>3</v>
          </cell>
          <cell r="AC2060">
            <v>10</v>
          </cell>
          <cell r="AD2060">
            <v>4</v>
          </cell>
          <cell r="AE2060">
            <v>0</v>
          </cell>
          <cell r="AF2060">
            <v>0</v>
          </cell>
          <cell r="AG2060" t="str">
            <v xml:space="preserve"> ST</v>
          </cell>
          <cell r="AH2060" t="str">
            <v xml:space="preserve"> 2009 FORD EXPEDITION EL (VIN 1</v>
          </cell>
          <cell r="AI2060" t="str">
            <v xml:space="preserve"> N</v>
          </cell>
          <cell r="AJ2060">
            <v>6</v>
          </cell>
          <cell r="AK2060">
            <v>0</v>
          </cell>
          <cell r="AL2060">
            <v>70460</v>
          </cell>
          <cell r="AM2060">
            <v>54390</v>
          </cell>
          <cell r="AN2060" t="str">
            <v xml:space="preserve">  0/00/0000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70460</v>
          </cell>
          <cell r="AZ2060">
            <v>54390</v>
          </cell>
          <cell r="BA2060" t="str">
            <v xml:space="preserve"> ST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 t="str">
            <v>Pass</v>
          </cell>
          <cell r="BH2060" t="str">
            <v>Pass</v>
          </cell>
          <cell r="BI2060" t="str">
            <v>***-**-6356</v>
          </cell>
          <cell r="BJ2060">
            <v>4525</v>
          </cell>
          <cell r="BK2060">
            <v>4554.75</v>
          </cell>
          <cell r="BL2060">
            <v>4554.75</v>
          </cell>
          <cell r="BM2060"/>
          <cell r="BN2060"/>
          <cell r="BO2060"/>
          <cell r="BP2060"/>
          <cell r="BQ2060">
            <v>3.7284052825924661E-6</v>
          </cell>
          <cell r="BR2060">
            <v>4525</v>
          </cell>
          <cell r="BS2060">
            <v>29.75</v>
          </cell>
          <cell r="BT2060">
            <v>4554.75</v>
          </cell>
          <cell r="BU2060">
            <v>0</v>
          </cell>
          <cell r="BV2060">
            <v>4554.75</v>
          </cell>
          <cell r="BW2060">
            <v>0</v>
          </cell>
          <cell r="BX2060">
            <v>0</v>
          </cell>
          <cell r="BY2060"/>
          <cell r="BZ2060">
            <v>0</v>
          </cell>
          <cell r="CA2060" t="e">
            <v>#REF!</v>
          </cell>
          <cell r="CB2060" t="str">
            <v>Match</v>
          </cell>
          <cell r="CC2060" t="b">
            <v>0</v>
          </cell>
          <cell r="CD2060">
            <v>512886356</v>
          </cell>
          <cell r="CE2060">
            <v>9</v>
          </cell>
          <cell r="CF2060">
            <v>5</v>
          </cell>
          <cell r="CG2060">
            <v>88</v>
          </cell>
          <cell r="CH2060" t="b">
            <v>0</v>
          </cell>
          <cell r="CI2060">
            <v>-50.313159722223645</v>
          </cell>
          <cell r="CJ2060"/>
          <cell r="CK2060" t="e">
            <v>#REF!</v>
          </cell>
          <cell r="CL2060" t="e">
            <v>#REF!</v>
          </cell>
        </row>
        <row r="2061">
          <cell r="B2061">
            <v>350056</v>
          </cell>
          <cell r="C2061" t="str">
            <v xml:space="preserve"> ZIMMERMAN,CHA</v>
          </cell>
          <cell r="D2061">
            <v>145918.37</v>
          </cell>
          <cell r="E2061">
            <v>128349.6</v>
          </cell>
          <cell r="F2061">
            <v>41093</v>
          </cell>
          <cell r="G2061">
            <v>52079</v>
          </cell>
          <cell r="H2061" t="str">
            <v xml:space="preserve"> PURCHASE HOME</v>
          </cell>
          <cell r="I2061" t="str">
            <v xml:space="preserve"> PA</v>
          </cell>
          <cell r="J2061">
            <v>19</v>
          </cell>
          <cell r="K2061" t="str">
            <v xml:space="preserve"> A</v>
          </cell>
          <cell r="L2061" t="str">
            <v xml:space="preserve"> N</v>
          </cell>
          <cell r="M2061">
            <v>0</v>
          </cell>
          <cell r="N2061">
            <v>70460</v>
          </cell>
          <cell r="O2061">
            <v>350056</v>
          </cell>
          <cell r="P2061">
            <v>0</v>
          </cell>
          <cell r="Q2061" t="str">
            <v xml:space="preserve"> KM</v>
          </cell>
          <cell r="R2061">
            <v>43132</v>
          </cell>
          <cell r="S2061">
            <v>675.77</v>
          </cell>
          <cell r="T2061">
            <v>271.39999999999998</v>
          </cell>
          <cell r="U2061" t="str">
            <v xml:space="preserve"> N</v>
          </cell>
          <cell r="V2061">
            <v>2</v>
          </cell>
          <cell r="W2061">
            <v>512886356</v>
          </cell>
          <cell r="X2061" t="str">
            <v xml:space="preserve"> S</v>
          </cell>
          <cell r="Y2061">
            <v>70460</v>
          </cell>
          <cell r="Z2061">
            <v>350056</v>
          </cell>
          <cell r="AA2061">
            <v>0</v>
          </cell>
          <cell r="AB2061">
            <v>3</v>
          </cell>
          <cell r="AC2061">
            <v>6</v>
          </cell>
          <cell r="AD2061">
            <v>3</v>
          </cell>
          <cell r="AE2061">
            <v>350056</v>
          </cell>
          <cell r="AF2061">
            <v>1</v>
          </cell>
          <cell r="AG2061" t="str">
            <v xml:space="preserve"> ST</v>
          </cell>
          <cell r="AH2061" t="str">
            <v xml:space="preserve"> 1314 CHURCH, SCOTT CITY</v>
          </cell>
          <cell r="AI2061" t="str">
            <v xml:space="preserve"> N</v>
          </cell>
          <cell r="AJ2061">
            <v>3.31</v>
          </cell>
          <cell r="AK2061">
            <v>0</v>
          </cell>
          <cell r="AL2061">
            <v>70460</v>
          </cell>
          <cell r="AM2061">
            <v>350056</v>
          </cell>
          <cell r="AN2061" t="str">
            <v xml:space="preserve">  0/00/0000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70460</v>
          </cell>
          <cell r="AZ2061">
            <v>350056</v>
          </cell>
          <cell r="BA2061" t="str">
            <v xml:space="preserve"> ST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 t="str">
            <v>Pass</v>
          </cell>
          <cell r="BH2061" t="str">
            <v>Pass</v>
          </cell>
          <cell r="BI2061" t="str">
            <v>***-**-6356</v>
          </cell>
          <cell r="BJ2061">
            <v>128349.6</v>
          </cell>
          <cell r="BK2061">
            <v>128621</v>
          </cell>
          <cell r="BL2061">
            <v>128621</v>
          </cell>
          <cell r="BM2061"/>
          <cell r="BN2061"/>
          <cell r="BO2061"/>
          <cell r="BP2061"/>
          <cell r="BQ2061">
            <v>5.8341258609210506E-5</v>
          </cell>
          <cell r="BR2061">
            <v>128349.6</v>
          </cell>
          <cell r="BS2061">
            <v>271.39999999999998</v>
          </cell>
          <cell r="BT2061">
            <v>128621</v>
          </cell>
          <cell r="BU2061">
            <v>0</v>
          </cell>
          <cell r="BV2061">
            <v>128621</v>
          </cell>
          <cell r="BW2061">
            <v>0</v>
          </cell>
          <cell r="BX2061">
            <v>0</v>
          </cell>
          <cell r="BY2061"/>
          <cell r="BZ2061">
            <v>0</v>
          </cell>
          <cell r="CA2061" t="e">
            <v>#REF!</v>
          </cell>
          <cell r="CB2061" t="str">
            <v>Match</v>
          </cell>
          <cell r="CC2061" t="b">
            <v>0</v>
          </cell>
          <cell r="CD2061">
            <v>512886356</v>
          </cell>
          <cell r="CE2061">
            <v>9</v>
          </cell>
          <cell r="CF2061">
            <v>5</v>
          </cell>
          <cell r="CG2061">
            <v>88</v>
          </cell>
          <cell r="CH2061" t="b">
            <v>0</v>
          </cell>
          <cell r="CI2061">
            <v>-8.3131597222236451</v>
          </cell>
          <cell r="CJ2061"/>
          <cell r="CK2061" t="e">
            <v>#REF!</v>
          </cell>
          <cell r="CL2061" t="e">
            <v>#REF!</v>
          </cell>
        </row>
        <row r="2062">
          <cell r="B2062">
            <v>9350056</v>
          </cell>
          <cell r="C2062" t="str">
            <v xml:space="preserve"> ZIMMERMAN,CHA</v>
          </cell>
          <cell r="D2062">
            <v>-145918.37</v>
          </cell>
          <cell r="E2062">
            <v>-128349.6</v>
          </cell>
          <cell r="F2062">
            <v>41093</v>
          </cell>
          <cell r="G2062">
            <v>52079</v>
          </cell>
          <cell r="H2062" t="str">
            <v xml:space="preserve"> FHLB SOLD LOAN</v>
          </cell>
          <cell r="I2062" t="str">
            <v xml:space="preserve"> PT</v>
          </cell>
          <cell r="J2062">
            <v>20</v>
          </cell>
          <cell r="K2062" t="str">
            <v xml:space="preserve"> A</v>
          </cell>
          <cell r="L2062" t="str">
            <v xml:space="preserve"> N</v>
          </cell>
          <cell r="M2062">
            <v>0</v>
          </cell>
          <cell r="N2062">
            <v>70460</v>
          </cell>
          <cell r="O2062">
            <v>9350056</v>
          </cell>
          <cell r="P2062">
            <v>0</v>
          </cell>
          <cell r="Q2062" t="str">
            <v xml:space="preserve"> KM</v>
          </cell>
          <cell r="R2062">
            <v>43132</v>
          </cell>
          <cell r="S2062">
            <v>675.77</v>
          </cell>
          <cell r="T2062">
            <v>-271.39999999999998</v>
          </cell>
          <cell r="U2062" t="str">
            <v xml:space="preserve"> N</v>
          </cell>
          <cell r="V2062">
            <v>2</v>
          </cell>
          <cell r="W2062">
            <v>512886356</v>
          </cell>
          <cell r="X2062" t="str">
            <v xml:space="preserve"> S</v>
          </cell>
          <cell r="Y2062">
            <v>70460</v>
          </cell>
          <cell r="Z2062">
            <v>9350056</v>
          </cell>
          <cell r="AA2062">
            <v>0</v>
          </cell>
          <cell r="AB2062">
            <v>3</v>
          </cell>
          <cell r="AC2062">
            <v>6</v>
          </cell>
          <cell r="AD2062">
            <v>3</v>
          </cell>
          <cell r="AE2062">
            <v>350056</v>
          </cell>
          <cell r="AF2062">
            <v>1</v>
          </cell>
          <cell r="AG2062" t="str">
            <v xml:space="preserve"> ST</v>
          </cell>
          <cell r="AH2062" t="str">
            <v xml:space="preserve"> 1314 CHURCH, SC</v>
          </cell>
          <cell r="AI2062" t="str">
            <v xml:space="preserve"> N</v>
          </cell>
          <cell r="AJ2062">
            <v>3.31</v>
          </cell>
          <cell r="AK2062">
            <v>2</v>
          </cell>
          <cell r="AL2062">
            <v>70460</v>
          </cell>
          <cell r="AM2062">
            <v>9350056</v>
          </cell>
          <cell r="AN2062" t="str">
            <v xml:space="preserve">  0/00/0000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70460</v>
          </cell>
          <cell r="AZ2062">
            <v>9350056</v>
          </cell>
          <cell r="BA2062" t="str">
            <v xml:space="preserve"> ST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 t="str">
            <v>Pass</v>
          </cell>
          <cell r="BH2062" t="str">
            <v>Pass</v>
          </cell>
          <cell r="BI2062" t="str">
            <v>***-**-6356</v>
          </cell>
          <cell r="BJ2062">
            <v>-128349.6</v>
          </cell>
          <cell r="BK2062">
            <v>-128621</v>
          </cell>
          <cell r="BL2062">
            <v>-128621</v>
          </cell>
          <cell r="BM2062"/>
          <cell r="BN2062"/>
          <cell r="BO2062"/>
          <cell r="BP2062"/>
          <cell r="BQ2062">
            <v>-5.8341258609210506E-5</v>
          </cell>
          <cell r="BR2062">
            <v>-128349.6</v>
          </cell>
          <cell r="BS2062">
            <v>-271.39999999999998</v>
          </cell>
          <cell r="BT2062">
            <v>-128621</v>
          </cell>
          <cell r="BU2062">
            <v>0</v>
          </cell>
          <cell r="BV2062">
            <v>-128621</v>
          </cell>
          <cell r="BW2062">
            <v>0</v>
          </cell>
          <cell r="BX2062">
            <v>0</v>
          </cell>
          <cell r="BY2062"/>
          <cell r="BZ2062">
            <v>0</v>
          </cell>
          <cell r="CA2062" t="e">
            <v>#REF!</v>
          </cell>
          <cell r="CB2062" t="str">
            <v>Match</v>
          </cell>
          <cell r="CC2062" t="b">
            <v>0</v>
          </cell>
          <cell r="CD2062">
            <v>512886356</v>
          </cell>
          <cell r="CE2062">
            <v>9</v>
          </cell>
          <cell r="CF2062">
            <v>5</v>
          </cell>
          <cell r="CG2062">
            <v>88</v>
          </cell>
          <cell r="CH2062" t="b">
            <v>0</v>
          </cell>
          <cell r="CI2062">
            <v>-8.3131597222236451</v>
          </cell>
          <cell r="CJ2062"/>
          <cell r="CK2062" t="e">
            <v>#REF!</v>
          </cell>
          <cell r="CL2062" t="e">
            <v>#REF!</v>
          </cell>
        </row>
        <row r="2063">
          <cell r="B2063">
            <v>54450</v>
          </cell>
          <cell r="C2063" t="str">
            <v xml:space="preserve"> WAYNE YEAGER,JOSHUA</v>
          </cell>
          <cell r="D2063">
            <v>4821.5600000000004</v>
          </cell>
          <cell r="E2063">
            <v>4821.5600000000004</v>
          </cell>
          <cell r="F2063">
            <v>43117</v>
          </cell>
          <cell r="G2063">
            <v>43706</v>
          </cell>
          <cell r="H2063" t="str">
            <v xml:space="preserve"> VEHICLE REPAIRS</v>
          </cell>
          <cell r="I2063" t="str">
            <v xml:space="preserve"> SA</v>
          </cell>
          <cell r="J2063">
            <v>31</v>
          </cell>
          <cell r="K2063" t="str">
            <v xml:space="preserve"> A</v>
          </cell>
          <cell r="L2063" t="str">
            <v xml:space="preserve"> N</v>
          </cell>
          <cell r="M2063">
            <v>0</v>
          </cell>
          <cell r="N2063">
            <v>70462</v>
          </cell>
          <cell r="O2063">
            <v>54450</v>
          </cell>
          <cell r="P2063">
            <v>0</v>
          </cell>
          <cell r="Q2063" t="str">
            <v xml:space="preserve"> MN</v>
          </cell>
          <cell r="R2063">
            <v>43129</v>
          </cell>
          <cell r="S2063">
            <v>255.17</v>
          </cell>
          <cell r="T2063">
            <v>7.5</v>
          </cell>
          <cell r="U2063" t="str">
            <v xml:space="preserve"> N</v>
          </cell>
          <cell r="V2063">
            <v>11</v>
          </cell>
          <cell r="W2063">
            <v>512130770</v>
          </cell>
          <cell r="X2063" t="str">
            <v xml:space="preserve"> S</v>
          </cell>
          <cell r="Y2063">
            <v>70462</v>
          </cell>
          <cell r="Z2063">
            <v>54450</v>
          </cell>
          <cell r="AA2063">
            <v>0</v>
          </cell>
          <cell r="AB2063">
            <v>1</v>
          </cell>
          <cell r="AC2063">
            <v>10</v>
          </cell>
          <cell r="AD2063">
            <v>4</v>
          </cell>
          <cell r="AE2063">
            <v>0</v>
          </cell>
          <cell r="AF2063">
            <v>0</v>
          </cell>
          <cell r="AG2063" t="str">
            <v xml:space="preserve"> ST</v>
          </cell>
          <cell r="AH2063" t="str">
            <v xml:space="preserve"> 2001 DODGE RAM 2500 (VIN 3B7KF</v>
          </cell>
          <cell r="AI2063" t="str">
            <v xml:space="preserve"> N</v>
          </cell>
          <cell r="AJ2063">
            <v>7</v>
          </cell>
          <cell r="AK2063">
            <v>0</v>
          </cell>
          <cell r="AL2063">
            <v>70462</v>
          </cell>
          <cell r="AM2063">
            <v>54450</v>
          </cell>
          <cell r="AN2063" t="str">
            <v xml:space="preserve">  0/00/0000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70462</v>
          </cell>
          <cell r="AZ2063">
            <v>54450</v>
          </cell>
          <cell r="BA2063" t="str">
            <v xml:space="preserve"> ST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 t="str">
            <v>Pass</v>
          </cell>
          <cell r="BH2063" t="str">
            <v>Pass</v>
          </cell>
          <cell r="BI2063" t="str">
            <v>***-**-0770</v>
          </cell>
          <cell r="BJ2063">
            <v>4821.5600000000004</v>
          </cell>
          <cell r="BK2063">
            <v>4829.0600000000004</v>
          </cell>
          <cell r="BL2063">
            <v>4829.0600000000004</v>
          </cell>
          <cell r="BM2063"/>
          <cell r="BN2063"/>
          <cell r="BO2063"/>
          <cell r="BP2063"/>
          <cell r="BQ2063">
            <v>4.6348842880425685E-6</v>
          </cell>
          <cell r="BR2063">
            <v>4821.5600000000004</v>
          </cell>
          <cell r="BS2063">
            <v>7.5</v>
          </cell>
          <cell r="BT2063">
            <v>4829.0600000000004</v>
          </cell>
          <cell r="BU2063">
            <v>0</v>
          </cell>
          <cell r="BV2063">
            <v>4829.0600000000004</v>
          </cell>
          <cell r="BW2063">
            <v>0</v>
          </cell>
          <cell r="BX2063">
            <v>0</v>
          </cell>
          <cell r="BY2063"/>
          <cell r="BZ2063">
            <v>0</v>
          </cell>
          <cell r="CA2063" t="e">
            <v>#REF!</v>
          </cell>
          <cell r="CB2063" t="str">
            <v>Match</v>
          </cell>
          <cell r="CC2063" t="b">
            <v>0</v>
          </cell>
          <cell r="CD2063">
            <v>512130770</v>
          </cell>
          <cell r="CE2063">
            <v>9</v>
          </cell>
          <cell r="CF2063">
            <v>5</v>
          </cell>
          <cell r="CG2063">
            <v>13</v>
          </cell>
          <cell r="CH2063" t="b">
            <v>0</v>
          </cell>
          <cell r="CI2063">
            <v>-5.3131597222236451</v>
          </cell>
          <cell r="CJ2063"/>
          <cell r="CK2063" t="e">
            <v>#REF!</v>
          </cell>
          <cell r="CL2063" t="e">
            <v>#REF!</v>
          </cell>
        </row>
        <row r="2064">
          <cell r="B2064">
            <v>87445</v>
          </cell>
          <cell r="C2064" t="str">
            <v xml:space="preserve"> YOUNG,ROBERT</v>
          </cell>
          <cell r="D2064">
            <v>744.84</v>
          </cell>
          <cell r="E2064">
            <v>521.99</v>
          </cell>
          <cell r="F2064">
            <v>35097</v>
          </cell>
          <cell r="G2064">
            <v>35463</v>
          </cell>
          <cell r="H2064" t="str">
            <v xml:space="preserve"> PICKUP REPAIR</v>
          </cell>
          <cell r="I2064" t="str">
            <v xml:space="preserve"> CO</v>
          </cell>
          <cell r="J2064">
            <v>34</v>
          </cell>
          <cell r="K2064" t="str">
            <v xml:space="preserve"> A</v>
          </cell>
          <cell r="L2064" t="str">
            <v xml:space="preserve"> N</v>
          </cell>
          <cell r="M2064">
            <v>0</v>
          </cell>
          <cell r="N2064">
            <v>73075</v>
          </cell>
          <cell r="O2064">
            <v>87445</v>
          </cell>
          <cell r="P2064">
            <v>0</v>
          </cell>
          <cell r="Q2064" t="str">
            <v xml:space="preserve"> GT</v>
          </cell>
          <cell r="R2064">
            <v>35248</v>
          </cell>
          <cell r="S2064">
            <v>67.569999999999993</v>
          </cell>
          <cell r="T2064">
            <v>0</v>
          </cell>
          <cell r="U2064" t="str">
            <v xml:space="preserve"> N</v>
          </cell>
          <cell r="V2064">
            <v>11</v>
          </cell>
          <cell r="W2064">
            <v>513825664</v>
          </cell>
          <cell r="X2064" t="str">
            <v xml:space="preserve"> S</v>
          </cell>
          <cell r="Y2064">
            <v>73075</v>
          </cell>
          <cell r="Z2064">
            <v>87445</v>
          </cell>
          <cell r="AA2064">
            <v>0</v>
          </cell>
          <cell r="AB2064">
            <v>23</v>
          </cell>
          <cell r="AC2064">
            <v>5</v>
          </cell>
          <cell r="AD2064">
            <v>12</v>
          </cell>
          <cell r="AE2064">
            <v>0</v>
          </cell>
          <cell r="AF2064">
            <v>0</v>
          </cell>
          <cell r="AG2064" t="str">
            <v xml:space="preserve"> ST</v>
          </cell>
          <cell r="AH2064" t="str">
            <v xml:space="preserve"> 69 FORD TORINO</v>
          </cell>
          <cell r="AI2064" t="str">
            <v xml:space="preserve"> N</v>
          </cell>
          <cell r="AJ2064">
            <v>16</v>
          </cell>
          <cell r="AK2064">
            <v>10</v>
          </cell>
          <cell r="AL2064">
            <v>73075</v>
          </cell>
          <cell r="AM2064">
            <v>87445</v>
          </cell>
          <cell r="AN2064" t="str">
            <v xml:space="preserve">  0/00/0000</v>
          </cell>
          <cell r="AO2064">
            <v>521.99</v>
          </cell>
          <cell r="AP2064">
            <v>1806.14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2328.13</v>
          </cell>
          <cell r="AV2064">
            <v>9</v>
          </cell>
          <cell r="AW2064">
            <v>8</v>
          </cell>
          <cell r="AX2064">
            <v>52</v>
          </cell>
          <cell r="AY2064">
            <v>73075</v>
          </cell>
          <cell r="AZ2064">
            <v>87445</v>
          </cell>
          <cell r="BA2064" t="str">
            <v xml:space="preserve"> ST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 t="str">
            <v>Substandard</v>
          </cell>
          <cell r="BH2064" t="str">
            <v>Pass</v>
          </cell>
          <cell r="BI2064" t="str">
            <v>***-**-5664</v>
          </cell>
          <cell r="BJ2064">
            <v>521.99</v>
          </cell>
          <cell r="BK2064">
            <v>0</v>
          </cell>
          <cell r="BL2064"/>
          <cell r="BM2064"/>
          <cell r="BN2064">
            <v>0</v>
          </cell>
          <cell r="BO2064"/>
          <cell r="BP2064"/>
          <cell r="BQ2064">
            <v>1.1469261280061532E-6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521.99</v>
          </cell>
          <cell r="BY2064" t="str">
            <v>120 +</v>
          </cell>
          <cell r="BZ2064">
            <v>2328.13</v>
          </cell>
          <cell r="CA2064" t="e">
            <v>#REF!</v>
          </cell>
          <cell r="CB2064" t="str">
            <v>Match</v>
          </cell>
          <cell r="CC2064" t="b">
            <v>0</v>
          </cell>
          <cell r="CD2064">
            <v>513825664</v>
          </cell>
          <cell r="CE2064">
            <v>9</v>
          </cell>
          <cell r="CF2064">
            <v>5</v>
          </cell>
          <cell r="CG2064">
            <v>82</v>
          </cell>
          <cell r="CH2064" t="b">
            <v>0</v>
          </cell>
          <cell r="CI2064">
            <v>7875.6868402777764</v>
          </cell>
          <cell r="CJ2064" t="str">
            <v>31 +</v>
          </cell>
          <cell r="CK2064">
            <v>0</v>
          </cell>
          <cell r="CL2064">
            <v>0</v>
          </cell>
        </row>
        <row r="2065">
          <cell r="B2065">
            <v>54286</v>
          </cell>
          <cell r="C2065" t="str">
            <v xml:space="preserve"> ZAMUDIO,GERARDO</v>
          </cell>
          <cell r="D2065">
            <v>4480.41</v>
          </cell>
          <cell r="E2065">
            <v>3658.41</v>
          </cell>
          <cell r="F2065">
            <v>43045</v>
          </cell>
          <cell r="G2065">
            <v>43513</v>
          </cell>
          <cell r="H2065" t="str">
            <v xml:space="preserve"> PERSONAL</v>
          </cell>
          <cell r="I2065" t="str">
            <v xml:space="preserve"> SA</v>
          </cell>
          <cell r="J2065">
            <v>31</v>
          </cell>
          <cell r="K2065" t="str">
            <v xml:space="preserve"> A</v>
          </cell>
          <cell r="L2065" t="str">
            <v xml:space="preserve"> N</v>
          </cell>
          <cell r="M2065">
            <v>0</v>
          </cell>
          <cell r="N2065">
            <v>87515</v>
          </cell>
          <cell r="O2065">
            <v>54286</v>
          </cell>
          <cell r="P2065">
            <v>0</v>
          </cell>
          <cell r="Q2065" t="str">
            <v xml:space="preserve"> MN</v>
          </cell>
          <cell r="R2065">
            <v>43148</v>
          </cell>
          <cell r="S2065">
            <v>293</v>
          </cell>
          <cell r="T2065">
            <v>4.92</v>
          </cell>
          <cell r="U2065" t="str">
            <v xml:space="preserve"> N</v>
          </cell>
          <cell r="V2065">
            <v>11</v>
          </cell>
          <cell r="W2065">
            <v>523121508</v>
          </cell>
          <cell r="X2065" t="str">
            <v xml:space="preserve"> S</v>
          </cell>
          <cell r="Y2065">
            <v>87515</v>
          </cell>
          <cell r="Z2065">
            <v>54286</v>
          </cell>
          <cell r="AA2065">
            <v>0</v>
          </cell>
          <cell r="AB2065">
            <v>24</v>
          </cell>
          <cell r="AC2065">
            <v>10</v>
          </cell>
          <cell r="AD2065">
            <v>4</v>
          </cell>
          <cell r="AE2065">
            <v>0</v>
          </cell>
          <cell r="AF2065">
            <v>0</v>
          </cell>
          <cell r="AG2065" t="str">
            <v xml:space="preserve"> ST</v>
          </cell>
          <cell r="AH2065" t="str">
            <v xml:space="preserve"> 2004 GMC SIERRA EXTENDED CAB (</v>
          </cell>
          <cell r="AI2065" t="str">
            <v xml:space="preserve"> N</v>
          </cell>
          <cell r="AJ2065">
            <v>7</v>
          </cell>
          <cell r="AK2065">
            <v>0</v>
          </cell>
          <cell r="AL2065">
            <v>87515</v>
          </cell>
          <cell r="AM2065">
            <v>54286</v>
          </cell>
          <cell r="AN2065" t="str">
            <v xml:space="preserve">  0/00/0000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87515</v>
          </cell>
          <cell r="AZ2065">
            <v>54286</v>
          </cell>
          <cell r="BA2065" t="str">
            <v xml:space="preserve"> ST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 t="str">
            <v>Pass</v>
          </cell>
          <cell r="BH2065" t="str">
            <v>Pass</v>
          </cell>
          <cell r="BI2065" t="str">
            <v>***-**-1508</v>
          </cell>
          <cell r="BJ2065">
            <v>3658.41</v>
          </cell>
          <cell r="BK2065">
            <v>3663.33</v>
          </cell>
          <cell r="BL2065">
            <v>3663.33</v>
          </cell>
          <cell r="BM2065"/>
          <cell r="BN2065"/>
          <cell r="BO2065"/>
          <cell r="BP2065"/>
          <cell r="BQ2065">
            <v>3.5167678154410214E-6</v>
          </cell>
          <cell r="BR2065">
            <v>3658.41</v>
          </cell>
          <cell r="BS2065">
            <v>4.92</v>
          </cell>
          <cell r="BT2065">
            <v>3663.33</v>
          </cell>
          <cell r="BU2065">
            <v>0</v>
          </cell>
          <cell r="BV2065">
            <v>3663.33</v>
          </cell>
          <cell r="BW2065">
            <v>0</v>
          </cell>
          <cell r="BX2065">
            <v>0</v>
          </cell>
          <cell r="BY2065"/>
          <cell r="BZ2065">
            <v>0</v>
          </cell>
          <cell r="CA2065" t="e">
            <v>#REF!</v>
          </cell>
          <cell r="CB2065" t="str">
            <v>Match</v>
          </cell>
          <cell r="CC2065" t="b">
            <v>0</v>
          </cell>
          <cell r="CD2065">
            <v>523121508</v>
          </cell>
          <cell r="CE2065">
            <v>9</v>
          </cell>
          <cell r="CF2065">
            <v>5</v>
          </cell>
          <cell r="CG2065">
            <v>12</v>
          </cell>
          <cell r="CH2065" t="b">
            <v>0</v>
          </cell>
          <cell r="CI2065">
            <v>-24.313159722223645</v>
          </cell>
          <cell r="CJ2065"/>
          <cell r="CK2065" t="e">
            <v>#REF!</v>
          </cell>
          <cell r="CL2065" t="e">
            <v>#REF!</v>
          </cell>
        </row>
        <row r="2066">
          <cell r="B2066">
            <v>53383</v>
          </cell>
          <cell r="C2066" t="str">
            <v xml:space="preserve"> TUTTLE,JON</v>
          </cell>
          <cell r="D2066">
            <v>18116.650000000001</v>
          </cell>
          <cell r="E2066">
            <v>10639.93</v>
          </cell>
          <cell r="F2066">
            <v>42677</v>
          </cell>
          <cell r="G2066">
            <v>43718</v>
          </cell>
          <cell r="H2066" t="str">
            <v xml:space="preserve"> PURCHASE VEHICLE</v>
          </cell>
          <cell r="I2066" t="str">
            <v xml:space="preserve"> SA</v>
          </cell>
          <cell r="J2066">
            <v>34</v>
          </cell>
          <cell r="K2066" t="str">
            <v xml:space="preserve"> A</v>
          </cell>
          <cell r="L2066" t="str">
            <v xml:space="preserve"> N</v>
          </cell>
          <cell r="M2066">
            <v>0</v>
          </cell>
          <cell r="N2066">
            <v>92950</v>
          </cell>
          <cell r="O2066">
            <v>53383</v>
          </cell>
          <cell r="P2066">
            <v>0</v>
          </cell>
          <cell r="Q2066" t="str">
            <v xml:space="preserve"> MN</v>
          </cell>
          <cell r="R2066">
            <v>43141</v>
          </cell>
          <cell r="S2066">
            <v>555.53</v>
          </cell>
          <cell r="T2066">
            <v>20.41</v>
          </cell>
          <cell r="U2066" t="str">
            <v xml:space="preserve"> N</v>
          </cell>
          <cell r="V2066">
            <v>11</v>
          </cell>
          <cell r="W2066">
            <v>509767985</v>
          </cell>
          <cell r="X2066" t="str">
            <v xml:space="preserve"> S</v>
          </cell>
          <cell r="Y2066">
            <v>92950</v>
          </cell>
          <cell r="Z2066">
            <v>53383</v>
          </cell>
          <cell r="AA2066">
            <v>0</v>
          </cell>
          <cell r="AB2066">
            <v>14</v>
          </cell>
          <cell r="AC2066">
            <v>5</v>
          </cell>
          <cell r="AD2066">
            <v>12</v>
          </cell>
          <cell r="AE2066">
            <v>0</v>
          </cell>
          <cell r="AF2066">
            <v>0</v>
          </cell>
          <cell r="AG2066" t="str">
            <v xml:space="preserve"> ST</v>
          </cell>
          <cell r="AH2066" t="str">
            <v xml:space="preserve"> 2004 DODGE RAM 1500</v>
          </cell>
          <cell r="AI2066" t="str">
            <v xml:space="preserve"> N</v>
          </cell>
          <cell r="AJ2066">
            <v>5</v>
          </cell>
          <cell r="AK2066">
            <v>0</v>
          </cell>
          <cell r="AL2066">
            <v>92950</v>
          </cell>
          <cell r="AM2066">
            <v>53383</v>
          </cell>
          <cell r="AN2066" t="str">
            <v xml:space="preserve">  0/00/0000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92950</v>
          </cell>
          <cell r="AZ2066">
            <v>53383</v>
          </cell>
          <cell r="BA2066" t="str">
            <v xml:space="preserve"> ST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 t="str">
            <v>Pass</v>
          </cell>
          <cell r="BH2066" t="str">
            <v>Pass</v>
          </cell>
          <cell r="BI2066" t="str">
            <v>***-**-7985</v>
          </cell>
          <cell r="BJ2066">
            <v>10639.93</v>
          </cell>
          <cell r="BK2066">
            <v>10660.34</v>
          </cell>
          <cell r="BL2066">
            <v>10660.34</v>
          </cell>
          <cell r="BM2066"/>
          <cell r="BN2066"/>
          <cell r="BO2066"/>
          <cell r="BP2066"/>
          <cell r="BQ2066">
            <v>7.3057037234648367E-6</v>
          </cell>
          <cell r="BR2066">
            <v>10639.93</v>
          </cell>
          <cell r="BS2066">
            <v>20.41</v>
          </cell>
          <cell r="BT2066">
            <v>10660.34</v>
          </cell>
          <cell r="BU2066">
            <v>0</v>
          </cell>
          <cell r="BV2066">
            <v>10660.34</v>
          </cell>
          <cell r="BW2066">
            <v>0</v>
          </cell>
          <cell r="BX2066">
            <v>0</v>
          </cell>
          <cell r="BY2066"/>
          <cell r="BZ2066">
            <v>0</v>
          </cell>
          <cell r="CA2066" t="e">
            <v>#REF!</v>
          </cell>
          <cell r="CB2066" t="str">
            <v>Match</v>
          </cell>
          <cell r="CC2066" t="b">
            <v>0</v>
          </cell>
          <cell r="CD2066">
            <v>509767985</v>
          </cell>
          <cell r="CE2066">
            <v>9</v>
          </cell>
          <cell r="CF2066">
            <v>5</v>
          </cell>
          <cell r="CG2066">
            <v>76</v>
          </cell>
          <cell r="CH2066" t="b">
            <v>0</v>
          </cell>
          <cell r="CI2066">
            <v>-17.313159722223645</v>
          </cell>
          <cell r="CJ2066"/>
          <cell r="CK2066" t="e">
            <v>#REF!</v>
          </cell>
          <cell r="CL2066" t="e">
            <v>#REF!</v>
          </cell>
        </row>
        <row r="2067">
          <cell r="B2067">
            <v>53781</v>
          </cell>
          <cell r="C2067" t="str">
            <v xml:space="preserve"> ZILLA,KAELY JANE</v>
          </cell>
          <cell r="D2067">
            <v>9227.5</v>
          </cell>
          <cell r="E2067">
            <v>9067.7199999999993</v>
          </cell>
          <cell r="F2067">
            <v>42845</v>
          </cell>
          <cell r="G2067">
            <v>44317</v>
          </cell>
          <cell r="H2067" t="str">
            <v xml:space="preserve"> PURCHASE VEHICLE</v>
          </cell>
          <cell r="I2067" t="str">
            <v xml:space="preserve"> SA</v>
          </cell>
          <cell r="J2067">
            <v>34</v>
          </cell>
          <cell r="K2067" t="str">
            <v xml:space="preserve"> A</v>
          </cell>
          <cell r="L2067" t="str">
            <v xml:space="preserve"> N</v>
          </cell>
          <cell r="M2067">
            <v>0</v>
          </cell>
          <cell r="N2067">
            <v>70452</v>
          </cell>
          <cell r="O2067">
            <v>53781</v>
          </cell>
          <cell r="P2067">
            <v>0</v>
          </cell>
          <cell r="Q2067" t="str">
            <v xml:space="preserve"> LF</v>
          </cell>
          <cell r="R2067">
            <v>42917</v>
          </cell>
          <cell r="S2067">
            <v>212.86</v>
          </cell>
          <cell r="T2067">
            <v>4.97</v>
          </cell>
          <cell r="U2067" t="str">
            <v xml:space="preserve"> N</v>
          </cell>
          <cell r="V2067">
            <v>11</v>
          </cell>
          <cell r="W2067">
            <v>513158159</v>
          </cell>
          <cell r="X2067" t="str">
            <v xml:space="preserve"> S</v>
          </cell>
          <cell r="Y2067">
            <v>70452</v>
          </cell>
          <cell r="Z2067">
            <v>53781</v>
          </cell>
          <cell r="AA2067">
            <v>0</v>
          </cell>
          <cell r="AB2067">
            <v>26</v>
          </cell>
          <cell r="AC2067">
            <v>5</v>
          </cell>
          <cell r="AD2067">
            <v>12</v>
          </cell>
          <cell r="AE2067">
            <v>0</v>
          </cell>
          <cell r="AF2067">
            <v>0</v>
          </cell>
          <cell r="AG2067" t="str">
            <v xml:space="preserve"> ST</v>
          </cell>
          <cell r="AH2067" t="str">
            <v xml:space="preserve"> 2016 JEEP CHEROKEE LATITUDE</v>
          </cell>
          <cell r="AI2067" t="str">
            <v xml:space="preserve"> N</v>
          </cell>
          <cell r="AJ2067">
            <v>5</v>
          </cell>
          <cell r="AK2067">
            <v>0</v>
          </cell>
          <cell r="AL2067">
            <v>70452</v>
          </cell>
          <cell r="AM2067">
            <v>53781</v>
          </cell>
          <cell r="AN2067" t="str">
            <v xml:space="preserve">  0/00/0000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70452</v>
          </cell>
          <cell r="AZ2067">
            <v>53781</v>
          </cell>
          <cell r="BA2067" t="str">
            <v xml:space="preserve"> ZILLA,KAELY JANE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 t="str">
            <v>Pass</v>
          </cell>
          <cell r="BH2067" t="str">
            <v>Pass</v>
          </cell>
          <cell r="BI2067" t="str">
            <v>xxxxx</v>
          </cell>
          <cell r="BJ2067">
            <v>0</v>
          </cell>
          <cell r="BK2067">
            <v>0</v>
          </cell>
          <cell r="BL2067">
            <v>0</v>
          </cell>
          <cell r="BM2067"/>
          <cell r="BN2067"/>
          <cell r="BO2067"/>
          <cell r="BP2067"/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/>
          <cell r="BZ2067">
            <v>0</v>
          </cell>
          <cell r="CA2067" t="e">
            <v>#REF!</v>
          </cell>
          <cell r="CB2067" t="str">
            <v>Match</v>
          </cell>
          <cell r="CC2067" t="b">
            <v>0</v>
          </cell>
          <cell r="CD2067" t="str">
            <v>0</v>
          </cell>
          <cell r="CE2067">
            <v>1</v>
          </cell>
          <cell r="CF2067">
            <v>0</v>
          </cell>
          <cell r="CG2067" t="e">
            <v>#VALUE!</v>
          </cell>
          <cell r="CH2067" t="str">
            <v>Invalid #</v>
          </cell>
          <cell r="CI2067">
            <v>43123.686840277776</v>
          </cell>
          <cell r="CJ2067"/>
          <cell r="CK2067" t="e">
            <v>#REF!</v>
          </cell>
          <cell r="CL2067" t="e">
            <v>#REF!</v>
          </cell>
        </row>
        <row r="2068">
          <cell r="B2068">
            <v>53062</v>
          </cell>
          <cell r="C2068" t="str">
            <v xml:space="preserve"> ZILLA,MATTHEW WILLIA</v>
          </cell>
          <cell r="D2068">
            <v>26487.49</v>
          </cell>
          <cell r="E2068">
            <v>23238.58</v>
          </cell>
          <cell r="F2068">
            <v>42556</v>
          </cell>
          <cell r="G2068">
            <v>44743</v>
          </cell>
          <cell r="H2068" t="str">
            <v xml:space="preserve"> VEHICLE RENEWAL</v>
          </cell>
          <cell r="I2068" t="str">
            <v xml:space="preserve"> SA</v>
          </cell>
          <cell r="J2068">
            <v>34</v>
          </cell>
          <cell r="K2068" t="str">
            <v xml:space="preserve"> A</v>
          </cell>
          <cell r="L2068" t="str">
            <v xml:space="preserve"> N</v>
          </cell>
          <cell r="M2068">
            <v>0</v>
          </cell>
          <cell r="N2068">
            <v>70453</v>
          </cell>
          <cell r="O2068">
            <v>53062</v>
          </cell>
          <cell r="P2068">
            <v>0</v>
          </cell>
          <cell r="Q2068" t="str">
            <v xml:space="preserve"> LF</v>
          </cell>
          <cell r="R2068">
            <v>42887</v>
          </cell>
          <cell r="S2068">
            <v>420.31</v>
          </cell>
          <cell r="T2068">
            <v>74.489999999999995</v>
          </cell>
          <cell r="U2068" t="str">
            <v xml:space="preserve"> N</v>
          </cell>
          <cell r="V2068">
            <v>11</v>
          </cell>
          <cell r="W2068">
            <v>513088373</v>
          </cell>
          <cell r="X2068" t="str">
            <v xml:space="preserve"> S</v>
          </cell>
          <cell r="Y2068">
            <v>70453</v>
          </cell>
          <cell r="Z2068">
            <v>53062</v>
          </cell>
          <cell r="AA2068">
            <v>0</v>
          </cell>
          <cell r="AB2068">
            <v>26</v>
          </cell>
          <cell r="AC2068">
            <v>5</v>
          </cell>
          <cell r="AD2068">
            <v>12</v>
          </cell>
          <cell r="AE2068">
            <v>0</v>
          </cell>
          <cell r="AF2068">
            <v>0</v>
          </cell>
          <cell r="AG2068" t="str">
            <v xml:space="preserve"> ST</v>
          </cell>
          <cell r="AH2068" t="str">
            <v xml:space="preserve"> 2014 DODGE RAM 1500</v>
          </cell>
          <cell r="AI2068" t="str">
            <v xml:space="preserve"> N</v>
          </cell>
          <cell r="AJ2068">
            <v>4.5</v>
          </cell>
          <cell r="AK2068">
            <v>0</v>
          </cell>
          <cell r="AL2068">
            <v>70453</v>
          </cell>
          <cell r="AM2068">
            <v>53062</v>
          </cell>
          <cell r="AN2068" t="str">
            <v xml:space="preserve">  0/00/0000</v>
          </cell>
          <cell r="AO2068">
            <v>357.28</v>
          </cell>
          <cell r="AP2068">
            <v>63.03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70453</v>
          </cell>
          <cell r="AZ2068">
            <v>53062</v>
          </cell>
          <cell r="BA2068" t="str">
            <v xml:space="preserve"> ZILLA,MATTHEW WILLIA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 t="str">
            <v>Pass</v>
          </cell>
          <cell r="BH2068" t="str">
            <v>Pass</v>
          </cell>
          <cell r="BI2068" t="str">
            <v>xxxxx</v>
          </cell>
          <cell r="BJ2068">
            <v>0</v>
          </cell>
          <cell r="BK2068">
            <v>0</v>
          </cell>
          <cell r="BL2068">
            <v>0</v>
          </cell>
          <cell r="BM2068"/>
          <cell r="BN2068"/>
          <cell r="BO2068"/>
          <cell r="BP2068"/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/>
          <cell r="BZ2068">
            <v>0</v>
          </cell>
          <cell r="CA2068" t="e">
            <v>#REF!</v>
          </cell>
          <cell r="CB2068" t="str">
            <v>Match</v>
          </cell>
          <cell r="CC2068" t="b">
            <v>0</v>
          </cell>
          <cell r="CD2068" t="str">
            <v>0</v>
          </cell>
          <cell r="CE2068">
            <v>1</v>
          </cell>
          <cell r="CF2068">
            <v>0</v>
          </cell>
          <cell r="CG2068" t="e">
            <v>#VALUE!</v>
          </cell>
          <cell r="CH2068" t="str">
            <v>Invalid #</v>
          </cell>
          <cell r="CI2068">
            <v>43123.686840277776</v>
          </cell>
          <cell r="CJ2068"/>
          <cell r="CK2068" t="e">
            <v>#REF!</v>
          </cell>
          <cell r="CL2068" t="e">
            <v>#REF!</v>
          </cell>
        </row>
        <row r="2069">
          <cell r="B2069">
            <v>53549</v>
          </cell>
          <cell r="C2069" t="str">
            <v xml:space="preserve"> WILLIAM ZILLA,MATTHE</v>
          </cell>
          <cell r="D2069">
            <v>3227.5</v>
          </cell>
          <cell r="E2069">
            <v>2830.97</v>
          </cell>
          <cell r="F2069">
            <v>42741</v>
          </cell>
          <cell r="G2069">
            <v>43647</v>
          </cell>
          <cell r="H2069" t="str">
            <v xml:space="preserve"> PURCHASE TRAILER</v>
          </cell>
          <cell r="I2069" t="str">
            <v xml:space="preserve"> SA</v>
          </cell>
          <cell r="J2069">
            <v>31</v>
          </cell>
          <cell r="K2069" t="str">
            <v xml:space="preserve"> A</v>
          </cell>
          <cell r="L2069" t="str">
            <v xml:space="preserve"> N</v>
          </cell>
          <cell r="M2069">
            <v>0</v>
          </cell>
          <cell r="N2069">
            <v>70453</v>
          </cell>
          <cell r="O2069">
            <v>53549</v>
          </cell>
          <cell r="P2069">
            <v>0</v>
          </cell>
          <cell r="Q2069" t="str">
            <v xml:space="preserve"> LF</v>
          </cell>
          <cell r="R2069">
            <v>42887</v>
          </cell>
          <cell r="S2069">
            <v>117.45</v>
          </cell>
          <cell r="T2069">
            <v>14.12</v>
          </cell>
          <cell r="U2069" t="str">
            <v xml:space="preserve"> N</v>
          </cell>
          <cell r="V2069">
            <v>14</v>
          </cell>
          <cell r="W2069">
            <v>513088373</v>
          </cell>
          <cell r="X2069" t="str">
            <v xml:space="preserve"> S</v>
          </cell>
          <cell r="Y2069">
            <v>70453</v>
          </cell>
          <cell r="Z2069">
            <v>53549</v>
          </cell>
          <cell r="AA2069">
            <v>0</v>
          </cell>
          <cell r="AB2069">
            <v>26</v>
          </cell>
          <cell r="AC2069">
            <v>10</v>
          </cell>
          <cell r="AD2069">
            <v>4</v>
          </cell>
          <cell r="AE2069">
            <v>0</v>
          </cell>
          <cell r="AF2069">
            <v>0</v>
          </cell>
          <cell r="AG2069" t="str">
            <v xml:space="preserve"> ST</v>
          </cell>
          <cell r="AH2069" t="str">
            <v xml:space="preserve"> 2016 HAULMARK 7X14 ENCLOSED TR</v>
          </cell>
          <cell r="AI2069" t="str">
            <v xml:space="preserve"> N</v>
          </cell>
          <cell r="AJ2069">
            <v>7</v>
          </cell>
          <cell r="AK2069">
            <v>0</v>
          </cell>
          <cell r="AL2069">
            <v>70453</v>
          </cell>
          <cell r="AM2069">
            <v>53549</v>
          </cell>
          <cell r="AN2069" t="str">
            <v xml:space="preserve">  0/00/0000</v>
          </cell>
          <cell r="AO2069">
            <v>105.5</v>
          </cell>
          <cell r="AP2069">
            <v>11.95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70453</v>
          </cell>
          <cell r="AZ2069">
            <v>53549</v>
          </cell>
          <cell r="BA2069" t="str">
            <v xml:space="preserve"> WILLIAM ZILLA,MATTHE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 t="str">
            <v>Pass</v>
          </cell>
          <cell r="BH2069" t="str">
            <v>Pass</v>
          </cell>
          <cell r="BI2069" t="str">
            <v>xxxxx</v>
          </cell>
          <cell r="BJ2069">
            <v>0</v>
          </cell>
          <cell r="BK2069">
            <v>0</v>
          </cell>
          <cell r="BL2069">
            <v>0</v>
          </cell>
          <cell r="BM2069"/>
          <cell r="BN2069"/>
          <cell r="BO2069"/>
          <cell r="BP2069"/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/>
          <cell r="BZ2069">
            <v>0</v>
          </cell>
          <cell r="CA2069" t="e">
            <v>#REF!</v>
          </cell>
          <cell r="CB2069" t="str">
            <v>Match</v>
          </cell>
          <cell r="CC2069" t="b">
            <v>0</v>
          </cell>
          <cell r="CD2069" t="str">
            <v>0</v>
          </cell>
          <cell r="CE2069">
            <v>1</v>
          </cell>
          <cell r="CF2069">
            <v>0</v>
          </cell>
          <cell r="CG2069" t="e">
            <v>#VALUE!</v>
          </cell>
          <cell r="CH2069" t="str">
            <v>Invalid #</v>
          </cell>
          <cell r="CI2069">
            <v>43123.686840277776</v>
          </cell>
          <cell r="CJ2069"/>
          <cell r="CK2069" t="e">
            <v>#REF!</v>
          </cell>
          <cell r="CL2069" t="e">
            <v>#REF!</v>
          </cell>
        </row>
        <row r="2070">
          <cell r="B2070">
            <v>52118</v>
          </cell>
          <cell r="C2070" t="str">
            <v xml:space="preserve"> ZIMMERMAN,CHANCE L.</v>
          </cell>
          <cell r="D2070">
            <v>7015</v>
          </cell>
          <cell r="E2070">
            <v>2455.34</v>
          </cell>
          <cell r="F2070">
            <v>42269</v>
          </cell>
          <cell r="G2070">
            <v>43181</v>
          </cell>
          <cell r="H2070" t="str">
            <v xml:space="preserve"> HOUSE REPAIRS</v>
          </cell>
          <cell r="I2070" t="str">
            <v xml:space="preserve"> SA</v>
          </cell>
          <cell r="J2070">
            <v>31</v>
          </cell>
          <cell r="K2070" t="str">
            <v xml:space="preserve"> A</v>
          </cell>
          <cell r="L2070" t="str">
            <v xml:space="preserve"> N</v>
          </cell>
          <cell r="M2070">
            <v>0</v>
          </cell>
          <cell r="N2070">
            <v>70460</v>
          </cell>
          <cell r="O2070">
            <v>52118</v>
          </cell>
          <cell r="P2070">
            <v>0</v>
          </cell>
          <cell r="Q2070" t="str">
            <v xml:space="preserve"> JB</v>
          </cell>
          <cell r="R2070">
            <v>42908</v>
          </cell>
          <cell r="S2070">
            <v>252.41</v>
          </cell>
          <cell r="T2070">
            <v>5.65</v>
          </cell>
          <cell r="U2070" t="str">
            <v xml:space="preserve"> N</v>
          </cell>
          <cell r="V2070">
            <v>1</v>
          </cell>
          <cell r="W2070">
            <v>512886356</v>
          </cell>
          <cell r="X2070" t="str">
            <v xml:space="preserve"> S</v>
          </cell>
          <cell r="Y2070">
            <v>70460</v>
          </cell>
          <cell r="Z2070">
            <v>52118</v>
          </cell>
          <cell r="AA2070">
            <v>0</v>
          </cell>
          <cell r="AB2070">
            <v>3</v>
          </cell>
          <cell r="AC2070">
            <v>10</v>
          </cell>
          <cell r="AD2070">
            <v>4</v>
          </cell>
          <cell r="AE2070">
            <v>0</v>
          </cell>
          <cell r="AF2070">
            <v>0</v>
          </cell>
          <cell r="AG2070" t="str">
            <v xml:space="preserve"> ST</v>
          </cell>
          <cell r="AH2070" t="str">
            <v xml:space="preserve"> UNSECURED</v>
          </cell>
          <cell r="AI2070" t="str">
            <v xml:space="preserve"> N</v>
          </cell>
          <cell r="AJ2070">
            <v>6</v>
          </cell>
          <cell r="AK2070">
            <v>0</v>
          </cell>
          <cell r="AL2070">
            <v>70460</v>
          </cell>
          <cell r="AM2070">
            <v>52118</v>
          </cell>
          <cell r="AN2070" t="str">
            <v xml:space="preserve">  0/00/0000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70460</v>
          </cell>
          <cell r="AZ2070">
            <v>52118</v>
          </cell>
          <cell r="BA2070" t="str">
            <v xml:space="preserve"> ZIMMERMAN,CHANCE L.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 t="str">
            <v>Pass</v>
          </cell>
          <cell r="BH2070" t="str">
            <v>Pass</v>
          </cell>
          <cell r="BI2070" t="str">
            <v>xxxxx</v>
          </cell>
          <cell r="BJ2070">
            <v>0</v>
          </cell>
          <cell r="BK2070">
            <v>0</v>
          </cell>
          <cell r="BL2070">
            <v>0</v>
          </cell>
          <cell r="BM2070"/>
          <cell r="BN2070"/>
          <cell r="BO2070"/>
          <cell r="BP2070"/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/>
          <cell r="BZ2070">
            <v>0</v>
          </cell>
          <cell r="CA2070" t="e">
            <v>#REF!</v>
          </cell>
          <cell r="CB2070" t="str">
            <v>Match</v>
          </cell>
          <cell r="CC2070" t="b">
            <v>0</v>
          </cell>
          <cell r="CD2070" t="str">
            <v>0</v>
          </cell>
          <cell r="CE2070">
            <v>1</v>
          </cell>
          <cell r="CF2070">
            <v>0</v>
          </cell>
          <cell r="CG2070" t="e">
            <v>#VALUE!</v>
          </cell>
          <cell r="CH2070" t="str">
            <v>Invalid #</v>
          </cell>
          <cell r="CI2070">
            <v>43123.686840277776</v>
          </cell>
          <cell r="CJ2070"/>
          <cell r="CK2070" t="e">
            <v>#REF!</v>
          </cell>
          <cell r="CL2070" t="e">
            <v>#REF!</v>
          </cell>
        </row>
        <row r="2071">
          <cell r="B2071">
            <v>52234</v>
          </cell>
          <cell r="C2071" t="str">
            <v xml:space="preserve"> ZIMMERMAN,CHANCE L.</v>
          </cell>
          <cell r="D2071">
            <v>15017.5</v>
          </cell>
          <cell r="E2071">
            <v>9435.66</v>
          </cell>
          <cell r="F2071">
            <v>42303</v>
          </cell>
          <cell r="G2071">
            <v>43764</v>
          </cell>
          <cell r="H2071" t="str">
            <v xml:space="preserve"> PURCHASE VEHICLE</v>
          </cell>
          <cell r="I2071" t="str">
            <v xml:space="preserve"> SA</v>
          </cell>
          <cell r="J2071">
            <v>34</v>
          </cell>
          <cell r="K2071" t="str">
            <v xml:space="preserve"> A</v>
          </cell>
          <cell r="L2071" t="str">
            <v xml:space="preserve"> N</v>
          </cell>
          <cell r="M2071">
            <v>0</v>
          </cell>
          <cell r="N2071">
            <v>70460</v>
          </cell>
          <cell r="O2071">
            <v>52234</v>
          </cell>
          <cell r="P2071">
            <v>0</v>
          </cell>
          <cell r="Q2071" t="str">
            <v xml:space="preserve"> LF</v>
          </cell>
          <cell r="R2071">
            <v>42912</v>
          </cell>
          <cell r="S2071">
            <v>346.57</v>
          </cell>
          <cell r="T2071">
            <v>13.18</v>
          </cell>
          <cell r="U2071" t="str">
            <v xml:space="preserve"> N</v>
          </cell>
          <cell r="V2071">
            <v>11</v>
          </cell>
          <cell r="W2071">
            <v>512886356</v>
          </cell>
          <cell r="X2071" t="str">
            <v xml:space="preserve"> S</v>
          </cell>
          <cell r="Y2071">
            <v>70460</v>
          </cell>
          <cell r="Z2071">
            <v>52234</v>
          </cell>
          <cell r="AA2071">
            <v>0</v>
          </cell>
          <cell r="AB2071">
            <v>3</v>
          </cell>
          <cell r="AC2071">
            <v>5</v>
          </cell>
          <cell r="AD2071">
            <v>12</v>
          </cell>
          <cell r="AE2071">
            <v>0</v>
          </cell>
          <cell r="AF2071">
            <v>0</v>
          </cell>
          <cell r="AG2071" t="str">
            <v xml:space="preserve"> ST</v>
          </cell>
          <cell r="AH2071" t="str">
            <v xml:space="preserve"> 2009 FORD EXPEDITION</v>
          </cell>
          <cell r="AI2071" t="str">
            <v xml:space="preserve"> N</v>
          </cell>
          <cell r="AJ2071">
            <v>5.0999999999999996</v>
          </cell>
          <cell r="AK2071">
            <v>0</v>
          </cell>
          <cell r="AL2071">
            <v>70460</v>
          </cell>
          <cell r="AM2071">
            <v>52234</v>
          </cell>
          <cell r="AN2071" t="str">
            <v xml:space="preserve">  0/00/0000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70460</v>
          </cell>
          <cell r="AZ2071">
            <v>52234</v>
          </cell>
          <cell r="BA2071" t="str">
            <v xml:space="preserve"> ZIMMERMAN,CHANCE L.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 t="str">
            <v>Pass</v>
          </cell>
          <cell r="BH2071" t="str">
            <v>Pass</v>
          </cell>
          <cell r="BI2071" t="str">
            <v>xxxxx</v>
          </cell>
          <cell r="BJ2071">
            <v>0</v>
          </cell>
          <cell r="BK2071">
            <v>0</v>
          </cell>
          <cell r="BL2071">
            <v>0</v>
          </cell>
          <cell r="BM2071"/>
          <cell r="BN2071"/>
          <cell r="BO2071"/>
          <cell r="BP2071"/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/>
          <cell r="BZ2071">
            <v>0</v>
          </cell>
          <cell r="CA2071" t="e">
            <v>#REF!</v>
          </cell>
          <cell r="CB2071" t="str">
            <v>Match</v>
          </cell>
          <cell r="CC2071" t="b">
            <v>0</v>
          </cell>
          <cell r="CD2071" t="str">
            <v>0</v>
          </cell>
          <cell r="CE2071">
            <v>1</v>
          </cell>
          <cell r="CF2071">
            <v>0</v>
          </cell>
          <cell r="CG2071" t="e">
            <v>#VALUE!</v>
          </cell>
          <cell r="CH2071" t="str">
            <v>Invalid #</v>
          </cell>
          <cell r="CI2071">
            <v>43123.686840277776</v>
          </cell>
          <cell r="CJ2071"/>
          <cell r="CK2071" t="e">
            <v>#REF!</v>
          </cell>
          <cell r="CL2071" t="e">
            <v>#REF!</v>
          </cell>
        </row>
        <row r="2072">
          <cell r="B2072">
            <v>53651</v>
          </cell>
          <cell r="C2072" t="str">
            <v xml:space="preserve"> ZIMMERMAN,CHANCE</v>
          </cell>
          <cell r="D2072">
            <v>259708.01</v>
          </cell>
          <cell r="E2072">
            <v>259076.84</v>
          </cell>
          <cell r="F2072">
            <v>42796</v>
          </cell>
          <cell r="G2072">
            <v>50114</v>
          </cell>
          <cell r="H2072" t="str">
            <v xml:space="preserve"> CAR WASH AMORTIZATION</v>
          </cell>
          <cell r="I2072" t="str">
            <v xml:space="preserve"> SA</v>
          </cell>
          <cell r="J2072">
            <v>15</v>
          </cell>
          <cell r="K2072" t="str">
            <v xml:space="preserve"> A</v>
          </cell>
          <cell r="L2072" t="str">
            <v xml:space="preserve"> N</v>
          </cell>
          <cell r="M2072">
            <v>0</v>
          </cell>
          <cell r="N2072">
            <v>70460</v>
          </cell>
          <cell r="O2072">
            <v>53651</v>
          </cell>
          <cell r="P2072">
            <v>0</v>
          </cell>
          <cell r="Q2072" t="str">
            <v xml:space="preserve"> LF</v>
          </cell>
          <cell r="R2072">
            <v>42901</v>
          </cell>
          <cell r="S2072">
            <v>1753.76</v>
          </cell>
          <cell r="T2072">
            <v>670.76</v>
          </cell>
          <cell r="U2072" t="str">
            <v xml:space="preserve"> N</v>
          </cell>
          <cell r="V2072">
            <v>2</v>
          </cell>
          <cell r="W2072">
            <v>512886356</v>
          </cell>
          <cell r="X2072" t="str">
            <v xml:space="preserve"> S</v>
          </cell>
          <cell r="Y2072">
            <v>70460</v>
          </cell>
          <cell r="Z2072">
            <v>53651</v>
          </cell>
          <cell r="AA2072">
            <v>0</v>
          </cell>
          <cell r="AB2072">
            <v>3</v>
          </cell>
          <cell r="AC2072">
            <v>6</v>
          </cell>
          <cell r="AD2072">
            <v>2</v>
          </cell>
          <cell r="AE2072">
            <v>0</v>
          </cell>
          <cell r="AF2072">
            <v>0</v>
          </cell>
          <cell r="AG2072" t="str">
            <v xml:space="preserve"> ST</v>
          </cell>
          <cell r="AH2072" t="str">
            <v xml:space="preserve"> REAL PROPERTY LOCATED AT 300 E</v>
          </cell>
          <cell r="AI2072" t="str">
            <v xml:space="preserve"> N</v>
          </cell>
          <cell r="AJ2072">
            <v>5.25</v>
          </cell>
          <cell r="AK2072">
            <v>0</v>
          </cell>
          <cell r="AL2072">
            <v>70460</v>
          </cell>
          <cell r="AM2072">
            <v>53651</v>
          </cell>
          <cell r="AN2072" t="str">
            <v xml:space="preserve">  0/00/0000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70460</v>
          </cell>
          <cell r="AZ2072">
            <v>53651</v>
          </cell>
          <cell r="BA2072" t="str">
            <v xml:space="preserve"> ZIMMERMAN,CHANCE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 t="str">
            <v>Pass</v>
          </cell>
          <cell r="BH2072" t="str">
            <v>Pass</v>
          </cell>
          <cell r="BI2072" t="str">
            <v>xxxxx</v>
          </cell>
          <cell r="BJ2072">
            <v>0</v>
          </cell>
          <cell r="BK2072">
            <v>0</v>
          </cell>
          <cell r="BL2072">
            <v>0</v>
          </cell>
          <cell r="BM2072"/>
          <cell r="BN2072"/>
          <cell r="BO2072"/>
          <cell r="BP2072"/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/>
          <cell r="BZ2072">
            <v>0</v>
          </cell>
          <cell r="CA2072" t="e">
            <v>#REF!</v>
          </cell>
          <cell r="CB2072" t="str">
            <v>Match</v>
          </cell>
          <cell r="CC2072" t="b">
            <v>0</v>
          </cell>
          <cell r="CD2072" t="str">
            <v>0</v>
          </cell>
          <cell r="CE2072">
            <v>1</v>
          </cell>
          <cell r="CF2072">
            <v>0</v>
          </cell>
          <cell r="CG2072" t="e">
            <v>#VALUE!</v>
          </cell>
          <cell r="CH2072" t="str">
            <v>Invalid #</v>
          </cell>
          <cell r="CI2072">
            <v>43123.686840277776</v>
          </cell>
          <cell r="CJ2072"/>
          <cell r="CK2072" t="e">
            <v>#REF!</v>
          </cell>
          <cell r="CL2072" t="e">
            <v>#REF!</v>
          </cell>
        </row>
        <row r="2073">
          <cell r="B2073">
            <v>350056</v>
          </cell>
          <cell r="C2073" t="str">
            <v xml:space="preserve"> ZIMMERMAN,CHA</v>
          </cell>
          <cell r="D2073">
            <v>145918.37</v>
          </cell>
          <cell r="E2073">
            <v>130248.53</v>
          </cell>
          <cell r="F2073">
            <v>41093</v>
          </cell>
          <cell r="G2073">
            <v>52079</v>
          </cell>
          <cell r="H2073" t="str">
            <v xml:space="preserve"> PURCHASE HOME</v>
          </cell>
          <cell r="I2073" t="str">
            <v xml:space="preserve"> PA</v>
          </cell>
          <cell r="J2073">
            <v>19</v>
          </cell>
          <cell r="K2073" t="str">
            <v xml:space="preserve"> A</v>
          </cell>
          <cell r="L2073" t="str">
            <v xml:space="preserve"> N</v>
          </cell>
          <cell r="M2073">
            <v>0</v>
          </cell>
          <cell r="N2073">
            <v>70460</v>
          </cell>
          <cell r="O2073">
            <v>350056</v>
          </cell>
          <cell r="P2073">
            <v>0</v>
          </cell>
          <cell r="Q2073" t="str">
            <v xml:space="preserve"> KM</v>
          </cell>
          <cell r="R2073">
            <v>42917</v>
          </cell>
          <cell r="S2073">
            <v>675.77</v>
          </cell>
          <cell r="T2073">
            <v>47.9</v>
          </cell>
          <cell r="U2073" t="str">
            <v xml:space="preserve"> N</v>
          </cell>
          <cell r="V2073">
            <v>2</v>
          </cell>
          <cell r="W2073">
            <v>512886356</v>
          </cell>
          <cell r="X2073" t="str">
            <v xml:space="preserve"> S</v>
          </cell>
          <cell r="Y2073">
            <v>70460</v>
          </cell>
          <cell r="Z2073">
            <v>350056</v>
          </cell>
          <cell r="AA2073">
            <v>0</v>
          </cell>
          <cell r="AB2073">
            <v>3</v>
          </cell>
          <cell r="AC2073">
            <v>6</v>
          </cell>
          <cell r="AD2073">
            <v>3</v>
          </cell>
          <cell r="AE2073">
            <v>350056</v>
          </cell>
          <cell r="AF2073">
            <v>1</v>
          </cell>
          <cell r="AG2073" t="str">
            <v xml:space="preserve"> ST</v>
          </cell>
          <cell r="AH2073" t="str">
            <v xml:space="preserve"> 1314 CHURCH, SCOTT CITY</v>
          </cell>
          <cell r="AI2073" t="str">
            <v xml:space="preserve"> N</v>
          </cell>
          <cell r="AJ2073">
            <v>3.31</v>
          </cell>
          <cell r="AK2073">
            <v>0</v>
          </cell>
          <cell r="AL2073">
            <v>70460</v>
          </cell>
          <cell r="AM2073">
            <v>350056</v>
          </cell>
          <cell r="AN2073" t="str">
            <v xml:space="preserve">  0/00/0000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70460</v>
          </cell>
          <cell r="AZ2073">
            <v>350056</v>
          </cell>
          <cell r="BA2073" t="str">
            <v xml:space="preserve"> ZIMMERMAN,CHA</v>
          </cell>
          <cell r="BB2073">
            <v>0</v>
          </cell>
          <cell r="BC2073">
            <v>0</v>
          </cell>
          <cell r="BD2073">
            <v>0</v>
          </cell>
          <cell r="BE2073">
            <v>0</v>
          </cell>
          <cell r="BF2073">
            <v>0</v>
          </cell>
          <cell r="BG2073" t="str">
            <v>Pass</v>
          </cell>
          <cell r="BH2073" t="str">
            <v>Pass</v>
          </cell>
          <cell r="BI2073" t="str">
            <v>xxxxx</v>
          </cell>
          <cell r="BJ2073">
            <v>0</v>
          </cell>
          <cell r="BK2073">
            <v>0</v>
          </cell>
          <cell r="BL2073">
            <v>0</v>
          </cell>
          <cell r="BM2073"/>
          <cell r="BN2073"/>
          <cell r="BO2073"/>
          <cell r="BP2073"/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/>
          <cell r="BZ2073">
            <v>0</v>
          </cell>
          <cell r="CA2073" t="e">
            <v>#REF!</v>
          </cell>
          <cell r="CB2073" t="str">
            <v>Match</v>
          </cell>
          <cell r="CC2073" t="b">
            <v>0</v>
          </cell>
          <cell r="CD2073" t="str">
            <v>0</v>
          </cell>
          <cell r="CE2073">
            <v>1</v>
          </cell>
          <cell r="CF2073">
            <v>0</v>
          </cell>
          <cell r="CG2073" t="e">
            <v>#VALUE!</v>
          </cell>
          <cell r="CH2073" t="str">
            <v>Invalid #</v>
          </cell>
          <cell r="CI2073">
            <v>43123.686840277776</v>
          </cell>
          <cell r="CJ2073"/>
          <cell r="CK2073" t="e">
            <v>#REF!</v>
          </cell>
          <cell r="CL2073" t="e">
            <v>#REF!</v>
          </cell>
        </row>
        <row r="2074">
          <cell r="B2074">
            <v>9350056</v>
          </cell>
          <cell r="C2074" t="str">
            <v xml:space="preserve"> ZIMMERMAN,CHA</v>
          </cell>
          <cell r="D2074">
            <v>-145918.37</v>
          </cell>
          <cell r="E2074">
            <v>-130248.53</v>
          </cell>
          <cell r="F2074">
            <v>41093</v>
          </cell>
          <cell r="G2074">
            <v>52079</v>
          </cell>
          <cell r="H2074" t="str">
            <v xml:space="preserve"> FHLB SOLD LOAN</v>
          </cell>
          <cell r="I2074" t="str">
            <v xml:space="preserve"> PT</v>
          </cell>
          <cell r="J2074">
            <v>20</v>
          </cell>
          <cell r="K2074" t="str">
            <v xml:space="preserve"> A</v>
          </cell>
          <cell r="L2074" t="str">
            <v xml:space="preserve"> N</v>
          </cell>
          <cell r="M2074">
            <v>0</v>
          </cell>
          <cell r="N2074">
            <v>70460</v>
          </cell>
          <cell r="O2074">
            <v>9350056</v>
          </cell>
          <cell r="P2074">
            <v>0</v>
          </cell>
          <cell r="Q2074" t="str">
            <v xml:space="preserve"> KM</v>
          </cell>
          <cell r="R2074">
            <v>42917</v>
          </cell>
          <cell r="S2074">
            <v>675.77</v>
          </cell>
          <cell r="T2074">
            <v>-47.9</v>
          </cell>
          <cell r="U2074" t="str">
            <v xml:space="preserve"> N</v>
          </cell>
          <cell r="V2074">
            <v>2</v>
          </cell>
          <cell r="W2074">
            <v>512886356</v>
          </cell>
          <cell r="X2074" t="str">
            <v xml:space="preserve"> S</v>
          </cell>
          <cell r="Y2074">
            <v>70460</v>
          </cell>
          <cell r="Z2074">
            <v>9350056</v>
          </cell>
          <cell r="AA2074">
            <v>0</v>
          </cell>
          <cell r="AB2074">
            <v>3</v>
          </cell>
          <cell r="AC2074">
            <v>6</v>
          </cell>
          <cell r="AD2074">
            <v>3</v>
          </cell>
          <cell r="AE2074">
            <v>350056</v>
          </cell>
          <cell r="AF2074">
            <v>1</v>
          </cell>
          <cell r="AG2074" t="str">
            <v xml:space="preserve"> ST</v>
          </cell>
          <cell r="AH2074" t="str">
            <v xml:space="preserve"> 1314 CHURCH, SC</v>
          </cell>
          <cell r="AI2074" t="str">
            <v xml:space="preserve"> N</v>
          </cell>
          <cell r="AJ2074">
            <v>3.31</v>
          </cell>
          <cell r="AK2074">
            <v>2</v>
          </cell>
          <cell r="AL2074">
            <v>70460</v>
          </cell>
          <cell r="AM2074">
            <v>9350056</v>
          </cell>
          <cell r="AN2074" t="str">
            <v xml:space="preserve">  0/00/0000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70460</v>
          </cell>
          <cell r="AZ2074">
            <v>9350056</v>
          </cell>
          <cell r="BA2074" t="str">
            <v xml:space="preserve"> ZIMMERMAN,CHA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 t="str">
            <v>Pass</v>
          </cell>
          <cell r="BH2074" t="str">
            <v>Pass</v>
          </cell>
          <cell r="BI2074" t="str">
            <v>xxxxx</v>
          </cell>
          <cell r="BJ2074">
            <v>0</v>
          </cell>
          <cell r="BK2074">
            <v>0</v>
          </cell>
          <cell r="BL2074">
            <v>0</v>
          </cell>
          <cell r="BM2074"/>
          <cell r="BN2074"/>
          <cell r="BO2074"/>
          <cell r="BP2074"/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/>
          <cell r="BZ2074">
            <v>0</v>
          </cell>
          <cell r="CA2074" t="e">
            <v>#REF!</v>
          </cell>
          <cell r="CB2074" t="str">
            <v>Match</v>
          </cell>
          <cell r="CC2074" t="b">
            <v>0</v>
          </cell>
          <cell r="CD2074" t="str">
            <v>0</v>
          </cell>
          <cell r="CE2074">
            <v>1</v>
          </cell>
          <cell r="CF2074">
            <v>0</v>
          </cell>
          <cell r="CG2074" t="e">
            <v>#VALUE!</v>
          </cell>
          <cell r="CH2074" t="str">
            <v>Invalid #</v>
          </cell>
          <cell r="CI2074">
            <v>43123.686840277776</v>
          </cell>
          <cell r="CJ2074"/>
          <cell r="CK2074" t="e">
            <v>#REF!</v>
          </cell>
          <cell r="CL2074" t="e">
            <v>#REF!</v>
          </cell>
        </row>
        <row r="2075">
          <cell r="B2075">
            <v>53571</v>
          </cell>
          <cell r="C2075" t="str">
            <v xml:space="preserve"> WAYNE YEAGER,JOSHUA</v>
          </cell>
          <cell r="D2075">
            <v>4722.4399999999996</v>
          </cell>
          <cell r="E2075">
            <v>2553.0500000000002</v>
          </cell>
          <cell r="F2075">
            <v>42752</v>
          </cell>
          <cell r="G2075">
            <v>43068</v>
          </cell>
          <cell r="H2075" t="str">
            <v xml:space="preserve"> PURCHASE</v>
          </cell>
          <cell r="I2075" t="str">
            <v xml:space="preserve"> SA</v>
          </cell>
          <cell r="J2075">
            <v>31</v>
          </cell>
          <cell r="K2075" t="str">
            <v xml:space="preserve"> A</v>
          </cell>
          <cell r="L2075" t="str">
            <v xml:space="preserve"> N</v>
          </cell>
          <cell r="M2075">
            <v>0</v>
          </cell>
          <cell r="N2075">
            <v>70462</v>
          </cell>
          <cell r="O2075">
            <v>53571</v>
          </cell>
          <cell r="P2075">
            <v>0</v>
          </cell>
          <cell r="Q2075" t="str">
            <v xml:space="preserve"> J</v>
          </cell>
          <cell r="R2075">
            <v>42915</v>
          </cell>
          <cell r="S2075">
            <v>446.75</v>
          </cell>
          <cell r="T2075">
            <v>3.78</v>
          </cell>
          <cell r="U2075" t="str">
            <v xml:space="preserve"> N</v>
          </cell>
          <cell r="V2075">
            <v>11</v>
          </cell>
          <cell r="W2075">
            <v>512130770</v>
          </cell>
          <cell r="X2075" t="str">
            <v xml:space="preserve"> S</v>
          </cell>
          <cell r="Y2075">
            <v>70462</v>
          </cell>
          <cell r="Z2075">
            <v>53571</v>
          </cell>
          <cell r="AA2075">
            <v>0</v>
          </cell>
          <cell r="AB2075">
            <v>1</v>
          </cell>
          <cell r="AC2075">
            <v>10</v>
          </cell>
          <cell r="AD2075">
            <v>4</v>
          </cell>
          <cell r="AE2075">
            <v>0</v>
          </cell>
          <cell r="AF2075">
            <v>0</v>
          </cell>
          <cell r="AG2075" t="str">
            <v xml:space="preserve"> ST</v>
          </cell>
          <cell r="AH2075" t="str">
            <v xml:space="preserve"> 2001 DODGE RAM 2500</v>
          </cell>
          <cell r="AI2075" t="str">
            <v xml:space="preserve"> N</v>
          </cell>
          <cell r="AJ2075">
            <v>9</v>
          </cell>
          <cell r="AK2075">
            <v>0</v>
          </cell>
          <cell r="AL2075">
            <v>70462</v>
          </cell>
          <cell r="AM2075">
            <v>53571</v>
          </cell>
          <cell r="AN2075" t="str">
            <v xml:space="preserve">  0/00/0000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70462</v>
          </cell>
          <cell r="AZ2075">
            <v>53571</v>
          </cell>
          <cell r="BA2075" t="str">
            <v xml:space="preserve"> WAYNE YEAGER,JOSHUA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 t="str">
            <v>Pass</v>
          </cell>
          <cell r="BH2075" t="str">
            <v>Pass</v>
          </cell>
          <cell r="BI2075" t="str">
            <v>xxxxx</v>
          </cell>
          <cell r="BJ2075">
            <v>0</v>
          </cell>
          <cell r="BK2075">
            <v>0</v>
          </cell>
          <cell r="BL2075">
            <v>0</v>
          </cell>
          <cell r="BM2075"/>
          <cell r="BN2075"/>
          <cell r="BO2075"/>
          <cell r="BP2075"/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/>
          <cell r="BZ2075">
            <v>0</v>
          </cell>
          <cell r="CA2075" t="e">
            <v>#REF!</v>
          </cell>
          <cell r="CB2075" t="str">
            <v>Match</v>
          </cell>
          <cell r="CC2075" t="b">
            <v>0</v>
          </cell>
          <cell r="CD2075" t="str">
            <v>0</v>
          </cell>
          <cell r="CE2075">
            <v>1</v>
          </cell>
          <cell r="CF2075">
            <v>0</v>
          </cell>
          <cell r="CG2075" t="e">
            <v>#VALUE!</v>
          </cell>
          <cell r="CH2075" t="str">
            <v>Invalid #</v>
          </cell>
          <cell r="CI2075">
            <v>43123.686840277776</v>
          </cell>
          <cell r="CJ2075"/>
          <cell r="CK2075" t="e">
            <v>#REF!</v>
          </cell>
          <cell r="CL2075" t="e">
            <v>#REF!</v>
          </cell>
        </row>
        <row r="2076">
          <cell r="B2076">
            <v>87445</v>
          </cell>
          <cell r="C2076" t="str">
            <v xml:space="preserve"> YOUNG,ROBERT</v>
          </cell>
          <cell r="D2076">
            <v>744.84</v>
          </cell>
          <cell r="E2076">
            <v>521.99</v>
          </cell>
          <cell r="F2076">
            <v>35097</v>
          </cell>
          <cell r="G2076">
            <v>35463</v>
          </cell>
          <cell r="H2076" t="str">
            <v xml:space="preserve"> PICKUP REPAIR</v>
          </cell>
          <cell r="I2076" t="str">
            <v xml:space="preserve"> CO</v>
          </cell>
          <cell r="J2076">
            <v>34</v>
          </cell>
          <cell r="K2076" t="str">
            <v xml:space="preserve"> A</v>
          </cell>
          <cell r="L2076" t="str">
            <v xml:space="preserve"> N</v>
          </cell>
          <cell r="M2076">
            <v>0</v>
          </cell>
          <cell r="N2076">
            <v>73075</v>
          </cell>
          <cell r="O2076">
            <v>87445</v>
          </cell>
          <cell r="P2076">
            <v>0</v>
          </cell>
          <cell r="Q2076" t="str">
            <v xml:space="preserve"> GT</v>
          </cell>
          <cell r="R2076">
            <v>35248</v>
          </cell>
          <cell r="S2076">
            <v>67.569999999999993</v>
          </cell>
          <cell r="T2076">
            <v>0</v>
          </cell>
          <cell r="U2076" t="str">
            <v xml:space="preserve"> N</v>
          </cell>
          <cell r="V2076">
            <v>11</v>
          </cell>
          <cell r="W2076">
            <v>513825664</v>
          </cell>
          <cell r="X2076" t="str">
            <v xml:space="preserve"> S</v>
          </cell>
          <cell r="Y2076">
            <v>73075</v>
          </cell>
          <cell r="Z2076">
            <v>87445</v>
          </cell>
          <cell r="AA2076">
            <v>0</v>
          </cell>
          <cell r="AB2076">
            <v>23</v>
          </cell>
          <cell r="AC2076">
            <v>5</v>
          </cell>
          <cell r="AD2076">
            <v>12</v>
          </cell>
          <cell r="AE2076">
            <v>0</v>
          </cell>
          <cell r="AF2076">
            <v>0</v>
          </cell>
          <cell r="AG2076" t="str">
            <v xml:space="preserve"> ST</v>
          </cell>
          <cell r="AH2076" t="str">
            <v xml:space="preserve"> 69 FORD TORINO</v>
          </cell>
          <cell r="AI2076" t="str">
            <v xml:space="preserve"> N</v>
          </cell>
          <cell r="AJ2076">
            <v>16</v>
          </cell>
          <cell r="AK2076">
            <v>10</v>
          </cell>
          <cell r="AL2076">
            <v>73075</v>
          </cell>
          <cell r="AM2076">
            <v>87445</v>
          </cell>
          <cell r="AN2076" t="str">
            <v xml:space="preserve">  0/00/0000</v>
          </cell>
          <cell r="AO2076">
            <v>521.99</v>
          </cell>
          <cell r="AP2076">
            <v>1752.83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2274.8200000000002</v>
          </cell>
          <cell r="AV2076">
            <v>9</v>
          </cell>
          <cell r="AW2076">
            <v>8</v>
          </cell>
          <cell r="AX2076">
            <v>52</v>
          </cell>
          <cell r="AY2076">
            <v>73075</v>
          </cell>
          <cell r="AZ2076">
            <v>87445</v>
          </cell>
          <cell r="BA2076" t="str">
            <v xml:space="preserve"> YOUNG,ROBERT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 t="str">
            <v>Pass</v>
          </cell>
          <cell r="BH2076" t="str">
            <v>Pass</v>
          </cell>
          <cell r="BI2076" t="str">
            <v>xxxxx</v>
          </cell>
          <cell r="BJ2076">
            <v>0</v>
          </cell>
          <cell r="BK2076">
            <v>0</v>
          </cell>
          <cell r="BL2076">
            <v>0</v>
          </cell>
          <cell r="BM2076"/>
          <cell r="BN2076"/>
          <cell r="BO2076"/>
          <cell r="BP2076"/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/>
          <cell r="BZ2076">
            <v>0</v>
          </cell>
          <cell r="CA2076" t="e">
            <v>#REF!</v>
          </cell>
          <cell r="CB2076" t="str">
            <v>Match</v>
          </cell>
          <cell r="CC2076" t="b">
            <v>0</v>
          </cell>
          <cell r="CD2076" t="str">
            <v>0</v>
          </cell>
          <cell r="CE2076">
            <v>1</v>
          </cell>
          <cell r="CF2076">
            <v>0</v>
          </cell>
          <cell r="CG2076" t="e">
            <v>#VALUE!</v>
          </cell>
          <cell r="CH2076" t="str">
            <v>Invalid #</v>
          </cell>
          <cell r="CI2076">
            <v>43123.686840277776</v>
          </cell>
          <cell r="CJ2076"/>
          <cell r="CK2076" t="e">
            <v>#REF!</v>
          </cell>
          <cell r="CL2076" t="e">
            <v>#REF!</v>
          </cell>
        </row>
        <row r="2077">
          <cell r="B2077">
            <v>52105</v>
          </cell>
          <cell r="C2077" t="str">
            <v xml:space="preserve"> ZAMUDIO,GERARDO</v>
          </cell>
          <cell r="D2077">
            <v>5885.75</v>
          </cell>
          <cell r="E2077">
            <v>822.47</v>
          </cell>
          <cell r="F2077">
            <v>42264</v>
          </cell>
          <cell r="G2077">
            <v>42964</v>
          </cell>
          <cell r="H2077" t="str">
            <v xml:space="preserve"> REFINANCE VEHICLE</v>
          </cell>
          <cell r="I2077" t="str">
            <v xml:space="preserve"> SA</v>
          </cell>
          <cell r="J2077">
            <v>31</v>
          </cell>
          <cell r="K2077" t="str">
            <v xml:space="preserve"> A</v>
          </cell>
          <cell r="L2077" t="str">
            <v xml:space="preserve"> N</v>
          </cell>
          <cell r="M2077">
            <v>0</v>
          </cell>
          <cell r="N2077">
            <v>87515</v>
          </cell>
          <cell r="O2077">
            <v>52105</v>
          </cell>
          <cell r="P2077">
            <v>0</v>
          </cell>
          <cell r="Q2077" t="str">
            <v xml:space="preserve"> JB</v>
          </cell>
          <cell r="R2077">
            <v>42903</v>
          </cell>
          <cell r="S2077">
            <v>278.24</v>
          </cell>
          <cell r="T2077">
            <v>3.64</v>
          </cell>
          <cell r="U2077" t="str">
            <v xml:space="preserve"> N</v>
          </cell>
          <cell r="V2077">
            <v>11</v>
          </cell>
          <cell r="W2077">
            <v>523121508</v>
          </cell>
          <cell r="X2077" t="str">
            <v xml:space="preserve"> S</v>
          </cell>
          <cell r="Y2077">
            <v>87515</v>
          </cell>
          <cell r="Z2077">
            <v>52105</v>
          </cell>
          <cell r="AA2077">
            <v>0</v>
          </cell>
          <cell r="AB2077">
            <v>24</v>
          </cell>
          <cell r="AC2077">
            <v>10</v>
          </cell>
          <cell r="AD2077">
            <v>4</v>
          </cell>
          <cell r="AE2077">
            <v>0</v>
          </cell>
          <cell r="AF2077">
            <v>0</v>
          </cell>
          <cell r="AG2077" t="str">
            <v xml:space="preserve"> ST</v>
          </cell>
          <cell r="AH2077" t="str">
            <v xml:space="preserve"> 2004 GMC SIERRA EXTENDED CAB (</v>
          </cell>
          <cell r="AI2077" t="str">
            <v xml:space="preserve"> N</v>
          </cell>
          <cell r="AJ2077">
            <v>8.5</v>
          </cell>
          <cell r="AK2077">
            <v>0</v>
          </cell>
          <cell r="AL2077">
            <v>87515</v>
          </cell>
          <cell r="AM2077">
            <v>52105</v>
          </cell>
          <cell r="AN2077" t="str">
            <v xml:space="preserve">  0/00/0000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87515</v>
          </cell>
          <cell r="AZ2077">
            <v>52105</v>
          </cell>
          <cell r="BA2077" t="str">
            <v xml:space="preserve"> ZAMUDIO,GERARDO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 t="str">
            <v>Pass</v>
          </cell>
          <cell r="BH2077" t="str">
            <v>Pass</v>
          </cell>
          <cell r="BI2077" t="str">
            <v>xxxxx</v>
          </cell>
          <cell r="BJ2077">
            <v>0</v>
          </cell>
          <cell r="BK2077">
            <v>0</v>
          </cell>
          <cell r="BL2077">
            <v>0</v>
          </cell>
          <cell r="BM2077"/>
          <cell r="BN2077"/>
          <cell r="BO2077"/>
          <cell r="BP2077"/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/>
          <cell r="BZ2077">
            <v>0</v>
          </cell>
          <cell r="CA2077" t="e">
            <v>#REF!</v>
          </cell>
          <cell r="CB2077" t="str">
            <v>Match</v>
          </cell>
          <cell r="CC2077" t="b">
            <v>0</v>
          </cell>
          <cell r="CD2077" t="str">
            <v>0</v>
          </cell>
          <cell r="CE2077">
            <v>1</v>
          </cell>
          <cell r="CF2077">
            <v>0</v>
          </cell>
          <cell r="CG2077" t="e">
            <v>#VALUE!</v>
          </cell>
          <cell r="CH2077" t="str">
            <v>Invalid #</v>
          </cell>
          <cell r="CI2077">
            <v>43123.686840277776</v>
          </cell>
          <cell r="CJ2077"/>
          <cell r="CK2077" t="e">
            <v>#REF!</v>
          </cell>
          <cell r="CL2077" t="e">
            <v>#REF!</v>
          </cell>
        </row>
        <row r="2078">
          <cell r="B2078">
            <v>53383</v>
          </cell>
          <cell r="C2078" t="str">
            <v xml:space="preserve"> TUTTLE,JON</v>
          </cell>
          <cell r="D2078">
            <v>18116.650000000001</v>
          </cell>
          <cell r="E2078">
            <v>14651.33</v>
          </cell>
          <cell r="F2078">
            <v>42677</v>
          </cell>
          <cell r="G2078">
            <v>43718</v>
          </cell>
          <cell r="H2078" t="str">
            <v xml:space="preserve"> PURCHASE VEHICLE</v>
          </cell>
          <cell r="I2078" t="str">
            <v xml:space="preserve"> SA</v>
          </cell>
          <cell r="J2078">
            <v>34</v>
          </cell>
          <cell r="K2078" t="str">
            <v xml:space="preserve"> A</v>
          </cell>
          <cell r="L2078" t="str">
            <v xml:space="preserve"> N</v>
          </cell>
          <cell r="M2078">
            <v>0</v>
          </cell>
          <cell r="N2078">
            <v>92950</v>
          </cell>
          <cell r="O2078">
            <v>53383</v>
          </cell>
          <cell r="P2078">
            <v>0</v>
          </cell>
          <cell r="Q2078" t="str">
            <v xml:space="preserve"> MN</v>
          </cell>
          <cell r="R2078">
            <v>42896</v>
          </cell>
          <cell r="S2078">
            <v>555.53</v>
          </cell>
          <cell r="T2078">
            <v>52.18</v>
          </cell>
          <cell r="U2078" t="str">
            <v xml:space="preserve"> N</v>
          </cell>
          <cell r="V2078">
            <v>11</v>
          </cell>
          <cell r="W2078">
            <v>509767985</v>
          </cell>
          <cell r="X2078" t="str">
            <v xml:space="preserve"> S</v>
          </cell>
          <cell r="Y2078">
            <v>92950</v>
          </cell>
          <cell r="Z2078">
            <v>53383</v>
          </cell>
          <cell r="AA2078">
            <v>0</v>
          </cell>
          <cell r="AB2078">
            <v>14</v>
          </cell>
          <cell r="AC2078">
            <v>5</v>
          </cell>
          <cell r="AD2078">
            <v>12</v>
          </cell>
          <cell r="AE2078">
            <v>0</v>
          </cell>
          <cell r="AF2078">
            <v>0</v>
          </cell>
          <cell r="AG2078" t="str">
            <v xml:space="preserve"> ST</v>
          </cell>
          <cell r="AH2078" t="str">
            <v xml:space="preserve"> 2004 DODGE RAM 1500</v>
          </cell>
          <cell r="AI2078" t="str">
            <v xml:space="preserve"> N</v>
          </cell>
          <cell r="AJ2078">
            <v>5</v>
          </cell>
          <cell r="AK2078">
            <v>0</v>
          </cell>
          <cell r="AL2078">
            <v>92950</v>
          </cell>
          <cell r="AM2078">
            <v>53383</v>
          </cell>
          <cell r="AN2078" t="str">
            <v xml:space="preserve">  0/00/0000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92950</v>
          </cell>
          <cell r="AZ2078">
            <v>53383</v>
          </cell>
          <cell r="BA2078" t="str">
            <v xml:space="preserve"> TUTTLE,JON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 t="str">
            <v>Pass</v>
          </cell>
          <cell r="BH2078" t="str">
            <v>Pass</v>
          </cell>
          <cell r="BI2078" t="str">
            <v>xxxxx</v>
          </cell>
          <cell r="BJ2078">
            <v>0</v>
          </cell>
          <cell r="BK2078">
            <v>0</v>
          </cell>
          <cell r="BL2078">
            <v>0</v>
          </cell>
          <cell r="BM2078"/>
          <cell r="BN2078"/>
          <cell r="BO2078"/>
          <cell r="BP2078"/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/>
          <cell r="BZ2078">
            <v>0</v>
          </cell>
          <cell r="CA2078" t="e">
            <v>#REF!</v>
          </cell>
          <cell r="CB2078" t="str">
            <v>Match</v>
          </cell>
          <cell r="CC2078" t="b">
            <v>0</v>
          </cell>
          <cell r="CD2078" t="str">
            <v>0</v>
          </cell>
          <cell r="CE2078">
            <v>1</v>
          </cell>
          <cell r="CF2078">
            <v>0</v>
          </cell>
          <cell r="CG2078" t="e">
            <v>#VALUE!</v>
          </cell>
          <cell r="CH2078" t="str">
            <v>Invalid #</v>
          </cell>
          <cell r="CI2078">
            <v>43123.686840277776</v>
          </cell>
          <cell r="CJ2078"/>
          <cell r="CK2078" t="e">
            <v>#REF!</v>
          </cell>
          <cell r="CL2078" t="e">
            <v>#REF!</v>
          </cell>
        </row>
        <row r="2079"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 t="str">
            <v>Pass</v>
          </cell>
          <cell r="BH2079" t="str">
            <v>Pass</v>
          </cell>
          <cell r="BI2079" t="str">
            <v>xxxxx</v>
          </cell>
          <cell r="BJ2079">
            <v>0</v>
          </cell>
          <cell r="BK2079">
            <v>0</v>
          </cell>
          <cell r="BL2079">
            <v>0</v>
          </cell>
          <cell r="BM2079"/>
          <cell r="BN2079"/>
          <cell r="BO2079"/>
          <cell r="BP2079"/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/>
          <cell r="BZ2079">
            <v>0</v>
          </cell>
          <cell r="CA2079" t="e">
            <v>#REF!</v>
          </cell>
          <cell r="CB2079" t="str">
            <v>Match</v>
          </cell>
          <cell r="CC2079" t="b">
            <v>0</v>
          </cell>
          <cell r="CD2079" t="str">
            <v>0</v>
          </cell>
          <cell r="CE2079">
            <v>1</v>
          </cell>
          <cell r="CF2079">
            <v>0</v>
          </cell>
          <cell r="CG2079" t="e">
            <v>#VALUE!</v>
          </cell>
          <cell r="CH2079" t="str">
            <v>Invalid #</v>
          </cell>
          <cell r="CI2079">
            <v>43123.686840277776</v>
          </cell>
          <cell r="CJ2079"/>
          <cell r="CK2079" t="e">
            <v>#REF!</v>
          </cell>
          <cell r="CL2079" t="e">
            <v>#REF!</v>
          </cell>
        </row>
        <row r="2080"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 t="str">
            <v>Pass</v>
          </cell>
          <cell r="BH2080" t="str">
            <v>Pass</v>
          </cell>
          <cell r="BI2080" t="str">
            <v>xxxxx</v>
          </cell>
          <cell r="BJ2080">
            <v>0</v>
          </cell>
          <cell r="BK2080">
            <v>0</v>
          </cell>
          <cell r="BL2080">
            <v>0</v>
          </cell>
          <cell r="BM2080"/>
          <cell r="BN2080"/>
          <cell r="BO2080"/>
          <cell r="BP2080"/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/>
          <cell r="BZ2080">
            <v>0</v>
          </cell>
          <cell r="CA2080" t="e">
            <v>#REF!</v>
          </cell>
          <cell r="CB2080" t="str">
            <v>Match</v>
          </cell>
          <cell r="CC2080" t="b">
            <v>0</v>
          </cell>
          <cell r="CD2080" t="str">
            <v>0</v>
          </cell>
          <cell r="CE2080">
            <v>1</v>
          </cell>
          <cell r="CF2080">
            <v>0</v>
          </cell>
          <cell r="CG2080" t="e">
            <v>#VALUE!</v>
          </cell>
          <cell r="CH2080" t="str">
            <v>Invalid #</v>
          </cell>
          <cell r="CI2080">
            <v>43123.686840277776</v>
          </cell>
          <cell r="CJ2080"/>
          <cell r="CK2080" t="e">
            <v>#REF!</v>
          </cell>
          <cell r="CL2080" t="e">
            <v>#REF!</v>
          </cell>
        </row>
        <row r="2081"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 t="str">
            <v>Pass</v>
          </cell>
          <cell r="BH2081" t="str">
            <v>Pass</v>
          </cell>
          <cell r="BI2081" t="str">
            <v>xxxxx</v>
          </cell>
          <cell r="BJ2081">
            <v>0</v>
          </cell>
          <cell r="BK2081">
            <v>0</v>
          </cell>
          <cell r="BL2081">
            <v>0</v>
          </cell>
          <cell r="BM2081"/>
          <cell r="BN2081"/>
          <cell r="BO2081"/>
          <cell r="BP2081"/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/>
          <cell r="BZ2081">
            <v>0</v>
          </cell>
          <cell r="CA2081" t="e">
            <v>#REF!</v>
          </cell>
          <cell r="CB2081" t="str">
            <v>Match</v>
          </cell>
          <cell r="CC2081" t="b">
            <v>0</v>
          </cell>
          <cell r="CD2081" t="str">
            <v>0</v>
          </cell>
          <cell r="CE2081">
            <v>1</v>
          </cell>
          <cell r="CF2081">
            <v>0</v>
          </cell>
          <cell r="CG2081" t="e">
            <v>#VALUE!</v>
          </cell>
          <cell r="CH2081" t="str">
            <v>Invalid #</v>
          </cell>
          <cell r="CI2081">
            <v>43123.686840277776</v>
          </cell>
          <cell r="CJ2081"/>
          <cell r="CK2081" t="e">
            <v>#REF!</v>
          </cell>
          <cell r="CL2081" t="e">
            <v>#REF!</v>
          </cell>
        </row>
        <row r="2082"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 t="str">
            <v>Pass</v>
          </cell>
          <cell r="BH2082" t="str">
            <v>Pass</v>
          </cell>
          <cell r="BI2082" t="str">
            <v>xxxxx</v>
          </cell>
          <cell r="BJ2082">
            <v>0</v>
          </cell>
          <cell r="BK2082">
            <v>0</v>
          </cell>
          <cell r="BL2082">
            <v>0</v>
          </cell>
          <cell r="BM2082"/>
          <cell r="BN2082"/>
          <cell r="BO2082"/>
          <cell r="BP2082"/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/>
          <cell r="BZ2082">
            <v>0</v>
          </cell>
          <cell r="CA2082" t="e">
            <v>#REF!</v>
          </cell>
          <cell r="CB2082" t="str">
            <v>Match</v>
          </cell>
          <cell r="CC2082" t="b">
            <v>0</v>
          </cell>
          <cell r="CD2082" t="str">
            <v>0</v>
          </cell>
          <cell r="CE2082">
            <v>1</v>
          </cell>
          <cell r="CF2082">
            <v>0</v>
          </cell>
          <cell r="CG2082" t="e">
            <v>#VALUE!</v>
          </cell>
          <cell r="CH2082" t="str">
            <v>Invalid #</v>
          </cell>
          <cell r="CI2082">
            <v>43123.686840277776</v>
          </cell>
          <cell r="CJ2082"/>
          <cell r="CK2082" t="e">
            <v>#REF!</v>
          </cell>
          <cell r="CL2082" t="e">
            <v>#REF!</v>
          </cell>
        </row>
        <row r="2083"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 t="str">
            <v>Pass</v>
          </cell>
          <cell r="BH2083" t="str">
            <v>Pass</v>
          </cell>
          <cell r="BI2083" t="str">
            <v>xxxxx</v>
          </cell>
          <cell r="BJ2083">
            <v>0</v>
          </cell>
          <cell r="BK2083">
            <v>0</v>
          </cell>
          <cell r="BL2083">
            <v>0</v>
          </cell>
          <cell r="BM2083"/>
          <cell r="BN2083"/>
          <cell r="BO2083"/>
          <cell r="BP2083"/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/>
          <cell r="BZ2083">
            <v>0</v>
          </cell>
          <cell r="CA2083" t="e">
            <v>#REF!</v>
          </cell>
          <cell r="CB2083" t="str">
            <v>Match</v>
          </cell>
          <cell r="CC2083" t="b">
            <v>0</v>
          </cell>
          <cell r="CD2083" t="str">
            <v>0</v>
          </cell>
          <cell r="CE2083">
            <v>1</v>
          </cell>
          <cell r="CF2083">
            <v>0</v>
          </cell>
          <cell r="CG2083" t="e">
            <v>#VALUE!</v>
          </cell>
          <cell r="CH2083" t="str">
            <v>Invalid #</v>
          </cell>
          <cell r="CI2083">
            <v>43123.686840277776</v>
          </cell>
          <cell r="CJ2083"/>
          <cell r="CK2083" t="e">
            <v>#REF!</v>
          </cell>
          <cell r="CL2083" t="e">
            <v>#REF!</v>
          </cell>
        </row>
        <row r="2084"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 t="str">
            <v>Pass</v>
          </cell>
          <cell r="BH2084" t="str">
            <v>Pass</v>
          </cell>
          <cell r="BI2084" t="str">
            <v>xxxxx</v>
          </cell>
          <cell r="BJ2084">
            <v>0</v>
          </cell>
          <cell r="BK2084">
            <v>0</v>
          </cell>
          <cell r="BL2084">
            <v>0</v>
          </cell>
          <cell r="BM2084"/>
          <cell r="BN2084"/>
          <cell r="BO2084"/>
          <cell r="BP2084"/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/>
          <cell r="BZ2084">
            <v>0</v>
          </cell>
          <cell r="CA2084" t="e">
            <v>#REF!</v>
          </cell>
          <cell r="CB2084" t="str">
            <v>Match</v>
          </cell>
          <cell r="CC2084" t="b">
            <v>0</v>
          </cell>
          <cell r="CD2084" t="str">
            <v>0</v>
          </cell>
          <cell r="CE2084">
            <v>1</v>
          </cell>
          <cell r="CF2084">
            <v>0</v>
          </cell>
          <cell r="CG2084" t="e">
            <v>#VALUE!</v>
          </cell>
          <cell r="CH2084" t="str">
            <v>Invalid #</v>
          </cell>
          <cell r="CI2084">
            <v>43123.686840277776</v>
          </cell>
          <cell r="CJ2084"/>
          <cell r="CK2084" t="e">
            <v>#REF!</v>
          </cell>
          <cell r="CL2084" t="e">
            <v>#REF!</v>
          </cell>
        </row>
        <row r="2085"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 t="str">
            <v>Pass</v>
          </cell>
          <cell r="BH2085" t="str">
            <v>Pass</v>
          </cell>
          <cell r="BI2085" t="str">
            <v>xxxxx</v>
          </cell>
          <cell r="BJ2085">
            <v>0</v>
          </cell>
          <cell r="BK2085">
            <v>0</v>
          </cell>
          <cell r="BL2085">
            <v>0</v>
          </cell>
          <cell r="BM2085"/>
          <cell r="BN2085"/>
          <cell r="BO2085"/>
          <cell r="BP2085"/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/>
          <cell r="BZ2085">
            <v>0</v>
          </cell>
          <cell r="CA2085" t="e">
            <v>#REF!</v>
          </cell>
          <cell r="CB2085" t="str">
            <v>Match</v>
          </cell>
          <cell r="CC2085" t="b">
            <v>0</v>
          </cell>
          <cell r="CD2085" t="str">
            <v>0</v>
          </cell>
          <cell r="CE2085">
            <v>1</v>
          </cell>
          <cell r="CF2085">
            <v>0</v>
          </cell>
          <cell r="CG2085" t="e">
            <v>#VALUE!</v>
          </cell>
          <cell r="CH2085" t="str">
            <v>Invalid #</v>
          </cell>
          <cell r="CI2085">
            <v>43123.686840277776</v>
          </cell>
          <cell r="CJ2085"/>
          <cell r="CK2085" t="e">
            <v>#REF!</v>
          </cell>
          <cell r="CL2085" t="e">
            <v>#REF!</v>
          </cell>
        </row>
        <row r="2086"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 t="str">
            <v>Pass</v>
          </cell>
          <cell r="BH2086" t="str">
            <v>Pass</v>
          </cell>
          <cell r="BI2086" t="str">
            <v>xxxxx</v>
          </cell>
          <cell r="BJ2086">
            <v>0</v>
          </cell>
          <cell r="BK2086">
            <v>0</v>
          </cell>
          <cell r="BL2086">
            <v>0</v>
          </cell>
          <cell r="BM2086"/>
          <cell r="BN2086"/>
          <cell r="BO2086"/>
          <cell r="BP2086"/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/>
          <cell r="BZ2086">
            <v>0</v>
          </cell>
          <cell r="CA2086" t="e">
            <v>#REF!</v>
          </cell>
          <cell r="CB2086" t="str">
            <v>Match</v>
          </cell>
          <cell r="CC2086" t="b">
            <v>0</v>
          </cell>
          <cell r="CD2086" t="str">
            <v>0</v>
          </cell>
          <cell r="CE2086">
            <v>1</v>
          </cell>
          <cell r="CF2086">
            <v>0</v>
          </cell>
          <cell r="CG2086" t="e">
            <v>#VALUE!</v>
          </cell>
          <cell r="CH2086" t="str">
            <v>Invalid #</v>
          </cell>
          <cell r="CI2086">
            <v>43123.686840277776</v>
          </cell>
          <cell r="CJ2086"/>
          <cell r="CK2086" t="e">
            <v>#REF!</v>
          </cell>
          <cell r="CL2086" t="e">
            <v>#REF!</v>
          </cell>
        </row>
        <row r="2087">
          <cell r="B2087">
            <v>52993</v>
          </cell>
          <cell r="C2087" t="str">
            <v xml:space="preserve"> WINDERLIN,WILLIAM J.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 t="str">
            <v xml:space="preserve"> MACHINE/EQUIPMENT AMORTIZATION</v>
          </cell>
          <cell r="I2087" t="str">
            <v xml:space="preserve"> SA</v>
          </cell>
          <cell r="J2087">
            <v>92</v>
          </cell>
          <cell r="K2087" t="str">
            <v xml:space="preserve"> A</v>
          </cell>
          <cell r="L2087" t="str">
            <v xml:space="preserve"> N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 t="str">
            <v xml:space="preserve"> BR</v>
          </cell>
          <cell r="R2087">
            <v>0</v>
          </cell>
          <cell r="S2087">
            <v>0</v>
          </cell>
          <cell r="T2087">
            <v>0</v>
          </cell>
          <cell r="U2087" t="str">
            <v xml:space="preserve"> N</v>
          </cell>
          <cell r="V2087">
            <v>3</v>
          </cell>
          <cell r="W2087">
            <v>511665391</v>
          </cell>
          <cell r="X2087" t="str">
            <v xml:space="preserve"> S</v>
          </cell>
          <cell r="Y2087">
            <v>68595</v>
          </cell>
          <cell r="Z2087">
            <v>52993</v>
          </cell>
          <cell r="AA2087" t="str">
            <v xml:space="preserve"> WINDERLIN,WILLIAM J.</v>
          </cell>
          <cell r="AB2087">
            <v>11</v>
          </cell>
          <cell r="AC2087">
            <v>2</v>
          </cell>
          <cell r="AD2087">
            <v>11</v>
          </cell>
          <cell r="AE2087">
            <v>0</v>
          </cell>
          <cell r="AF2087">
            <v>0</v>
          </cell>
          <cell r="AG2087" t="str">
            <v xml:space="preserve"> ST</v>
          </cell>
          <cell r="AH2087" t="str">
            <v xml:space="preserve"> ALL EQUIPMENT AND FARM EQUIP</v>
          </cell>
          <cell r="AI2087" t="str">
            <v xml:space="preserve"> N</v>
          </cell>
          <cell r="AJ2087">
            <v>0</v>
          </cell>
          <cell r="AK2087">
            <v>0</v>
          </cell>
          <cell r="AL2087">
            <v>68595</v>
          </cell>
          <cell r="AM2087">
            <v>52993</v>
          </cell>
          <cell r="AN2087" t="str">
            <v xml:space="preserve"> WINDERLIN,WILLIAM J.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68595</v>
          </cell>
          <cell r="AZ2087">
            <v>52993</v>
          </cell>
          <cell r="BA2087" t="str">
            <v xml:space="preserve"> WINDERLIN,WILLIAM J.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 t="str">
            <v>Pass</v>
          </cell>
          <cell r="BH2087" t="str">
            <v>Pass</v>
          </cell>
          <cell r="BI2087" t="str">
            <v>xxxxx</v>
          </cell>
          <cell r="BJ2087">
            <v>0</v>
          </cell>
          <cell r="BK2087">
            <v>0</v>
          </cell>
          <cell r="BL2087">
            <v>0</v>
          </cell>
          <cell r="BM2087"/>
          <cell r="BN2087"/>
          <cell r="BO2087"/>
          <cell r="BP2087"/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/>
          <cell r="BZ2087">
            <v>0</v>
          </cell>
          <cell r="CA2087" t="e">
            <v>#REF!</v>
          </cell>
          <cell r="CB2087" t="str">
            <v>Match</v>
          </cell>
          <cell r="CC2087" t="b">
            <v>0</v>
          </cell>
          <cell r="CD2087" t="str">
            <v>0</v>
          </cell>
          <cell r="CE2087">
            <v>1</v>
          </cell>
          <cell r="CF2087">
            <v>0</v>
          </cell>
          <cell r="CG2087" t="e">
            <v>#VALUE!</v>
          </cell>
          <cell r="CH2087" t="str">
            <v>Invalid #</v>
          </cell>
          <cell r="CI2087">
            <v>43123.686840277776</v>
          </cell>
          <cell r="CJ2087"/>
          <cell r="CK2087" t="e">
            <v>#REF!</v>
          </cell>
          <cell r="CL2087" t="e">
            <v>#REF!</v>
          </cell>
        </row>
        <row r="2088">
          <cell r="B2088">
            <v>310323</v>
          </cell>
          <cell r="C2088" t="str">
            <v xml:space="preserve"> WINDERLIN,WILLIAM J.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 t="str">
            <v xml:space="preserve"> CASH OUT REFINANCE</v>
          </cell>
          <cell r="I2088" t="str">
            <v xml:space="preserve"> PA</v>
          </cell>
          <cell r="J2088">
            <v>19</v>
          </cell>
          <cell r="K2088" t="str">
            <v xml:space="preserve"> A</v>
          </cell>
          <cell r="L2088" t="str">
            <v xml:space="preserve"> N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 t="str">
            <v xml:space="preserve"> AT</v>
          </cell>
          <cell r="R2088">
            <v>0</v>
          </cell>
          <cell r="S2088">
            <v>0</v>
          </cell>
          <cell r="T2088">
            <v>0</v>
          </cell>
          <cell r="U2088" t="str">
            <v xml:space="preserve"> N</v>
          </cell>
          <cell r="V2088">
            <v>2</v>
          </cell>
          <cell r="W2088">
            <v>511665391</v>
          </cell>
          <cell r="X2088" t="str">
            <v xml:space="preserve"> S</v>
          </cell>
          <cell r="Y2088">
            <v>68595</v>
          </cell>
          <cell r="Z2088">
            <v>310323</v>
          </cell>
          <cell r="AA2088" t="str">
            <v xml:space="preserve"> WINDERLIN,WILLIAM J.</v>
          </cell>
          <cell r="AB2088">
            <v>11</v>
          </cell>
          <cell r="AC2088">
            <v>6</v>
          </cell>
          <cell r="AD2088">
            <v>3</v>
          </cell>
          <cell r="AE2088">
            <v>0</v>
          </cell>
          <cell r="AF2088">
            <v>1</v>
          </cell>
          <cell r="AG2088" t="str">
            <v xml:space="preserve"> ST</v>
          </cell>
          <cell r="AH2088" t="str">
            <v xml:space="preserve"> 991 HWY. 4, SCOTT CITY</v>
          </cell>
          <cell r="AI2088" t="str">
            <v xml:space="preserve"> N</v>
          </cell>
          <cell r="AJ2088">
            <v>0</v>
          </cell>
          <cell r="AK2088">
            <v>0</v>
          </cell>
          <cell r="AL2088">
            <v>68595</v>
          </cell>
          <cell r="AM2088">
            <v>310323</v>
          </cell>
          <cell r="AN2088" t="str">
            <v xml:space="preserve"> WINDERLIN,WILLIAM J.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68595</v>
          </cell>
          <cell r="AZ2088">
            <v>310323</v>
          </cell>
          <cell r="BA2088" t="str">
            <v xml:space="preserve"> WINDERLIN,WILLIAM J.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 t="str">
            <v>Pass</v>
          </cell>
          <cell r="BH2088" t="str">
            <v>Pass</v>
          </cell>
          <cell r="BI2088" t="str">
            <v>xxxxx</v>
          </cell>
          <cell r="BJ2088">
            <v>0</v>
          </cell>
          <cell r="BK2088">
            <v>0</v>
          </cell>
          <cell r="BL2088">
            <v>0</v>
          </cell>
          <cell r="BM2088"/>
          <cell r="BN2088"/>
          <cell r="BO2088"/>
          <cell r="BP2088"/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/>
          <cell r="BZ2088">
            <v>0</v>
          </cell>
          <cell r="CA2088" t="e">
            <v>#REF!</v>
          </cell>
          <cell r="CB2088" t="str">
            <v>Match</v>
          </cell>
          <cell r="CC2088" t="b">
            <v>0</v>
          </cell>
          <cell r="CD2088" t="str">
            <v>0</v>
          </cell>
          <cell r="CE2088">
            <v>1</v>
          </cell>
          <cell r="CF2088">
            <v>0</v>
          </cell>
          <cell r="CG2088" t="e">
            <v>#VALUE!</v>
          </cell>
          <cell r="CH2088" t="str">
            <v>Invalid #</v>
          </cell>
          <cell r="CI2088">
            <v>43123.686840277776</v>
          </cell>
          <cell r="CJ2088"/>
          <cell r="CK2088" t="e">
            <v>#REF!</v>
          </cell>
          <cell r="CL2088" t="e">
            <v>#REF!</v>
          </cell>
        </row>
        <row r="2089">
          <cell r="B2089">
            <v>9310323</v>
          </cell>
          <cell r="C2089" t="str">
            <v xml:space="preserve"> WINDERLIN,BIL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 t="str">
            <v xml:space="preserve"> FHLB SOLD LOAN</v>
          </cell>
          <cell r="I2089" t="str">
            <v xml:space="preserve"> PT</v>
          </cell>
          <cell r="J2089">
            <v>20</v>
          </cell>
          <cell r="K2089" t="str">
            <v xml:space="preserve"> A</v>
          </cell>
          <cell r="L2089" t="str">
            <v xml:space="preserve"> N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 t="str">
            <v xml:space="preserve"> AT</v>
          </cell>
          <cell r="R2089">
            <v>0</v>
          </cell>
          <cell r="S2089">
            <v>0</v>
          </cell>
          <cell r="T2089">
            <v>0</v>
          </cell>
          <cell r="U2089" t="str">
            <v xml:space="preserve"> N</v>
          </cell>
          <cell r="V2089">
            <v>2</v>
          </cell>
          <cell r="W2089">
            <v>511665391</v>
          </cell>
          <cell r="X2089" t="str">
            <v xml:space="preserve"> S</v>
          </cell>
          <cell r="Y2089">
            <v>68595</v>
          </cell>
          <cell r="Z2089">
            <v>9310323</v>
          </cell>
          <cell r="AA2089" t="str">
            <v xml:space="preserve"> WINDERLIN,BIL</v>
          </cell>
          <cell r="AB2089">
            <v>11</v>
          </cell>
          <cell r="AC2089">
            <v>6</v>
          </cell>
          <cell r="AD2089">
            <v>3</v>
          </cell>
          <cell r="AE2089">
            <v>0</v>
          </cell>
          <cell r="AF2089">
            <v>1</v>
          </cell>
          <cell r="AG2089" t="str">
            <v xml:space="preserve"> ST</v>
          </cell>
          <cell r="AH2089" t="str">
            <v xml:space="preserve"> 991 HWY. 4, SCOTT CITY</v>
          </cell>
          <cell r="AI2089" t="str">
            <v xml:space="preserve"> N</v>
          </cell>
          <cell r="AJ2089">
            <v>0</v>
          </cell>
          <cell r="AK2089">
            <v>0</v>
          </cell>
          <cell r="AL2089">
            <v>68595</v>
          </cell>
          <cell r="AM2089">
            <v>9310323</v>
          </cell>
          <cell r="AN2089" t="str">
            <v xml:space="preserve"> WINDERLIN,BIL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68595</v>
          </cell>
          <cell r="AZ2089">
            <v>9310323</v>
          </cell>
          <cell r="BA2089" t="str">
            <v xml:space="preserve"> WINDERLIN,BIL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 t="str">
            <v>Pass</v>
          </cell>
          <cell r="BH2089" t="str">
            <v>Pass</v>
          </cell>
          <cell r="BI2089" t="str">
            <v>xxxxx</v>
          </cell>
          <cell r="BJ2089">
            <v>0</v>
          </cell>
          <cell r="BK2089">
            <v>0</v>
          </cell>
          <cell r="BL2089">
            <v>0</v>
          </cell>
          <cell r="BM2089"/>
          <cell r="BN2089"/>
          <cell r="BO2089"/>
          <cell r="BP2089"/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/>
          <cell r="BZ2089">
            <v>0</v>
          </cell>
          <cell r="CA2089" t="e">
            <v>#REF!</v>
          </cell>
          <cell r="CB2089" t="str">
            <v>Match</v>
          </cell>
          <cell r="CC2089" t="b">
            <v>0</v>
          </cell>
          <cell r="CD2089" t="str">
            <v>0</v>
          </cell>
          <cell r="CE2089">
            <v>1</v>
          </cell>
          <cell r="CF2089">
            <v>0</v>
          </cell>
          <cell r="CG2089" t="e">
            <v>#VALUE!</v>
          </cell>
          <cell r="CH2089" t="str">
            <v>Invalid #</v>
          </cell>
          <cell r="CI2089">
            <v>43123.686840277776</v>
          </cell>
          <cell r="CJ2089"/>
          <cell r="CK2089" t="e">
            <v>#REF!</v>
          </cell>
          <cell r="CL2089" t="e">
            <v>#REF!</v>
          </cell>
        </row>
        <row r="2090">
          <cell r="B2090">
            <v>48800</v>
          </cell>
          <cell r="C2090" t="str">
            <v xml:space="preserve"> WINTER,ANTHONY G.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 t="str">
            <v xml:space="preserve"> PURCHASE STOCK - DOUBLE BAR -</v>
          </cell>
          <cell r="I2090" t="str">
            <v xml:space="preserve"> SA</v>
          </cell>
          <cell r="J2090">
            <v>12</v>
          </cell>
          <cell r="K2090" t="str">
            <v xml:space="preserve"> A</v>
          </cell>
          <cell r="L2090" t="str">
            <v xml:space="preserve"> N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 t="str">
            <v xml:space="preserve"> BR</v>
          </cell>
          <cell r="R2090">
            <v>0</v>
          </cell>
          <cell r="S2090">
            <v>0</v>
          </cell>
          <cell r="T2090">
            <v>0</v>
          </cell>
          <cell r="U2090" t="str">
            <v xml:space="preserve"> N</v>
          </cell>
          <cell r="V2090">
            <v>2</v>
          </cell>
          <cell r="W2090">
            <v>513567156</v>
          </cell>
          <cell r="X2090" t="str">
            <v xml:space="preserve"> S</v>
          </cell>
          <cell r="Y2090">
            <v>68900</v>
          </cell>
          <cell r="Z2090">
            <v>48800</v>
          </cell>
          <cell r="AA2090" t="str">
            <v xml:space="preserve"> WINTER,ANTHONY G.</v>
          </cell>
          <cell r="AB2090">
            <v>21</v>
          </cell>
          <cell r="AC2090">
            <v>4</v>
          </cell>
          <cell r="AD2090">
            <v>2</v>
          </cell>
          <cell r="AE2090">
            <v>0</v>
          </cell>
          <cell r="AF2090">
            <v>0</v>
          </cell>
          <cell r="AG2090" t="str">
            <v xml:space="preserve"> ST</v>
          </cell>
          <cell r="AH2090" t="str">
            <v xml:space="preserve"> ALL CHATTEL PAPER, GENERAL INT</v>
          </cell>
          <cell r="AI2090" t="str">
            <v xml:space="preserve"> N</v>
          </cell>
          <cell r="AJ2090">
            <v>3.75</v>
          </cell>
          <cell r="AK2090">
            <v>0</v>
          </cell>
          <cell r="AL2090">
            <v>68900</v>
          </cell>
          <cell r="AM2090">
            <v>48800</v>
          </cell>
          <cell r="AN2090" t="str">
            <v xml:space="preserve"> WINTER,ANTHONY G.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68900</v>
          </cell>
          <cell r="AZ2090">
            <v>48800</v>
          </cell>
          <cell r="BA2090" t="str">
            <v xml:space="preserve"> WINTER,ANTHONY G.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 t="str">
            <v>Pass</v>
          </cell>
          <cell r="BH2090" t="str">
            <v>Pass</v>
          </cell>
          <cell r="BI2090" t="str">
            <v>xxxxx</v>
          </cell>
          <cell r="BJ2090">
            <v>0</v>
          </cell>
          <cell r="BK2090">
            <v>0</v>
          </cell>
          <cell r="BL2090">
            <v>0</v>
          </cell>
          <cell r="BM2090"/>
          <cell r="BN2090"/>
          <cell r="BO2090"/>
          <cell r="BP2090"/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/>
          <cell r="BZ2090">
            <v>0</v>
          </cell>
          <cell r="CA2090" t="e">
            <v>#REF!</v>
          </cell>
          <cell r="CB2090" t="str">
            <v>Match</v>
          </cell>
          <cell r="CC2090" t="b">
            <v>0</v>
          </cell>
          <cell r="CD2090" t="str">
            <v>0</v>
          </cell>
          <cell r="CE2090">
            <v>1</v>
          </cell>
          <cell r="CF2090">
            <v>0</v>
          </cell>
          <cell r="CG2090" t="e">
            <v>#VALUE!</v>
          </cell>
          <cell r="CH2090" t="str">
            <v>Invalid #</v>
          </cell>
          <cell r="CI2090">
            <v>43123.686840277776</v>
          </cell>
          <cell r="CJ2090"/>
          <cell r="CK2090" t="e">
            <v>#REF!</v>
          </cell>
          <cell r="CL2090" t="e">
            <v>#REF!</v>
          </cell>
        </row>
        <row r="2091">
          <cell r="B2091">
            <v>52747</v>
          </cell>
          <cell r="C2091" t="str">
            <v xml:space="preserve"> WINTER,ANTHONY G.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 t="str">
            <v xml:space="preserve"> OPERATE RENEWAL</v>
          </cell>
          <cell r="I2091" t="str">
            <v xml:space="preserve"> SI</v>
          </cell>
          <cell r="J2091">
            <v>91</v>
          </cell>
          <cell r="K2091" t="str">
            <v xml:space="preserve"> A</v>
          </cell>
          <cell r="L2091" t="str">
            <v xml:space="preserve"> O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 t="str">
            <v xml:space="preserve"> BR</v>
          </cell>
          <cell r="R2091">
            <v>0</v>
          </cell>
          <cell r="S2091">
            <v>0</v>
          </cell>
          <cell r="T2091">
            <v>0</v>
          </cell>
          <cell r="U2091" t="str">
            <v xml:space="preserve"> N</v>
          </cell>
          <cell r="V2091">
            <v>7</v>
          </cell>
          <cell r="W2091">
            <v>513567156</v>
          </cell>
          <cell r="X2091" t="str">
            <v xml:space="preserve"> S</v>
          </cell>
          <cell r="Y2091">
            <v>68900</v>
          </cell>
          <cell r="Z2091">
            <v>52747</v>
          </cell>
          <cell r="AA2091" t="str">
            <v xml:space="preserve"> WINTER,ANTHONY G.</v>
          </cell>
          <cell r="AB2091">
            <v>21</v>
          </cell>
          <cell r="AC2091">
            <v>4</v>
          </cell>
          <cell r="AD2091">
            <v>11</v>
          </cell>
          <cell r="AE2091">
            <v>0</v>
          </cell>
          <cell r="AF2091">
            <v>0</v>
          </cell>
          <cell r="AG2091" t="str">
            <v xml:space="preserve"> ST</v>
          </cell>
          <cell r="AH2091" t="str">
            <v xml:space="preserve"> IN AC GI EQ CR FP FE</v>
          </cell>
          <cell r="AI2091" t="str">
            <v xml:space="preserve"> N</v>
          </cell>
          <cell r="AJ2091">
            <v>0</v>
          </cell>
          <cell r="AK2091">
            <v>0</v>
          </cell>
          <cell r="AL2091">
            <v>68900</v>
          </cell>
          <cell r="AM2091">
            <v>52747</v>
          </cell>
          <cell r="AN2091" t="str">
            <v xml:space="preserve"> WINTER,ANTHONY G.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68900</v>
          </cell>
          <cell r="AZ2091">
            <v>52747</v>
          </cell>
          <cell r="BA2091" t="str">
            <v xml:space="preserve"> WINTER,ANTHONY G.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 t="str">
            <v>Pass</v>
          </cell>
          <cell r="BH2091" t="str">
            <v>Pass</v>
          </cell>
          <cell r="BI2091" t="str">
            <v>xxxxx</v>
          </cell>
          <cell r="BJ2091">
            <v>0</v>
          </cell>
          <cell r="BK2091">
            <v>0</v>
          </cell>
          <cell r="BL2091">
            <v>0</v>
          </cell>
          <cell r="BM2091"/>
          <cell r="BN2091"/>
          <cell r="BO2091"/>
          <cell r="BP2091"/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/>
          <cell r="BZ2091">
            <v>0</v>
          </cell>
          <cell r="CA2091" t="e">
            <v>#REF!</v>
          </cell>
          <cell r="CB2091" t="str">
            <v>Match</v>
          </cell>
          <cell r="CC2091" t="b">
            <v>0</v>
          </cell>
          <cell r="CD2091" t="str">
            <v>0</v>
          </cell>
          <cell r="CE2091">
            <v>1</v>
          </cell>
          <cell r="CF2091">
            <v>0</v>
          </cell>
          <cell r="CG2091" t="e">
            <v>#VALUE!</v>
          </cell>
          <cell r="CH2091" t="str">
            <v>Invalid #</v>
          </cell>
          <cell r="CI2091">
            <v>43123.686840277776</v>
          </cell>
          <cell r="CJ2091"/>
          <cell r="CK2091" t="e">
            <v>#REF!</v>
          </cell>
          <cell r="CL2091" t="e">
            <v>#REF!</v>
          </cell>
        </row>
        <row r="2092">
          <cell r="B2092">
            <v>52811</v>
          </cell>
          <cell r="C2092" t="str">
            <v xml:space="preserve"> WINTER,ANTHONY G.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 t="str">
            <v xml:space="preserve"> OPERATE RENEWAL</v>
          </cell>
          <cell r="I2092" t="str">
            <v xml:space="preserve"> SA</v>
          </cell>
          <cell r="J2092">
            <v>92</v>
          </cell>
          <cell r="K2092" t="str">
            <v xml:space="preserve"> A</v>
          </cell>
          <cell r="L2092" t="str">
            <v xml:space="preserve"> N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 t="str">
            <v xml:space="preserve"> BR</v>
          </cell>
          <cell r="R2092">
            <v>0</v>
          </cell>
          <cell r="S2092">
            <v>0</v>
          </cell>
          <cell r="T2092">
            <v>0</v>
          </cell>
          <cell r="U2092" t="str">
            <v xml:space="preserve"> N</v>
          </cell>
          <cell r="V2092">
            <v>3</v>
          </cell>
          <cell r="W2092">
            <v>513567156</v>
          </cell>
          <cell r="X2092" t="str">
            <v xml:space="preserve"> S</v>
          </cell>
          <cell r="Y2092">
            <v>68900</v>
          </cell>
          <cell r="Z2092">
            <v>52811</v>
          </cell>
          <cell r="AA2092" t="str">
            <v xml:space="preserve"> WINTER,ANTHONY G.</v>
          </cell>
          <cell r="AB2092">
            <v>21</v>
          </cell>
          <cell r="AC2092">
            <v>4</v>
          </cell>
          <cell r="AD2092">
            <v>11</v>
          </cell>
          <cell r="AE2092">
            <v>0</v>
          </cell>
          <cell r="AF2092">
            <v>0</v>
          </cell>
          <cell r="AG2092" t="str">
            <v xml:space="preserve"> ST</v>
          </cell>
          <cell r="AH2092" t="str">
            <v xml:space="preserve"> ALL EQUIPMENT</v>
          </cell>
          <cell r="AI2092" t="str">
            <v xml:space="preserve"> N</v>
          </cell>
          <cell r="AJ2092">
            <v>0</v>
          </cell>
          <cell r="AK2092">
            <v>0</v>
          </cell>
          <cell r="AL2092">
            <v>68900</v>
          </cell>
          <cell r="AM2092">
            <v>52811</v>
          </cell>
          <cell r="AN2092" t="str">
            <v xml:space="preserve"> WINTER,ANTHONY G.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68900</v>
          </cell>
          <cell r="AZ2092">
            <v>52811</v>
          </cell>
          <cell r="BA2092" t="str">
            <v xml:space="preserve"> WINTER,ANTHONY G.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 t="str">
            <v>Pass</v>
          </cell>
          <cell r="BH2092" t="str">
            <v>Pass</v>
          </cell>
          <cell r="BI2092" t="str">
            <v>xxxxx</v>
          </cell>
          <cell r="BJ2092">
            <v>0</v>
          </cell>
          <cell r="BK2092">
            <v>0</v>
          </cell>
          <cell r="BL2092">
            <v>0</v>
          </cell>
          <cell r="BM2092"/>
          <cell r="BN2092"/>
          <cell r="BO2092"/>
          <cell r="BP2092"/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/>
          <cell r="BZ2092">
            <v>0</v>
          </cell>
          <cell r="CA2092" t="e">
            <v>#REF!</v>
          </cell>
          <cell r="CB2092" t="str">
            <v>Match</v>
          </cell>
          <cell r="CC2092" t="b">
            <v>0</v>
          </cell>
          <cell r="CD2092" t="str">
            <v>0</v>
          </cell>
          <cell r="CE2092">
            <v>1</v>
          </cell>
          <cell r="CF2092">
            <v>0</v>
          </cell>
          <cell r="CG2092" t="e">
            <v>#VALUE!</v>
          </cell>
          <cell r="CH2092" t="str">
            <v>Invalid #</v>
          </cell>
          <cell r="CI2092">
            <v>43123.686840277776</v>
          </cell>
          <cell r="CJ2092"/>
          <cell r="CK2092" t="e">
            <v>#REF!</v>
          </cell>
          <cell r="CL2092" t="e">
            <v>#REF!</v>
          </cell>
        </row>
        <row r="2093">
          <cell r="B2093">
            <v>310280</v>
          </cell>
          <cell r="C2093" t="str">
            <v xml:space="preserve"> WINTER,ADAM R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 t="str">
            <v xml:space="preserve"> RATE/TERM REFINANCE</v>
          </cell>
          <cell r="I2093" t="str">
            <v xml:space="preserve"> PA</v>
          </cell>
          <cell r="J2093">
            <v>19</v>
          </cell>
          <cell r="K2093" t="str">
            <v xml:space="preserve"> A</v>
          </cell>
          <cell r="L2093" t="str">
            <v xml:space="preserve"> N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 t="str">
            <v xml:space="preserve"> AT</v>
          </cell>
          <cell r="R2093">
            <v>0</v>
          </cell>
          <cell r="S2093">
            <v>0</v>
          </cell>
          <cell r="T2093">
            <v>0</v>
          </cell>
          <cell r="U2093" t="str">
            <v xml:space="preserve"> N</v>
          </cell>
          <cell r="V2093">
            <v>2</v>
          </cell>
          <cell r="W2093">
            <v>514846723</v>
          </cell>
          <cell r="X2093" t="str">
            <v xml:space="preserve"> S</v>
          </cell>
          <cell r="Y2093">
            <v>68947</v>
          </cell>
          <cell r="Z2093">
            <v>310280</v>
          </cell>
          <cell r="AA2093" t="str">
            <v xml:space="preserve"> WINTER,ADAM R</v>
          </cell>
          <cell r="AB2093">
            <v>2</v>
          </cell>
          <cell r="AC2093">
            <v>6</v>
          </cell>
          <cell r="AD2093">
            <v>3</v>
          </cell>
          <cell r="AE2093">
            <v>0</v>
          </cell>
          <cell r="AF2093">
            <v>1</v>
          </cell>
          <cell r="AG2093" t="str">
            <v xml:space="preserve"> ST</v>
          </cell>
          <cell r="AH2093" t="str">
            <v xml:space="preserve"> 1407 W. 9TH ST., SCOTT CITY</v>
          </cell>
          <cell r="AI2093" t="str">
            <v xml:space="preserve"> N</v>
          </cell>
          <cell r="AJ2093">
            <v>0</v>
          </cell>
          <cell r="AK2093">
            <v>0</v>
          </cell>
          <cell r="AL2093">
            <v>68947</v>
          </cell>
          <cell r="AM2093">
            <v>310280</v>
          </cell>
          <cell r="AN2093" t="str">
            <v xml:space="preserve"> WINTER,ADAM R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68947</v>
          </cell>
          <cell r="AZ2093">
            <v>310280</v>
          </cell>
          <cell r="BA2093" t="str">
            <v xml:space="preserve"> WINTER,ADAM R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 t="str">
            <v>Pass</v>
          </cell>
          <cell r="BH2093" t="str">
            <v>Pass</v>
          </cell>
          <cell r="BI2093" t="str">
            <v>xxxxx</v>
          </cell>
          <cell r="BJ2093">
            <v>0</v>
          </cell>
          <cell r="BK2093">
            <v>0</v>
          </cell>
          <cell r="BL2093">
            <v>0</v>
          </cell>
          <cell r="BM2093"/>
          <cell r="BN2093"/>
          <cell r="BO2093"/>
          <cell r="BP2093"/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/>
          <cell r="BZ2093">
            <v>0</v>
          </cell>
          <cell r="CA2093" t="e">
            <v>#REF!</v>
          </cell>
          <cell r="CB2093" t="str">
            <v>Match</v>
          </cell>
          <cell r="CC2093" t="b">
            <v>0</v>
          </cell>
          <cell r="CD2093" t="str">
            <v>0</v>
          </cell>
          <cell r="CE2093">
            <v>1</v>
          </cell>
          <cell r="CF2093">
            <v>0</v>
          </cell>
          <cell r="CG2093" t="e">
            <v>#VALUE!</v>
          </cell>
          <cell r="CH2093" t="str">
            <v>Invalid #</v>
          </cell>
          <cell r="CI2093">
            <v>43123.686840277776</v>
          </cell>
          <cell r="CJ2093"/>
          <cell r="CK2093" t="e">
            <v>#REF!</v>
          </cell>
          <cell r="CL2093" t="e">
            <v>#REF!</v>
          </cell>
        </row>
        <row r="2094">
          <cell r="B2094">
            <v>9310280</v>
          </cell>
          <cell r="C2094" t="str">
            <v xml:space="preserve"> WINTER,ADAM R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 t="str">
            <v xml:space="preserve"> FHLB SOLD LOAN</v>
          </cell>
          <cell r="I2094" t="str">
            <v xml:space="preserve"> PT</v>
          </cell>
          <cell r="J2094">
            <v>20</v>
          </cell>
          <cell r="K2094" t="str">
            <v xml:space="preserve"> A</v>
          </cell>
          <cell r="L2094" t="str">
            <v xml:space="preserve"> N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 t="str">
            <v xml:space="preserve"> AT</v>
          </cell>
          <cell r="R2094">
            <v>0</v>
          </cell>
          <cell r="S2094">
            <v>0</v>
          </cell>
          <cell r="T2094">
            <v>0</v>
          </cell>
          <cell r="U2094" t="str">
            <v xml:space="preserve"> N</v>
          </cell>
          <cell r="V2094">
            <v>2</v>
          </cell>
          <cell r="W2094">
            <v>514846723</v>
          </cell>
          <cell r="X2094" t="str">
            <v xml:space="preserve"> S</v>
          </cell>
          <cell r="Y2094">
            <v>68947</v>
          </cell>
          <cell r="Z2094">
            <v>9310280</v>
          </cell>
          <cell r="AA2094" t="str">
            <v xml:space="preserve"> WINTER,ADAM R</v>
          </cell>
          <cell r="AB2094">
            <v>2</v>
          </cell>
          <cell r="AC2094">
            <v>6</v>
          </cell>
          <cell r="AD2094">
            <v>3</v>
          </cell>
          <cell r="AE2094">
            <v>0</v>
          </cell>
          <cell r="AF2094">
            <v>1</v>
          </cell>
          <cell r="AG2094" t="str">
            <v xml:space="preserve"> ST</v>
          </cell>
          <cell r="AH2094" t="str">
            <v xml:space="preserve"> 1407 W. 9TH ST., SCOTT CITY</v>
          </cell>
          <cell r="AI2094" t="str">
            <v xml:space="preserve"> N</v>
          </cell>
          <cell r="AJ2094">
            <v>0</v>
          </cell>
          <cell r="AK2094">
            <v>0</v>
          </cell>
          <cell r="AL2094">
            <v>68947</v>
          </cell>
          <cell r="AM2094">
            <v>9310280</v>
          </cell>
          <cell r="AN2094" t="str">
            <v xml:space="preserve"> WINTER,ADAM R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68947</v>
          </cell>
          <cell r="AZ2094">
            <v>9310280</v>
          </cell>
          <cell r="BA2094" t="str">
            <v xml:space="preserve"> WINTER,ADAM R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 t="str">
            <v>Pass</v>
          </cell>
          <cell r="BH2094" t="str">
            <v>Pass</v>
          </cell>
          <cell r="BI2094" t="str">
            <v>xxxxx</v>
          </cell>
          <cell r="BJ2094">
            <v>0</v>
          </cell>
          <cell r="BK2094">
            <v>0</v>
          </cell>
          <cell r="BL2094">
            <v>0</v>
          </cell>
          <cell r="BM2094"/>
          <cell r="BN2094"/>
          <cell r="BO2094"/>
          <cell r="BP2094"/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/>
          <cell r="BZ2094">
            <v>0</v>
          </cell>
          <cell r="CA2094" t="e">
            <v>#REF!</v>
          </cell>
          <cell r="CB2094" t="str">
            <v>Match</v>
          </cell>
          <cell r="CC2094" t="b">
            <v>0</v>
          </cell>
          <cell r="CD2094" t="str">
            <v>0</v>
          </cell>
          <cell r="CE2094">
            <v>1</v>
          </cell>
          <cell r="CF2094">
            <v>0</v>
          </cell>
          <cell r="CG2094" t="e">
            <v>#VALUE!</v>
          </cell>
          <cell r="CH2094" t="str">
            <v>Invalid #</v>
          </cell>
          <cell r="CI2094">
            <v>43123.686840277776</v>
          </cell>
          <cell r="CJ2094"/>
          <cell r="CK2094" t="e">
            <v>#REF!</v>
          </cell>
          <cell r="CL2094" t="e">
            <v>#REF!</v>
          </cell>
        </row>
        <row r="2095">
          <cell r="B2095">
            <v>350042</v>
          </cell>
          <cell r="C2095" t="str">
            <v xml:space="preserve"> WISHON,CHAD SR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 t="str">
            <v xml:space="preserve"> PURCHASE HOME</v>
          </cell>
          <cell r="I2095" t="str">
            <v xml:space="preserve"> PA</v>
          </cell>
          <cell r="J2095">
            <v>19</v>
          </cell>
          <cell r="K2095" t="str">
            <v xml:space="preserve"> A</v>
          </cell>
          <cell r="L2095" t="str">
            <v xml:space="preserve"> N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 t="str">
            <v xml:space="preserve"> KM</v>
          </cell>
          <cell r="R2095">
            <v>0</v>
          </cell>
          <cell r="S2095">
            <v>0</v>
          </cell>
          <cell r="T2095">
            <v>0</v>
          </cell>
          <cell r="U2095" t="str">
            <v xml:space="preserve"> N</v>
          </cell>
          <cell r="V2095">
            <v>2</v>
          </cell>
          <cell r="W2095">
            <v>512666952</v>
          </cell>
          <cell r="X2095" t="str">
            <v xml:space="preserve"> S</v>
          </cell>
          <cell r="Y2095">
            <v>69150</v>
          </cell>
          <cell r="Z2095">
            <v>350042</v>
          </cell>
          <cell r="AA2095" t="str">
            <v xml:space="preserve"> WISHON,CHAD SR</v>
          </cell>
          <cell r="AB2095">
            <v>3</v>
          </cell>
          <cell r="AC2095">
            <v>6</v>
          </cell>
          <cell r="AD2095">
            <v>3</v>
          </cell>
          <cell r="AE2095">
            <v>350042</v>
          </cell>
          <cell r="AF2095">
            <v>1</v>
          </cell>
          <cell r="AG2095" t="str">
            <v xml:space="preserve"> ST</v>
          </cell>
          <cell r="AH2095" t="str">
            <v xml:space="preserve"> 611 ELIZABETH, SCOTTCITY</v>
          </cell>
          <cell r="AI2095" t="str">
            <v xml:space="preserve"> N</v>
          </cell>
          <cell r="AJ2095">
            <v>0</v>
          </cell>
          <cell r="AK2095">
            <v>14</v>
          </cell>
          <cell r="AL2095">
            <v>69150</v>
          </cell>
          <cell r="AM2095">
            <v>350042</v>
          </cell>
          <cell r="AN2095" t="str">
            <v xml:space="preserve"> WISHON,CHAD SR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8</v>
          </cell>
          <cell r="AW2095">
            <v>0</v>
          </cell>
          <cell r="AX2095">
            <v>0</v>
          </cell>
          <cell r="AY2095">
            <v>69150</v>
          </cell>
          <cell r="AZ2095">
            <v>350042</v>
          </cell>
          <cell r="BA2095" t="str">
            <v xml:space="preserve"> WISHON,CHAD SR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 t="str">
            <v>Pass</v>
          </cell>
          <cell r="BH2095" t="str">
            <v>Pass</v>
          </cell>
          <cell r="BI2095" t="str">
            <v>xxxxx</v>
          </cell>
          <cell r="BJ2095">
            <v>0</v>
          </cell>
          <cell r="BK2095">
            <v>0</v>
          </cell>
          <cell r="BL2095">
            <v>0</v>
          </cell>
          <cell r="BM2095"/>
          <cell r="BN2095"/>
          <cell r="BO2095"/>
          <cell r="BP2095"/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/>
          <cell r="BZ2095">
            <v>0</v>
          </cell>
          <cell r="CA2095" t="e">
            <v>#REF!</v>
          </cell>
          <cell r="CB2095" t="str">
            <v>Match</v>
          </cell>
          <cell r="CC2095" t="b">
            <v>0</v>
          </cell>
          <cell r="CD2095" t="str">
            <v>0</v>
          </cell>
          <cell r="CE2095">
            <v>1</v>
          </cell>
          <cell r="CF2095">
            <v>0</v>
          </cell>
          <cell r="CG2095" t="e">
            <v>#VALUE!</v>
          </cell>
          <cell r="CH2095" t="str">
            <v>Invalid #</v>
          </cell>
          <cell r="CI2095">
            <v>43123.686840277776</v>
          </cell>
          <cell r="CJ2095"/>
          <cell r="CK2095" t="e">
            <v>#REF!</v>
          </cell>
          <cell r="CL2095" t="e">
            <v>#REF!</v>
          </cell>
        </row>
        <row r="2096">
          <cell r="B2096">
            <v>9350042</v>
          </cell>
          <cell r="C2096" t="str">
            <v xml:space="preserve"> WISHON,CHAD SR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 t="str">
            <v xml:space="preserve"> FHLB SOLD LOAN</v>
          </cell>
          <cell r="I2096" t="str">
            <v xml:space="preserve"> PT</v>
          </cell>
          <cell r="J2096">
            <v>20</v>
          </cell>
          <cell r="K2096" t="str">
            <v xml:space="preserve"> A</v>
          </cell>
          <cell r="L2096" t="str">
            <v xml:space="preserve"> N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 t="str">
            <v xml:space="preserve"> KM</v>
          </cell>
          <cell r="R2096">
            <v>0</v>
          </cell>
          <cell r="S2096">
            <v>0</v>
          </cell>
          <cell r="T2096">
            <v>0</v>
          </cell>
          <cell r="U2096" t="str">
            <v xml:space="preserve"> N</v>
          </cell>
          <cell r="V2096">
            <v>2</v>
          </cell>
          <cell r="W2096">
            <v>512666952</v>
          </cell>
          <cell r="X2096" t="str">
            <v xml:space="preserve"> S</v>
          </cell>
          <cell r="Y2096">
            <v>69150</v>
          </cell>
          <cell r="Z2096">
            <v>9350042</v>
          </cell>
          <cell r="AA2096" t="str">
            <v xml:space="preserve"> WISHON,CHAD SR</v>
          </cell>
          <cell r="AB2096">
            <v>3</v>
          </cell>
          <cell r="AC2096">
            <v>6</v>
          </cell>
          <cell r="AD2096">
            <v>3</v>
          </cell>
          <cell r="AE2096">
            <v>0</v>
          </cell>
          <cell r="AF2096">
            <v>1</v>
          </cell>
          <cell r="AG2096" t="str">
            <v xml:space="preserve"> ST</v>
          </cell>
          <cell r="AH2096" t="str">
            <v xml:space="preserve"> 611 ELIZABETH, SCOTT CITY</v>
          </cell>
          <cell r="AI2096" t="str">
            <v xml:space="preserve"> N</v>
          </cell>
          <cell r="AJ2096">
            <v>0</v>
          </cell>
          <cell r="AK2096">
            <v>21</v>
          </cell>
          <cell r="AL2096">
            <v>69150</v>
          </cell>
          <cell r="AM2096">
            <v>9350042</v>
          </cell>
          <cell r="AN2096" t="str">
            <v xml:space="preserve"> WISHON,CHAD SR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9</v>
          </cell>
          <cell r="AW2096">
            <v>0</v>
          </cell>
          <cell r="AX2096">
            <v>0</v>
          </cell>
          <cell r="AY2096">
            <v>69150</v>
          </cell>
          <cell r="AZ2096">
            <v>9350042</v>
          </cell>
          <cell r="BA2096" t="str">
            <v xml:space="preserve"> WISHON,CHAD SR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 t="str">
            <v>Pass</v>
          </cell>
          <cell r="BH2096" t="str">
            <v>Pass</v>
          </cell>
          <cell r="BI2096" t="str">
            <v>xxxxx</v>
          </cell>
          <cell r="BJ2096">
            <v>0</v>
          </cell>
          <cell r="BK2096">
            <v>0</v>
          </cell>
          <cell r="BL2096">
            <v>0</v>
          </cell>
          <cell r="BM2096"/>
          <cell r="BN2096"/>
          <cell r="BO2096"/>
          <cell r="BP2096"/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/>
          <cell r="BZ2096">
            <v>0</v>
          </cell>
          <cell r="CA2096" t="e">
            <v>#REF!</v>
          </cell>
          <cell r="CB2096" t="str">
            <v>Match</v>
          </cell>
          <cell r="CC2096" t="b">
            <v>0</v>
          </cell>
          <cell r="CD2096" t="str">
            <v>0</v>
          </cell>
          <cell r="CE2096">
            <v>1</v>
          </cell>
          <cell r="CF2096">
            <v>0</v>
          </cell>
          <cell r="CG2096" t="e">
            <v>#VALUE!</v>
          </cell>
          <cell r="CH2096" t="str">
            <v>Invalid #</v>
          </cell>
          <cell r="CI2096">
            <v>43123.686840277776</v>
          </cell>
          <cell r="CJ2096"/>
          <cell r="CK2096" t="e">
            <v>#REF!</v>
          </cell>
          <cell r="CL2096" t="e">
            <v>#REF!</v>
          </cell>
        </row>
        <row r="2097">
          <cell r="B2097">
            <v>45265</v>
          </cell>
          <cell r="C2097" t="str">
            <v xml:space="preserve"> WISHON,JULIA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 t="str">
            <v xml:space="preserve"> REFINANCE DEBT</v>
          </cell>
          <cell r="I2097" t="str">
            <v xml:space="preserve"> CO</v>
          </cell>
          <cell r="J2097">
            <v>31</v>
          </cell>
          <cell r="K2097" t="str">
            <v xml:space="preserve"> A</v>
          </cell>
          <cell r="L2097" t="str">
            <v xml:space="preserve"> N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 t="str">
            <v xml:space="preserve"> JB</v>
          </cell>
          <cell r="R2097">
            <v>0</v>
          </cell>
          <cell r="S2097">
            <v>0</v>
          </cell>
          <cell r="T2097">
            <v>0</v>
          </cell>
          <cell r="U2097" t="str">
            <v xml:space="preserve"> N</v>
          </cell>
          <cell r="V2097">
            <v>1</v>
          </cell>
          <cell r="W2097">
            <v>513807361</v>
          </cell>
          <cell r="X2097" t="str">
            <v xml:space="preserve"> S</v>
          </cell>
          <cell r="Y2097">
            <v>69190</v>
          </cell>
          <cell r="Z2097">
            <v>45265</v>
          </cell>
          <cell r="AA2097" t="str">
            <v xml:space="preserve"> WISHON,JULIA</v>
          </cell>
          <cell r="AB2097">
            <v>1</v>
          </cell>
          <cell r="AC2097">
            <v>10</v>
          </cell>
          <cell r="AD2097">
            <v>4</v>
          </cell>
          <cell r="AE2097">
            <v>0</v>
          </cell>
          <cell r="AF2097">
            <v>0</v>
          </cell>
          <cell r="AG2097" t="str">
            <v xml:space="preserve"> ST</v>
          </cell>
          <cell r="AH2097" t="str">
            <v xml:space="preserve"> UNSECURED</v>
          </cell>
          <cell r="AI2097" t="str">
            <v xml:space="preserve"> N</v>
          </cell>
          <cell r="AJ2097">
            <v>0</v>
          </cell>
          <cell r="AK2097">
            <v>6</v>
          </cell>
          <cell r="AL2097">
            <v>69190</v>
          </cell>
          <cell r="AM2097">
            <v>45265</v>
          </cell>
          <cell r="AN2097" t="str">
            <v xml:space="preserve"> WISHON,JULIA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13</v>
          </cell>
          <cell r="AW2097">
            <v>13</v>
          </cell>
          <cell r="AX2097">
            <v>13</v>
          </cell>
          <cell r="AY2097">
            <v>69190</v>
          </cell>
          <cell r="AZ2097">
            <v>45265</v>
          </cell>
          <cell r="BA2097" t="str">
            <v xml:space="preserve"> WISHON,JULIA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 t="str">
            <v>Pass</v>
          </cell>
          <cell r="BH2097" t="str">
            <v>Pass</v>
          </cell>
          <cell r="BI2097" t="str">
            <v>xxxxx</v>
          </cell>
          <cell r="BJ2097">
            <v>0</v>
          </cell>
          <cell r="BK2097">
            <v>0</v>
          </cell>
          <cell r="BL2097">
            <v>0</v>
          </cell>
          <cell r="BM2097"/>
          <cell r="BN2097"/>
          <cell r="BO2097"/>
          <cell r="BP2097"/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/>
          <cell r="BZ2097">
            <v>0</v>
          </cell>
          <cell r="CA2097" t="e">
            <v>#REF!</v>
          </cell>
          <cell r="CB2097" t="str">
            <v>Match</v>
          </cell>
          <cell r="CC2097" t="b">
            <v>0</v>
          </cell>
          <cell r="CD2097" t="str">
            <v>0</v>
          </cell>
          <cell r="CE2097">
            <v>1</v>
          </cell>
          <cell r="CF2097">
            <v>0</v>
          </cell>
          <cell r="CG2097" t="e">
            <v>#VALUE!</v>
          </cell>
          <cell r="CH2097" t="str">
            <v>Invalid #</v>
          </cell>
          <cell r="CI2097">
            <v>43123.686840277776</v>
          </cell>
          <cell r="CJ2097"/>
          <cell r="CK2097" t="e">
            <v>#REF!</v>
          </cell>
          <cell r="CL2097" t="e">
            <v>#REF!</v>
          </cell>
        </row>
        <row r="2098">
          <cell r="B2098">
            <v>45266</v>
          </cell>
          <cell r="C2098" t="str">
            <v xml:space="preserve"> WISHON,TIFFANY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 t="str">
            <v xml:space="preserve"> REFINANCE DEBT</v>
          </cell>
          <cell r="I2098" t="str">
            <v xml:space="preserve"> CO</v>
          </cell>
          <cell r="J2098">
            <v>31</v>
          </cell>
          <cell r="K2098" t="str">
            <v xml:space="preserve"> A</v>
          </cell>
          <cell r="L2098" t="str">
            <v xml:space="preserve"> N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 t="str">
            <v xml:space="preserve"> JB</v>
          </cell>
          <cell r="R2098">
            <v>0</v>
          </cell>
          <cell r="S2098">
            <v>0</v>
          </cell>
          <cell r="T2098">
            <v>0</v>
          </cell>
          <cell r="U2098" t="str">
            <v xml:space="preserve"> N</v>
          </cell>
          <cell r="V2098">
            <v>1</v>
          </cell>
          <cell r="W2098">
            <v>511066260</v>
          </cell>
          <cell r="X2098" t="str">
            <v xml:space="preserve"> S</v>
          </cell>
          <cell r="Y2098">
            <v>69195</v>
          </cell>
          <cell r="Z2098">
            <v>45266</v>
          </cell>
          <cell r="AA2098" t="str">
            <v xml:space="preserve"> WISHON,TIFFANY</v>
          </cell>
          <cell r="AB2098">
            <v>1</v>
          </cell>
          <cell r="AC2098">
            <v>10</v>
          </cell>
          <cell r="AD2098">
            <v>4</v>
          </cell>
          <cell r="AE2098">
            <v>0</v>
          </cell>
          <cell r="AF2098">
            <v>0</v>
          </cell>
          <cell r="AG2098" t="str">
            <v xml:space="preserve"> ST</v>
          </cell>
          <cell r="AH2098" t="str">
            <v xml:space="preserve"> UNSECURED</v>
          </cell>
          <cell r="AI2098" t="str">
            <v xml:space="preserve"> N</v>
          </cell>
          <cell r="AJ2098">
            <v>0</v>
          </cell>
          <cell r="AK2098">
            <v>5</v>
          </cell>
          <cell r="AL2098">
            <v>69195</v>
          </cell>
          <cell r="AM2098">
            <v>45266</v>
          </cell>
          <cell r="AN2098" t="str">
            <v xml:space="preserve"> WISHON,TIFFANY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7</v>
          </cell>
          <cell r="AW2098">
            <v>7</v>
          </cell>
          <cell r="AX2098">
            <v>7</v>
          </cell>
          <cell r="AY2098">
            <v>69195</v>
          </cell>
          <cell r="AZ2098">
            <v>45266</v>
          </cell>
          <cell r="BA2098" t="str">
            <v xml:space="preserve"> WISHON,TIFFANY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 t="str">
            <v>Pass</v>
          </cell>
          <cell r="BH2098" t="str">
            <v>Pass</v>
          </cell>
          <cell r="BI2098" t="str">
            <v>xxxxx</v>
          </cell>
          <cell r="BJ2098">
            <v>0</v>
          </cell>
          <cell r="BK2098">
            <v>0</v>
          </cell>
          <cell r="BL2098">
            <v>0</v>
          </cell>
          <cell r="BM2098"/>
          <cell r="BN2098"/>
          <cell r="BO2098"/>
          <cell r="BP2098"/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/>
          <cell r="BZ2098">
            <v>0</v>
          </cell>
          <cell r="CA2098" t="e">
            <v>#REF!</v>
          </cell>
          <cell r="CB2098" t="str">
            <v>Match</v>
          </cell>
          <cell r="CC2098" t="b">
            <v>0</v>
          </cell>
          <cell r="CD2098" t="str">
            <v>0</v>
          </cell>
          <cell r="CE2098">
            <v>1</v>
          </cell>
          <cell r="CF2098">
            <v>0</v>
          </cell>
          <cell r="CG2098" t="e">
            <v>#VALUE!</v>
          </cell>
          <cell r="CH2098" t="str">
            <v>Invalid #</v>
          </cell>
          <cell r="CI2098">
            <v>43123.686840277776</v>
          </cell>
          <cell r="CJ2098"/>
          <cell r="CK2098" t="e">
            <v>#REF!</v>
          </cell>
          <cell r="CL2098" t="e">
            <v>#REF!</v>
          </cell>
        </row>
        <row r="2099">
          <cell r="B2099">
            <v>53204</v>
          </cell>
          <cell r="C2099" t="str">
            <v xml:space="preserve"> WRANGLERS INC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 t="str">
            <v xml:space="preserve"> OPERATING LOC</v>
          </cell>
          <cell r="I2099" t="str">
            <v xml:space="preserve"> SI</v>
          </cell>
          <cell r="J2099">
            <v>61</v>
          </cell>
          <cell r="K2099" t="str">
            <v xml:space="preserve"> A</v>
          </cell>
          <cell r="L2099" t="str">
            <v xml:space="preserve"> O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 t="str">
            <v xml:space="preserve"> JB</v>
          </cell>
          <cell r="R2099">
            <v>0</v>
          </cell>
          <cell r="S2099">
            <v>0</v>
          </cell>
          <cell r="T2099">
            <v>0</v>
          </cell>
          <cell r="U2099" t="str">
            <v xml:space="preserve"> N</v>
          </cell>
          <cell r="V2099">
            <v>1</v>
          </cell>
          <cell r="W2099">
            <v>481176342</v>
          </cell>
          <cell r="X2099" t="str">
            <v xml:space="preserve"> F</v>
          </cell>
          <cell r="Y2099">
            <v>69370</v>
          </cell>
          <cell r="Z2099">
            <v>53204</v>
          </cell>
          <cell r="AA2099" t="str">
            <v xml:space="preserve"> WRANGLERS INC</v>
          </cell>
          <cell r="AB2099">
            <v>13</v>
          </cell>
          <cell r="AC2099">
            <v>4</v>
          </cell>
          <cell r="AD2099">
            <v>5</v>
          </cell>
          <cell r="AE2099">
            <v>0</v>
          </cell>
          <cell r="AF2099">
            <v>0</v>
          </cell>
          <cell r="AG2099" t="str">
            <v xml:space="preserve"> ST</v>
          </cell>
          <cell r="AH2099" t="str">
            <v xml:space="preserve"> UNSECURED</v>
          </cell>
          <cell r="AI2099" t="str">
            <v xml:space="preserve"> N</v>
          </cell>
          <cell r="AJ2099">
            <v>0</v>
          </cell>
          <cell r="AK2099">
            <v>0</v>
          </cell>
          <cell r="AL2099">
            <v>69370</v>
          </cell>
          <cell r="AM2099">
            <v>53204</v>
          </cell>
          <cell r="AN2099" t="str">
            <v xml:space="preserve"> WRANGLERS INC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69370</v>
          </cell>
          <cell r="AZ2099">
            <v>53204</v>
          </cell>
          <cell r="BA2099" t="str">
            <v xml:space="preserve"> WRANGLERS INC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 t="str">
            <v>Pass</v>
          </cell>
          <cell r="BH2099" t="str">
            <v>Pass</v>
          </cell>
          <cell r="BI2099" t="str">
            <v>xxxxx</v>
          </cell>
          <cell r="BJ2099">
            <v>0</v>
          </cell>
          <cell r="BK2099">
            <v>0</v>
          </cell>
          <cell r="BL2099">
            <v>0</v>
          </cell>
          <cell r="BM2099"/>
          <cell r="BN2099"/>
          <cell r="BO2099"/>
          <cell r="BP2099"/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/>
          <cell r="BZ2099">
            <v>0</v>
          </cell>
          <cell r="CA2099" t="e">
            <v>#REF!</v>
          </cell>
          <cell r="CB2099" t="str">
            <v>Match</v>
          </cell>
          <cell r="CC2099" t="b">
            <v>0</v>
          </cell>
          <cell r="CD2099" t="str">
            <v>0</v>
          </cell>
          <cell r="CE2099">
            <v>1</v>
          </cell>
          <cell r="CF2099">
            <v>0</v>
          </cell>
          <cell r="CG2099" t="e">
            <v>#VALUE!</v>
          </cell>
          <cell r="CH2099" t="str">
            <v>Invalid #</v>
          </cell>
          <cell r="CI2099">
            <v>43123.686840277776</v>
          </cell>
          <cell r="CJ2099"/>
          <cell r="CK2099" t="e">
            <v>#REF!</v>
          </cell>
          <cell r="CL2099" t="e">
            <v>#REF!</v>
          </cell>
        </row>
        <row r="2100">
          <cell r="B2100">
            <v>52954</v>
          </cell>
          <cell r="C2100" t="str">
            <v xml:space="preserve"> WRIGHT,DENNIS E.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 t="str">
            <v xml:space="preserve"> PURCHASE VEHICLE</v>
          </cell>
          <cell r="I2100" t="str">
            <v xml:space="preserve"> SA</v>
          </cell>
          <cell r="J2100">
            <v>34</v>
          </cell>
          <cell r="K2100" t="str">
            <v xml:space="preserve"> A</v>
          </cell>
          <cell r="L2100" t="str">
            <v xml:space="preserve"> N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 t="str">
            <v xml:space="preserve"> LF</v>
          </cell>
          <cell r="R2100">
            <v>0</v>
          </cell>
          <cell r="S2100">
            <v>0</v>
          </cell>
          <cell r="T2100">
            <v>0</v>
          </cell>
          <cell r="U2100" t="str">
            <v xml:space="preserve"> N</v>
          </cell>
          <cell r="V2100">
            <v>11</v>
          </cell>
          <cell r="W2100">
            <v>515769999</v>
          </cell>
          <cell r="X2100" t="str">
            <v xml:space="preserve"> S</v>
          </cell>
          <cell r="Y2100">
            <v>69401</v>
          </cell>
          <cell r="Z2100">
            <v>52954</v>
          </cell>
          <cell r="AA2100" t="str">
            <v xml:space="preserve"> WRIGHT,DENNIS E.</v>
          </cell>
          <cell r="AB2100">
            <v>26</v>
          </cell>
          <cell r="AC2100">
            <v>5</v>
          </cell>
          <cell r="AD2100">
            <v>12</v>
          </cell>
          <cell r="AE2100">
            <v>0</v>
          </cell>
          <cell r="AF2100">
            <v>0</v>
          </cell>
          <cell r="AG2100" t="str">
            <v xml:space="preserve"> ST</v>
          </cell>
          <cell r="AH2100" t="str">
            <v xml:space="preserve"> 2012 CHEVROLET SILVERADO CREW</v>
          </cell>
          <cell r="AI2100" t="str">
            <v xml:space="preserve"> N</v>
          </cell>
          <cell r="AJ2100">
            <v>0</v>
          </cell>
          <cell r="AK2100">
            <v>0</v>
          </cell>
          <cell r="AL2100">
            <v>69401</v>
          </cell>
          <cell r="AM2100">
            <v>52954</v>
          </cell>
          <cell r="AN2100" t="str">
            <v xml:space="preserve"> WRIGHT,DENNIS E.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69401</v>
          </cell>
          <cell r="AZ2100">
            <v>52954</v>
          </cell>
          <cell r="BA2100" t="str">
            <v xml:space="preserve"> WRIGHT,DENNIS E.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 t="str">
            <v>Pass</v>
          </cell>
          <cell r="BH2100" t="str">
            <v>Pass</v>
          </cell>
          <cell r="BI2100" t="str">
            <v>xxxxx</v>
          </cell>
          <cell r="BJ2100">
            <v>0</v>
          </cell>
          <cell r="BK2100">
            <v>0</v>
          </cell>
          <cell r="BL2100">
            <v>0</v>
          </cell>
          <cell r="BM2100"/>
          <cell r="BN2100"/>
          <cell r="BO2100"/>
          <cell r="BP2100"/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/>
          <cell r="BZ2100">
            <v>0</v>
          </cell>
          <cell r="CA2100" t="e">
            <v>#REF!</v>
          </cell>
          <cell r="CB2100" t="str">
            <v>Match</v>
          </cell>
          <cell r="CC2100" t="b">
            <v>0</v>
          </cell>
          <cell r="CD2100" t="str">
            <v>0</v>
          </cell>
          <cell r="CE2100">
            <v>1</v>
          </cell>
          <cell r="CF2100">
            <v>0</v>
          </cell>
          <cell r="CG2100" t="e">
            <v>#VALUE!</v>
          </cell>
          <cell r="CH2100" t="str">
            <v>Invalid #</v>
          </cell>
          <cell r="CI2100">
            <v>43123.686840277776</v>
          </cell>
          <cell r="CJ2100"/>
          <cell r="CK2100" t="e">
            <v>#REF!</v>
          </cell>
          <cell r="CL2100" t="e">
            <v>#REF!</v>
          </cell>
        </row>
        <row r="2101">
          <cell r="B2101">
            <v>52272</v>
          </cell>
          <cell r="C2101" t="str">
            <v xml:space="preserve"> WOLF,JUANITA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 t="str">
            <v xml:space="preserve"> DEBT CONSOLIDATION</v>
          </cell>
          <cell r="I2101" t="str">
            <v xml:space="preserve"> SA</v>
          </cell>
          <cell r="J2101">
            <v>31</v>
          </cell>
          <cell r="K2101" t="str">
            <v xml:space="preserve"> A</v>
          </cell>
          <cell r="L2101" t="str">
            <v xml:space="preserve"> N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 t="str">
            <v xml:space="preserve"> BR</v>
          </cell>
          <cell r="R2101">
            <v>0</v>
          </cell>
          <cell r="S2101">
            <v>0</v>
          </cell>
          <cell r="T2101">
            <v>0</v>
          </cell>
          <cell r="U2101" t="str">
            <v xml:space="preserve"> N</v>
          </cell>
          <cell r="V2101">
            <v>1</v>
          </cell>
          <cell r="W2101">
            <v>486629541</v>
          </cell>
          <cell r="X2101" t="str">
            <v xml:space="preserve"> S</v>
          </cell>
          <cell r="Y2101">
            <v>69512</v>
          </cell>
          <cell r="Z2101">
            <v>52272</v>
          </cell>
          <cell r="AA2101" t="str">
            <v xml:space="preserve"> WOLF,JUANITA</v>
          </cell>
          <cell r="AB2101">
            <v>14</v>
          </cell>
          <cell r="AC2101">
            <v>10</v>
          </cell>
          <cell r="AD2101">
            <v>4</v>
          </cell>
          <cell r="AE2101">
            <v>0</v>
          </cell>
          <cell r="AF2101">
            <v>0</v>
          </cell>
          <cell r="AG2101" t="str">
            <v xml:space="preserve"> ST</v>
          </cell>
          <cell r="AH2101" t="str">
            <v xml:space="preserve"> UNSECURED</v>
          </cell>
          <cell r="AI2101" t="str">
            <v xml:space="preserve"> N</v>
          </cell>
          <cell r="AJ2101">
            <v>0</v>
          </cell>
          <cell r="AK2101">
            <v>2</v>
          </cell>
          <cell r="AL2101">
            <v>69512</v>
          </cell>
          <cell r="AM2101">
            <v>52272</v>
          </cell>
          <cell r="AN2101" t="str">
            <v xml:space="preserve"> WOLF,JUANITA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1</v>
          </cell>
          <cell r="AW2101">
            <v>0</v>
          </cell>
          <cell r="AX2101">
            <v>0</v>
          </cell>
          <cell r="AY2101">
            <v>69512</v>
          </cell>
          <cell r="AZ2101">
            <v>52272</v>
          </cell>
          <cell r="BA2101" t="str">
            <v xml:space="preserve"> WOLF,JUANITA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 t="str">
            <v>Pass</v>
          </cell>
          <cell r="BH2101" t="str">
            <v>Pass</v>
          </cell>
          <cell r="BI2101" t="str">
            <v>xxxxx</v>
          </cell>
          <cell r="BJ2101">
            <v>0</v>
          </cell>
          <cell r="BK2101">
            <v>0</v>
          </cell>
          <cell r="BL2101">
            <v>0</v>
          </cell>
          <cell r="BM2101"/>
          <cell r="BN2101"/>
          <cell r="BO2101"/>
          <cell r="BP2101"/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/>
          <cell r="BZ2101">
            <v>0</v>
          </cell>
          <cell r="CA2101" t="e">
            <v>#REF!</v>
          </cell>
          <cell r="CB2101" t="str">
            <v>Match</v>
          </cell>
          <cell r="CC2101" t="b">
            <v>0</v>
          </cell>
          <cell r="CD2101" t="str">
            <v>0</v>
          </cell>
          <cell r="CE2101">
            <v>1</v>
          </cell>
          <cell r="CF2101">
            <v>0</v>
          </cell>
          <cell r="CG2101" t="e">
            <v>#VALUE!</v>
          </cell>
          <cell r="CH2101" t="str">
            <v>Invalid #</v>
          </cell>
          <cell r="CI2101">
            <v>43123.686840277776</v>
          </cell>
          <cell r="CJ2101"/>
          <cell r="CK2101" t="e">
            <v>#REF!</v>
          </cell>
          <cell r="CL2101" t="e">
            <v>#REF!</v>
          </cell>
        </row>
        <row r="2102">
          <cell r="B2102">
            <v>53016</v>
          </cell>
          <cell r="C2102" t="str">
            <v xml:space="preserve"> WOLF,JUANITA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 t="str">
            <v xml:space="preserve"> PERSONAL</v>
          </cell>
          <cell r="I2102" t="str">
            <v xml:space="preserve"> SI</v>
          </cell>
          <cell r="J2102">
            <v>72</v>
          </cell>
          <cell r="K2102" t="str">
            <v xml:space="preserve"> A</v>
          </cell>
          <cell r="L2102" t="str">
            <v xml:space="preserve"> N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 t="str">
            <v xml:space="preserve"> BR</v>
          </cell>
          <cell r="R2102">
            <v>0</v>
          </cell>
          <cell r="S2102">
            <v>0</v>
          </cell>
          <cell r="T2102">
            <v>0</v>
          </cell>
          <cell r="U2102" t="str">
            <v xml:space="preserve"> N</v>
          </cell>
          <cell r="V2102">
            <v>1</v>
          </cell>
          <cell r="W2102">
            <v>486629541</v>
          </cell>
          <cell r="X2102" t="str">
            <v xml:space="preserve"> S</v>
          </cell>
          <cell r="Y2102">
            <v>69512</v>
          </cell>
          <cell r="Z2102">
            <v>53016</v>
          </cell>
          <cell r="AA2102" t="str">
            <v xml:space="preserve"> WOLF,JUANITA</v>
          </cell>
          <cell r="AB2102">
            <v>14</v>
          </cell>
          <cell r="AC2102">
            <v>10</v>
          </cell>
          <cell r="AD2102">
            <v>8</v>
          </cell>
          <cell r="AE2102">
            <v>0</v>
          </cell>
          <cell r="AF2102">
            <v>0</v>
          </cell>
          <cell r="AG2102" t="str">
            <v xml:space="preserve"> ST</v>
          </cell>
          <cell r="AH2102" t="str">
            <v xml:space="preserve"> UNSECURED</v>
          </cell>
          <cell r="AI2102" t="str">
            <v xml:space="preserve"> N</v>
          </cell>
          <cell r="AJ2102">
            <v>10</v>
          </cell>
          <cell r="AK2102">
            <v>0</v>
          </cell>
          <cell r="AL2102">
            <v>69512</v>
          </cell>
          <cell r="AM2102">
            <v>53016</v>
          </cell>
          <cell r="AN2102" t="str">
            <v xml:space="preserve"> WOLF,JUANITA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69512</v>
          </cell>
          <cell r="AZ2102">
            <v>53016</v>
          </cell>
          <cell r="BA2102" t="str">
            <v xml:space="preserve"> WOLF,JUANITA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 t="str">
            <v>Pass</v>
          </cell>
          <cell r="BH2102" t="str">
            <v>Pass</v>
          </cell>
          <cell r="BI2102" t="str">
            <v>xxxxx</v>
          </cell>
          <cell r="BJ2102">
            <v>0</v>
          </cell>
          <cell r="BK2102">
            <v>0</v>
          </cell>
          <cell r="BL2102">
            <v>0</v>
          </cell>
          <cell r="BM2102"/>
          <cell r="BN2102"/>
          <cell r="BO2102"/>
          <cell r="BP2102"/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/>
          <cell r="BZ2102">
            <v>0</v>
          </cell>
          <cell r="CA2102" t="e">
            <v>#REF!</v>
          </cell>
          <cell r="CB2102" t="str">
            <v>Match</v>
          </cell>
          <cell r="CC2102" t="b">
            <v>0</v>
          </cell>
          <cell r="CD2102" t="str">
            <v>0</v>
          </cell>
          <cell r="CE2102">
            <v>1</v>
          </cell>
          <cell r="CF2102">
            <v>0</v>
          </cell>
          <cell r="CG2102" t="e">
            <v>#VALUE!</v>
          </cell>
          <cell r="CH2102" t="str">
            <v>Invalid #</v>
          </cell>
          <cell r="CI2102">
            <v>43123.686840277776</v>
          </cell>
          <cell r="CJ2102"/>
          <cell r="CK2102" t="e">
            <v>#REF!</v>
          </cell>
          <cell r="CL2102" t="e">
            <v>#REF!</v>
          </cell>
        </row>
        <row r="2103">
          <cell r="B2103">
            <v>53258</v>
          </cell>
          <cell r="C2103" t="str">
            <v xml:space="preserve"> WOLFE,CHRISTIAN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 t="str">
            <v xml:space="preserve"> PURCHASE VEHICLE</v>
          </cell>
          <cell r="I2103" t="str">
            <v xml:space="preserve"> SA</v>
          </cell>
          <cell r="J2103">
            <v>34</v>
          </cell>
          <cell r="K2103" t="str">
            <v xml:space="preserve"> A</v>
          </cell>
          <cell r="L2103" t="str">
            <v xml:space="preserve"> N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 t="str">
            <v xml:space="preserve"> J</v>
          </cell>
          <cell r="R2103">
            <v>0</v>
          </cell>
          <cell r="S2103">
            <v>0</v>
          </cell>
          <cell r="T2103">
            <v>0</v>
          </cell>
          <cell r="U2103" t="str">
            <v xml:space="preserve"> N</v>
          </cell>
          <cell r="V2103">
            <v>11</v>
          </cell>
          <cell r="W2103">
            <v>163789842</v>
          </cell>
          <cell r="X2103" t="str">
            <v xml:space="preserve"> S</v>
          </cell>
          <cell r="Y2103">
            <v>69513</v>
          </cell>
          <cell r="Z2103">
            <v>53258</v>
          </cell>
          <cell r="AA2103" t="str">
            <v xml:space="preserve"> WOLFE,CHRISTIAN</v>
          </cell>
          <cell r="AB2103">
            <v>1</v>
          </cell>
          <cell r="AC2103">
            <v>5</v>
          </cell>
          <cell r="AD2103">
            <v>12</v>
          </cell>
          <cell r="AE2103">
            <v>0</v>
          </cell>
          <cell r="AF2103">
            <v>0</v>
          </cell>
          <cell r="AG2103" t="str">
            <v xml:space="preserve"> ST</v>
          </cell>
          <cell r="AH2103" t="str">
            <v xml:space="preserve"> 2005 FORD MUSTANG</v>
          </cell>
          <cell r="AI2103" t="str">
            <v xml:space="preserve"> N</v>
          </cell>
          <cell r="AJ2103">
            <v>0</v>
          </cell>
          <cell r="AK2103">
            <v>0</v>
          </cell>
          <cell r="AL2103">
            <v>69513</v>
          </cell>
          <cell r="AM2103">
            <v>53258</v>
          </cell>
          <cell r="AN2103" t="str">
            <v xml:space="preserve"> WOLFE,CHRISTIAN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69513</v>
          </cell>
          <cell r="AZ2103">
            <v>53258</v>
          </cell>
          <cell r="BA2103" t="str">
            <v xml:space="preserve"> WOLFE,CHRISTIAN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 t="str">
            <v>Pass</v>
          </cell>
          <cell r="BH2103" t="str">
            <v>Pass</v>
          </cell>
          <cell r="BI2103" t="str">
            <v>xxxxx</v>
          </cell>
          <cell r="BJ2103">
            <v>0</v>
          </cell>
          <cell r="BK2103">
            <v>0</v>
          </cell>
          <cell r="BL2103">
            <v>0</v>
          </cell>
          <cell r="BM2103"/>
          <cell r="BN2103"/>
          <cell r="BO2103"/>
          <cell r="BP2103"/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/>
          <cell r="BZ2103">
            <v>0</v>
          </cell>
          <cell r="CA2103" t="e">
            <v>#REF!</v>
          </cell>
          <cell r="CB2103" t="str">
            <v>Match</v>
          </cell>
          <cell r="CC2103" t="b">
            <v>0</v>
          </cell>
          <cell r="CD2103" t="str">
            <v>0</v>
          </cell>
          <cell r="CE2103">
            <v>1</v>
          </cell>
          <cell r="CF2103">
            <v>0</v>
          </cell>
          <cell r="CG2103" t="e">
            <v>#VALUE!</v>
          </cell>
          <cell r="CH2103" t="str">
            <v>Invalid #</v>
          </cell>
          <cell r="CI2103">
            <v>43123.686840277776</v>
          </cell>
          <cell r="CJ2103"/>
          <cell r="CK2103" t="e">
            <v>#REF!</v>
          </cell>
          <cell r="CL2103" t="e">
            <v>#REF!</v>
          </cell>
        </row>
        <row r="2104">
          <cell r="B2104">
            <v>51509</v>
          </cell>
          <cell r="C2104" t="str">
            <v xml:space="preserve"> WOLFE,JASON A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 t="str">
            <v xml:space="preserve"> DEBT CONSOLIDATION</v>
          </cell>
          <cell r="I2104" t="str">
            <v xml:space="preserve"> SA</v>
          </cell>
          <cell r="J2104">
            <v>31</v>
          </cell>
          <cell r="K2104" t="str">
            <v xml:space="preserve"> A</v>
          </cell>
          <cell r="L2104" t="str">
            <v xml:space="preserve"> N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 t="str">
            <v xml:space="preserve"> JB</v>
          </cell>
          <cell r="R2104">
            <v>0</v>
          </cell>
          <cell r="S2104">
            <v>0</v>
          </cell>
          <cell r="T2104">
            <v>0</v>
          </cell>
          <cell r="U2104" t="str">
            <v xml:space="preserve"> N</v>
          </cell>
          <cell r="V2104">
            <v>1</v>
          </cell>
          <cell r="W2104">
            <v>210523138</v>
          </cell>
          <cell r="X2104" t="str">
            <v xml:space="preserve"> S</v>
          </cell>
          <cell r="Y2104">
            <v>69514</v>
          </cell>
          <cell r="Z2104">
            <v>51509</v>
          </cell>
          <cell r="AA2104" t="str">
            <v xml:space="preserve"> WOLFE,JASON A</v>
          </cell>
          <cell r="AB2104">
            <v>1</v>
          </cell>
          <cell r="AC2104">
            <v>10</v>
          </cell>
          <cell r="AD2104">
            <v>4</v>
          </cell>
          <cell r="AE2104">
            <v>0</v>
          </cell>
          <cell r="AF2104">
            <v>0</v>
          </cell>
          <cell r="AG2104" t="str">
            <v xml:space="preserve"> ST</v>
          </cell>
          <cell r="AH2104" t="str">
            <v xml:space="preserve"> UNSECURED</v>
          </cell>
          <cell r="AI2104" t="str">
            <v xml:space="preserve"> N</v>
          </cell>
          <cell r="AJ2104">
            <v>0</v>
          </cell>
          <cell r="AK2104">
            <v>0</v>
          </cell>
          <cell r="AL2104">
            <v>69514</v>
          </cell>
          <cell r="AM2104">
            <v>51509</v>
          </cell>
          <cell r="AN2104" t="str">
            <v xml:space="preserve"> WOLFE,JASON A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69514</v>
          </cell>
          <cell r="AZ2104">
            <v>51509</v>
          </cell>
          <cell r="BA2104" t="str">
            <v xml:space="preserve"> WOLFE,JASON A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 t="str">
            <v>Pass</v>
          </cell>
          <cell r="BH2104" t="str">
            <v>Pass</v>
          </cell>
          <cell r="BI2104" t="str">
            <v>xxxxx</v>
          </cell>
          <cell r="BJ2104">
            <v>0</v>
          </cell>
          <cell r="BK2104">
            <v>0</v>
          </cell>
          <cell r="BL2104">
            <v>0</v>
          </cell>
          <cell r="BM2104"/>
          <cell r="BN2104"/>
          <cell r="BO2104"/>
          <cell r="BP2104"/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/>
          <cell r="BZ2104">
            <v>0</v>
          </cell>
          <cell r="CA2104" t="e">
            <v>#REF!</v>
          </cell>
          <cell r="CB2104" t="str">
            <v>Match</v>
          </cell>
          <cell r="CC2104" t="b">
            <v>0</v>
          </cell>
          <cell r="CD2104" t="str">
            <v>0</v>
          </cell>
          <cell r="CE2104">
            <v>1</v>
          </cell>
          <cell r="CF2104">
            <v>0</v>
          </cell>
          <cell r="CG2104" t="e">
            <v>#VALUE!</v>
          </cell>
          <cell r="CH2104" t="str">
            <v>Invalid #</v>
          </cell>
          <cell r="CI2104">
            <v>43123.686840277776</v>
          </cell>
          <cell r="CJ2104"/>
          <cell r="CK2104" t="e">
            <v>#REF!</v>
          </cell>
          <cell r="CL2104" t="e">
            <v>#REF!</v>
          </cell>
        </row>
        <row r="2105">
          <cell r="B2105">
            <v>51967</v>
          </cell>
          <cell r="C2105" t="str">
            <v xml:space="preserve"> WOLF,MICHAEL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 t="str">
            <v xml:space="preserve"> PURCHASE VEHICLE</v>
          </cell>
          <cell r="I2105" t="str">
            <v xml:space="preserve"> SA</v>
          </cell>
          <cell r="J2105">
            <v>34</v>
          </cell>
          <cell r="K2105" t="str">
            <v xml:space="preserve"> A</v>
          </cell>
          <cell r="L2105" t="str">
            <v xml:space="preserve"> N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 t="str">
            <v xml:space="preserve"> BR</v>
          </cell>
          <cell r="R2105">
            <v>0</v>
          </cell>
          <cell r="S2105">
            <v>0</v>
          </cell>
          <cell r="T2105">
            <v>0</v>
          </cell>
          <cell r="U2105" t="str">
            <v xml:space="preserve"> N</v>
          </cell>
          <cell r="V2105">
            <v>11</v>
          </cell>
          <cell r="W2105">
            <v>506909017</v>
          </cell>
          <cell r="X2105" t="str">
            <v xml:space="preserve"> S</v>
          </cell>
          <cell r="Y2105">
            <v>69515</v>
          </cell>
          <cell r="Z2105">
            <v>51967</v>
          </cell>
          <cell r="AA2105" t="str">
            <v xml:space="preserve"> WOLF,MICHAEL</v>
          </cell>
          <cell r="AB2105">
            <v>25</v>
          </cell>
          <cell r="AC2105">
            <v>5</v>
          </cell>
          <cell r="AD2105">
            <v>12</v>
          </cell>
          <cell r="AE2105">
            <v>0</v>
          </cell>
          <cell r="AF2105">
            <v>0</v>
          </cell>
          <cell r="AG2105" t="str">
            <v xml:space="preserve"> ST</v>
          </cell>
          <cell r="AH2105" t="str">
            <v xml:space="preserve"> 2012 FORD F-250 SUPER DUTY EXT</v>
          </cell>
          <cell r="AI2105" t="str">
            <v xml:space="preserve"> N</v>
          </cell>
          <cell r="AJ2105">
            <v>0</v>
          </cell>
          <cell r="AK2105">
            <v>0</v>
          </cell>
          <cell r="AL2105">
            <v>69515</v>
          </cell>
          <cell r="AM2105">
            <v>51967</v>
          </cell>
          <cell r="AN2105" t="str">
            <v xml:space="preserve"> WOLF,MICHAEL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69515</v>
          </cell>
          <cell r="AZ2105">
            <v>51967</v>
          </cell>
          <cell r="BA2105" t="str">
            <v xml:space="preserve"> WOLF,MICHAEL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 t="str">
            <v>Pass</v>
          </cell>
          <cell r="BH2105" t="str">
            <v>Pass</v>
          </cell>
          <cell r="BI2105" t="str">
            <v>xxxxx</v>
          </cell>
          <cell r="BJ2105">
            <v>0</v>
          </cell>
          <cell r="BK2105">
            <v>0</v>
          </cell>
          <cell r="BL2105">
            <v>0</v>
          </cell>
          <cell r="BM2105"/>
          <cell r="BN2105"/>
          <cell r="BO2105"/>
          <cell r="BP2105"/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/>
          <cell r="BZ2105">
            <v>0</v>
          </cell>
          <cell r="CA2105" t="e">
            <v>#REF!</v>
          </cell>
          <cell r="CB2105" t="str">
            <v>Match</v>
          </cell>
          <cell r="CC2105" t="b">
            <v>0</v>
          </cell>
          <cell r="CD2105" t="str">
            <v>0</v>
          </cell>
          <cell r="CE2105">
            <v>1</v>
          </cell>
          <cell r="CF2105">
            <v>0</v>
          </cell>
          <cell r="CG2105" t="e">
            <v>#VALUE!</v>
          </cell>
          <cell r="CH2105" t="str">
            <v>Invalid #</v>
          </cell>
          <cell r="CI2105">
            <v>43123.686840277776</v>
          </cell>
          <cell r="CJ2105"/>
          <cell r="CK2105" t="e">
            <v>#REF!</v>
          </cell>
          <cell r="CL2105" t="e">
            <v>#REF!</v>
          </cell>
        </row>
        <row r="2106">
          <cell r="B2106">
            <v>52835</v>
          </cell>
          <cell r="C2106" t="str">
            <v xml:space="preserve"> WOLF,MICHAEL L.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 t="str">
            <v xml:space="preserve"> DEBT CONSOLIDATION</v>
          </cell>
          <cell r="I2106" t="str">
            <v xml:space="preserve"> SA</v>
          </cell>
          <cell r="J2106">
            <v>31</v>
          </cell>
          <cell r="K2106" t="str">
            <v xml:space="preserve"> A</v>
          </cell>
          <cell r="L2106" t="str">
            <v xml:space="preserve"> N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 t="str">
            <v xml:space="preserve"> JD</v>
          </cell>
          <cell r="R2106">
            <v>0</v>
          </cell>
          <cell r="S2106">
            <v>0</v>
          </cell>
          <cell r="T2106">
            <v>0</v>
          </cell>
          <cell r="U2106" t="str">
            <v xml:space="preserve"> N</v>
          </cell>
          <cell r="V2106">
            <v>11</v>
          </cell>
          <cell r="W2106">
            <v>506909017</v>
          </cell>
          <cell r="X2106" t="str">
            <v xml:space="preserve"> S</v>
          </cell>
          <cell r="Y2106">
            <v>69515</v>
          </cell>
          <cell r="Z2106">
            <v>52835</v>
          </cell>
          <cell r="AA2106" t="str">
            <v xml:space="preserve"> WOLF,MICHAEL L.</v>
          </cell>
          <cell r="AB2106">
            <v>14</v>
          </cell>
          <cell r="AC2106">
            <v>10</v>
          </cell>
          <cell r="AD2106">
            <v>4</v>
          </cell>
          <cell r="AE2106">
            <v>0</v>
          </cell>
          <cell r="AF2106">
            <v>0</v>
          </cell>
          <cell r="AG2106" t="str">
            <v xml:space="preserve"> ST</v>
          </cell>
          <cell r="AH2106" t="str">
            <v xml:space="preserve"> 2005 CHEVROLET MALIBU</v>
          </cell>
          <cell r="AI2106" t="str">
            <v xml:space="preserve"> N</v>
          </cell>
          <cell r="AJ2106">
            <v>0</v>
          </cell>
          <cell r="AK2106">
            <v>0</v>
          </cell>
          <cell r="AL2106">
            <v>69515</v>
          </cell>
          <cell r="AM2106">
            <v>52835</v>
          </cell>
          <cell r="AN2106" t="str">
            <v xml:space="preserve"> WOLF,MICHAEL L.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69515</v>
          </cell>
          <cell r="AZ2106">
            <v>52835</v>
          </cell>
          <cell r="BA2106" t="str">
            <v xml:space="preserve"> WOLF,MICHAEL L.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 t="str">
            <v>Pass</v>
          </cell>
          <cell r="BH2106" t="str">
            <v>Pass</v>
          </cell>
          <cell r="BI2106" t="str">
            <v>xxxxx</v>
          </cell>
          <cell r="BJ2106">
            <v>0</v>
          </cell>
          <cell r="BK2106">
            <v>0</v>
          </cell>
          <cell r="BL2106">
            <v>0</v>
          </cell>
          <cell r="BM2106"/>
          <cell r="BN2106"/>
          <cell r="BO2106"/>
          <cell r="BP2106"/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/>
          <cell r="BZ2106">
            <v>0</v>
          </cell>
          <cell r="CA2106" t="e">
            <v>#REF!</v>
          </cell>
          <cell r="CB2106" t="str">
            <v>Match</v>
          </cell>
          <cell r="CC2106" t="b">
            <v>0</v>
          </cell>
          <cell r="CD2106" t="str">
            <v>0</v>
          </cell>
          <cell r="CE2106">
            <v>1</v>
          </cell>
          <cell r="CF2106">
            <v>0</v>
          </cell>
          <cell r="CG2106" t="e">
            <v>#VALUE!</v>
          </cell>
          <cell r="CH2106" t="str">
            <v>Invalid #</v>
          </cell>
          <cell r="CI2106">
            <v>43123.686840277776</v>
          </cell>
          <cell r="CJ2106"/>
          <cell r="CK2106" t="e">
            <v>#REF!</v>
          </cell>
          <cell r="CL2106" t="e">
            <v>#REF!</v>
          </cell>
        </row>
        <row r="2107">
          <cell r="B2107">
            <v>53354</v>
          </cell>
          <cell r="C2107" t="str">
            <v xml:space="preserve"> WOLF,MICHAEL L.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 t="str">
            <v xml:space="preserve"> LIVESTOCK RENEWAL</v>
          </cell>
          <cell r="I2107" t="str">
            <v xml:space="preserve"> SI</v>
          </cell>
          <cell r="J2107">
            <v>91</v>
          </cell>
          <cell r="K2107" t="str">
            <v xml:space="preserve"> A</v>
          </cell>
          <cell r="L2107" t="str">
            <v xml:space="preserve"> O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 t="str">
            <v xml:space="preserve"> BR</v>
          </cell>
          <cell r="R2107">
            <v>0</v>
          </cell>
          <cell r="S2107">
            <v>0</v>
          </cell>
          <cell r="T2107">
            <v>0</v>
          </cell>
          <cell r="U2107" t="str">
            <v xml:space="preserve"> N</v>
          </cell>
          <cell r="V2107">
            <v>6</v>
          </cell>
          <cell r="W2107">
            <v>506909017</v>
          </cell>
          <cell r="X2107" t="str">
            <v xml:space="preserve"> S</v>
          </cell>
          <cell r="Y2107">
            <v>69515</v>
          </cell>
          <cell r="Z2107">
            <v>53354</v>
          </cell>
          <cell r="AA2107" t="str">
            <v xml:space="preserve"> WOLF,MICHAEL L.</v>
          </cell>
          <cell r="AB2107">
            <v>14</v>
          </cell>
          <cell r="AC2107">
            <v>4</v>
          </cell>
          <cell r="AD2107">
            <v>11</v>
          </cell>
          <cell r="AE2107">
            <v>0</v>
          </cell>
          <cell r="AF2107">
            <v>0</v>
          </cell>
          <cell r="AG2107" t="str">
            <v xml:space="preserve"> ST</v>
          </cell>
          <cell r="AH2107" t="str">
            <v xml:space="preserve"> ALL LIVESTOCK</v>
          </cell>
          <cell r="AI2107" t="str">
            <v xml:space="preserve"> N</v>
          </cell>
          <cell r="AJ2107">
            <v>0</v>
          </cell>
          <cell r="AK2107">
            <v>0</v>
          </cell>
          <cell r="AL2107">
            <v>69515</v>
          </cell>
          <cell r="AM2107">
            <v>53354</v>
          </cell>
          <cell r="AN2107" t="str">
            <v xml:space="preserve"> WOLF,MICHAEL L.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69515</v>
          </cell>
          <cell r="AZ2107">
            <v>53354</v>
          </cell>
          <cell r="BA2107" t="str">
            <v xml:space="preserve"> WOLF,MICHAEL L.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 t="str">
            <v>Pass</v>
          </cell>
          <cell r="BH2107" t="str">
            <v>Pass</v>
          </cell>
          <cell r="BI2107" t="str">
            <v>xxxxx</v>
          </cell>
          <cell r="BJ2107">
            <v>0</v>
          </cell>
          <cell r="BK2107">
            <v>0</v>
          </cell>
          <cell r="BL2107">
            <v>0</v>
          </cell>
          <cell r="BM2107"/>
          <cell r="BN2107"/>
          <cell r="BO2107"/>
          <cell r="BP2107"/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/>
          <cell r="BZ2107">
            <v>0</v>
          </cell>
          <cell r="CA2107" t="e">
            <v>#REF!</v>
          </cell>
          <cell r="CB2107" t="str">
            <v>Match</v>
          </cell>
          <cell r="CC2107" t="b">
            <v>0</v>
          </cell>
          <cell r="CD2107" t="str">
            <v>0</v>
          </cell>
          <cell r="CE2107">
            <v>1</v>
          </cell>
          <cell r="CF2107">
            <v>0</v>
          </cell>
          <cell r="CG2107" t="e">
            <v>#VALUE!</v>
          </cell>
          <cell r="CH2107" t="str">
            <v>Invalid #</v>
          </cell>
          <cell r="CI2107">
            <v>43123.686840277776</v>
          </cell>
          <cell r="CJ2107"/>
          <cell r="CK2107" t="e">
            <v>#REF!</v>
          </cell>
          <cell r="CL2107" t="e">
            <v>#REF!</v>
          </cell>
        </row>
        <row r="2108">
          <cell r="B2108">
            <v>310320</v>
          </cell>
          <cell r="C2108" t="str">
            <v xml:space="preserve"> WOLF,MICHAEL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 t="str">
            <v xml:space="preserve"> PURCHASE HOME</v>
          </cell>
          <cell r="I2108" t="str">
            <v xml:space="preserve"> PA</v>
          </cell>
          <cell r="J2108">
            <v>19</v>
          </cell>
          <cell r="K2108" t="str">
            <v xml:space="preserve"> A</v>
          </cell>
          <cell r="L2108" t="str">
            <v xml:space="preserve"> N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 t="str">
            <v xml:space="preserve"> KM</v>
          </cell>
          <cell r="R2108">
            <v>0</v>
          </cell>
          <cell r="S2108">
            <v>0</v>
          </cell>
          <cell r="T2108">
            <v>0</v>
          </cell>
          <cell r="U2108" t="str">
            <v xml:space="preserve"> N</v>
          </cell>
          <cell r="V2108">
            <v>2</v>
          </cell>
          <cell r="W2108">
            <v>506909017</v>
          </cell>
          <cell r="X2108" t="str">
            <v xml:space="preserve"> S</v>
          </cell>
          <cell r="Y2108">
            <v>69515</v>
          </cell>
          <cell r="Z2108">
            <v>310320</v>
          </cell>
          <cell r="AA2108" t="str">
            <v xml:space="preserve"> WOLF,MICHAEL</v>
          </cell>
          <cell r="AB2108">
            <v>14</v>
          </cell>
          <cell r="AC2108">
            <v>6</v>
          </cell>
          <cell r="AD2108">
            <v>3</v>
          </cell>
          <cell r="AE2108">
            <v>0</v>
          </cell>
          <cell r="AF2108">
            <v>1</v>
          </cell>
          <cell r="AG2108" t="str">
            <v xml:space="preserve"> ST</v>
          </cell>
          <cell r="AH2108" t="str">
            <v xml:space="preserve"> 141 S KANSAS RD, SCOTT CITY</v>
          </cell>
          <cell r="AI2108" t="str">
            <v xml:space="preserve"> N</v>
          </cell>
          <cell r="AJ2108">
            <v>0</v>
          </cell>
          <cell r="AK2108">
            <v>0</v>
          </cell>
          <cell r="AL2108">
            <v>69515</v>
          </cell>
          <cell r="AM2108">
            <v>310320</v>
          </cell>
          <cell r="AN2108" t="str">
            <v xml:space="preserve"> WOLF,MICHAEL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69515</v>
          </cell>
          <cell r="AZ2108">
            <v>310320</v>
          </cell>
          <cell r="BA2108" t="str">
            <v xml:space="preserve"> WOLF,MICHAEL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 t="str">
            <v>Pass</v>
          </cell>
          <cell r="BH2108" t="str">
            <v>Pass</v>
          </cell>
          <cell r="BI2108" t="str">
            <v>xxxxx</v>
          </cell>
          <cell r="BJ2108">
            <v>0</v>
          </cell>
          <cell r="BK2108">
            <v>0</v>
          </cell>
          <cell r="BL2108">
            <v>0</v>
          </cell>
          <cell r="BM2108"/>
          <cell r="BN2108"/>
          <cell r="BO2108"/>
          <cell r="BP2108"/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/>
          <cell r="BZ2108">
            <v>0</v>
          </cell>
          <cell r="CA2108" t="e">
            <v>#REF!</v>
          </cell>
          <cell r="CB2108" t="str">
            <v>Match</v>
          </cell>
          <cell r="CC2108" t="b">
            <v>0</v>
          </cell>
          <cell r="CD2108" t="str">
            <v>0</v>
          </cell>
          <cell r="CE2108">
            <v>1</v>
          </cell>
          <cell r="CF2108">
            <v>0</v>
          </cell>
          <cell r="CG2108" t="e">
            <v>#VALUE!</v>
          </cell>
          <cell r="CH2108" t="str">
            <v>Invalid #</v>
          </cell>
          <cell r="CI2108">
            <v>43123.686840277776</v>
          </cell>
          <cell r="CJ2108"/>
          <cell r="CK2108" t="e">
            <v>#REF!</v>
          </cell>
          <cell r="CL2108" t="e">
            <v>#REF!</v>
          </cell>
        </row>
        <row r="2109">
          <cell r="B2109">
            <v>9310320</v>
          </cell>
          <cell r="C2109" t="str">
            <v xml:space="preserve"> WOLF,MICHAEL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 t="str">
            <v xml:space="preserve"> FHLB SOLD LOAN</v>
          </cell>
          <cell r="I2109" t="str">
            <v xml:space="preserve"> PT</v>
          </cell>
          <cell r="J2109">
            <v>20</v>
          </cell>
          <cell r="K2109" t="str">
            <v xml:space="preserve"> A</v>
          </cell>
          <cell r="L2109" t="str">
            <v xml:space="preserve"> N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 t="str">
            <v xml:space="preserve"> KM</v>
          </cell>
          <cell r="R2109">
            <v>0</v>
          </cell>
          <cell r="S2109">
            <v>0</v>
          </cell>
          <cell r="T2109">
            <v>0</v>
          </cell>
          <cell r="U2109" t="str">
            <v xml:space="preserve"> N</v>
          </cell>
          <cell r="V2109">
            <v>2</v>
          </cell>
          <cell r="W2109">
            <v>506909017</v>
          </cell>
          <cell r="X2109" t="str">
            <v xml:space="preserve"> S</v>
          </cell>
          <cell r="Y2109">
            <v>69515</v>
          </cell>
          <cell r="Z2109">
            <v>9310320</v>
          </cell>
          <cell r="AA2109" t="str">
            <v xml:space="preserve"> WOLF,MICHAEL</v>
          </cell>
          <cell r="AB2109">
            <v>14</v>
          </cell>
          <cell r="AC2109">
            <v>6</v>
          </cell>
          <cell r="AD2109">
            <v>3</v>
          </cell>
          <cell r="AE2109">
            <v>310320</v>
          </cell>
          <cell r="AF2109">
            <v>1</v>
          </cell>
          <cell r="AG2109" t="str">
            <v xml:space="preserve"> ST</v>
          </cell>
          <cell r="AH2109" t="str">
            <v xml:space="preserve"> 141 S KS ROAD, SCOTT CITY</v>
          </cell>
          <cell r="AI2109" t="str">
            <v xml:space="preserve"> N</v>
          </cell>
          <cell r="AJ2109">
            <v>0</v>
          </cell>
          <cell r="AK2109">
            <v>0</v>
          </cell>
          <cell r="AL2109">
            <v>69515</v>
          </cell>
          <cell r="AM2109">
            <v>9310320</v>
          </cell>
          <cell r="AN2109" t="str">
            <v xml:space="preserve"> WOLF,MICHAEL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69515</v>
          </cell>
          <cell r="AZ2109">
            <v>9310320</v>
          </cell>
          <cell r="BA2109" t="str">
            <v xml:space="preserve"> WOLF,MICHAEL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 t="str">
            <v>Pass</v>
          </cell>
          <cell r="BH2109" t="str">
            <v>Pass</v>
          </cell>
          <cell r="BI2109" t="str">
            <v>xxxxx</v>
          </cell>
          <cell r="BJ2109">
            <v>0</v>
          </cell>
          <cell r="BK2109">
            <v>0</v>
          </cell>
          <cell r="BL2109">
            <v>0</v>
          </cell>
          <cell r="BM2109"/>
          <cell r="BN2109"/>
          <cell r="BO2109"/>
          <cell r="BP2109"/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/>
          <cell r="BZ2109">
            <v>0</v>
          </cell>
          <cell r="CA2109" t="e">
            <v>#REF!</v>
          </cell>
          <cell r="CB2109" t="str">
            <v>Match</v>
          </cell>
          <cell r="CC2109" t="b">
            <v>0</v>
          </cell>
          <cell r="CD2109" t="str">
            <v>0</v>
          </cell>
          <cell r="CE2109">
            <v>1</v>
          </cell>
          <cell r="CF2109">
            <v>0</v>
          </cell>
          <cell r="CG2109" t="e">
            <v>#VALUE!</v>
          </cell>
          <cell r="CH2109" t="str">
            <v>Invalid #</v>
          </cell>
          <cell r="CI2109">
            <v>43123.686840277776</v>
          </cell>
          <cell r="CJ2109"/>
          <cell r="CK2109" t="e">
            <v>#REF!</v>
          </cell>
          <cell r="CL2109" t="e">
            <v>#REF!</v>
          </cell>
        </row>
        <row r="2110">
          <cell r="B2110">
            <v>53213</v>
          </cell>
          <cell r="C2110" t="str">
            <v xml:space="preserve"> CONWAY,STACY L.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 t="str">
            <v xml:space="preserve"> DEBT CONSOLIDATION</v>
          </cell>
          <cell r="I2110" t="str">
            <v xml:space="preserve"> SA</v>
          </cell>
          <cell r="J2110">
            <v>31</v>
          </cell>
          <cell r="K2110" t="str">
            <v xml:space="preserve"> A</v>
          </cell>
          <cell r="L2110" t="str">
            <v xml:space="preserve"> N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 t="str">
            <v xml:space="preserve"> JB</v>
          </cell>
          <cell r="R2110">
            <v>0</v>
          </cell>
          <cell r="S2110">
            <v>0</v>
          </cell>
          <cell r="T2110">
            <v>0</v>
          </cell>
          <cell r="U2110" t="str">
            <v xml:space="preserve"> N</v>
          </cell>
          <cell r="V2110">
            <v>1</v>
          </cell>
          <cell r="W2110">
            <v>507065159</v>
          </cell>
          <cell r="X2110" t="str">
            <v xml:space="preserve"> S</v>
          </cell>
          <cell r="Y2110">
            <v>69516</v>
          </cell>
          <cell r="Z2110">
            <v>53213</v>
          </cell>
          <cell r="AA2110" t="str">
            <v xml:space="preserve"> CONWAY,STACY L.</v>
          </cell>
          <cell r="AB2110">
            <v>3</v>
          </cell>
          <cell r="AC2110">
            <v>10</v>
          </cell>
          <cell r="AD2110">
            <v>4</v>
          </cell>
          <cell r="AE2110">
            <v>0</v>
          </cell>
          <cell r="AF2110">
            <v>0</v>
          </cell>
          <cell r="AG2110" t="str">
            <v xml:space="preserve"> ST</v>
          </cell>
          <cell r="AH2110" t="str">
            <v xml:space="preserve"> UNSECURED</v>
          </cell>
          <cell r="AI2110" t="str">
            <v xml:space="preserve"> N</v>
          </cell>
          <cell r="AJ2110">
            <v>8</v>
          </cell>
          <cell r="AK2110">
            <v>0</v>
          </cell>
          <cell r="AL2110">
            <v>69516</v>
          </cell>
          <cell r="AM2110">
            <v>53213</v>
          </cell>
          <cell r="AN2110" t="str">
            <v xml:space="preserve"> CONWAY,STACY L.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69516</v>
          </cell>
          <cell r="AZ2110">
            <v>53213</v>
          </cell>
          <cell r="BA2110" t="str">
            <v xml:space="preserve"> CONWAY,STACY L.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 t="str">
            <v>Pass</v>
          </cell>
          <cell r="BH2110" t="str">
            <v>Pass</v>
          </cell>
          <cell r="BI2110" t="str">
            <v>xxxxx</v>
          </cell>
          <cell r="BJ2110">
            <v>0</v>
          </cell>
          <cell r="BK2110">
            <v>0</v>
          </cell>
          <cell r="BL2110">
            <v>0</v>
          </cell>
          <cell r="BM2110"/>
          <cell r="BN2110"/>
          <cell r="BO2110"/>
          <cell r="BP2110"/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/>
          <cell r="BZ2110">
            <v>0</v>
          </cell>
          <cell r="CA2110" t="e">
            <v>#REF!</v>
          </cell>
          <cell r="CB2110" t="str">
            <v>Match</v>
          </cell>
          <cell r="CC2110" t="b">
            <v>0</v>
          </cell>
          <cell r="CD2110" t="str">
            <v>0</v>
          </cell>
          <cell r="CE2110">
            <v>1</v>
          </cell>
          <cell r="CF2110">
            <v>0</v>
          </cell>
          <cell r="CG2110" t="e">
            <v>#VALUE!</v>
          </cell>
          <cell r="CH2110" t="str">
            <v>Invalid #</v>
          </cell>
          <cell r="CI2110">
            <v>43123.686840277776</v>
          </cell>
          <cell r="CJ2110"/>
          <cell r="CK2110" t="e">
            <v>#REF!</v>
          </cell>
          <cell r="CL2110" t="e">
            <v>#REF!</v>
          </cell>
        </row>
        <row r="2111">
          <cell r="B2111">
            <v>52188</v>
          </cell>
          <cell r="C2111" t="str">
            <v xml:space="preserve"> WOLFE,RANDEL K.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 t="str">
            <v xml:space="preserve"> PURCHASE VEHICLES</v>
          </cell>
          <cell r="I2111" t="str">
            <v xml:space="preserve"> SA</v>
          </cell>
          <cell r="J2111">
            <v>34</v>
          </cell>
          <cell r="K2111" t="str">
            <v xml:space="preserve"> A</v>
          </cell>
          <cell r="L2111" t="str">
            <v xml:space="preserve"> N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 t="str">
            <v xml:space="preserve"> BR</v>
          </cell>
          <cell r="R2111">
            <v>0</v>
          </cell>
          <cell r="S2111">
            <v>0</v>
          </cell>
          <cell r="T2111">
            <v>0</v>
          </cell>
          <cell r="U2111" t="str">
            <v xml:space="preserve"> N</v>
          </cell>
          <cell r="V2111">
            <v>11</v>
          </cell>
          <cell r="W2111">
            <v>522044231</v>
          </cell>
          <cell r="X2111" t="str">
            <v xml:space="preserve"> S</v>
          </cell>
          <cell r="Y2111">
            <v>69517</v>
          </cell>
          <cell r="Z2111">
            <v>52188</v>
          </cell>
          <cell r="AA2111" t="str">
            <v xml:space="preserve"> WOLFE,RANDEL K.</v>
          </cell>
          <cell r="AB2111">
            <v>25</v>
          </cell>
          <cell r="AC2111">
            <v>5</v>
          </cell>
          <cell r="AD2111">
            <v>12</v>
          </cell>
          <cell r="AE2111">
            <v>0</v>
          </cell>
          <cell r="AF2111">
            <v>0</v>
          </cell>
          <cell r="AG2111" t="str">
            <v xml:space="preserve"> ST</v>
          </cell>
          <cell r="AH2111" t="str">
            <v xml:space="preserve"> 02 AVALANCHE, 08 RAM 1500</v>
          </cell>
          <cell r="AI2111" t="str">
            <v xml:space="preserve"> N</v>
          </cell>
          <cell r="AJ2111">
            <v>7</v>
          </cell>
          <cell r="AK2111">
            <v>0</v>
          </cell>
          <cell r="AL2111">
            <v>69517</v>
          </cell>
          <cell r="AM2111">
            <v>52188</v>
          </cell>
          <cell r="AN2111" t="str">
            <v xml:space="preserve"> WOLFE,RANDEL K.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69517</v>
          </cell>
          <cell r="AZ2111">
            <v>52188</v>
          </cell>
          <cell r="BA2111" t="str">
            <v xml:space="preserve"> WOLFE,RANDEL K.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 t="str">
            <v>Pass</v>
          </cell>
          <cell r="BH2111" t="str">
            <v>Pass</v>
          </cell>
          <cell r="BI2111" t="str">
            <v>xxxxx</v>
          </cell>
          <cell r="BJ2111">
            <v>0</v>
          </cell>
          <cell r="BK2111">
            <v>0</v>
          </cell>
          <cell r="BL2111">
            <v>0</v>
          </cell>
          <cell r="BM2111"/>
          <cell r="BN2111"/>
          <cell r="BO2111"/>
          <cell r="BP2111"/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/>
          <cell r="BZ2111">
            <v>0</v>
          </cell>
          <cell r="CA2111" t="e">
            <v>#REF!</v>
          </cell>
          <cell r="CB2111" t="str">
            <v>Match</v>
          </cell>
          <cell r="CC2111" t="b">
            <v>0</v>
          </cell>
          <cell r="CD2111" t="str">
            <v>0</v>
          </cell>
          <cell r="CE2111">
            <v>1</v>
          </cell>
          <cell r="CF2111">
            <v>0</v>
          </cell>
          <cell r="CG2111" t="e">
            <v>#VALUE!</v>
          </cell>
          <cell r="CH2111" t="str">
            <v>Invalid #</v>
          </cell>
          <cell r="CI2111">
            <v>43123.686840277776</v>
          </cell>
          <cell r="CJ2111"/>
          <cell r="CK2111" t="e">
            <v>#REF!</v>
          </cell>
          <cell r="CL2111" t="e">
            <v>#REF!</v>
          </cell>
        </row>
        <row r="2112">
          <cell r="B2112">
            <v>53351</v>
          </cell>
          <cell r="C2112" t="str">
            <v xml:space="preserve"> WOLFE,CARRIE M.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 t="str">
            <v xml:space="preserve"> REFINANCE VEHICLES</v>
          </cell>
          <cell r="I2112" t="str">
            <v xml:space="preserve"> SA</v>
          </cell>
          <cell r="J2112">
            <v>72</v>
          </cell>
          <cell r="K2112" t="str">
            <v xml:space="preserve"> A</v>
          </cell>
          <cell r="L2112" t="str">
            <v xml:space="preserve"> N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 t="str">
            <v xml:space="preserve"> LF</v>
          </cell>
          <cell r="R2112">
            <v>0</v>
          </cell>
          <cell r="S2112">
            <v>0</v>
          </cell>
          <cell r="T2112">
            <v>0</v>
          </cell>
          <cell r="U2112" t="str">
            <v xml:space="preserve"> N</v>
          </cell>
          <cell r="V2112">
            <v>11</v>
          </cell>
          <cell r="W2112">
            <v>509568971</v>
          </cell>
          <cell r="X2112" t="str">
            <v xml:space="preserve"> S</v>
          </cell>
          <cell r="Y2112">
            <v>69517</v>
          </cell>
          <cell r="Z2112">
            <v>53351</v>
          </cell>
          <cell r="AA2112" t="str">
            <v xml:space="preserve"> WOLFE,CARRIE M.</v>
          </cell>
          <cell r="AB2112">
            <v>25</v>
          </cell>
          <cell r="AC2112">
            <v>10</v>
          </cell>
          <cell r="AD2112">
            <v>8</v>
          </cell>
          <cell r="AE2112">
            <v>0</v>
          </cell>
          <cell r="AF2112">
            <v>0</v>
          </cell>
          <cell r="AG2112" t="str">
            <v xml:space="preserve"> ST</v>
          </cell>
          <cell r="AH2112" t="str">
            <v xml:space="preserve"> 2002 CHEVROLET AVALANCHE (VIN</v>
          </cell>
          <cell r="AI2112" t="str">
            <v xml:space="preserve"> N</v>
          </cell>
          <cell r="AJ2112">
            <v>0</v>
          </cell>
          <cell r="AK2112">
            <v>0</v>
          </cell>
          <cell r="AL2112">
            <v>69517</v>
          </cell>
          <cell r="AM2112">
            <v>53351</v>
          </cell>
          <cell r="AN2112" t="str">
            <v xml:space="preserve"> WOLFE,CARRIE M.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69517</v>
          </cell>
          <cell r="AZ2112">
            <v>53351</v>
          </cell>
          <cell r="BA2112" t="str">
            <v xml:space="preserve"> WOLFE,CARRIE M.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 t="str">
            <v>Pass</v>
          </cell>
          <cell r="BH2112" t="str">
            <v>Pass</v>
          </cell>
          <cell r="BI2112" t="str">
            <v>xxxxx</v>
          </cell>
          <cell r="BJ2112">
            <v>0</v>
          </cell>
          <cell r="BK2112">
            <v>0</v>
          </cell>
          <cell r="BL2112">
            <v>0</v>
          </cell>
          <cell r="BM2112"/>
          <cell r="BN2112"/>
          <cell r="BO2112"/>
          <cell r="BP2112"/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/>
          <cell r="BZ2112">
            <v>0</v>
          </cell>
          <cell r="CA2112" t="e">
            <v>#REF!</v>
          </cell>
          <cell r="CB2112" t="str">
            <v>Match</v>
          </cell>
          <cell r="CC2112" t="b">
            <v>0</v>
          </cell>
          <cell r="CD2112" t="str">
            <v>0</v>
          </cell>
          <cell r="CE2112">
            <v>1</v>
          </cell>
          <cell r="CF2112">
            <v>0</v>
          </cell>
          <cell r="CG2112" t="e">
            <v>#VALUE!</v>
          </cell>
          <cell r="CH2112" t="str">
            <v>Invalid #</v>
          </cell>
          <cell r="CI2112">
            <v>43123.686840277776</v>
          </cell>
          <cell r="CJ2112"/>
          <cell r="CK2112" t="e">
            <v>#REF!</v>
          </cell>
          <cell r="CL2112" t="e">
            <v>#REF!</v>
          </cell>
        </row>
        <row r="2113">
          <cell r="B2113">
            <v>44667</v>
          </cell>
          <cell r="C2113" t="str">
            <v xml:space="preserve"> WOODS,JAMIE W.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 t="str">
            <v xml:space="preserve"> REAMORTIZE HOME PURCHASE &amp; GAR</v>
          </cell>
          <cell r="I2113" t="str">
            <v xml:space="preserve"> SA</v>
          </cell>
          <cell r="J2113">
            <v>13</v>
          </cell>
          <cell r="K2113" t="str">
            <v xml:space="preserve"> A</v>
          </cell>
          <cell r="L2113" t="str">
            <v xml:space="preserve"> N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 t="str">
            <v xml:space="preserve"> KM</v>
          </cell>
          <cell r="R2113">
            <v>0</v>
          </cell>
          <cell r="S2113">
            <v>0</v>
          </cell>
          <cell r="T2113">
            <v>0</v>
          </cell>
          <cell r="U2113" t="str">
            <v xml:space="preserve"> N</v>
          </cell>
          <cell r="V2113">
            <v>2</v>
          </cell>
          <cell r="W2113">
            <v>510846587</v>
          </cell>
          <cell r="X2113" t="str">
            <v xml:space="preserve"> S</v>
          </cell>
          <cell r="Y2113">
            <v>69518</v>
          </cell>
          <cell r="Z2113">
            <v>44667</v>
          </cell>
          <cell r="AA2113" t="str">
            <v xml:space="preserve"> WOODS,JAMIE W.</v>
          </cell>
          <cell r="AB2113">
            <v>1</v>
          </cell>
          <cell r="AC2113">
            <v>6</v>
          </cell>
          <cell r="AD2113">
            <v>1</v>
          </cell>
          <cell r="AE2113">
            <v>0</v>
          </cell>
          <cell r="AF2113">
            <v>0</v>
          </cell>
          <cell r="AG2113" t="str">
            <v xml:space="preserve"> ST</v>
          </cell>
          <cell r="AH2113" t="str">
            <v xml:space="preserve"> 307 N COLLEGE</v>
          </cell>
          <cell r="AI2113" t="str">
            <v xml:space="preserve"> N</v>
          </cell>
          <cell r="AJ2113">
            <v>0</v>
          </cell>
          <cell r="AK2113">
            <v>4</v>
          </cell>
          <cell r="AL2113">
            <v>69518</v>
          </cell>
          <cell r="AM2113">
            <v>44667</v>
          </cell>
          <cell r="AN2113" t="str">
            <v xml:space="preserve"> WOODS,JAMIE W.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69518</v>
          </cell>
          <cell r="AZ2113">
            <v>44667</v>
          </cell>
          <cell r="BA2113" t="str">
            <v xml:space="preserve"> WOODS,JAMIE W.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 t="str">
            <v>Pass</v>
          </cell>
          <cell r="BH2113" t="str">
            <v>Pass</v>
          </cell>
          <cell r="BI2113" t="str">
            <v>xxxxx</v>
          </cell>
          <cell r="BJ2113">
            <v>0</v>
          </cell>
          <cell r="BK2113">
            <v>0</v>
          </cell>
          <cell r="BL2113">
            <v>0</v>
          </cell>
          <cell r="BM2113"/>
          <cell r="BN2113"/>
          <cell r="BO2113"/>
          <cell r="BP2113"/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/>
          <cell r="BZ2113">
            <v>0</v>
          </cell>
          <cell r="CA2113" t="e">
            <v>#REF!</v>
          </cell>
          <cell r="CB2113" t="str">
            <v>Match</v>
          </cell>
          <cell r="CC2113" t="b">
            <v>0</v>
          </cell>
          <cell r="CD2113" t="str">
            <v>0</v>
          </cell>
          <cell r="CE2113">
            <v>1</v>
          </cell>
          <cell r="CF2113">
            <v>0</v>
          </cell>
          <cell r="CG2113" t="e">
            <v>#VALUE!</v>
          </cell>
          <cell r="CH2113" t="str">
            <v>Invalid #</v>
          </cell>
          <cell r="CI2113">
            <v>43123.686840277776</v>
          </cell>
          <cell r="CJ2113"/>
          <cell r="CK2113" t="e">
            <v>#REF!</v>
          </cell>
          <cell r="CL2113" t="e">
            <v>#REF!</v>
          </cell>
        </row>
        <row r="2114">
          <cell r="B2114">
            <v>52175</v>
          </cell>
          <cell r="C2114" t="str">
            <v xml:space="preserve"> WOODS,JAMIE W.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 t="str">
            <v xml:space="preserve"> RELAY FOR LIFE</v>
          </cell>
          <cell r="I2114" t="str">
            <v xml:space="preserve"> SI</v>
          </cell>
          <cell r="J2114">
            <v>72</v>
          </cell>
          <cell r="K2114" t="str">
            <v xml:space="preserve"> A</v>
          </cell>
          <cell r="L2114" t="str">
            <v xml:space="preserve"> O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 t="str">
            <v xml:space="preserve"> JB</v>
          </cell>
          <cell r="R2114">
            <v>0</v>
          </cell>
          <cell r="S2114">
            <v>0</v>
          </cell>
          <cell r="T2114">
            <v>0</v>
          </cell>
          <cell r="U2114" t="str">
            <v xml:space="preserve"> N</v>
          </cell>
          <cell r="V2114">
            <v>1</v>
          </cell>
          <cell r="W2114">
            <v>510846587</v>
          </cell>
          <cell r="X2114" t="str">
            <v xml:space="preserve"> S</v>
          </cell>
          <cell r="Y2114">
            <v>69518</v>
          </cell>
          <cell r="Z2114">
            <v>52175</v>
          </cell>
          <cell r="AA2114" t="str">
            <v xml:space="preserve"> WOODS,JAMIE W.</v>
          </cell>
          <cell r="AB2114">
            <v>1</v>
          </cell>
          <cell r="AC2114">
            <v>10</v>
          </cell>
          <cell r="AD2114">
            <v>8</v>
          </cell>
          <cell r="AE2114">
            <v>0</v>
          </cell>
          <cell r="AF2114">
            <v>0</v>
          </cell>
          <cell r="AG2114" t="str">
            <v xml:space="preserve"> ST</v>
          </cell>
          <cell r="AH2114" t="str">
            <v xml:space="preserve"> UNSECURED</v>
          </cell>
          <cell r="AI2114" t="str">
            <v xml:space="preserve"> N</v>
          </cell>
          <cell r="AJ2114">
            <v>6</v>
          </cell>
          <cell r="AK2114">
            <v>0</v>
          </cell>
          <cell r="AL2114">
            <v>69518</v>
          </cell>
          <cell r="AM2114">
            <v>52175</v>
          </cell>
          <cell r="AN2114" t="str">
            <v xml:space="preserve"> WOODS,JAMIE W.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69518</v>
          </cell>
          <cell r="AZ2114">
            <v>52175</v>
          </cell>
          <cell r="BA2114" t="str">
            <v xml:space="preserve"> WOODS,JAMIE W.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 t="str">
            <v>Pass</v>
          </cell>
          <cell r="BH2114" t="str">
            <v>Pass</v>
          </cell>
          <cell r="BI2114" t="str">
            <v>xxxxx</v>
          </cell>
          <cell r="BJ2114">
            <v>0</v>
          </cell>
          <cell r="BK2114">
            <v>0</v>
          </cell>
          <cell r="BL2114">
            <v>0</v>
          </cell>
          <cell r="BM2114"/>
          <cell r="BN2114"/>
          <cell r="BO2114"/>
          <cell r="BP2114"/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/>
          <cell r="BZ2114">
            <v>0</v>
          </cell>
          <cell r="CA2114" t="e">
            <v>#REF!</v>
          </cell>
          <cell r="CB2114" t="str">
            <v>Match</v>
          </cell>
          <cell r="CC2114" t="b">
            <v>0</v>
          </cell>
          <cell r="CD2114" t="str">
            <v>0</v>
          </cell>
          <cell r="CE2114">
            <v>1</v>
          </cell>
          <cell r="CF2114">
            <v>0</v>
          </cell>
          <cell r="CG2114" t="e">
            <v>#VALUE!</v>
          </cell>
          <cell r="CH2114" t="str">
            <v>Invalid #</v>
          </cell>
          <cell r="CI2114">
            <v>43123.686840277776</v>
          </cell>
          <cell r="CJ2114"/>
          <cell r="CK2114" t="e">
            <v>#REF!</v>
          </cell>
          <cell r="CL2114" t="e">
            <v>#REF!</v>
          </cell>
        </row>
        <row r="2115">
          <cell r="B2115">
            <v>52558</v>
          </cell>
          <cell r="C2115" t="str">
            <v xml:space="preserve"> WOODS,JAMIE W.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 t="str">
            <v xml:space="preserve"> PURCHASE PICKUP</v>
          </cell>
          <cell r="I2115" t="str">
            <v xml:space="preserve"> SA</v>
          </cell>
          <cell r="J2115">
            <v>34</v>
          </cell>
          <cell r="K2115" t="str">
            <v xml:space="preserve"> A</v>
          </cell>
          <cell r="L2115" t="str">
            <v xml:space="preserve"> N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 t="str">
            <v xml:space="preserve"> JB</v>
          </cell>
          <cell r="R2115">
            <v>0</v>
          </cell>
          <cell r="S2115">
            <v>0</v>
          </cell>
          <cell r="T2115">
            <v>0</v>
          </cell>
          <cell r="U2115" t="str">
            <v xml:space="preserve"> N</v>
          </cell>
          <cell r="V2115">
            <v>11</v>
          </cell>
          <cell r="W2115">
            <v>510846587</v>
          </cell>
          <cell r="X2115" t="str">
            <v xml:space="preserve"> S</v>
          </cell>
          <cell r="Y2115">
            <v>69518</v>
          </cell>
          <cell r="Z2115">
            <v>52558</v>
          </cell>
          <cell r="AA2115" t="str">
            <v xml:space="preserve"> WOODS,JAMIE W.</v>
          </cell>
          <cell r="AB2115">
            <v>1</v>
          </cell>
          <cell r="AC2115">
            <v>5</v>
          </cell>
          <cell r="AD2115">
            <v>12</v>
          </cell>
          <cell r="AE2115">
            <v>0</v>
          </cell>
          <cell r="AF2115">
            <v>0</v>
          </cell>
          <cell r="AG2115" t="str">
            <v xml:space="preserve"> ST</v>
          </cell>
          <cell r="AH2115" t="str">
            <v xml:space="preserve"> 05 F-150 LARIAT/11 HARLEY FLHT</v>
          </cell>
          <cell r="AI2115" t="str">
            <v xml:space="preserve"> N</v>
          </cell>
          <cell r="AJ2115">
            <v>0</v>
          </cell>
          <cell r="AK2115">
            <v>0</v>
          </cell>
          <cell r="AL2115">
            <v>69518</v>
          </cell>
          <cell r="AM2115">
            <v>52558</v>
          </cell>
          <cell r="AN2115" t="str">
            <v xml:space="preserve"> WOODS,JAMIE W.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69518</v>
          </cell>
          <cell r="AZ2115">
            <v>52558</v>
          </cell>
          <cell r="BA2115" t="str">
            <v xml:space="preserve"> WOODS,JAMIE W.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 t="str">
            <v>Pass</v>
          </cell>
          <cell r="BH2115" t="str">
            <v>Pass</v>
          </cell>
          <cell r="BI2115" t="str">
            <v>xxxxx</v>
          </cell>
          <cell r="BJ2115">
            <v>0</v>
          </cell>
          <cell r="BK2115">
            <v>0</v>
          </cell>
          <cell r="BL2115">
            <v>0</v>
          </cell>
          <cell r="BM2115"/>
          <cell r="BN2115"/>
          <cell r="BO2115"/>
          <cell r="BP2115"/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/>
          <cell r="BZ2115">
            <v>0</v>
          </cell>
          <cell r="CA2115" t="e">
            <v>#REF!</v>
          </cell>
          <cell r="CB2115" t="str">
            <v>Match</v>
          </cell>
          <cell r="CC2115" t="b">
            <v>0</v>
          </cell>
          <cell r="CD2115" t="str">
            <v>0</v>
          </cell>
          <cell r="CE2115">
            <v>1</v>
          </cell>
          <cell r="CF2115">
            <v>0</v>
          </cell>
          <cell r="CG2115" t="e">
            <v>#VALUE!</v>
          </cell>
          <cell r="CH2115" t="str">
            <v>Invalid #</v>
          </cell>
          <cell r="CI2115">
            <v>43123.686840277776</v>
          </cell>
          <cell r="CJ2115"/>
          <cell r="CK2115" t="e">
            <v>#REF!</v>
          </cell>
          <cell r="CL2115" t="e">
            <v>#REF!</v>
          </cell>
        </row>
        <row r="2116">
          <cell r="B2116">
            <v>53191</v>
          </cell>
          <cell r="C2116" t="str">
            <v xml:space="preserve"> WOODS,JAMIE W.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 t="str">
            <v xml:space="preserve"> HOME REMODEL</v>
          </cell>
          <cell r="I2116" t="str">
            <v xml:space="preserve"> SI</v>
          </cell>
          <cell r="J2116">
            <v>72</v>
          </cell>
          <cell r="K2116" t="str">
            <v xml:space="preserve"> A</v>
          </cell>
          <cell r="L2116" t="str">
            <v xml:space="preserve"> O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 t="str">
            <v xml:space="preserve"> JB</v>
          </cell>
          <cell r="R2116">
            <v>0</v>
          </cell>
          <cell r="S2116">
            <v>0</v>
          </cell>
          <cell r="T2116">
            <v>0</v>
          </cell>
          <cell r="U2116" t="str">
            <v xml:space="preserve"> N</v>
          </cell>
          <cell r="V2116">
            <v>1</v>
          </cell>
          <cell r="W2116">
            <v>510846587</v>
          </cell>
          <cell r="X2116" t="str">
            <v xml:space="preserve"> S</v>
          </cell>
          <cell r="Y2116">
            <v>69518</v>
          </cell>
          <cell r="Z2116">
            <v>53191</v>
          </cell>
          <cell r="AA2116" t="str">
            <v xml:space="preserve"> WOODS,JAMIE W.</v>
          </cell>
          <cell r="AB2116">
            <v>1</v>
          </cell>
          <cell r="AC2116">
            <v>9</v>
          </cell>
          <cell r="AD2116">
            <v>8</v>
          </cell>
          <cell r="AE2116">
            <v>0</v>
          </cell>
          <cell r="AF2116">
            <v>0</v>
          </cell>
          <cell r="AG2116" t="str">
            <v xml:space="preserve"> ST</v>
          </cell>
          <cell r="AH2116" t="str">
            <v xml:space="preserve"> UNSECURED</v>
          </cell>
          <cell r="AI2116" t="str">
            <v xml:space="preserve"> N</v>
          </cell>
          <cell r="AJ2116">
            <v>0</v>
          </cell>
          <cell r="AK2116">
            <v>0</v>
          </cell>
          <cell r="AL2116">
            <v>69518</v>
          </cell>
          <cell r="AM2116">
            <v>53191</v>
          </cell>
          <cell r="AN2116" t="str">
            <v xml:space="preserve"> WOODS,JAMIE W.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69518</v>
          </cell>
          <cell r="AZ2116">
            <v>53191</v>
          </cell>
          <cell r="BA2116" t="str">
            <v xml:space="preserve"> WOODS,JAMIE W.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 t="str">
            <v>Pass</v>
          </cell>
          <cell r="BH2116" t="str">
            <v>Pass</v>
          </cell>
          <cell r="BI2116" t="str">
            <v>xxxxx</v>
          </cell>
          <cell r="BJ2116">
            <v>0</v>
          </cell>
          <cell r="BK2116">
            <v>0</v>
          </cell>
          <cell r="BL2116">
            <v>0</v>
          </cell>
          <cell r="BM2116"/>
          <cell r="BN2116"/>
          <cell r="BO2116"/>
          <cell r="BP2116"/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/>
          <cell r="BZ2116">
            <v>0</v>
          </cell>
          <cell r="CA2116" t="e">
            <v>#REF!</v>
          </cell>
          <cell r="CB2116" t="str">
            <v>Match</v>
          </cell>
          <cell r="CC2116" t="b">
            <v>0</v>
          </cell>
          <cell r="CD2116" t="str">
            <v>0</v>
          </cell>
          <cell r="CE2116">
            <v>1</v>
          </cell>
          <cell r="CF2116">
            <v>0</v>
          </cell>
          <cell r="CG2116" t="e">
            <v>#VALUE!</v>
          </cell>
          <cell r="CH2116" t="str">
            <v>Invalid #</v>
          </cell>
          <cell r="CI2116">
            <v>43123.686840277776</v>
          </cell>
          <cell r="CJ2116"/>
          <cell r="CK2116" t="e">
            <v>#REF!</v>
          </cell>
          <cell r="CL2116" t="e">
            <v>#REF!</v>
          </cell>
        </row>
        <row r="2117">
          <cell r="B2117">
            <v>53242</v>
          </cell>
          <cell r="C2117" t="str">
            <v xml:space="preserve"> WOODMAN,TAMMY L.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 t="str">
            <v xml:space="preserve"> PERSONAL</v>
          </cell>
          <cell r="I2117" t="str">
            <v xml:space="preserve"> SA</v>
          </cell>
          <cell r="J2117">
            <v>31</v>
          </cell>
          <cell r="K2117" t="str">
            <v xml:space="preserve"> A</v>
          </cell>
          <cell r="L2117" t="str">
            <v xml:space="preserve"> N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 t="str">
            <v xml:space="preserve"> J</v>
          </cell>
          <cell r="R2117">
            <v>0</v>
          </cell>
          <cell r="S2117">
            <v>0</v>
          </cell>
          <cell r="T2117">
            <v>0</v>
          </cell>
          <cell r="U2117" t="str">
            <v xml:space="preserve"> N</v>
          </cell>
          <cell r="V2117">
            <v>11</v>
          </cell>
          <cell r="W2117">
            <v>548379456</v>
          </cell>
          <cell r="X2117" t="str">
            <v xml:space="preserve"> S</v>
          </cell>
          <cell r="Y2117">
            <v>69530</v>
          </cell>
          <cell r="Z2117">
            <v>53242</v>
          </cell>
          <cell r="AA2117" t="str">
            <v xml:space="preserve"> WOODMAN,TAMMY L.</v>
          </cell>
          <cell r="AB2117">
            <v>22</v>
          </cell>
          <cell r="AC2117">
            <v>10</v>
          </cell>
          <cell r="AD2117">
            <v>4</v>
          </cell>
          <cell r="AE2117">
            <v>0</v>
          </cell>
          <cell r="AF2117">
            <v>0</v>
          </cell>
          <cell r="AG2117" t="str">
            <v xml:space="preserve"> ST</v>
          </cell>
          <cell r="AH2117" t="str">
            <v xml:space="preserve"> 1997 FORD THUNDERBIRD</v>
          </cell>
          <cell r="AI2117" t="str">
            <v xml:space="preserve"> N</v>
          </cell>
          <cell r="AJ2117">
            <v>0</v>
          </cell>
          <cell r="AK2117">
            <v>0</v>
          </cell>
          <cell r="AL2117">
            <v>69530</v>
          </cell>
          <cell r="AM2117">
            <v>53242</v>
          </cell>
          <cell r="AN2117" t="str">
            <v xml:space="preserve"> WOODMAN,TAMMY L.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69530</v>
          </cell>
          <cell r="AZ2117">
            <v>53242</v>
          </cell>
          <cell r="BA2117" t="str">
            <v xml:space="preserve"> WOODMAN,TAMMY L.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 t="str">
            <v>Pass</v>
          </cell>
          <cell r="BH2117" t="str">
            <v>Pass</v>
          </cell>
          <cell r="BI2117" t="str">
            <v>xxxxx</v>
          </cell>
          <cell r="BJ2117">
            <v>0</v>
          </cell>
          <cell r="BK2117">
            <v>0</v>
          </cell>
          <cell r="BL2117">
            <v>0</v>
          </cell>
          <cell r="BM2117"/>
          <cell r="BN2117"/>
          <cell r="BO2117"/>
          <cell r="BP2117"/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/>
          <cell r="BZ2117">
            <v>0</v>
          </cell>
          <cell r="CA2117" t="e">
            <v>#REF!</v>
          </cell>
          <cell r="CB2117" t="str">
            <v>Match</v>
          </cell>
          <cell r="CC2117" t="b">
            <v>0</v>
          </cell>
          <cell r="CD2117" t="str">
            <v>0</v>
          </cell>
          <cell r="CE2117">
            <v>1</v>
          </cell>
          <cell r="CF2117">
            <v>0</v>
          </cell>
          <cell r="CG2117" t="e">
            <v>#VALUE!</v>
          </cell>
          <cell r="CH2117" t="str">
            <v>Invalid #</v>
          </cell>
          <cell r="CI2117">
            <v>43123.686840277776</v>
          </cell>
          <cell r="CJ2117"/>
          <cell r="CK2117" t="e">
            <v>#REF!</v>
          </cell>
          <cell r="CL2117" t="e">
            <v>#REF!</v>
          </cell>
        </row>
        <row r="2118">
          <cell r="B2118">
            <v>52426</v>
          </cell>
          <cell r="C2118" t="str">
            <v xml:space="preserve"> GORDEN,CATHERINE ANN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 t="str">
            <v xml:space="preserve"> REFINANCE VEHICLE</v>
          </cell>
          <cell r="I2118" t="str">
            <v xml:space="preserve"> SA</v>
          </cell>
          <cell r="J2118">
            <v>31</v>
          </cell>
          <cell r="K2118" t="str">
            <v xml:space="preserve"> A</v>
          </cell>
          <cell r="L2118" t="str">
            <v xml:space="preserve"> N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 t="str">
            <v xml:space="preserve"> LF</v>
          </cell>
          <cell r="R2118">
            <v>0</v>
          </cell>
          <cell r="S2118">
            <v>0</v>
          </cell>
          <cell r="T2118">
            <v>0</v>
          </cell>
          <cell r="U2118" t="str">
            <v xml:space="preserve"> N</v>
          </cell>
          <cell r="V2118">
            <v>11</v>
          </cell>
          <cell r="W2118">
            <v>325761401</v>
          </cell>
          <cell r="X2118" t="str">
            <v xml:space="preserve"> S</v>
          </cell>
          <cell r="Y2118">
            <v>69600</v>
          </cell>
          <cell r="Z2118">
            <v>52426</v>
          </cell>
          <cell r="AA2118" t="str">
            <v xml:space="preserve"> GORDEN,CATHERINE ANN</v>
          </cell>
          <cell r="AB2118">
            <v>1</v>
          </cell>
          <cell r="AC2118">
            <v>10</v>
          </cell>
          <cell r="AD2118">
            <v>4</v>
          </cell>
          <cell r="AE2118">
            <v>0</v>
          </cell>
          <cell r="AF2118">
            <v>0</v>
          </cell>
          <cell r="AG2118" t="str">
            <v xml:space="preserve"> ST</v>
          </cell>
          <cell r="AH2118" t="str">
            <v xml:space="preserve"> 2004 BUICK RAINIER</v>
          </cell>
          <cell r="AI2118" t="str">
            <v xml:space="preserve"> N</v>
          </cell>
          <cell r="AJ2118">
            <v>0</v>
          </cell>
          <cell r="AK2118">
            <v>4</v>
          </cell>
          <cell r="AL2118">
            <v>69600</v>
          </cell>
          <cell r="AM2118">
            <v>52426</v>
          </cell>
          <cell r="AN2118" t="str">
            <v xml:space="preserve"> GORDEN,CATHERINE ANN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69600</v>
          </cell>
          <cell r="AZ2118">
            <v>52426</v>
          </cell>
          <cell r="BA2118" t="str">
            <v xml:space="preserve"> GORDEN,CATHERINE ANN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 t="str">
            <v>Pass</v>
          </cell>
          <cell r="BH2118" t="str">
            <v>Pass</v>
          </cell>
          <cell r="BI2118" t="str">
            <v>xxxxx</v>
          </cell>
          <cell r="BJ2118">
            <v>0</v>
          </cell>
          <cell r="BK2118">
            <v>0</v>
          </cell>
          <cell r="BL2118">
            <v>0</v>
          </cell>
          <cell r="BM2118"/>
          <cell r="BN2118"/>
          <cell r="BO2118"/>
          <cell r="BP2118"/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/>
          <cell r="BZ2118">
            <v>0</v>
          </cell>
          <cell r="CA2118" t="e">
            <v>#REF!</v>
          </cell>
          <cell r="CB2118" t="str">
            <v>Match</v>
          </cell>
          <cell r="CC2118" t="b">
            <v>0</v>
          </cell>
          <cell r="CD2118" t="str">
            <v>0</v>
          </cell>
          <cell r="CE2118">
            <v>1</v>
          </cell>
          <cell r="CF2118">
            <v>0</v>
          </cell>
          <cell r="CG2118" t="e">
            <v>#VALUE!</v>
          </cell>
          <cell r="CH2118" t="str">
            <v>Invalid #</v>
          </cell>
          <cell r="CI2118">
            <v>43123.686840277776</v>
          </cell>
          <cell r="CJ2118"/>
          <cell r="CK2118" t="e">
            <v>#REF!</v>
          </cell>
          <cell r="CL2118" t="e">
            <v>#REF!</v>
          </cell>
        </row>
        <row r="2119">
          <cell r="B2119">
            <v>52275</v>
          </cell>
          <cell r="C2119" t="str">
            <v xml:space="preserve"> WEINMANN,J. MARK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 t="str">
            <v xml:space="preserve"> OPERATE RENEWAL</v>
          </cell>
          <cell r="I2119" t="str">
            <v xml:space="preserve"> SI</v>
          </cell>
          <cell r="J2119">
            <v>91</v>
          </cell>
          <cell r="K2119" t="str">
            <v xml:space="preserve"> A</v>
          </cell>
          <cell r="L2119" t="str">
            <v xml:space="preserve"> N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 t="str">
            <v xml:space="preserve"> JD</v>
          </cell>
          <cell r="R2119">
            <v>0</v>
          </cell>
          <cell r="S2119">
            <v>0</v>
          </cell>
          <cell r="T2119">
            <v>0</v>
          </cell>
          <cell r="U2119" t="str">
            <v xml:space="preserve"> N</v>
          </cell>
          <cell r="V2119">
            <v>7</v>
          </cell>
          <cell r="W2119">
            <v>512503457</v>
          </cell>
          <cell r="X2119" t="str">
            <v xml:space="preserve"> S</v>
          </cell>
          <cell r="Y2119">
            <v>69670</v>
          </cell>
          <cell r="Z2119">
            <v>52275</v>
          </cell>
          <cell r="AA2119" t="str">
            <v xml:space="preserve"> WEINMANN,J. MARK</v>
          </cell>
          <cell r="AB2119">
            <v>4</v>
          </cell>
          <cell r="AC2119">
            <v>4</v>
          </cell>
          <cell r="AD2119">
            <v>11</v>
          </cell>
          <cell r="AE2119">
            <v>0</v>
          </cell>
          <cell r="AF2119">
            <v>0</v>
          </cell>
          <cell r="AG2119" t="str">
            <v xml:space="preserve"> ST</v>
          </cell>
          <cell r="AH2119" t="str">
            <v xml:space="preserve"> ASSIGN CRP CONTRACT #10432</v>
          </cell>
          <cell r="AI2119" t="str">
            <v xml:space="preserve"> N</v>
          </cell>
          <cell r="AJ2119">
            <v>0</v>
          </cell>
          <cell r="AK2119">
            <v>0</v>
          </cell>
          <cell r="AL2119">
            <v>69670</v>
          </cell>
          <cell r="AM2119">
            <v>52275</v>
          </cell>
          <cell r="AN2119" t="str">
            <v xml:space="preserve"> WEINMANN,J. MARK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69670</v>
          </cell>
          <cell r="AZ2119">
            <v>52275</v>
          </cell>
          <cell r="BA2119" t="str">
            <v xml:space="preserve"> WEINMANN,J. MARK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 t="str">
            <v>Pass</v>
          </cell>
          <cell r="BH2119" t="str">
            <v>Pass</v>
          </cell>
          <cell r="BI2119" t="str">
            <v>xxxxx</v>
          </cell>
          <cell r="BJ2119">
            <v>0</v>
          </cell>
          <cell r="BK2119">
            <v>0</v>
          </cell>
          <cell r="BL2119">
            <v>0</v>
          </cell>
          <cell r="BM2119"/>
          <cell r="BN2119"/>
          <cell r="BO2119"/>
          <cell r="BP2119"/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/>
          <cell r="BZ2119">
            <v>0</v>
          </cell>
          <cell r="CA2119" t="e">
            <v>#REF!</v>
          </cell>
          <cell r="CB2119" t="str">
            <v>Match</v>
          </cell>
          <cell r="CC2119" t="b">
            <v>0</v>
          </cell>
          <cell r="CD2119" t="str">
            <v>0</v>
          </cell>
          <cell r="CE2119">
            <v>1</v>
          </cell>
          <cell r="CF2119">
            <v>0</v>
          </cell>
          <cell r="CG2119" t="e">
            <v>#VALUE!</v>
          </cell>
          <cell r="CH2119" t="str">
            <v>Invalid #</v>
          </cell>
          <cell r="CI2119">
            <v>43123.686840277776</v>
          </cell>
          <cell r="CJ2119"/>
          <cell r="CK2119" t="e">
            <v>#REF!</v>
          </cell>
          <cell r="CL2119" t="e">
            <v>#REF!</v>
          </cell>
        </row>
        <row r="2120">
          <cell r="B2120">
            <v>52979</v>
          </cell>
          <cell r="C2120" t="str">
            <v xml:space="preserve"> WEINMANN,J. MARK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 t="str">
            <v xml:space="preserve"> OPERATING</v>
          </cell>
          <cell r="I2120" t="str">
            <v xml:space="preserve"> SI</v>
          </cell>
          <cell r="J2120">
            <v>91</v>
          </cell>
          <cell r="K2120" t="str">
            <v xml:space="preserve"> A</v>
          </cell>
          <cell r="L2120" t="str">
            <v xml:space="preserve"> N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 t="str">
            <v xml:space="preserve"> JD</v>
          </cell>
          <cell r="R2120">
            <v>0</v>
          </cell>
          <cell r="S2120">
            <v>0</v>
          </cell>
          <cell r="T2120">
            <v>0</v>
          </cell>
          <cell r="U2120" t="str">
            <v xml:space="preserve"> N</v>
          </cell>
          <cell r="V2120">
            <v>1</v>
          </cell>
          <cell r="W2120">
            <v>512503457</v>
          </cell>
          <cell r="X2120" t="str">
            <v xml:space="preserve"> S</v>
          </cell>
          <cell r="Y2120">
            <v>69670</v>
          </cell>
          <cell r="Z2120">
            <v>52979</v>
          </cell>
          <cell r="AA2120" t="str">
            <v xml:space="preserve"> WEINMANN,J. MARK</v>
          </cell>
          <cell r="AB2120">
            <v>4</v>
          </cell>
          <cell r="AC2120">
            <v>4</v>
          </cell>
          <cell r="AD2120">
            <v>11</v>
          </cell>
          <cell r="AE2120">
            <v>0</v>
          </cell>
          <cell r="AF2120">
            <v>0</v>
          </cell>
          <cell r="AG2120" t="str">
            <v xml:space="preserve"> ST</v>
          </cell>
          <cell r="AH2120" t="str">
            <v xml:space="preserve"> UNSECURED</v>
          </cell>
          <cell r="AI2120" t="str">
            <v xml:space="preserve"> N</v>
          </cell>
          <cell r="AJ2120">
            <v>6</v>
          </cell>
          <cell r="AK2120">
            <v>0</v>
          </cell>
          <cell r="AL2120">
            <v>69670</v>
          </cell>
          <cell r="AM2120">
            <v>52979</v>
          </cell>
          <cell r="AN2120" t="str">
            <v xml:space="preserve"> WEINMANN,J. MARK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69670</v>
          </cell>
          <cell r="AZ2120">
            <v>52979</v>
          </cell>
          <cell r="BA2120" t="str">
            <v xml:space="preserve"> WEINMANN,J. MARK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 t="str">
            <v>Pass</v>
          </cell>
          <cell r="BH2120" t="str">
            <v>Pass</v>
          </cell>
          <cell r="BI2120" t="str">
            <v>xxxxx</v>
          </cell>
          <cell r="BJ2120">
            <v>0</v>
          </cell>
          <cell r="BK2120">
            <v>0</v>
          </cell>
          <cell r="BL2120">
            <v>0</v>
          </cell>
          <cell r="BM2120"/>
          <cell r="BN2120"/>
          <cell r="BO2120"/>
          <cell r="BP2120"/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/>
          <cell r="BZ2120">
            <v>0</v>
          </cell>
          <cell r="CA2120" t="e">
            <v>#REF!</v>
          </cell>
          <cell r="CB2120" t="str">
            <v>Match</v>
          </cell>
          <cell r="CC2120" t="b">
            <v>0</v>
          </cell>
          <cell r="CD2120" t="str">
            <v>0</v>
          </cell>
          <cell r="CE2120">
            <v>1</v>
          </cell>
          <cell r="CF2120">
            <v>0</v>
          </cell>
          <cell r="CG2120" t="e">
            <v>#VALUE!</v>
          </cell>
          <cell r="CH2120" t="str">
            <v>Invalid #</v>
          </cell>
          <cell r="CI2120">
            <v>43123.686840277776</v>
          </cell>
          <cell r="CJ2120"/>
          <cell r="CK2120" t="e">
            <v>#REF!</v>
          </cell>
          <cell r="CL2120" t="e">
            <v>#REF!</v>
          </cell>
        </row>
        <row r="2121">
          <cell r="B2121">
            <v>53256</v>
          </cell>
          <cell r="C2121" t="str">
            <v xml:space="preserve"> WEINMANN,J. MARK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 t="str">
            <v xml:space="preserve"> PERSONAL</v>
          </cell>
          <cell r="I2121" t="str">
            <v xml:space="preserve"> SI</v>
          </cell>
          <cell r="J2121">
            <v>72</v>
          </cell>
          <cell r="K2121" t="str">
            <v xml:space="preserve"> A</v>
          </cell>
          <cell r="L2121" t="str">
            <v xml:space="preserve"> N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 t="str">
            <v xml:space="preserve"> AJ</v>
          </cell>
          <cell r="R2121">
            <v>0</v>
          </cell>
          <cell r="S2121">
            <v>0</v>
          </cell>
          <cell r="T2121">
            <v>0</v>
          </cell>
          <cell r="U2121" t="str">
            <v xml:space="preserve"> N</v>
          </cell>
          <cell r="V2121">
            <v>11</v>
          </cell>
          <cell r="W2121">
            <v>512503457</v>
          </cell>
          <cell r="X2121" t="str">
            <v xml:space="preserve"> S</v>
          </cell>
          <cell r="Y2121">
            <v>69670</v>
          </cell>
          <cell r="Z2121">
            <v>53256</v>
          </cell>
          <cell r="AA2121" t="str">
            <v xml:space="preserve"> WEINMANN,J. MARK</v>
          </cell>
          <cell r="AB2121">
            <v>4</v>
          </cell>
          <cell r="AC2121">
            <v>10</v>
          </cell>
          <cell r="AD2121">
            <v>8</v>
          </cell>
          <cell r="AE2121">
            <v>0</v>
          </cell>
          <cell r="AF2121">
            <v>0</v>
          </cell>
          <cell r="AG2121" t="str">
            <v xml:space="preserve"> ST</v>
          </cell>
          <cell r="AH2121" t="str">
            <v xml:space="preserve"> 1980 CHAMBERLAIN (VIN 2X7222)</v>
          </cell>
          <cell r="AI2121" t="str">
            <v xml:space="preserve"> N</v>
          </cell>
          <cell r="AJ2121">
            <v>0</v>
          </cell>
          <cell r="AK2121">
            <v>0</v>
          </cell>
          <cell r="AL2121">
            <v>69670</v>
          </cell>
          <cell r="AM2121">
            <v>53256</v>
          </cell>
          <cell r="AN2121" t="str">
            <v xml:space="preserve"> WEINMANN,J. MARK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69670</v>
          </cell>
          <cell r="AZ2121">
            <v>53256</v>
          </cell>
          <cell r="BA2121" t="str">
            <v xml:space="preserve"> WEINMANN,J. MARK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 t="str">
            <v>Pass</v>
          </cell>
          <cell r="BH2121" t="str">
            <v>Pass</v>
          </cell>
          <cell r="BI2121" t="str">
            <v>xxxxx</v>
          </cell>
          <cell r="BJ2121">
            <v>0</v>
          </cell>
          <cell r="BK2121">
            <v>0</v>
          </cell>
          <cell r="BL2121">
            <v>0</v>
          </cell>
          <cell r="BM2121"/>
          <cell r="BN2121"/>
          <cell r="BO2121"/>
          <cell r="BP2121"/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/>
          <cell r="BZ2121">
            <v>0</v>
          </cell>
          <cell r="CA2121" t="e">
            <v>#REF!</v>
          </cell>
          <cell r="CB2121" t="str">
            <v>Match</v>
          </cell>
          <cell r="CC2121" t="b">
            <v>0</v>
          </cell>
          <cell r="CD2121" t="str">
            <v>0</v>
          </cell>
          <cell r="CE2121">
            <v>1</v>
          </cell>
          <cell r="CF2121">
            <v>0</v>
          </cell>
          <cell r="CG2121" t="e">
            <v>#VALUE!</v>
          </cell>
          <cell r="CH2121" t="str">
            <v>Invalid #</v>
          </cell>
          <cell r="CI2121">
            <v>43123.686840277776</v>
          </cell>
          <cell r="CJ2121"/>
          <cell r="CK2121" t="e">
            <v>#REF!</v>
          </cell>
          <cell r="CL2121" t="e">
            <v>#REF!</v>
          </cell>
        </row>
        <row r="2122">
          <cell r="B2122">
            <v>52569</v>
          </cell>
          <cell r="C2122" t="str">
            <v xml:space="preserve"> WREN,SCOTT L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 t="str">
            <v xml:space="preserve"> OPERATING LINE OF CREDIT</v>
          </cell>
          <cell r="I2122" t="str">
            <v xml:space="preserve"> SI</v>
          </cell>
          <cell r="J2122">
            <v>61</v>
          </cell>
          <cell r="K2122" t="str">
            <v xml:space="preserve"> A</v>
          </cell>
          <cell r="L2122" t="str">
            <v xml:space="preserve"> O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 t="str">
            <v xml:space="preserve"> LF</v>
          </cell>
          <cell r="R2122">
            <v>0</v>
          </cell>
          <cell r="S2122">
            <v>0</v>
          </cell>
          <cell r="T2122">
            <v>0</v>
          </cell>
          <cell r="U2122" t="str">
            <v xml:space="preserve"> N</v>
          </cell>
          <cell r="V2122">
            <v>7</v>
          </cell>
          <cell r="W2122">
            <v>514946136</v>
          </cell>
          <cell r="X2122" t="str">
            <v xml:space="preserve"> S</v>
          </cell>
          <cell r="Y2122">
            <v>69678</v>
          </cell>
          <cell r="Z2122">
            <v>52569</v>
          </cell>
          <cell r="AA2122" t="str">
            <v xml:space="preserve"> WREN,SCOTT L</v>
          </cell>
          <cell r="AB2122">
            <v>4</v>
          </cell>
          <cell r="AC2122">
            <v>4</v>
          </cell>
          <cell r="AD2122">
            <v>5</v>
          </cell>
          <cell r="AE2122">
            <v>0</v>
          </cell>
          <cell r="AF2122">
            <v>0</v>
          </cell>
          <cell r="AG2122" t="str">
            <v xml:space="preserve"> ST</v>
          </cell>
          <cell r="AH2122" t="str">
            <v xml:space="preserve"> ALL ACCOUNTS, EQUIPMENT AND GE</v>
          </cell>
          <cell r="AI2122" t="str">
            <v xml:space="preserve"> N</v>
          </cell>
          <cell r="AJ2122">
            <v>0</v>
          </cell>
          <cell r="AK2122">
            <v>0</v>
          </cell>
          <cell r="AL2122">
            <v>69678</v>
          </cell>
          <cell r="AM2122">
            <v>52569</v>
          </cell>
          <cell r="AN2122" t="str">
            <v xml:space="preserve"> WREN,SCOTT L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69678</v>
          </cell>
          <cell r="AZ2122">
            <v>52569</v>
          </cell>
          <cell r="BA2122" t="str">
            <v xml:space="preserve"> WREN,SCOTT L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 t="str">
            <v>Pass</v>
          </cell>
          <cell r="BH2122" t="str">
            <v>Pass</v>
          </cell>
          <cell r="BI2122" t="str">
            <v>xxxxx</v>
          </cell>
          <cell r="BJ2122">
            <v>0</v>
          </cell>
          <cell r="BK2122">
            <v>0</v>
          </cell>
          <cell r="BL2122">
            <v>0</v>
          </cell>
          <cell r="BM2122"/>
          <cell r="BN2122"/>
          <cell r="BO2122"/>
          <cell r="BP2122"/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/>
          <cell r="BZ2122">
            <v>0</v>
          </cell>
          <cell r="CA2122" t="e">
            <v>#REF!</v>
          </cell>
          <cell r="CB2122" t="str">
            <v>Match</v>
          </cell>
          <cell r="CC2122" t="b">
            <v>0</v>
          </cell>
          <cell r="CD2122" t="str">
            <v>0</v>
          </cell>
          <cell r="CE2122">
            <v>1</v>
          </cell>
          <cell r="CF2122">
            <v>0</v>
          </cell>
          <cell r="CG2122" t="e">
            <v>#VALUE!</v>
          </cell>
          <cell r="CH2122" t="str">
            <v>Invalid #</v>
          </cell>
          <cell r="CI2122">
            <v>43123.686840277776</v>
          </cell>
          <cell r="CJ2122"/>
          <cell r="CK2122" t="e">
            <v>#REF!</v>
          </cell>
          <cell r="CL2122" t="e">
            <v>#REF!</v>
          </cell>
        </row>
        <row r="2123">
          <cell r="B2123">
            <v>53026</v>
          </cell>
          <cell r="C2123" t="str">
            <v xml:space="preserve"> WREN,SCOTT L.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 t="str">
            <v xml:space="preserve"> PURCHASE VEHICLE</v>
          </cell>
          <cell r="I2123" t="str">
            <v xml:space="preserve"> SA</v>
          </cell>
          <cell r="J2123">
            <v>34</v>
          </cell>
          <cell r="K2123" t="str">
            <v xml:space="preserve"> A</v>
          </cell>
          <cell r="L2123" t="str">
            <v xml:space="preserve"> N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 t="str">
            <v xml:space="preserve"> LF</v>
          </cell>
          <cell r="R2123">
            <v>0</v>
          </cell>
          <cell r="S2123">
            <v>0</v>
          </cell>
          <cell r="T2123">
            <v>0</v>
          </cell>
          <cell r="U2123" t="str">
            <v xml:space="preserve"> N</v>
          </cell>
          <cell r="V2123">
            <v>11</v>
          </cell>
          <cell r="W2123">
            <v>514946136</v>
          </cell>
          <cell r="X2123" t="str">
            <v xml:space="preserve"> S</v>
          </cell>
          <cell r="Y2123">
            <v>69678</v>
          </cell>
          <cell r="Z2123">
            <v>53026</v>
          </cell>
          <cell r="AA2123" t="str">
            <v xml:space="preserve"> WREN,SCOTT L.</v>
          </cell>
          <cell r="AB2123">
            <v>4</v>
          </cell>
          <cell r="AC2123">
            <v>5</v>
          </cell>
          <cell r="AD2123">
            <v>12</v>
          </cell>
          <cell r="AE2123">
            <v>0</v>
          </cell>
          <cell r="AF2123">
            <v>0</v>
          </cell>
          <cell r="AG2123" t="str">
            <v xml:space="preserve"> ST</v>
          </cell>
          <cell r="AH2123" t="str">
            <v xml:space="preserve"> 2005 FORD F-150 LARIAT</v>
          </cell>
          <cell r="AI2123" t="str">
            <v xml:space="preserve"> N</v>
          </cell>
          <cell r="AJ2123">
            <v>0</v>
          </cell>
          <cell r="AK2123">
            <v>0</v>
          </cell>
          <cell r="AL2123">
            <v>69678</v>
          </cell>
          <cell r="AM2123">
            <v>53026</v>
          </cell>
          <cell r="AN2123" t="str">
            <v xml:space="preserve"> WREN,SCOTT L.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69678</v>
          </cell>
          <cell r="AZ2123">
            <v>53026</v>
          </cell>
          <cell r="BA2123" t="str">
            <v xml:space="preserve"> WREN,SCOTT L.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 t="str">
            <v>Pass</v>
          </cell>
          <cell r="BH2123" t="str">
            <v>Pass</v>
          </cell>
          <cell r="BI2123" t="str">
            <v>xxxxx</v>
          </cell>
          <cell r="BJ2123">
            <v>0</v>
          </cell>
          <cell r="BK2123">
            <v>0</v>
          </cell>
          <cell r="BL2123">
            <v>0</v>
          </cell>
          <cell r="BM2123"/>
          <cell r="BN2123"/>
          <cell r="BO2123"/>
          <cell r="BP2123"/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/>
          <cell r="BZ2123">
            <v>0</v>
          </cell>
          <cell r="CA2123" t="e">
            <v>#REF!</v>
          </cell>
          <cell r="CB2123" t="str">
            <v>Match</v>
          </cell>
          <cell r="CC2123" t="b">
            <v>0</v>
          </cell>
          <cell r="CD2123" t="str">
            <v>0</v>
          </cell>
          <cell r="CE2123">
            <v>1</v>
          </cell>
          <cell r="CF2123">
            <v>0</v>
          </cell>
          <cell r="CG2123" t="e">
            <v>#VALUE!</v>
          </cell>
          <cell r="CH2123" t="str">
            <v>Invalid #</v>
          </cell>
          <cell r="CI2123">
            <v>43123.686840277776</v>
          </cell>
          <cell r="CJ2123"/>
          <cell r="CK2123" t="e">
            <v>#REF!</v>
          </cell>
          <cell r="CL2123" t="e">
            <v>#REF!</v>
          </cell>
        </row>
        <row r="2124">
          <cell r="B2124">
            <v>52534</v>
          </cell>
          <cell r="C2124" t="str">
            <v xml:space="preserve"> WRIGHT,BRANDY M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 t="str">
            <v xml:space="preserve"> PERSONAL</v>
          </cell>
          <cell r="I2124" t="str">
            <v xml:space="preserve"> SA</v>
          </cell>
          <cell r="J2124">
            <v>31</v>
          </cell>
          <cell r="K2124" t="str">
            <v xml:space="preserve"> A</v>
          </cell>
          <cell r="L2124" t="str">
            <v xml:space="preserve"> N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 t="str">
            <v xml:space="preserve"> JD</v>
          </cell>
          <cell r="R2124">
            <v>0</v>
          </cell>
          <cell r="S2124">
            <v>0</v>
          </cell>
          <cell r="T2124">
            <v>0</v>
          </cell>
          <cell r="U2124" t="str">
            <v xml:space="preserve"> N</v>
          </cell>
          <cell r="V2124">
            <v>11</v>
          </cell>
          <cell r="W2124">
            <v>513905898</v>
          </cell>
          <cell r="X2124" t="str">
            <v xml:space="preserve"> S</v>
          </cell>
          <cell r="Y2124">
            <v>69680</v>
          </cell>
          <cell r="Z2124">
            <v>52534</v>
          </cell>
          <cell r="AA2124" t="str">
            <v xml:space="preserve"> WRIGHT,BRANDY M</v>
          </cell>
          <cell r="AB2124">
            <v>1</v>
          </cell>
          <cell r="AC2124">
            <v>10</v>
          </cell>
          <cell r="AD2124">
            <v>4</v>
          </cell>
          <cell r="AE2124">
            <v>0</v>
          </cell>
          <cell r="AF2124">
            <v>0</v>
          </cell>
          <cell r="AG2124" t="str">
            <v xml:space="preserve"> ST</v>
          </cell>
          <cell r="AH2124" t="str">
            <v xml:space="preserve"> 2002 CHEVROLET IMPALA</v>
          </cell>
          <cell r="AI2124" t="str">
            <v xml:space="preserve"> N</v>
          </cell>
          <cell r="AJ2124">
            <v>0</v>
          </cell>
          <cell r="AK2124">
            <v>7</v>
          </cell>
          <cell r="AL2124">
            <v>69680</v>
          </cell>
          <cell r="AM2124">
            <v>52534</v>
          </cell>
          <cell r="AN2124" t="str">
            <v xml:space="preserve"> WRIGHT,BRANDY M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6</v>
          </cell>
          <cell r="AW2124">
            <v>2</v>
          </cell>
          <cell r="AX2124">
            <v>0</v>
          </cell>
          <cell r="AY2124">
            <v>69680</v>
          </cell>
          <cell r="AZ2124">
            <v>52534</v>
          </cell>
          <cell r="BA2124" t="str">
            <v xml:space="preserve"> WRIGHT,BRANDY M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 t="str">
            <v>Pass</v>
          </cell>
          <cell r="BH2124" t="str">
            <v>Pass</v>
          </cell>
          <cell r="BI2124" t="str">
            <v>xxxxx</v>
          </cell>
          <cell r="BJ2124">
            <v>0</v>
          </cell>
          <cell r="BK2124">
            <v>0</v>
          </cell>
          <cell r="BL2124">
            <v>0</v>
          </cell>
          <cell r="BM2124"/>
          <cell r="BN2124"/>
          <cell r="BO2124"/>
          <cell r="BP2124"/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/>
          <cell r="BZ2124">
            <v>0</v>
          </cell>
          <cell r="CA2124" t="e">
            <v>#REF!</v>
          </cell>
          <cell r="CB2124" t="str">
            <v>Match</v>
          </cell>
          <cell r="CC2124" t="b">
            <v>0</v>
          </cell>
          <cell r="CD2124" t="str">
            <v>0</v>
          </cell>
          <cell r="CE2124">
            <v>1</v>
          </cell>
          <cell r="CF2124">
            <v>0</v>
          </cell>
          <cell r="CG2124" t="e">
            <v>#VALUE!</v>
          </cell>
          <cell r="CH2124" t="str">
            <v>Invalid #</v>
          </cell>
          <cell r="CI2124">
            <v>43123.686840277776</v>
          </cell>
          <cell r="CJ2124"/>
          <cell r="CK2124" t="e">
            <v>#REF!</v>
          </cell>
          <cell r="CL2124" t="e">
            <v>#REF!</v>
          </cell>
        </row>
        <row r="2125">
          <cell r="B2125">
            <v>50455</v>
          </cell>
          <cell r="C2125" t="str">
            <v xml:space="preserve"> WRIGHT,ERICKA D.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 t="str">
            <v xml:space="preserve"> DEBT CONSOLIDATION</v>
          </cell>
          <cell r="I2125" t="str">
            <v xml:space="preserve"> SA</v>
          </cell>
          <cell r="J2125">
            <v>34</v>
          </cell>
          <cell r="K2125" t="str">
            <v xml:space="preserve"> A</v>
          </cell>
          <cell r="L2125" t="str">
            <v xml:space="preserve"> N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 t="str">
            <v xml:space="preserve"> AT</v>
          </cell>
          <cell r="R2125">
            <v>0</v>
          </cell>
          <cell r="S2125">
            <v>0</v>
          </cell>
          <cell r="T2125">
            <v>0</v>
          </cell>
          <cell r="U2125" t="str">
            <v xml:space="preserve"> N</v>
          </cell>
          <cell r="V2125">
            <v>11</v>
          </cell>
          <cell r="W2125">
            <v>510044963</v>
          </cell>
          <cell r="X2125" t="str">
            <v xml:space="preserve"> S</v>
          </cell>
          <cell r="Y2125">
            <v>69682</v>
          </cell>
          <cell r="Z2125">
            <v>50455</v>
          </cell>
          <cell r="AA2125" t="str">
            <v xml:space="preserve"> WRIGHT,ERICKA D.</v>
          </cell>
          <cell r="AB2125">
            <v>1</v>
          </cell>
          <cell r="AC2125">
            <v>5</v>
          </cell>
          <cell r="AD2125">
            <v>12</v>
          </cell>
          <cell r="AE2125">
            <v>0</v>
          </cell>
          <cell r="AF2125">
            <v>0</v>
          </cell>
          <cell r="AG2125" t="str">
            <v xml:space="preserve"> ST</v>
          </cell>
          <cell r="AH2125" t="str">
            <v xml:space="preserve"> 2008 JEEP PATRIOT (VIN 1J8FF28</v>
          </cell>
          <cell r="AI2125" t="str">
            <v xml:space="preserve"> N</v>
          </cell>
          <cell r="AJ2125">
            <v>0</v>
          </cell>
          <cell r="AK2125">
            <v>0</v>
          </cell>
          <cell r="AL2125">
            <v>69682</v>
          </cell>
          <cell r="AM2125">
            <v>50455</v>
          </cell>
          <cell r="AN2125" t="str">
            <v xml:space="preserve"> WRIGHT,ERICKA D.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69682</v>
          </cell>
          <cell r="AZ2125">
            <v>50455</v>
          </cell>
          <cell r="BA2125" t="str">
            <v xml:space="preserve"> WRIGHT,ERICKA D.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 t="str">
            <v>Pass</v>
          </cell>
          <cell r="BH2125" t="str">
            <v>Pass</v>
          </cell>
          <cell r="BI2125" t="str">
            <v>xxxxx</v>
          </cell>
          <cell r="BJ2125">
            <v>0</v>
          </cell>
          <cell r="BK2125">
            <v>0</v>
          </cell>
          <cell r="BL2125">
            <v>0</v>
          </cell>
          <cell r="BM2125"/>
          <cell r="BN2125"/>
          <cell r="BO2125"/>
          <cell r="BP2125"/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/>
          <cell r="BZ2125">
            <v>0</v>
          </cell>
          <cell r="CA2125" t="e">
            <v>#REF!</v>
          </cell>
          <cell r="CB2125" t="str">
            <v>Match</v>
          </cell>
          <cell r="CC2125" t="b">
            <v>0</v>
          </cell>
          <cell r="CD2125" t="str">
            <v>0</v>
          </cell>
          <cell r="CE2125">
            <v>1</v>
          </cell>
          <cell r="CF2125">
            <v>0</v>
          </cell>
          <cell r="CG2125" t="e">
            <v>#VALUE!</v>
          </cell>
          <cell r="CH2125" t="str">
            <v>Invalid #</v>
          </cell>
          <cell r="CI2125">
            <v>43123.686840277776</v>
          </cell>
          <cell r="CJ2125"/>
          <cell r="CK2125" t="e">
            <v>#REF!</v>
          </cell>
          <cell r="CL2125" t="e">
            <v>#REF!</v>
          </cell>
        </row>
        <row r="2126">
          <cell r="B2126">
            <v>53195</v>
          </cell>
          <cell r="C2126" t="str">
            <v xml:space="preserve"> WRIGHT,ERICKA D.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 t="str">
            <v xml:space="preserve"> PERSONAL</v>
          </cell>
          <cell r="I2126" t="str">
            <v xml:space="preserve"> SA</v>
          </cell>
          <cell r="J2126">
            <v>31</v>
          </cell>
          <cell r="K2126" t="str">
            <v xml:space="preserve"> A</v>
          </cell>
          <cell r="L2126" t="str">
            <v xml:space="preserve"> N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 t="str">
            <v xml:space="preserve"> BR</v>
          </cell>
          <cell r="R2126">
            <v>0</v>
          </cell>
          <cell r="S2126">
            <v>0</v>
          </cell>
          <cell r="T2126">
            <v>0</v>
          </cell>
          <cell r="U2126" t="str">
            <v xml:space="preserve"> N</v>
          </cell>
          <cell r="V2126">
            <v>1</v>
          </cell>
          <cell r="W2126">
            <v>510044963</v>
          </cell>
          <cell r="X2126" t="str">
            <v xml:space="preserve"> S</v>
          </cell>
          <cell r="Y2126">
            <v>69682</v>
          </cell>
          <cell r="Z2126">
            <v>53195</v>
          </cell>
          <cell r="AA2126" t="str">
            <v xml:space="preserve"> WRIGHT,ERICKA D.</v>
          </cell>
          <cell r="AB2126">
            <v>1</v>
          </cell>
          <cell r="AC2126">
            <v>10</v>
          </cell>
          <cell r="AD2126">
            <v>4</v>
          </cell>
          <cell r="AE2126">
            <v>0</v>
          </cell>
          <cell r="AF2126">
            <v>0</v>
          </cell>
          <cell r="AG2126" t="str">
            <v xml:space="preserve"> ST</v>
          </cell>
          <cell r="AH2126" t="str">
            <v xml:space="preserve"> UNSECURED</v>
          </cell>
          <cell r="AI2126" t="str">
            <v xml:space="preserve"> N</v>
          </cell>
          <cell r="AJ2126">
            <v>0</v>
          </cell>
          <cell r="AK2126">
            <v>1</v>
          </cell>
          <cell r="AL2126">
            <v>69682</v>
          </cell>
          <cell r="AM2126">
            <v>53195</v>
          </cell>
          <cell r="AN2126" t="str">
            <v xml:space="preserve"> WRIGHT,ERICKA D.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69682</v>
          </cell>
          <cell r="AZ2126">
            <v>53195</v>
          </cell>
          <cell r="BA2126" t="str">
            <v xml:space="preserve"> WRIGHT,ERICKA D.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 t="str">
            <v>Pass</v>
          </cell>
          <cell r="BH2126" t="str">
            <v>Pass</v>
          </cell>
          <cell r="BI2126" t="str">
            <v>xxxxx</v>
          </cell>
          <cell r="BJ2126">
            <v>0</v>
          </cell>
          <cell r="BK2126">
            <v>0</v>
          </cell>
          <cell r="BL2126">
            <v>0</v>
          </cell>
          <cell r="BM2126"/>
          <cell r="BN2126"/>
          <cell r="BO2126"/>
          <cell r="BP2126"/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/>
          <cell r="BZ2126">
            <v>0</v>
          </cell>
          <cell r="CA2126" t="e">
            <v>#REF!</v>
          </cell>
          <cell r="CB2126" t="str">
            <v>Match</v>
          </cell>
          <cell r="CC2126" t="b">
            <v>0</v>
          </cell>
          <cell r="CD2126" t="str">
            <v>0</v>
          </cell>
          <cell r="CE2126">
            <v>1</v>
          </cell>
          <cell r="CF2126">
            <v>0</v>
          </cell>
          <cell r="CG2126" t="e">
            <v>#VALUE!</v>
          </cell>
          <cell r="CH2126" t="str">
            <v>Invalid #</v>
          </cell>
          <cell r="CI2126">
            <v>43123.686840277776</v>
          </cell>
          <cell r="CJ2126"/>
          <cell r="CK2126" t="e">
            <v>#REF!</v>
          </cell>
          <cell r="CL2126" t="e">
            <v>#REF!</v>
          </cell>
        </row>
        <row r="2127">
          <cell r="B2127">
            <v>52213</v>
          </cell>
          <cell r="C2127" t="str">
            <v xml:space="preserve"> WRIGHT,COLTER L.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 t="str">
            <v xml:space="preserve"> LIVESTOCK LOC</v>
          </cell>
          <cell r="I2127" t="str">
            <v xml:space="preserve"> SI</v>
          </cell>
          <cell r="J2127">
            <v>91</v>
          </cell>
          <cell r="K2127" t="str">
            <v xml:space="preserve"> A</v>
          </cell>
          <cell r="L2127" t="str">
            <v xml:space="preserve"> O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 t="str">
            <v xml:space="preserve"> LF</v>
          </cell>
          <cell r="R2127">
            <v>0</v>
          </cell>
          <cell r="S2127">
            <v>0</v>
          </cell>
          <cell r="T2127">
            <v>0</v>
          </cell>
          <cell r="U2127" t="str">
            <v xml:space="preserve"> N</v>
          </cell>
          <cell r="V2127">
            <v>7</v>
          </cell>
          <cell r="W2127">
            <v>511045942</v>
          </cell>
          <cell r="X2127" t="str">
            <v xml:space="preserve"> S</v>
          </cell>
          <cell r="Y2127">
            <v>69683</v>
          </cell>
          <cell r="Z2127">
            <v>52213</v>
          </cell>
          <cell r="AA2127" t="str">
            <v xml:space="preserve"> WRIGHT,COLTER L.</v>
          </cell>
          <cell r="AB2127">
            <v>26</v>
          </cell>
          <cell r="AC2127">
            <v>4</v>
          </cell>
          <cell r="AD2127">
            <v>11</v>
          </cell>
          <cell r="AE2127">
            <v>0</v>
          </cell>
          <cell r="AF2127">
            <v>0</v>
          </cell>
          <cell r="AG2127" t="str">
            <v xml:space="preserve"> ST</v>
          </cell>
          <cell r="AH2127" t="str">
            <v xml:space="preserve"> ACCTS GI FP LST</v>
          </cell>
          <cell r="AI2127" t="str">
            <v xml:space="preserve"> N</v>
          </cell>
          <cell r="AJ2127">
            <v>0</v>
          </cell>
          <cell r="AK2127">
            <v>1</v>
          </cell>
          <cell r="AL2127">
            <v>69683</v>
          </cell>
          <cell r="AM2127">
            <v>52213</v>
          </cell>
          <cell r="AN2127" t="str">
            <v xml:space="preserve"> WRIGHT,COLTER L.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69683</v>
          </cell>
          <cell r="AZ2127">
            <v>52213</v>
          </cell>
          <cell r="BA2127" t="str">
            <v xml:space="preserve"> WRIGHT,COLTER L.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 t="str">
            <v>Pass</v>
          </cell>
          <cell r="BH2127" t="str">
            <v>Pass</v>
          </cell>
          <cell r="BI2127" t="str">
            <v>xxxxx</v>
          </cell>
          <cell r="BJ2127">
            <v>0</v>
          </cell>
          <cell r="BK2127">
            <v>0</v>
          </cell>
          <cell r="BL2127">
            <v>0</v>
          </cell>
          <cell r="BM2127"/>
          <cell r="BN2127"/>
          <cell r="BO2127"/>
          <cell r="BP2127"/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/>
          <cell r="BZ2127">
            <v>0</v>
          </cell>
          <cell r="CA2127" t="e">
            <v>#REF!</v>
          </cell>
          <cell r="CB2127" t="str">
            <v>Match</v>
          </cell>
          <cell r="CC2127" t="b">
            <v>0</v>
          </cell>
          <cell r="CD2127" t="str">
            <v>0</v>
          </cell>
          <cell r="CE2127">
            <v>1</v>
          </cell>
          <cell r="CF2127">
            <v>0</v>
          </cell>
          <cell r="CG2127" t="e">
            <v>#VALUE!</v>
          </cell>
          <cell r="CH2127" t="str">
            <v>Invalid #</v>
          </cell>
          <cell r="CI2127">
            <v>43123.686840277776</v>
          </cell>
          <cell r="CJ2127"/>
          <cell r="CK2127" t="e">
            <v>#REF!</v>
          </cell>
          <cell r="CL2127" t="e">
            <v>#REF!</v>
          </cell>
        </row>
        <row r="2128">
          <cell r="B2128">
            <v>49957</v>
          </cell>
          <cell r="C2128" t="str">
            <v xml:space="preserve"> WRIGHT,LAYTON C.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 t="str">
            <v xml:space="preserve"> PURCHASE EQUIPMENT</v>
          </cell>
          <cell r="I2128" t="str">
            <v xml:space="preserve"> SA</v>
          </cell>
          <cell r="J2128">
            <v>32</v>
          </cell>
          <cell r="K2128" t="str">
            <v xml:space="preserve"> A</v>
          </cell>
          <cell r="L2128" t="str">
            <v xml:space="preserve"> N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 t="str">
            <v xml:space="preserve"> LF</v>
          </cell>
          <cell r="R2128">
            <v>0</v>
          </cell>
          <cell r="S2128">
            <v>0</v>
          </cell>
          <cell r="T2128">
            <v>0</v>
          </cell>
          <cell r="U2128" t="str">
            <v xml:space="preserve"> N</v>
          </cell>
          <cell r="V2128">
            <v>3</v>
          </cell>
          <cell r="W2128">
            <v>514130626</v>
          </cell>
          <cell r="X2128" t="str">
            <v xml:space="preserve"> S</v>
          </cell>
          <cell r="Y2128">
            <v>69684</v>
          </cell>
          <cell r="Z2128">
            <v>49957</v>
          </cell>
          <cell r="AA2128" t="str">
            <v xml:space="preserve"> WRIGHT,LAYTON C.</v>
          </cell>
          <cell r="AB2128">
            <v>11</v>
          </cell>
          <cell r="AC2128">
            <v>2</v>
          </cell>
          <cell r="AD2128">
            <v>5</v>
          </cell>
          <cell r="AE2128">
            <v>0</v>
          </cell>
          <cell r="AF2128">
            <v>0</v>
          </cell>
          <cell r="AG2128" t="str">
            <v xml:space="preserve"> ST</v>
          </cell>
          <cell r="AH2128" t="str">
            <v xml:space="preserve"> 1979 FORD PICKUP (VIN U91VVFE6</v>
          </cell>
          <cell r="AI2128" t="str">
            <v xml:space="preserve"> N</v>
          </cell>
          <cell r="AJ2128">
            <v>0</v>
          </cell>
          <cell r="AK2128">
            <v>12</v>
          </cell>
          <cell r="AL2128">
            <v>69684</v>
          </cell>
          <cell r="AM2128">
            <v>49957</v>
          </cell>
          <cell r="AN2128" t="str">
            <v xml:space="preserve"> WRIGHT,LAYTON C.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8</v>
          </cell>
          <cell r="AW2128">
            <v>2</v>
          </cell>
          <cell r="AX2128">
            <v>0</v>
          </cell>
          <cell r="AY2128">
            <v>69684</v>
          </cell>
          <cell r="AZ2128">
            <v>49957</v>
          </cell>
          <cell r="BA2128" t="str">
            <v xml:space="preserve"> WRIGHT,LAYTON C.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 t="str">
            <v>Pass</v>
          </cell>
          <cell r="BH2128" t="str">
            <v>Pass</v>
          </cell>
          <cell r="BI2128" t="str">
            <v>xxxxx</v>
          </cell>
          <cell r="BJ2128">
            <v>0</v>
          </cell>
          <cell r="BK2128">
            <v>0</v>
          </cell>
          <cell r="BL2128">
            <v>0</v>
          </cell>
          <cell r="BM2128"/>
          <cell r="BN2128"/>
          <cell r="BO2128"/>
          <cell r="BP2128"/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/>
          <cell r="BZ2128">
            <v>0</v>
          </cell>
          <cell r="CA2128" t="e">
            <v>#REF!</v>
          </cell>
          <cell r="CB2128" t="str">
            <v>Match</v>
          </cell>
          <cell r="CC2128" t="b">
            <v>0</v>
          </cell>
          <cell r="CD2128" t="str">
            <v>0</v>
          </cell>
          <cell r="CE2128">
            <v>1</v>
          </cell>
          <cell r="CF2128">
            <v>0</v>
          </cell>
          <cell r="CG2128" t="e">
            <v>#VALUE!</v>
          </cell>
          <cell r="CH2128" t="str">
            <v>Invalid #</v>
          </cell>
          <cell r="CI2128">
            <v>43123.686840277776</v>
          </cell>
          <cell r="CJ2128"/>
          <cell r="CK2128" t="e">
            <v>#REF!</v>
          </cell>
          <cell r="CL2128" t="e">
            <v>#REF!</v>
          </cell>
        </row>
        <row r="2129">
          <cell r="B2129">
            <v>51064</v>
          </cell>
          <cell r="C2129" t="str">
            <v xml:space="preserve"> WRIGHT,LAYTON CLIFF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 t="str">
            <v xml:space="preserve"> PURCHASE VEHICLE</v>
          </cell>
          <cell r="I2129" t="str">
            <v xml:space="preserve"> SA</v>
          </cell>
          <cell r="J2129">
            <v>34</v>
          </cell>
          <cell r="K2129" t="str">
            <v xml:space="preserve"> A</v>
          </cell>
          <cell r="L2129" t="str">
            <v xml:space="preserve"> N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 t="str">
            <v xml:space="preserve"> LF</v>
          </cell>
          <cell r="R2129">
            <v>0</v>
          </cell>
          <cell r="S2129">
            <v>0</v>
          </cell>
          <cell r="T2129">
            <v>0</v>
          </cell>
          <cell r="U2129" t="str">
            <v xml:space="preserve"> N</v>
          </cell>
          <cell r="V2129">
            <v>11</v>
          </cell>
          <cell r="W2129">
            <v>514130626</v>
          </cell>
          <cell r="X2129" t="str">
            <v xml:space="preserve"> S</v>
          </cell>
          <cell r="Y2129">
            <v>69684</v>
          </cell>
          <cell r="Z2129">
            <v>51064</v>
          </cell>
          <cell r="AA2129" t="str">
            <v xml:space="preserve"> WRIGHT,LAYTON CLIFF</v>
          </cell>
          <cell r="AB2129">
            <v>11</v>
          </cell>
          <cell r="AC2129">
            <v>5</v>
          </cell>
          <cell r="AD2129">
            <v>12</v>
          </cell>
          <cell r="AE2129">
            <v>0</v>
          </cell>
          <cell r="AF2129">
            <v>0</v>
          </cell>
          <cell r="AG2129" t="str">
            <v xml:space="preserve"> ST</v>
          </cell>
          <cell r="AH2129" t="str">
            <v xml:space="preserve"> 2004 DODGE 3/4 CLUBCAB DIESEL</v>
          </cell>
          <cell r="AI2129" t="str">
            <v xml:space="preserve"> N</v>
          </cell>
          <cell r="AJ2129">
            <v>0</v>
          </cell>
          <cell r="AK2129">
            <v>3</v>
          </cell>
          <cell r="AL2129">
            <v>69684</v>
          </cell>
          <cell r="AM2129">
            <v>51064</v>
          </cell>
          <cell r="AN2129" t="str">
            <v xml:space="preserve"> WRIGHT,LAYTON CLIFF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1</v>
          </cell>
          <cell r="AW2129">
            <v>0</v>
          </cell>
          <cell r="AX2129">
            <v>0</v>
          </cell>
          <cell r="AY2129">
            <v>69684</v>
          </cell>
          <cell r="AZ2129">
            <v>51064</v>
          </cell>
          <cell r="BA2129" t="str">
            <v xml:space="preserve"> WRIGHT,LAYTON CLIFF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 t="str">
            <v>Pass</v>
          </cell>
          <cell r="BH2129" t="str">
            <v>Pass</v>
          </cell>
          <cell r="BI2129" t="str">
            <v>xxxxx</v>
          </cell>
          <cell r="BJ2129">
            <v>0</v>
          </cell>
          <cell r="BK2129">
            <v>0</v>
          </cell>
          <cell r="BL2129">
            <v>0</v>
          </cell>
          <cell r="BM2129"/>
          <cell r="BN2129"/>
          <cell r="BO2129"/>
          <cell r="BP2129"/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/>
          <cell r="BZ2129">
            <v>0</v>
          </cell>
          <cell r="CA2129" t="e">
            <v>#REF!</v>
          </cell>
          <cell r="CB2129" t="str">
            <v>Match</v>
          </cell>
          <cell r="CC2129" t="b">
            <v>0</v>
          </cell>
          <cell r="CD2129" t="str">
            <v>0</v>
          </cell>
          <cell r="CE2129">
            <v>1</v>
          </cell>
          <cell r="CF2129">
            <v>0</v>
          </cell>
          <cell r="CG2129" t="e">
            <v>#VALUE!</v>
          </cell>
          <cell r="CH2129" t="str">
            <v>Invalid #</v>
          </cell>
          <cell r="CI2129">
            <v>43123.686840277776</v>
          </cell>
          <cell r="CJ2129"/>
          <cell r="CK2129" t="e">
            <v>#REF!</v>
          </cell>
          <cell r="CL2129" t="e">
            <v>#REF!</v>
          </cell>
        </row>
        <row r="2130">
          <cell r="B2130">
            <v>52451</v>
          </cell>
          <cell r="C2130" t="str">
            <v xml:space="preserve"> WRIGHT,LESLEY J.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 t="str">
            <v xml:space="preserve"> DEBT CONSOLIDATION</v>
          </cell>
          <cell r="I2130" t="str">
            <v xml:space="preserve"> SA</v>
          </cell>
          <cell r="J2130">
            <v>31</v>
          </cell>
          <cell r="K2130" t="str">
            <v xml:space="preserve"> A</v>
          </cell>
          <cell r="L2130" t="str">
            <v xml:space="preserve"> N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 t="str">
            <v xml:space="preserve"> LF</v>
          </cell>
          <cell r="R2130">
            <v>0</v>
          </cell>
          <cell r="S2130">
            <v>0</v>
          </cell>
          <cell r="T2130">
            <v>0</v>
          </cell>
          <cell r="U2130" t="str">
            <v xml:space="preserve"> N</v>
          </cell>
          <cell r="V2130">
            <v>11</v>
          </cell>
          <cell r="W2130">
            <v>514784317</v>
          </cell>
          <cell r="X2130" t="str">
            <v xml:space="preserve"> S</v>
          </cell>
          <cell r="Y2130">
            <v>69685</v>
          </cell>
          <cell r="Z2130">
            <v>52451</v>
          </cell>
          <cell r="AA2130" t="str">
            <v xml:space="preserve"> WRIGHT,LESLEY J.</v>
          </cell>
          <cell r="AB2130">
            <v>3</v>
          </cell>
          <cell r="AC2130">
            <v>10</v>
          </cell>
          <cell r="AD2130">
            <v>4</v>
          </cell>
          <cell r="AE2130">
            <v>0</v>
          </cell>
          <cell r="AF2130">
            <v>0</v>
          </cell>
          <cell r="AG2130" t="str">
            <v xml:space="preserve"> NA</v>
          </cell>
          <cell r="AH2130" t="str">
            <v xml:space="preserve"> 1988 CHEVROLET C1500</v>
          </cell>
          <cell r="AI2130" t="str">
            <v xml:space="preserve"> N</v>
          </cell>
          <cell r="AJ2130">
            <v>13</v>
          </cell>
          <cell r="AK2130">
            <v>11</v>
          </cell>
          <cell r="AL2130">
            <v>69685</v>
          </cell>
          <cell r="AM2130">
            <v>52451</v>
          </cell>
          <cell r="AN2130" t="str">
            <v xml:space="preserve"> WRIGHT,LESLEY J.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9</v>
          </cell>
          <cell r="AW2130">
            <v>5</v>
          </cell>
          <cell r="AX2130">
            <v>4</v>
          </cell>
          <cell r="AY2130">
            <v>69685</v>
          </cell>
          <cell r="AZ2130">
            <v>52451</v>
          </cell>
          <cell r="BA2130" t="str">
            <v xml:space="preserve"> WRIGHT,LESLEY J.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 t="str">
            <v>Pass</v>
          </cell>
          <cell r="BH2130" t="str">
            <v>Pass</v>
          </cell>
          <cell r="BI2130" t="str">
            <v>xxxxx</v>
          </cell>
          <cell r="BJ2130">
            <v>0</v>
          </cell>
          <cell r="BK2130">
            <v>0</v>
          </cell>
          <cell r="BL2130">
            <v>0</v>
          </cell>
          <cell r="BM2130"/>
          <cell r="BN2130"/>
          <cell r="BO2130"/>
          <cell r="BP2130"/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/>
          <cell r="BZ2130">
            <v>0</v>
          </cell>
          <cell r="CA2130" t="e">
            <v>#REF!</v>
          </cell>
          <cell r="CB2130" t="str">
            <v>Match</v>
          </cell>
          <cell r="CC2130" t="b">
            <v>0</v>
          </cell>
          <cell r="CD2130" t="str">
            <v>0</v>
          </cell>
          <cell r="CE2130">
            <v>1</v>
          </cell>
          <cell r="CF2130">
            <v>0</v>
          </cell>
          <cell r="CG2130" t="e">
            <v>#VALUE!</v>
          </cell>
          <cell r="CH2130" t="str">
            <v>Invalid #</v>
          </cell>
          <cell r="CI2130">
            <v>43123.686840277776</v>
          </cell>
          <cell r="CJ2130"/>
          <cell r="CK2130" t="e">
            <v>#REF!</v>
          </cell>
          <cell r="CL2130" t="e">
            <v>#REF!</v>
          </cell>
        </row>
        <row r="2131">
          <cell r="B2131">
            <v>50470</v>
          </cell>
          <cell r="C2131" t="str">
            <v xml:space="preserve"> WRIGHT,MICHAEL D.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 t="str">
            <v xml:space="preserve"> EQUIPMENT TERM</v>
          </cell>
          <cell r="I2131" t="str">
            <v xml:space="preserve"> SA</v>
          </cell>
          <cell r="J2131">
            <v>92</v>
          </cell>
          <cell r="K2131" t="str">
            <v xml:space="preserve"> A</v>
          </cell>
          <cell r="L2131" t="str">
            <v xml:space="preserve"> N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 t="str">
            <v xml:space="preserve"> JB</v>
          </cell>
          <cell r="R2131">
            <v>0</v>
          </cell>
          <cell r="S2131">
            <v>0</v>
          </cell>
          <cell r="T2131">
            <v>0</v>
          </cell>
          <cell r="U2131" t="str">
            <v xml:space="preserve"> N</v>
          </cell>
          <cell r="V2131">
            <v>3</v>
          </cell>
          <cell r="W2131">
            <v>446589766</v>
          </cell>
          <cell r="X2131" t="str">
            <v xml:space="preserve"> S</v>
          </cell>
          <cell r="Y2131">
            <v>69686</v>
          </cell>
          <cell r="Z2131">
            <v>50470</v>
          </cell>
          <cell r="AA2131" t="str">
            <v xml:space="preserve"> WRIGHT,MICHAEL D.</v>
          </cell>
          <cell r="AB2131">
            <v>25</v>
          </cell>
          <cell r="AC2131">
            <v>2</v>
          </cell>
          <cell r="AD2131">
            <v>11</v>
          </cell>
          <cell r="AE2131">
            <v>0</v>
          </cell>
          <cell r="AF2131">
            <v>0</v>
          </cell>
          <cell r="AG2131" t="str">
            <v xml:space="preserve"> ST</v>
          </cell>
          <cell r="AH2131" t="str">
            <v xml:space="preserve"> ALL EQUIPMENT</v>
          </cell>
          <cell r="AI2131" t="str">
            <v xml:space="preserve"> N</v>
          </cell>
          <cell r="AJ2131">
            <v>5</v>
          </cell>
          <cell r="AK2131">
            <v>1</v>
          </cell>
          <cell r="AL2131">
            <v>69686</v>
          </cell>
          <cell r="AM2131">
            <v>50470</v>
          </cell>
          <cell r="AN2131" t="str">
            <v xml:space="preserve"> WRIGHT,MICHAEL D.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1</v>
          </cell>
          <cell r="AW2131">
            <v>1</v>
          </cell>
          <cell r="AX2131">
            <v>1</v>
          </cell>
          <cell r="AY2131">
            <v>69686</v>
          </cell>
          <cell r="AZ2131">
            <v>50470</v>
          </cell>
          <cell r="BA2131" t="str">
            <v xml:space="preserve"> WRIGHT,MICHAEL D.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 t="str">
            <v>Pass</v>
          </cell>
          <cell r="BH2131" t="str">
            <v>Pass</v>
          </cell>
          <cell r="BI2131" t="str">
            <v>xxxxx</v>
          </cell>
          <cell r="BJ2131">
            <v>0</v>
          </cell>
          <cell r="BK2131">
            <v>0</v>
          </cell>
          <cell r="BL2131">
            <v>0</v>
          </cell>
          <cell r="BM2131"/>
          <cell r="BN2131"/>
          <cell r="BO2131"/>
          <cell r="BP2131"/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/>
          <cell r="BZ2131">
            <v>0</v>
          </cell>
          <cell r="CA2131" t="e">
            <v>#REF!</v>
          </cell>
          <cell r="CB2131" t="str">
            <v>Match</v>
          </cell>
          <cell r="CC2131" t="b">
            <v>0</v>
          </cell>
          <cell r="CD2131" t="str">
            <v>0</v>
          </cell>
          <cell r="CE2131">
            <v>1</v>
          </cell>
          <cell r="CF2131">
            <v>0</v>
          </cell>
          <cell r="CG2131" t="e">
            <v>#VALUE!</v>
          </cell>
          <cell r="CH2131" t="str">
            <v>Invalid #</v>
          </cell>
          <cell r="CI2131">
            <v>43123.686840277776</v>
          </cell>
          <cell r="CJ2131"/>
          <cell r="CK2131" t="e">
            <v>#REF!</v>
          </cell>
          <cell r="CL2131" t="e">
            <v>#REF!</v>
          </cell>
        </row>
        <row r="2132">
          <cell r="B2132">
            <v>51120</v>
          </cell>
          <cell r="C2132" t="str">
            <v xml:space="preserve"> WRIGHT,MICHAEL D.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 t="str">
            <v xml:space="preserve"> TRACTOR REPAIRS</v>
          </cell>
          <cell r="I2132" t="str">
            <v xml:space="preserve"> SI</v>
          </cell>
          <cell r="J2132">
            <v>91</v>
          </cell>
          <cell r="K2132" t="str">
            <v xml:space="preserve"> A</v>
          </cell>
          <cell r="L2132" t="str">
            <v xml:space="preserve"> N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 t="str">
            <v xml:space="preserve"> JB</v>
          </cell>
          <cell r="R2132">
            <v>0</v>
          </cell>
          <cell r="S2132">
            <v>0</v>
          </cell>
          <cell r="T2132">
            <v>0</v>
          </cell>
          <cell r="U2132" t="str">
            <v xml:space="preserve"> N</v>
          </cell>
          <cell r="V2132">
            <v>3</v>
          </cell>
          <cell r="W2132">
            <v>446589766</v>
          </cell>
          <cell r="X2132" t="str">
            <v xml:space="preserve"> S</v>
          </cell>
          <cell r="Y2132">
            <v>69686</v>
          </cell>
          <cell r="Z2132">
            <v>51120</v>
          </cell>
          <cell r="AA2132" t="str">
            <v xml:space="preserve"> WRIGHT,MICHAEL D.</v>
          </cell>
          <cell r="AB2132">
            <v>25</v>
          </cell>
          <cell r="AC2132">
            <v>2</v>
          </cell>
          <cell r="AD2132">
            <v>11</v>
          </cell>
          <cell r="AE2132">
            <v>0</v>
          </cell>
          <cell r="AF2132">
            <v>0</v>
          </cell>
          <cell r="AG2132" t="str">
            <v xml:space="preserve"> ST</v>
          </cell>
          <cell r="AH2132" t="str">
            <v xml:space="preserve"> ALL EQUIPMENT</v>
          </cell>
          <cell r="AI2132" t="str">
            <v xml:space="preserve"> N</v>
          </cell>
          <cell r="AJ2132">
            <v>0</v>
          </cell>
          <cell r="AK2132">
            <v>1</v>
          </cell>
          <cell r="AL2132">
            <v>69686</v>
          </cell>
          <cell r="AM2132">
            <v>51120</v>
          </cell>
          <cell r="AN2132" t="str">
            <v xml:space="preserve"> WRIGHT,MICHAEL D.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69686</v>
          </cell>
          <cell r="AZ2132">
            <v>51120</v>
          </cell>
          <cell r="BA2132" t="str">
            <v xml:space="preserve"> WRIGHT,MICHAEL D.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 t="str">
            <v>Pass</v>
          </cell>
          <cell r="BH2132" t="str">
            <v>Pass</v>
          </cell>
          <cell r="BI2132" t="str">
            <v>xxxxx</v>
          </cell>
          <cell r="BJ2132">
            <v>0</v>
          </cell>
          <cell r="BK2132">
            <v>0</v>
          </cell>
          <cell r="BL2132">
            <v>0</v>
          </cell>
          <cell r="BM2132"/>
          <cell r="BN2132"/>
          <cell r="BO2132"/>
          <cell r="BP2132"/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/>
          <cell r="BZ2132">
            <v>0</v>
          </cell>
          <cell r="CA2132" t="e">
            <v>#REF!</v>
          </cell>
          <cell r="CB2132" t="str">
            <v>Match</v>
          </cell>
          <cell r="CC2132" t="b">
            <v>0</v>
          </cell>
          <cell r="CD2132" t="str">
            <v>0</v>
          </cell>
          <cell r="CE2132">
            <v>1</v>
          </cell>
          <cell r="CF2132">
            <v>0</v>
          </cell>
          <cell r="CG2132" t="e">
            <v>#VALUE!</v>
          </cell>
          <cell r="CH2132" t="str">
            <v>Invalid #</v>
          </cell>
          <cell r="CI2132">
            <v>43123.686840277776</v>
          </cell>
          <cell r="CJ2132"/>
          <cell r="CK2132" t="e">
            <v>#REF!</v>
          </cell>
          <cell r="CL2132" t="e">
            <v>#REF!</v>
          </cell>
        </row>
        <row r="2133">
          <cell r="B2133">
            <v>52176</v>
          </cell>
          <cell r="C2133" t="str">
            <v xml:space="preserve"> WRIGHT,RODNEY J.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 t="str">
            <v xml:space="preserve"> RENEWAL VEHICLE PURCHASE/REPAI</v>
          </cell>
          <cell r="I2133" t="str">
            <v xml:space="preserve"> SA</v>
          </cell>
          <cell r="J2133">
            <v>31</v>
          </cell>
          <cell r="K2133" t="str">
            <v xml:space="preserve"> A</v>
          </cell>
          <cell r="L2133" t="str">
            <v xml:space="preserve"> N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 t="str">
            <v xml:space="preserve"> BR</v>
          </cell>
          <cell r="R2133">
            <v>0</v>
          </cell>
          <cell r="S2133">
            <v>0</v>
          </cell>
          <cell r="T2133">
            <v>0</v>
          </cell>
          <cell r="U2133" t="str">
            <v xml:space="preserve"> N</v>
          </cell>
          <cell r="V2133">
            <v>11</v>
          </cell>
          <cell r="W2133">
            <v>512722547</v>
          </cell>
          <cell r="X2133" t="str">
            <v xml:space="preserve"> S</v>
          </cell>
          <cell r="Y2133">
            <v>69690</v>
          </cell>
          <cell r="Z2133">
            <v>52176</v>
          </cell>
          <cell r="AA2133" t="str">
            <v xml:space="preserve"> WRIGHT,RODNEY J.</v>
          </cell>
          <cell r="AB2133">
            <v>1</v>
          </cell>
          <cell r="AC2133">
            <v>10</v>
          </cell>
          <cell r="AD2133">
            <v>4</v>
          </cell>
          <cell r="AE2133">
            <v>0</v>
          </cell>
          <cell r="AF2133">
            <v>0</v>
          </cell>
          <cell r="AG2133" t="str">
            <v xml:space="preserve"> ST</v>
          </cell>
          <cell r="AH2133" t="str">
            <v xml:space="preserve"> 04 GMC 1500, 79 JEEP, 04 GRAND</v>
          </cell>
          <cell r="AI2133" t="str">
            <v xml:space="preserve"> N</v>
          </cell>
          <cell r="AJ2133">
            <v>0</v>
          </cell>
          <cell r="AK2133">
            <v>0</v>
          </cell>
          <cell r="AL2133">
            <v>69690</v>
          </cell>
          <cell r="AM2133">
            <v>52176</v>
          </cell>
          <cell r="AN2133" t="str">
            <v xml:space="preserve"> WRIGHT,RODNEY J.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69690</v>
          </cell>
          <cell r="AZ2133">
            <v>52176</v>
          </cell>
          <cell r="BA2133" t="str">
            <v xml:space="preserve"> WRIGHT,RODNEY J.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 t="str">
            <v>Pass</v>
          </cell>
          <cell r="BH2133" t="str">
            <v>Pass</v>
          </cell>
          <cell r="BI2133" t="str">
            <v>xxxxx</v>
          </cell>
          <cell r="BJ2133">
            <v>0</v>
          </cell>
          <cell r="BK2133">
            <v>0</v>
          </cell>
          <cell r="BL2133">
            <v>0</v>
          </cell>
          <cell r="BM2133"/>
          <cell r="BN2133"/>
          <cell r="BO2133"/>
          <cell r="BP2133"/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/>
          <cell r="BZ2133">
            <v>0</v>
          </cell>
          <cell r="CA2133" t="e">
            <v>#REF!</v>
          </cell>
          <cell r="CB2133" t="str">
            <v>Match</v>
          </cell>
          <cell r="CC2133" t="b">
            <v>0</v>
          </cell>
          <cell r="CD2133" t="str">
            <v>0</v>
          </cell>
          <cell r="CE2133">
            <v>1</v>
          </cell>
          <cell r="CF2133">
            <v>0</v>
          </cell>
          <cell r="CG2133" t="e">
            <v>#VALUE!</v>
          </cell>
          <cell r="CH2133" t="str">
            <v>Invalid #</v>
          </cell>
          <cell r="CI2133">
            <v>43123.686840277776</v>
          </cell>
          <cell r="CJ2133"/>
          <cell r="CK2133" t="e">
            <v>#REF!</v>
          </cell>
          <cell r="CL2133" t="e">
            <v>#REF!</v>
          </cell>
        </row>
        <row r="2134">
          <cell r="B2134">
            <v>52755</v>
          </cell>
          <cell r="C2134" t="str">
            <v xml:space="preserve"> WRIGHT,RODNEY J.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 t="str">
            <v xml:space="preserve"> AMORTIZE VEHICLE</v>
          </cell>
          <cell r="I2134" t="str">
            <v xml:space="preserve"> SA</v>
          </cell>
          <cell r="J2134">
            <v>31</v>
          </cell>
          <cell r="K2134" t="str">
            <v xml:space="preserve"> A</v>
          </cell>
          <cell r="L2134" t="str">
            <v xml:space="preserve"> N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 t="str">
            <v xml:space="preserve"> BR</v>
          </cell>
          <cell r="R2134">
            <v>0</v>
          </cell>
          <cell r="S2134">
            <v>0</v>
          </cell>
          <cell r="T2134">
            <v>0</v>
          </cell>
          <cell r="U2134" t="str">
            <v xml:space="preserve"> N</v>
          </cell>
          <cell r="V2134">
            <v>11</v>
          </cell>
          <cell r="W2134">
            <v>512722547</v>
          </cell>
          <cell r="X2134" t="str">
            <v xml:space="preserve"> S</v>
          </cell>
          <cell r="Y2134">
            <v>69690</v>
          </cell>
          <cell r="Z2134">
            <v>52755</v>
          </cell>
          <cell r="AA2134" t="str">
            <v xml:space="preserve"> WRIGHT,RODNEY J.</v>
          </cell>
          <cell r="AB2134">
            <v>1</v>
          </cell>
          <cell r="AC2134">
            <v>10</v>
          </cell>
          <cell r="AD2134">
            <v>4</v>
          </cell>
          <cell r="AE2134">
            <v>0</v>
          </cell>
          <cell r="AF2134">
            <v>0</v>
          </cell>
          <cell r="AG2134" t="str">
            <v xml:space="preserve"> ST</v>
          </cell>
          <cell r="AH2134" t="str">
            <v xml:space="preserve"> 1998 PONTIAC FIREBIRD</v>
          </cell>
          <cell r="AI2134" t="str">
            <v xml:space="preserve"> N</v>
          </cell>
          <cell r="AJ2134">
            <v>0</v>
          </cell>
          <cell r="AK2134">
            <v>0</v>
          </cell>
          <cell r="AL2134">
            <v>69690</v>
          </cell>
          <cell r="AM2134">
            <v>52755</v>
          </cell>
          <cell r="AN2134" t="str">
            <v xml:space="preserve"> WRIGHT,RODNEY J.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69690</v>
          </cell>
          <cell r="AZ2134">
            <v>52755</v>
          </cell>
          <cell r="BA2134" t="str">
            <v xml:space="preserve"> WRIGHT,RODNEY J.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 t="str">
            <v>Pass</v>
          </cell>
          <cell r="BH2134" t="str">
            <v>Pass</v>
          </cell>
          <cell r="BI2134" t="str">
            <v>xxxxx</v>
          </cell>
          <cell r="BJ2134">
            <v>0</v>
          </cell>
          <cell r="BK2134">
            <v>0</v>
          </cell>
          <cell r="BL2134">
            <v>0</v>
          </cell>
          <cell r="BM2134"/>
          <cell r="BN2134"/>
          <cell r="BO2134"/>
          <cell r="BP2134"/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/>
          <cell r="BZ2134">
            <v>0</v>
          </cell>
          <cell r="CA2134" t="e">
            <v>#REF!</v>
          </cell>
          <cell r="CB2134" t="str">
            <v>Match</v>
          </cell>
          <cell r="CC2134" t="b">
            <v>0</v>
          </cell>
          <cell r="CD2134" t="str">
            <v>0</v>
          </cell>
          <cell r="CE2134">
            <v>1</v>
          </cell>
          <cell r="CF2134">
            <v>0</v>
          </cell>
          <cell r="CG2134" t="e">
            <v>#VALUE!</v>
          </cell>
          <cell r="CH2134" t="str">
            <v>Invalid #</v>
          </cell>
          <cell r="CI2134">
            <v>43123.686840277776</v>
          </cell>
          <cell r="CJ2134"/>
          <cell r="CK2134" t="e">
            <v>#REF!</v>
          </cell>
          <cell r="CL2134" t="e">
            <v>#REF!</v>
          </cell>
        </row>
        <row r="2135">
          <cell r="B2135">
            <v>52761</v>
          </cell>
          <cell r="C2135" t="str">
            <v xml:space="preserve"> WRIGHT,RODNEY J.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 t="str">
            <v xml:space="preserve"> AMORTIZE VEHICLE</v>
          </cell>
          <cell r="I2135" t="str">
            <v xml:space="preserve"> SA</v>
          </cell>
          <cell r="J2135">
            <v>31</v>
          </cell>
          <cell r="K2135" t="str">
            <v xml:space="preserve"> A</v>
          </cell>
          <cell r="L2135" t="str">
            <v xml:space="preserve"> N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 t="str">
            <v xml:space="preserve"> BR</v>
          </cell>
          <cell r="R2135">
            <v>0</v>
          </cell>
          <cell r="S2135">
            <v>0</v>
          </cell>
          <cell r="T2135">
            <v>0</v>
          </cell>
          <cell r="U2135" t="str">
            <v xml:space="preserve"> N</v>
          </cell>
          <cell r="V2135">
            <v>1</v>
          </cell>
          <cell r="W2135">
            <v>512722547</v>
          </cell>
          <cell r="X2135" t="str">
            <v xml:space="preserve"> S</v>
          </cell>
          <cell r="Y2135">
            <v>69690</v>
          </cell>
          <cell r="Z2135">
            <v>52761</v>
          </cell>
          <cell r="AA2135" t="str">
            <v xml:space="preserve"> WRIGHT,RODNEY J.</v>
          </cell>
          <cell r="AB2135">
            <v>1</v>
          </cell>
          <cell r="AC2135">
            <v>10</v>
          </cell>
          <cell r="AD2135">
            <v>4</v>
          </cell>
          <cell r="AE2135">
            <v>0</v>
          </cell>
          <cell r="AF2135">
            <v>0</v>
          </cell>
          <cell r="AG2135" t="str">
            <v xml:space="preserve"> ST</v>
          </cell>
          <cell r="AH2135" t="str">
            <v xml:space="preserve"> UNSECURED</v>
          </cell>
          <cell r="AI2135" t="str">
            <v xml:space="preserve"> N</v>
          </cell>
          <cell r="AJ2135">
            <v>0</v>
          </cell>
          <cell r="AK2135">
            <v>0</v>
          </cell>
          <cell r="AL2135">
            <v>69690</v>
          </cell>
          <cell r="AM2135">
            <v>52761</v>
          </cell>
          <cell r="AN2135" t="str">
            <v xml:space="preserve"> WRIGHT,RODNEY J.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69690</v>
          </cell>
          <cell r="AZ2135">
            <v>52761</v>
          </cell>
          <cell r="BA2135" t="str">
            <v xml:space="preserve"> WRIGHT,RODNEY J.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 t="str">
            <v>Pass</v>
          </cell>
          <cell r="BH2135" t="str">
            <v>Pass</v>
          </cell>
          <cell r="BI2135" t="str">
            <v>xxxxx</v>
          </cell>
          <cell r="BJ2135">
            <v>0</v>
          </cell>
          <cell r="BK2135">
            <v>0</v>
          </cell>
          <cell r="BL2135">
            <v>0</v>
          </cell>
          <cell r="BM2135"/>
          <cell r="BN2135"/>
          <cell r="BO2135"/>
          <cell r="BP2135"/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/>
          <cell r="BZ2135">
            <v>0</v>
          </cell>
          <cell r="CA2135" t="e">
            <v>#REF!</v>
          </cell>
          <cell r="CB2135" t="str">
            <v>Match</v>
          </cell>
          <cell r="CC2135" t="b">
            <v>0</v>
          </cell>
          <cell r="CD2135" t="str">
            <v>0</v>
          </cell>
          <cell r="CE2135">
            <v>1</v>
          </cell>
          <cell r="CF2135">
            <v>0</v>
          </cell>
          <cell r="CG2135" t="e">
            <v>#VALUE!</v>
          </cell>
          <cell r="CH2135" t="str">
            <v>Invalid #</v>
          </cell>
          <cell r="CI2135">
            <v>43123.686840277776</v>
          </cell>
          <cell r="CJ2135"/>
          <cell r="CK2135" t="e">
            <v>#REF!</v>
          </cell>
          <cell r="CL2135" t="e">
            <v>#REF!</v>
          </cell>
        </row>
        <row r="2136">
          <cell r="B2136">
            <v>53316</v>
          </cell>
          <cell r="C2136" t="str">
            <v xml:space="preserve"> WRIGHT,RODNEY J.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 t="str">
            <v xml:space="preserve"> REBUILD MOTOR</v>
          </cell>
          <cell r="I2136" t="str">
            <v xml:space="preserve"> SA</v>
          </cell>
          <cell r="J2136">
            <v>31</v>
          </cell>
          <cell r="K2136" t="str">
            <v xml:space="preserve"> A</v>
          </cell>
          <cell r="L2136" t="str">
            <v xml:space="preserve"> N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 t="str">
            <v xml:space="preserve"> BR</v>
          </cell>
          <cell r="R2136">
            <v>0</v>
          </cell>
          <cell r="S2136">
            <v>0</v>
          </cell>
          <cell r="T2136">
            <v>0</v>
          </cell>
          <cell r="U2136" t="str">
            <v xml:space="preserve"> N</v>
          </cell>
          <cell r="V2136">
            <v>11</v>
          </cell>
          <cell r="W2136">
            <v>512722547</v>
          </cell>
          <cell r="X2136" t="str">
            <v xml:space="preserve"> S</v>
          </cell>
          <cell r="Y2136">
            <v>69690</v>
          </cell>
          <cell r="Z2136">
            <v>53316</v>
          </cell>
          <cell r="AA2136" t="str">
            <v xml:space="preserve"> WRIGHT,RODNEY J.</v>
          </cell>
          <cell r="AB2136">
            <v>1</v>
          </cell>
          <cell r="AC2136">
            <v>10</v>
          </cell>
          <cell r="AD2136">
            <v>4</v>
          </cell>
          <cell r="AE2136">
            <v>0</v>
          </cell>
          <cell r="AF2136">
            <v>0</v>
          </cell>
          <cell r="AG2136" t="str">
            <v xml:space="preserve"> ST</v>
          </cell>
          <cell r="AH2136" t="str">
            <v xml:space="preserve"> 98 FIREBIRD, 04 SIERRA, 79 JEE</v>
          </cell>
          <cell r="AI2136" t="str">
            <v xml:space="preserve"> N</v>
          </cell>
          <cell r="AJ2136">
            <v>0</v>
          </cell>
          <cell r="AK2136">
            <v>0</v>
          </cell>
          <cell r="AL2136">
            <v>69690</v>
          </cell>
          <cell r="AM2136">
            <v>53316</v>
          </cell>
          <cell r="AN2136" t="str">
            <v xml:space="preserve"> WRIGHT,RODNEY J.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69690</v>
          </cell>
          <cell r="AZ2136">
            <v>53316</v>
          </cell>
          <cell r="BA2136" t="str">
            <v xml:space="preserve"> WRIGHT,RODNEY J.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 t="str">
            <v>Pass</v>
          </cell>
          <cell r="BH2136" t="str">
            <v>Pass</v>
          </cell>
          <cell r="BI2136" t="str">
            <v>xxxxx</v>
          </cell>
          <cell r="BJ2136">
            <v>0</v>
          </cell>
          <cell r="BK2136">
            <v>0</v>
          </cell>
          <cell r="BL2136">
            <v>0</v>
          </cell>
          <cell r="BM2136"/>
          <cell r="BN2136"/>
          <cell r="BO2136"/>
          <cell r="BP2136"/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/>
          <cell r="BZ2136">
            <v>0</v>
          </cell>
          <cell r="CA2136" t="e">
            <v>#REF!</v>
          </cell>
          <cell r="CB2136" t="str">
            <v>Match</v>
          </cell>
          <cell r="CC2136" t="b">
            <v>0</v>
          </cell>
          <cell r="CD2136" t="str">
            <v>0</v>
          </cell>
          <cell r="CE2136">
            <v>1</v>
          </cell>
          <cell r="CF2136">
            <v>0</v>
          </cell>
          <cell r="CG2136" t="e">
            <v>#VALUE!</v>
          </cell>
          <cell r="CH2136" t="str">
            <v>Invalid #</v>
          </cell>
          <cell r="CI2136">
            <v>43123.686840277776</v>
          </cell>
          <cell r="CJ2136"/>
          <cell r="CK2136" t="e">
            <v>#REF!</v>
          </cell>
          <cell r="CL2136" t="e">
            <v>#REF!</v>
          </cell>
        </row>
        <row r="2137">
          <cell r="B2137">
            <v>53331</v>
          </cell>
          <cell r="C2137" t="str">
            <v xml:space="preserve"> WRIGHT,RODNEY J.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 t="str">
            <v xml:space="preserve"> NEW TIRES/RIMS</v>
          </cell>
          <cell r="I2137" t="str">
            <v xml:space="preserve"> SI</v>
          </cell>
          <cell r="J2137">
            <v>72</v>
          </cell>
          <cell r="K2137" t="str">
            <v xml:space="preserve"> A</v>
          </cell>
          <cell r="L2137" t="str">
            <v xml:space="preserve"> N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 t="str">
            <v xml:space="preserve"> BR</v>
          </cell>
          <cell r="R2137">
            <v>0</v>
          </cell>
          <cell r="S2137">
            <v>0</v>
          </cell>
          <cell r="T2137">
            <v>0</v>
          </cell>
          <cell r="U2137" t="str">
            <v xml:space="preserve"> N</v>
          </cell>
          <cell r="V2137">
            <v>1</v>
          </cell>
          <cell r="W2137">
            <v>512722547</v>
          </cell>
          <cell r="X2137" t="str">
            <v xml:space="preserve"> S</v>
          </cell>
          <cell r="Y2137">
            <v>69690</v>
          </cell>
          <cell r="Z2137">
            <v>53331</v>
          </cell>
          <cell r="AA2137" t="str">
            <v xml:space="preserve"> WRIGHT,RODNEY J.</v>
          </cell>
          <cell r="AB2137">
            <v>1</v>
          </cell>
          <cell r="AC2137">
            <v>10</v>
          </cell>
          <cell r="AD2137">
            <v>8</v>
          </cell>
          <cell r="AE2137">
            <v>0</v>
          </cell>
          <cell r="AF2137">
            <v>0</v>
          </cell>
          <cell r="AG2137" t="str">
            <v xml:space="preserve"> ST</v>
          </cell>
          <cell r="AH2137" t="str">
            <v xml:space="preserve"> UNSECURED</v>
          </cell>
          <cell r="AI2137" t="str">
            <v xml:space="preserve"> N</v>
          </cell>
          <cell r="AJ2137">
            <v>0</v>
          </cell>
          <cell r="AK2137">
            <v>0</v>
          </cell>
          <cell r="AL2137">
            <v>69690</v>
          </cell>
          <cell r="AM2137">
            <v>53331</v>
          </cell>
          <cell r="AN2137" t="str">
            <v xml:space="preserve"> WRIGHT,RODNEY J.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69690</v>
          </cell>
          <cell r="AZ2137">
            <v>53331</v>
          </cell>
          <cell r="BA2137" t="str">
            <v xml:space="preserve"> WRIGHT,RODNEY J.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 t="str">
            <v>Pass</v>
          </cell>
          <cell r="BH2137" t="str">
            <v>Pass</v>
          </cell>
          <cell r="BI2137" t="str">
            <v>xxxxx</v>
          </cell>
          <cell r="BJ2137">
            <v>0</v>
          </cell>
          <cell r="BK2137">
            <v>0</v>
          </cell>
          <cell r="BL2137">
            <v>0</v>
          </cell>
          <cell r="BM2137"/>
          <cell r="BN2137"/>
          <cell r="BO2137"/>
          <cell r="BP2137"/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/>
          <cell r="BZ2137">
            <v>0</v>
          </cell>
          <cell r="CA2137" t="e">
            <v>#REF!</v>
          </cell>
          <cell r="CB2137" t="str">
            <v>Match</v>
          </cell>
          <cell r="CC2137" t="b">
            <v>0</v>
          </cell>
          <cell r="CD2137" t="str">
            <v>0</v>
          </cell>
          <cell r="CE2137">
            <v>1</v>
          </cell>
          <cell r="CF2137">
            <v>0</v>
          </cell>
          <cell r="CG2137" t="e">
            <v>#VALUE!</v>
          </cell>
          <cell r="CH2137" t="str">
            <v>Invalid #</v>
          </cell>
          <cell r="CI2137">
            <v>43123.686840277776</v>
          </cell>
          <cell r="CJ2137"/>
          <cell r="CK2137" t="e">
            <v>#REF!</v>
          </cell>
          <cell r="CL2137" t="e">
            <v>#REF!</v>
          </cell>
        </row>
        <row r="2138">
          <cell r="B2138">
            <v>50589</v>
          </cell>
          <cell r="C2138" t="str">
            <v xml:space="preserve"> WRIGHT,STEVE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 t="str">
            <v xml:space="preserve"> PURCHASE SWATHER</v>
          </cell>
          <cell r="I2138" t="str">
            <v xml:space="preserve"> SA</v>
          </cell>
          <cell r="J2138">
            <v>92</v>
          </cell>
          <cell r="K2138" t="str">
            <v xml:space="preserve"> A</v>
          </cell>
          <cell r="L2138" t="str">
            <v xml:space="preserve"> N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 t="str">
            <v xml:space="preserve"> LF</v>
          </cell>
          <cell r="R2138">
            <v>0</v>
          </cell>
          <cell r="S2138">
            <v>0</v>
          </cell>
          <cell r="T2138">
            <v>0</v>
          </cell>
          <cell r="U2138" t="str">
            <v xml:space="preserve"> N</v>
          </cell>
          <cell r="V2138">
            <v>7</v>
          </cell>
          <cell r="W2138">
            <v>514722856</v>
          </cell>
          <cell r="X2138" t="str">
            <v xml:space="preserve"> S</v>
          </cell>
          <cell r="Y2138">
            <v>69692</v>
          </cell>
          <cell r="Z2138">
            <v>50589</v>
          </cell>
          <cell r="AA2138" t="str">
            <v xml:space="preserve"> WRIGHT,STEVE</v>
          </cell>
          <cell r="AB2138">
            <v>11</v>
          </cell>
          <cell r="AC2138">
            <v>2</v>
          </cell>
          <cell r="AD2138">
            <v>11</v>
          </cell>
          <cell r="AE2138">
            <v>0</v>
          </cell>
          <cell r="AF2138">
            <v>0</v>
          </cell>
          <cell r="AG2138" t="str">
            <v xml:space="preserve"> ST</v>
          </cell>
          <cell r="AH2138" t="str">
            <v xml:space="preserve"> ACCOUNTS AND EQUIPMENT</v>
          </cell>
          <cell r="AI2138" t="str">
            <v xml:space="preserve"> N</v>
          </cell>
          <cell r="AJ2138">
            <v>0</v>
          </cell>
          <cell r="AK2138">
            <v>0</v>
          </cell>
          <cell r="AL2138">
            <v>69692</v>
          </cell>
          <cell r="AM2138">
            <v>50589</v>
          </cell>
          <cell r="AN2138" t="str">
            <v xml:space="preserve"> WRIGHT,STEVE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69692</v>
          </cell>
          <cell r="AZ2138">
            <v>50589</v>
          </cell>
          <cell r="BA2138" t="str">
            <v xml:space="preserve"> WRIGHT,STEVE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 t="str">
            <v>Pass</v>
          </cell>
          <cell r="BH2138" t="str">
            <v>Pass</v>
          </cell>
          <cell r="BI2138" t="str">
            <v>xxxxx</v>
          </cell>
          <cell r="BJ2138">
            <v>0</v>
          </cell>
          <cell r="BK2138">
            <v>0</v>
          </cell>
          <cell r="BL2138">
            <v>0</v>
          </cell>
          <cell r="BM2138"/>
          <cell r="BN2138"/>
          <cell r="BO2138"/>
          <cell r="BP2138"/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/>
          <cell r="BZ2138">
            <v>0</v>
          </cell>
          <cell r="CA2138" t="e">
            <v>#REF!</v>
          </cell>
          <cell r="CB2138" t="str">
            <v>Match</v>
          </cell>
          <cell r="CC2138" t="b">
            <v>0</v>
          </cell>
          <cell r="CD2138" t="str">
            <v>0</v>
          </cell>
          <cell r="CE2138">
            <v>1</v>
          </cell>
          <cell r="CF2138">
            <v>0</v>
          </cell>
          <cell r="CG2138" t="e">
            <v>#VALUE!</v>
          </cell>
          <cell r="CH2138" t="str">
            <v>Invalid #</v>
          </cell>
          <cell r="CI2138">
            <v>43123.686840277776</v>
          </cell>
          <cell r="CJ2138"/>
          <cell r="CK2138" t="e">
            <v>#REF!</v>
          </cell>
          <cell r="CL2138" t="e">
            <v>#REF!</v>
          </cell>
        </row>
        <row r="2139">
          <cell r="B2139">
            <v>51287</v>
          </cell>
          <cell r="C2139" t="str">
            <v xml:space="preserve"> WRIGHT,STEVE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 t="str">
            <v xml:space="preserve"> PURCHASE TRAILER</v>
          </cell>
          <cell r="I2139" t="str">
            <v xml:space="preserve"> SA</v>
          </cell>
          <cell r="J2139">
            <v>32</v>
          </cell>
          <cell r="K2139" t="str">
            <v xml:space="preserve"> A</v>
          </cell>
          <cell r="L2139" t="str">
            <v xml:space="preserve"> N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 t="str">
            <v xml:space="preserve"> LF</v>
          </cell>
          <cell r="R2139">
            <v>0</v>
          </cell>
          <cell r="S2139">
            <v>0</v>
          </cell>
          <cell r="T2139">
            <v>0</v>
          </cell>
          <cell r="U2139" t="str">
            <v xml:space="preserve"> N</v>
          </cell>
          <cell r="V2139">
            <v>3</v>
          </cell>
          <cell r="W2139">
            <v>514722856</v>
          </cell>
          <cell r="X2139" t="str">
            <v xml:space="preserve"> S</v>
          </cell>
          <cell r="Y2139">
            <v>69692</v>
          </cell>
          <cell r="Z2139">
            <v>51287</v>
          </cell>
          <cell r="AA2139" t="str">
            <v xml:space="preserve"> WRIGHT,STEVE</v>
          </cell>
          <cell r="AB2139">
            <v>11</v>
          </cell>
          <cell r="AC2139">
            <v>5</v>
          </cell>
          <cell r="AD2139">
            <v>5</v>
          </cell>
          <cell r="AE2139">
            <v>0</v>
          </cell>
          <cell r="AF2139">
            <v>0</v>
          </cell>
          <cell r="AG2139" t="str">
            <v xml:space="preserve"> ST</v>
          </cell>
          <cell r="AH2139" t="str">
            <v xml:space="preserve"> 2014 MAURER DROP DECK (VIN 57C</v>
          </cell>
          <cell r="AI2139" t="str">
            <v xml:space="preserve"> N</v>
          </cell>
          <cell r="AJ2139">
            <v>0</v>
          </cell>
          <cell r="AK2139">
            <v>1</v>
          </cell>
          <cell r="AL2139">
            <v>69692</v>
          </cell>
          <cell r="AM2139">
            <v>51287</v>
          </cell>
          <cell r="AN2139" t="str">
            <v xml:space="preserve"> WRIGHT,STEVE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1</v>
          </cell>
          <cell r="AW2139">
            <v>0</v>
          </cell>
          <cell r="AX2139">
            <v>0</v>
          </cell>
          <cell r="AY2139">
            <v>69692</v>
          </cell>
          <cell r="AZ2139">
            <v>51287</v>
          </cell>
          <cell r="BA2139" t="str">
            <v xml:space="preserve"> WRIGHT,STEVE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 t="str">
            <v>Pass</v>
          </cell>
          <cell r="BH2139" t="str">
            <v>Pass</v>
          </cell>
          <cell r="BI2139" t="str">
            <v>xxxxx</v>
          </cell>
          <cell r="BJ2139">
            <v>0</v>
          </cell>
          <cell r="BK2139">
            <v>0</v>
          </cell>
          <cell r="BL2139">
            <v>0</v>
          </cell>
          <cell r="BM2139"/>
          <cell r="BN2139"/>
          <cell r="BO2139"/>
          <cell r="BP2139"/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/>
          <cell r="BZ2139">
            <v>0</v>
          </cell>
          <cell r="CA2139" t="e">
            <v>#REF!</v>
          </cell>
          <cell r="CB2139" t="str">
            <v>Match</v>
          </cell>
          <cell r="CC2139" t="b">
            <v>0</v>
          </cell>
          <cell r="CD2139" t="str">
            <v>0</v>
          </cell>
          <cell r="CE2139">
            <v>1</v>
          </cell>
          <cell r="CF2139">
            <v>0</v>
          </cell>
          <cell r="CG2139" t="e">
            <v>#VALUE!</v>
          </cell>
          <cell r="CH2139" t="str">
            <v>Invalid #</v>
          </cell>
          <cell r="CI2139">
            <v>43123.686840277776</v>
          </cell>
          <cell r="CJ2139"/>
          <cell r="CK2139" t="e">
            <v>#REF!</v>
          </cell>
          <cell r="CL2139" t="e">
            <v>#REF!</v>
          </cell>
        </row>
        <row r="2140">
          <cell r="B2140">
            <v>51459</v>
          </cell>
          <cell r="C2140" t="str">
            <v xml:space="preserve"> WRIGHT,STEVE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 t="str">
            <v xml:space="preserve"> LIVESTOCK PURCHASE/FEED</v>
          </cell>
          <cell r="I2140" t="str">
            <v xml:space="preserve"> SI</v>
          </cell>
          <cell r="J2140">
            <v>91</v>
          </cell>
          <cell r="K2140" t="str">
            <v xml:space="preserve"> A</v>
          </cell>
          <cell r="L2140" t="str">
            <v xml:space="preserve"> O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 t="str">
            <v xml:space="preserve"> LF</v>
          </cell>
          <cell r="R2140">
            <v>0</v>
          </cell>
          <cell r="S2140">
            <v>0</v>
          </cell>
          <cell r="T2140">
            <v>0</v>
          </cell>
          <cell r="U2140" t="str">
            <v xml:space="preserve"> N</v>
          </cell>
          <cell r="V2140">
            <v>7</v>
          </cell>
          <cell r="W2140">
            <v>514722856</v>
          </cell>
          <cell r="X2140" t="str">
            <v xml:space="preserve"> S</v>
          </cell>
          <cell r="Y2140">
            <v>69692</v>
          </cell>
          <cell r="Z2140">
            <v>51459</v>
          </cell>
          <cell r="AA2140" t="str">
            <v xml:space="preserve"> WRIGHT,STEVE</v>
          </cell>
          <cell r="AB2140">
            <v>11</v>
          </cell>
          <cell r="AC2140">
            <v>4</v>
          </cell>
          <cell r="AD2140">
            <v>11</v>
          </cell>
          <cell r="AE2140">
            <v>0</v>
          </cell>
          <cell r="AF2140">
            <v>0</v>
          </cell>
          <cell r="AG2140" t="str">
            <v xml:space="preserve"> ST</v>
          </cell>
          <cell r="AH2140" t="str">
            <v xml:space="preserve"> INV ACCTS GI LSTCK</v>
          </cell>
          <cell r="AI2140" t="str">
            <v xml:space="preserve"> N</v>
          </cell>
          <cell r="AJ2140">
            <v>0</v>
          </cell>
          <cell r="AK2140">
            <v>2</v>
          </cell>
          <cell r="AL2140">
            <v>69692</v>
          </cell>
          <cell r="AM2140">
            <v>51459</v>
          </cell>
          <cell r="AN2140" t="str">
            <v xml:space="preserve"> WRIGHT,STEVE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1</v>
          </cell>
          <cell r="AW2140">
            <v>0</v>
          </cell>
          <cell r="AX2140">
            <v>0</v>
          </cell>
          <cell r="AY2140">
            <v>69692</v>
          </cell>
          <cell r="AZ2140">
            <v>51459</v>
          </cell>
          <cell r="BA2140" t="str">
            <v xml:space="preserve"> WRIGHT,STEVE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 t="str">
            <v>Pass</v>
          </cell>
          <cell r="BH2140" t="str">
            <v>Pass</v>
          </cell>
          <cell r="BI2140" t="str">
            <v>xxxxx</v>
          </cell>
          <cell r="BJ2140">
            <v>0</v>
          </cell>
          <cell r="BK2140">
            <v>0</v>
          </cell>
          <cell r="BL2140">
            <v>0</v>
          </cell>
          <cell r="BM2140"/>
          <cell r="BN2140"/>
          <cell r="BO2140"/>
          <cell r="BP2140"/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/>
          <cell r="BZ2140">
            <v>0</v>
          </cell>
          <cell r="CA2140" t="e">
            <v>#REF!</v>
          </cell>
          <cell r="CB2140" t="str">
            <v>Match</v>
          </cell>
          <cell r="CC2140" t="b">
            <v>0</v>
          </cell>
          <cell r="CD2140" t="str">
            <v>0</v>
          </cell>
          <cell r="CE2140">
            <v>1</v>
          </cell>
          <cell r="CF2140">
            <v>0</v>
          </cell>
          <cell r="CG2140" t="e">
            <v>#VALUE!</v>
          </cell>
          <cell r="CH2140" t="str">
            <v>Invalid #</v>
          </cell>
          <cell r="CI2140">
            <v>43123.686840277776</v>
          </cell>
          <cell r="CJ2140"/>
          <cell r="CK2140" t="e">
            <v>#REF!</v>
          </cell>
          <cell r="CL2140" t="e">
            <v>#REF!</v>
          </cell>
        </row>
        <row r="2141">
          <cell r="B2141">
            <v>53054</v>
          </cell>
          <cell r="C2141" t="str">
            <v xml:space="preserve"> WRIGHT,SAMANTHA PAIG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 t="str">
            <v xml:space="preserve"> VEHICLE REPAIRS</v>
          </cell>
          <cell r="I2141" t="str">
            <v xml:space="preserve"> SA</v>
          </cell>
          <cell r="J2141">
            <v>31</v>
          </cell>
          <cell r="K2141" t="str">
            <v xml:space="preserve"> A</v>
          </cell>
          <cell r="L2141" t="str">
            <v xml:space="preserve"> N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 t="str">
            <v xml:space="preserve"> JD</v>
          </cell>
          <cell r="R2141">
            <v>0</v>
          </cell>
          <cell r="S2141">
            <v>0</v>
          </cell>
          <cell r="T2141">
            <v>0</v>
          </cell>
          <cell r="U2141" t="str">
            <v xml:space="preserve"> N</v>
          </cell>
          <cell r="V2141">
            <v>1</v>
          </cell>
          <cell r="W2141">
            <v>514086236</v>
          </cell>
          <cell r="X2141" t="str">
            <v xml:space="preserve"> S</v>
          </cell>
          <cell r="Y2141">
            <v>69693</v>
          </cell>
          <cell r="Z2141">
            <v>53054</v>
          </cell>
          <cell r="AA2141" t="str">
            <v xml:space="preserve"> WRIGHT,SAMANTHA PAIG</v>
          </cell>
          <cell r="AB2141">
            <v>13</v>
          </cell>
          <cell r="AC2141">
            <v>10</v>
          </cell>
          <cell r="AD2141">
            <v>4</v>
          </cell>
          <cell r="AE2141">
            <v>0</v>
          </cell>
          <cell r="AF2141">
            <v>0</v>
          </cell>
          <cell r="AG2141" t="str">
            <v xml:space="preserve"> ST</v>
          </cell>
          <cell r="AH2141" t="str">
            <v xml:space="preserve"> UNSECURED</v>
          </cell>
          <cell r="AI2141" t="str">
            <v xml:space="preserve"> N</v>
          </cell>
          <cell r="AJ2141">
            <v>0</v>
          </cell>
          <cell r="AK2141">
            <v>0</v>
          </cell>
          <cell r="AL2141">
            <v>69693</v>
          </cell>
          <cell r="AM2141">
            <v>53054</v>
          </cell>
          <cell r="AN2141" t="str">
            <v xml:space="preserve"> WRIGHT,SAMANTHA PAIG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69693</v>
          </cell>
          <cell r="AZ2141">
            <v>53054</v>
          </cell>
          <cell r="BA2141" t="str">
            <v xml:space="preserve"> WRIGHT,SAMANTHA PAIG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 t="str">
            <v>Pass</v>
          </cell>
          <cell r="BH2141" t="str">
            <v>Pass</v>
          </cell>
          <cell r="BI2141" t="str">
            <v>xxxxx</v>
          </cell>
          <cell r="BJ2141">
            <v>0</v>
          </cell>
          <cell r="BK2141">
            <v>0</v>
          </cell>
          <cell r="BL2141">
            <v>0</v>
          </cell>
          <cell r="BM2141"/>
          <cell r="BN2141"/>
          <cell r="BO2141"/>
          <cell r="BP2141"/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/>
          <cell r="BZ2141">
            <v>0</v>
          </cell>
          <cell r="CA2141" t="e">
            <v>#REF!</v>
          </cell>
          <cell r="CB2141" t="str">
            <v>Match</v>
          </cell>
          <cell r="CC2141" t="b">
            <v>0</v>
          </cell>
          <cell r="CD2141" t="str">
            <v>0</v>
          </cell>
          <cell r="CE2141">
            <v>1</v>
          </cell>
          <cell r="CF2141">
            <v>0</v>
          </cell>
          <cell r="CG2141" t="e">
            <v>#VALUE!</v>
          </cell>
          <cell r="CH2141" t="str">
            <v>Invalid #</v>
          </cell>
          <cell r="CI2141">
            <v>43123.686840277776</v>
          </cell>
          <cell r="CJ2141"/>
          <cell r="CK2141" t="e">
            <v>#REF!</v>
          </cell>
          <cell r="CL2141" t="e">
            <v>#REF!</v>
          </cell>
        </row>
        <row r="2142">
          <cell r="B2142">
            <v>50309</v>
          </cell>
          <cell r="C2142" t="str">
            <v xml:space="preserve"> WRIGHT CATTLE COMPAN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 t="str">
            <v xml:space="preserve"> EQUIPMENT TERM</v>
          </cell>
          <cell r="I2142" t="str">
            <v xml:space="preserve"> SI</v>
          </cell>
          <cell r="J2142">
            <v>91</v>
          </cell>
          <cell r="K2142" t="str">
            <v xml:space="preserve"> A</v>
          </cell>
          <cell r="L2142" t="str">
            <v xml:space="preserve"> N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 t="str">
            <v xml:space="preserve"> JB</v>
          </cell>
          <cell r="R2142">
            <v>0</v>
          </cell>
          <cell r="S2142">
            <v>0</v>
          </cell>
          <cell r="T2142">
            <v>0</v>
          </cell>
          <cell r="U2142" t="str">
            <v xml:space="preserve"> N</v>
          </cell>
          <cell r="V2142">
            <v>3</v>
          </cell>
          <cell r="W2142">
            <v>271966512</v>
          </cell>
          <cell r="X2142" t="str">
            <v xml:space="preserve"> S</v>
          </cell>
          <cell r="Y2142">
            <v>69700</v>
          </cell>
          <cell r="Z2142">
            <v>50309</v>
          </cell>
          <cell r="AA2142" t="str">
            <v xml:space="preserve"> WRIGHT CATTLE COMPAN</v>
          </cell>
          <cell r="AB2142">
            <v>25</v>
          </cell>
          <cell r="AC2142">
            <v>2</v>
          </cell>
          <cell r="AD2142">
            <v>11</v>
          </cell>
          <cell r="AE2142">
            <v>0</v>
          </cell>
          <cell r="AF2142">
            <v>0</v>
          </cell>
          <cell r="AG2142" t="str">
            <v xml:space="preserve"> ST</v>
          </cell>
          <cell r="AH2142" t="str">
            <v xml:space="preserve"> ALL EQUIPMENT</v>
          </cell>
          <cell r="AI2142" t="str">
            <v xml:space="preserve"> N</v>
          </cell>
          <cell r="AJ2142">
            <v>4.95</v>
          </cell>
          <cell r="AK2142">
            <v>1</v>
          </cell>
          <cell r="AL2142">
            <v>69700</v>
          </cell>
          <cell r="AM2142">
            <v>50309</v>
          </cell>
          <cell r="AN2142" t="str">
            <v xml:space="preserve"> WRIGHT CATTLE COMPAN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1</v>
          </cell>
          <cell r="AW2142">
            <v>0</v>
          </cell>
          <cell r="AX2142">
            <v>0</v>
          </cell>
          <cell r="AY2142">
            <v>69700</v>
          </cell>
          <cell r="AZ2142">
            <v>50309</v>
          </cell>
          <cell r="BA2142" t="str">
            <v xml:space="preserve"> WRIGHT CATTLE COMPAN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 t="str">
            <v>Pass</v>
          </cell>
          <cell r="BH2142" t="str">
            <v>Pass</v>
          </cell>
          <cell r="BI2142" t="str">
            <v>xxxxx</v>
          </cell>
          <cell r="BJ2142">
            <v>0</v>
          </cell>
          <cell r="BK2142">
            <v>0</v>
          </cell>
          <cell r="BL2142">
            <v>0</v>
          </cell>
          <cell r="BM2142"/>
          <cell r="BN2142"/>
          <cell r="BO2142"/>
          <cell r="BP2142"/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/>
          <cell r="BZ2142">
            <v>0</v>
          </cell>
          <cell r="CA2142" t="e">
            <v>#REF!</v>
          </cell>
          <cell r="CB2142" t="str">
            <v>Match</v>
          </cell>
          <cell r="CC2142" t="b">
            <v>0</v>
          </cell>
          <cell r="CD2142" t="str">
            <v>0</v>
          </cell>
          <cell r="CE2142">
            <v>1</v>
          </cell>
          <cell r="CF2142">
            <v>0</v>
          </cell>
          <cell r="CG2142" t="e">
            <v>#VALUE!</v>
          </cell>
          <cell r="CH2142" t="str">
            <v>Invalid #</v>
          </cell>
          <cell r="CI2142">
            <v>43123.686840277776</v>
          </cell>
          <cell r="CJ2142"/>
          <cell r="CK2142" t="e">
            <v>#REF!</v>
          </cell>
          <cell r="CL2142" t="e">
            <v>#REF!</v>
          </cell>
        </row>
        <row r="2143">
          <cell r="B2143">
            <v>51661</v>
          </cell>
          <cell r="C2143" t="str">
            <v xml:space="preserve"> WRIGHT CATTLE COMPAN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 t="str">
            <v xml:space="preserve"> TRACTOR REPAIR</v>
          </cell>
          <cell r="I2143" t="str">
            <v xml:space="preserve"> SI</v>
          </cell>
          <cell r="J2143">
            <v>91</v>
          </cell>
          <cell r="K2143" t="str">
            <v xml:space="preserve"> A</v>
          </cell>
          <cell r="L2143" t="str">
            <v xml:space="preserve"> N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 t="str">
            <v xml:space="preserve"> JB</v>
          </cell>
          <cell r="R2143">
            <v>0</v>
          </cell>
          <cell r="S2143">
            <v>0</v>
          </cell>
          <cell r="T2143">
            <v>0</v>
          </cell>
          <cell r="U2143" t="str">
            <v xml:space="preserve"> N</v>
          </cell>
          <cell r="V2143">
            <v>7</v>
          </cell>
          <cell r="W2143">
            <v>271966512</v>
          </cell>
          <cell r="X2143" t="str">
            <v xml:space="preserve"> F</v>
          </cell>
          <cell r="Y2143">
            <v>69700</v>
          </cell>
          <cell r="Z2143">
            <v>51661</v>
          </cell>
          <cell r="AA2143" t="str">
            <v xml:space="preserve"> WRIGHT CATTLE COMPAN</v>
          </cell>
          <cell r="AB2143">
            <v>25</v>
          </cell>
          <cell r="AC2143">
            <v>4</v>
          </cell>
          <cell r="AD2143">
            <v>11</v>
          </cell>
          <cell r="AE2143">
            <v>0</v>
          </cell>
          <cell r="AF2143">
            <v>0</v>
          </cell>
          <cell r="AG2143" t="str">
            <v xml:space="preserve"> ST</v>
          </cell>
          <cell r="AH2143" t="str">
            <v xml:space="preserve"> ALL ACCOUNTS AND EQUIPMENT</v>
          </cell>
          <cell r="AI2143" t="str">
            <v xml:space="preserve"> N</v>
          </cell>
          <cell r="AJ2143">
            <v>0</v>
          </cell>
          <cell r="AK2143">
            <v>1</v>
          </cell>
          <cell r="AL2143">
            <v>69700</v>
          </cell>
          <cell r="AM2143">
            <v>51661</v>
          </cell>
          <cell r="AN2143" t="str">
            <v xml:space="preserve"> WRIGHT CATTLE COMPAN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1</v>
          </cell>
          <cell r="AW2143">
            <v>0</v>
          </cell>
          <cell r="AX2143">
            <v>0</v>
          </cell>
          <cell r="AY2143">
            <v>69700</v>
          </cell>
          <cell r="AZ2143">
            <v>51661</v>
          </cell>
          <cell r="BA2143" t="str">
            <v xml:space="preserve"> WRIGHT CATTLE COMPAN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 t="str">
            <v>Pass</v>
          </cell>
          <cell r="BH2143" t="str">
            <v>Pass</v>
          </cell>
          <cell r="BI2143" t="str">
            <v>xxxxx</v>
          </cell>
          <cell r="BJ2143">
            <v>0</v>
          </cell>
          <cell r="BK2143">
            <v>0</v>
          </cell>
          <cell r="BL2143">
            <v>0</v>
          </cell>
          <cell r="BM2143"/>
          <cell r="BN2143"/>
          <cell r="BO2143"/>
          <cell r="BP2143"/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/>
          <cell r="BZ2143">
            <v>0</v>
          </cell>
          <cell r="CA2143" t="e">
            <v>#REF!</v>
          </cell>
          <cell r="CB2143" t="str">
            <v>Match</v>
          </cell>
          <cell r="CC2143" t="b">
            <v>0</v>
          </cell>
          <cell r="CD2143" t="str">
            <v>0</v>
          </cell>
          <cell r="CE2143">
            <v>1</v>
          </cell>
          <cell r="CF2143">
            <v>0</v>
          </cell>
          <cell r="CG2143" t="e">
            <v>#VALUE!</v>
          </cell>
          <cell r="CH2143" t="str">
            <v>Invalid #</v>
          </cell>
          <cell r="CI2143">
            <v>43123.686840277776</v>
          </cell>
          <cell r="CJ2143"/>
          <cell r="CK2143" t="e">
            <v>#REF!</v>
          </cell>
          <cell r="CL2143" t="e">
            <v>#REF!</v>
          </cell>
        </row>
        <row r="2144">
          <cell r="B2144">
            <v>52315</v>
          </cell>
          <cell r="C2144" t="str">
            <v xml:space="preserve"> WRIGHT CATTLE COMPAN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 t="str">
            <v xml:space="preserve"> OPERATING LOC</v>
          </cell>
          <cell r="I2144" t="str">
            <v xml:space="preserve"> SI</v>
          </cell>
          <cell r="J2144">
            <v>91</v>
          </cell>
          <cell r="K2144" t="str">
            <v xml:space="preserve"> A</v>
          </cell>
          <cell r="L2144" t="str">
            <v xml:space="preserve"> O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 t="str">
            <v xml:space="preserve"> JB</v>
          </cell>
          <cell r="R2144">
            <v>0</v>
          </cell>
          <cell r="S2144">
            <v>0</v>
          </cell>
          <cell r="T2144">
            <v>0</v>
          </cell>
          <cell r="U2144" t="str">
            <v xml:space="preserve"> N</v>
          </cell>
          <cell r="V2144">
            <v>3</v>
          </cell>
          <cell r="W2144">
            <v>271966512</v>
          </cell>
          <cell r="X2144" t="str">
            <v xml:space="preserve"> F</v>
          </cell>
          <cell r="Y2144">
            <v>69700</v>
          </cell>
          <cell r="Z2144">
            <v>52315</v>
          </cell>
          <cell r="AA2144" t="str">
            <v xml:space="preserve"> WRIGHT CATTLE COMPAN</v>
          </cell>
          <cell r="AB2144">
            <v>25</v>
          </cell>
          <cell r="AC2144">
            <v>4</v>
          </cell>
          <cell r="AD2144">
            <v>11</v>
          </cell>
          <cell r="AE2144">
            <v>0</v>
          </cell>
          <cell r="AF2144">
            <v>0</v>
          </cell>
          <cell r="AG2144" t="str">
            <v xml:space="preserve"> ST</v>
          </cell>
          <cell r="AH2144" t="str">
            <v xml:space="preserve"> ALL EQUIPMENT</v>
          </cell>
          <cell r="AI2144" t="str">
            <v xml:space="preserve"> N</v>
          </cell>
          <cell r="AJ2144">
            <v>0</v>
          </cell>
          <cell r="AK2144">
            <v>0</v>
          </cell>
          <cell r="AL2144">
            <v>69700</v>
          </cell>
          <cell r="AM2144">
            <v>52315</v>
          </cell>
          <cell r="AN2144" t="str">
            <v xml:space="preserve"> WRIGHT CATTLE COMPAN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69700</v>
          </cell>
          <cell r="AZ2144">
            <v>52315</v>
          </cell>
          <cell r="BA2144" t="str">
            <v xml:space="preserve"> WRIGHT CATTLE COMPAN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 t="str">
            <v>Pass</v>
          </cell>
          <cell r="BH2144" t="str">
            <v>Pass</v>
          </cell>
          <cell r="BI2144" t="str">
            <v>xxxxx</v>
          </cell>
          <cell r="BJ2144">
            <v>0</v>
          </cell>
          <cell r="BK2144">
            <v>0</v>
          </cell>
          <cell r="BL2144">
            <v>0</v>
          </cell>
          <cell r="BM2144"/>
          <cell r="BN2144"/>
          <cell r="BO2144"/>
          <cell r="BP2144"/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/>
          <cell r="BZ2144">
            <v>0</v>
          </cell>
          <cell r="CA2144" t="e">
            <v>#REF!</v>
          </cell>
          <cell r="CB2144" t="str">
            <v>Match</v>
          </cell>
          <cell r="CC2144" t="b">
            <v>0</v>
          </cell>
          <cell r="CD2144" t="str">
            <v>0</v>
          </cell>
          <cell r="CE2144">
            <v>1</v>
          </cell>
          <cell r="CF2144">
            <v>0</v>
          </cell>
          <cell r="CG2144" t="e">
            <v>#VALUE!</v>
          </cell>
          <cell r="CH2144" t="str">
            <v>Invalid #</v>
          </cell>
          <cell r="CI2144">
            <v>43123.686840277776</v>
          </cell>
          <cell r="CJ2144"/>
          <cell r="CK2144" t="e">
            <v>#REF!</v>
          </cell>
          <cell r="CL2144" t="e">
            <v>#REF!</v>
          </cell>
        </row>
        <row r="2145">
          <cell r="B2145">
            <v>310251</v>
          </cell>
          <cell r="C2145" t="str">
            <v xml:space="preserve"> WYCOFF, ADAM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 t="str">
            <v xml:space="preserve"> HOME PURCHASE</v>
          </cell>
          <cell r="I2145" t="str">
            <v xml:space="preserve"> PA</v>
          </cell>
          <cell r="J2145">
            <v>19</v>
          </cell>
          <cell r="K2145" t="str">
            <v xml:space="preserve"> A</v>
          </cell>
          <cell r="L2145" t="str">
            <v xml:space="preserve"> N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 t="str">
            <v xml:space="preserve"> KM</v>
          </cell>
          <cell r="R2145">
            <v>0</v>
          </cell>
          <cell r="S2145">
            <v>0</v>
          </cell>
          <cell r="T2145">
            <v>0</v>
          </cell>
          <cell r="U2145" t="str">
            <v xml:space="preserve"> N</v>
          </cell>
          <cell r="V2145">
            <v>2</v>
          </cell>
          <cell r="W2145">
            <v>513822568</v>
          </cell>
          <cell r="X2145" t="str">
            <v xml:space="preserve"> S</v>
          </cell>
          <cell r="Y2145">
            <v>69910</v>
          </cell>
          <cell r="Z2145">
            <v>310251</v>
          </cell>
          <cell r="AA2145" t="str">
            <v xml:space="preserve"> WYCOFF, ADAM</v>
          </cell>
          <cell r="AB2145">
            <v>1</v>
          </cell>
          <cell r="AC2145">
            <v>6</v>
          </cell>
          <cell r="AD2145">
            <v>3</v>
          </cell>
          <cell r="AE2145">
            <v>310251</v>
          </cell>
          <cell r="AF2145">
            <v>1</v>
          </cell>
          <cell r="AG2145" t="str">
            <v xml:space="preserve"> ST</v>
          </cell>
          <cell r="AH2145" t="str">
            <v xml:space="preserve"> 208 DOWNING ROAD</v>
          </cell>
          <cell r="AI2145" t="str">
            <v xml:space="preserve"> N</v>
          </cell>
          <cell r="AJ2145">
            <v>0</v>
          </cell>
          <cell r="AK2145">
            <v>0</v>
          </cell>
          <cell r="AL2145">
            <v>69910</v>
          </cell>
          <cell r="AM2145">
            <v>310251</v>
          </cell>
          <cell r="AN2145" t="str">
            <v xml:space="preserve"> WYCOFF, ADAM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69910</v>
          </cell>
          <cell r="AZ2145">
            <v>310251</v>
          </cell>
          <cell r="BA2145" t="str">
            <v xml:space="preserve"> WYCOFF, ADAM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 t="str">
            <v>Pass</v>
          </cell>
          <cell r="BH2145" t="str">
            <v>Pass</v>
          </cell>
          <cell r="BI2145" t="str">
            <v>xxxxx</v>
          </cell>
          <cell r="BJ2145">
            <v>0</v>
          </cell>
          <cell r="BK2145">
            <v>0</v>
          </cell>
          <cell r="BL2145">
            <v>0</v>
          </cell>
          <cell r="BM2145"/>
          <cell r="BN2145"/>
          <cell r="BO2145"/>
          <cell r="BP2145"/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/>
          <cell r="BZ2145">
            <v>0</v>
          </cell>
          <cell r="CA2145" t="e">
            <v>#REF!</v>
          </cell>
          <cell r="CB2145" t="str">
            <v>Match</v>
          </cell>
          <cell r="CC2145" t="b">
            <v>0</v>
          </cell>
          <cell r="CD2145" t="str">
            <v>0</v>
          </cell>
          <cell r="CE2145">
            <v>1</v>
          </cell>
          <cell r="CF2145">
            <v>0</v>
          </cell>
          <cell r="CG2145" t="e">
            <v>#VALUE!</v>
          </cell>
          <cell r="CH2145" t="str">
            <v>Invalid #</v>
          </cell>
          <cell r="CI2145">
            <v>43123.686840277776</v>
          </cell>
          <cell r="CJ2145"/>
          <cell r="CK2145" t="e">
            <v>#REF!</v>
          </cell>
          <cell r="CL2145" t="e">
            <v>#REF!</v>
          </cell>
        </row>
        <row r="2146">
          <cell r="B2146">
            <v>9310251</v>
          </cell>
          <cell r="C2146" t="str">
            <v xml:space="preserve"> WYCOFF,ADAM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 t="str">
            <v xml:space="preserve"> FHLB SOLD LOAN</v>
          </cell>
          <cell r="I2146" t="str">
            <v xml:space="preserve"> PT</v>
          </cell>
          <cell r="J2146">
            <v>20</v>
          </cell>
          <cell r="K2146" t="str">
            <v xml:space="preserve"> A</v>
          </cell>
          <cell r="L2146" t="str">
            <v xml:space="preserve"> N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 t="str">
            <v xml:space="preserve"> KM</v>
          </cell>
          <cell r="R2146">
            <v>0</v>
          </cell>
          <cell r="S2146">
            <v>0</v>
          </cell>
          <cell r="T2146">
            <v>0</v>
          </cell>
          <cell r="U2146" t="str">
            <v xml:space="preserve"> N</v>
          </cell>
          <cell r="V2146">
            <v>2</v>
          </cell>
          <cell r="W2146">
            <v>513822568</v>
          </cell>
          <cell r="X2146" t="str">
            <v xml:space="preserve"> S</v>
          </cell>
          <cell r="Y2146">
            <v>69910</v>
          </cell>
          <cell r="Z2146">
            <v>9310251</v>
          </cell>
          <cell r="AA2146" t="str">
            <v xml:space="preserve"> WYCOFF,ADAM</v>
          </cell>
          <cell r="AB2146">
            <v>1</v>
          </cell>
          <cell r="AC2146">
            <v>6</v>
          </cell>
          <cell r="AD2146">
            <v>3</v>
          </cell>
          <cell r="AE2146">
            <v>0</v>
          </cell>
          <cell r="AF2146">
            <v>1</v>
          </cell>
          <cell r="AG2146" t="str">
            <v xml:space="preserve"> ST</v>
          </cell>
          <cell r="AH2146" t="str">
            <v xml:space="preserve"> 208 DOWNING ROAD, SCOTT CITY</v>
          </cell>
          <cell r="AI2146" t="str">
            <v xml:space="preserve"> N</v>
          </cell>
          <cell r="AJ2146">
            <v>3.75</v>
          </cell>
          <cell r="AK2146">
            <v>0</v>
          </cell>
          <cell r="AL2146">
            <v>69910</v>
          </cell>
          <cell r="AM2146">
            <v>9310251</v>
          </cell>
          <cell r="AN2146" t="str">
            <v xml:space="preserve"> WYCOFF,ADAM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69910</v>
          </cell>
          <cell r="AZ2146">
            <v>9310251</v>
          </cell>
          <cell r="BA2146" t="str">
            <v xml:space="preserve"> WYCOFF,ADAM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 t="str">
            <v>Pass</v>
          </cell>
          <cell r="BH2146" t="str">
            <v>Pass</v>
          </cell>
          <cell r="BI2146" t="str">
            <v>xxxxx</v>
          </cell>
          <cell r="BJ2146">
            <v>0</v>
          </cell>
          <cell r="BK2146">
            <v>0</v>
          </cell>
          <cell r="BL2146">
            <v>0</v>
          </cell>
          <cell r="BM2146"/>
          <cell r="BN2146"/>
          <cell r="BO2146"/>
          <cell r="BP2146"/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/>
          <cell r="BZ2146">
            <v>0</v>
          </cell>
          <cell r="CA2146" t="e">
            <v>#REF!</v>
          </cell>
          <cell r="CB2146" t="str">
            <v>Match</v>
          </cell>
          <cell r="CC2146" t="b">
            <v>0</v>
          </cell>
          <cell r="CD2146" t="str">
            <v>0</v>
          </cell>
          <cell r="CE2146">
            <v>1</v>
          </cell>
          <cell r="CF2146">
            <v>0</v>
          </cell>
          <cell r="CG2146" t="e">
            <v>#VALUE!</v>
          </cell>
          <cell r="CH2146" t="str">
            <v>Invalid #</v>
          </cell>
          <cell r="CI2146">
            <v>43123.686840277776</v>
          </cell>
          <cell r="CJ2146"/>
          <cell r="CK2146" t="e">
            <v>#REF!</v>
          </cell>
          <cell r="CL2146" t="e">
            <v>#REF!</v>
          </cell>
        </row>
        <row r="2147">
          <cell r="B2147">
            <v>310322</v>
          </cell>
          <cell r="C2147" t="str">
            <v xml:space="preserve"> YAGER,JAMES A.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 t="str">
            <v xml:space="preserve"> CASH OUT REFINANCE</v>
          </cell>
          <cell r="I2147" t="str">
            <v xml:space="preserve"> PA</v>
          </cell>
          <cell r="J2147">
            <v>19</v>
          </cell>
          <cell r="K2147" t="str">
            <v xml:space="preserve"> A</v>
          </cell>
          <cell r="L2147" t="str">
            <v xml:space="preserve"> N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 t="str">
            <v xml:space="preserve"> AT</v>
          </cell>
          <cell r="R2147">
            <v>0</v>
          </cell>
          <cell r="S2147">
            <v>0</v>
          </cell>
          <cell r="T2147">
            <v>0</v>
          </cell>
          <cell r="U2147" t="str">
            <v xml:space="preserve"> N</v>
          </cell>
          <cell r="V2147">
            <v>2</v>
          </cell>
          <cell r="W2147">
            <v>513966851</v>
          </cell>
          <cell r="X2147" t="str">
            <v xml:space="preserve"> S</v>
          </cell>
          <cell r="Y2147">
            <v>70040</v>
          </cell>
          <cell r="Z2147">
            <v>310322</v>
          </cell>
          <cell r="AA2147" t="str">
            <v xml:space="preserve"> YAGER,JAMES A.</v>
          </cell>
          <cell r="AB2147">
            <v>11</v>
          </cell>
          <cell r="AC2147">
            <v>6</v>
          </cell>
          <cell r="AD2147">
            <v>3</v>
          </cell>
          <cell r="AE2147">
            <v>0</v>
          </cell>
          <cell r="AF2147">
            <v>1</v>
          </cell>
          <cell r="AG2147" t="str">
            <v xml:space="preserve"> ST</v>
          </cell>
          <cell r="AH2147" t="str">
            <v xml:space="preserve"> 2510 E HWY. 96, SCOTT CITY</v>
          </cell>
          <cell r="AI2147" t="str">
            <v xml:space="preserve"> N</v>
          </cell>
          <cell r="AJ2147">
            <v>0</v>
          </cell>
          <cell r="AK2147">
            <v>0</v>
          </cell>
          <cell r="AL2147">
            <v>70040</v>
          </cell>
          <cell r="AM2147">
            <v>310322</v>
          </cell>
          <cell r="AN2147" t="str">
            <v xml:space="preserve"> YAGER,JAMES A.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70040</v>
          </cell>
          <cell r="AZ2147">
            <v>310322</v>
          </cell>
          <cell r="BA2147" t="str">
            <v xml:space="preserve"> YAGER,JAMES A.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 t="str">
            <v>Pass</v>
          </cell>
          <cell r="BH2147" t="str">
            <v>Pass</v>
          </cell>
          <cell r="BI2147" t="str">
            <v>xxxxx</v>
          </cell>
          <cell r="BJ2147">
            <v>0</v>
          </cell>
          <cell r="BK2147">
            <v>0</v>
          </cell>
          <cell r="BL2147">
            <v>0</v>
          </cell>
          <cell r="BM2147"/>
          <cell r="BN2147"/>
          <cell r="BO2147"/>
          <cell r="BP2147"/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/>
          <cell r="BZ2147">
            <v>0</v>
          </cell>
          <cell r="CA2147" t="e">
            <v>#REF!</v>
          </cell>
          <cell r="CB2147" t="str">
            <v>Match</v>
          </cell>
          <cell r="CC2147" t="b">
            <v>0</v>
          </cell>
          <cell r="CD2147" t="str">
            <v>0</v>
          </cell>
          <cell r="CE2147">
            <v>1</v>
          </cell>
          <cell r="CF2147">
            <v>0</v>
          </cell>
          <cell r="CG2147" t="e">
            <v>#VALUE!</v>
          </cell>
          <cell r="CH2147" t="str">
            <v>Invalid #</v>
          </cell>
          <cell r="CI2147">
            <v>43123.686840277776</v>
          </cell>
          <cell r="CJ2147"/>
          <cell r="CK2147" t="e">
            <v>#REF!</v>
          </cell>
          <cell r="CL2147" t="e">
            <v>#REF!</v>
          </cell>
        </row>
        <row r="2148">
          <cell r="B2148">
            <v>9310322</v>
          </cell>
          <cell r="C2148" t="str">
            <v xml:space="preserve"> YAGER,JAMES A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 t="str">
            <v xml:space="preserve"> SOLD FHLB LOAN</v>
          </cell>
          <cell r="I2148" t="str">
            <v xml:space="preserve"> PT</v>
          </cell>
          <cell r="J2148">
            <v>20</v>
          </cell>
          <cell r="K2148" t="str">
            <v xml:space="preserve"> A</v>
          </cell>
          <cell r="L2148" t="str">
            <v xml:space="preserve"> N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 t="str">
            <v xml:space="preserve"> AT</v>
          </cell>
          <cell r="R2148">
            <v>0</v>
          </cell>
          <cell r="S2148">
            <v>0</v>
          </cell>
          <cell r="T2148">
            <v>0</v>
          </cell>
          <cell r="U2148" t="str">
            <v xml:space="preserve"> N</v>
          </cell>
          <cell r="V2148">
            <v>2</v>
          </cell>
          <cell r="W2148">
            <v>513966851</v>
          </cell>
          <cell r="X2148" t="str">
            <v xml:space="preserve"> S</v>
          </cell>
          <cell r="Y2148">
            <v>70040</v>
          </cell>
          <cell r="Z2148">
            <v>9310322</v>
          </cell>
          <cell r="AA2148" t="str">
            <v xml:space="preserve"> YAGER,JAMES A</v>
          </cell>
          <cell r="AB2148">
            <v>11</v>
          </cell>
          <cell r="AC2148">
            <v>6</v>
          </cell>
          <cell r="AD2148">
            <v>3</v>
          </cell>
          <cell r="AE2148">
            <v>0</v>
          </cell>
          <cell r="AF2148">
            <v>1</v>
          </cell>
          <cell r="AG2148" t="str">
            <v xml:space="preserve"> ST</v>
          </cell>
          <cell r="AH2148" t="str">
            <v xml:space="preserve"> 2510 E. HWY. 96, SCOTT CITY</v>
          </cell>
          <cell r="AI2148" t="str">
            <v xml:space="preserve"> N</v>
          </cell>
          <cell r="AJ2148">
            <v>0</v>
          </cell>
          <cell r="AK2148">
            <v>2</v>
          </cell>
          <cell r="AL2148">
            <v>70040</v>
          </cell>
          <cell r="AM2148">
            <v>9310322</v>
          </cell>
          <cell r="AN2148" t="str">
            <v xml:space="preserve"> YAGER,JAMES A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70040</v>
          </cell>
          <cell r="AZ2148">
            <v>9310322</v>
          </cell>
          <cell r="BA2148" t="str">
            <v xml:space="preserve"> YAGER,JAMES A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 t="str">
            <v>Pass</v>
          </cell>
          <cell r="BH2148" t="str">
            <v>Pass</v>
          </cell>
          <cell r="BI2148" t="str">
            <v>xxxxx</v>
          </cell>
          <cell r="BJ2148">
            <v>0</v>
          </cell>
          <cell r="BK2148">
            <v>0</v>
          </cell>
          <cell r="BL2148">
            <v>0</v>
          </cell>
          <cell r="BM2148"/>
          <cell r="BN2148"/>
          <cell r="BO2148"/>
          <cell r="BP2148"/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/>
          <cell r="BZ2148">
            <v>0</v>
          </cell>
          <cell r="CA2148" t="e">
            <v>#REF!</v>
          </cell>
          <cell r="CB2148" t="str">
            <v>Match</v>
          </cell>
          <cell r="CC2148" t="b">
            <v>0</v>
          </cell>
          <cell r="CD2148" t="str">
            <v>0</v>
          </cell>
          <cell r="CE2148">
            <v>1</v>
          </cell>
          <cell r="CF2148">
            <v>0</v>
          </cell>
          <cell r="CG2148" t="e">
            <v>#VALUE!</v>
          </cell>
          <cell r="CH2148" t="str">
            <v>Invalid #</v>
          </cell>
          <cell r="CI2148">
            <v>43123.686840277776</v>
          </cell>
          <cell r="CJ2148"/>
          <cell r="CK2148" t="e">
            <v>#REF!</v>
          </cell>
          <cell r="CL2148" t="e">
            <v>#REF!</v>
          </cell>
        </row>
        <row r="2149">
          <cell r="B2149">
            <v>51660</v>
          </cell>
          <cell r="C2149" t="str">
            <v xml:space="preserve"> YANEZ,JUAN ENRIQUE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 t="str">
            <v xml:space="preserve"> PURCHASE VEHICLE</v>
          </cell>
          <cell r="I2149" t="str">
            <v xml:space="preserve"> SA</v>
          </cell>
          <cell r="J2149">
            <v>34</v>
          </cell>
          <cell r="K2149" t="str">
            <v xml:space="preserve"> A</v>
          </cell>
          <cell r="L2149" t="str">
            <v xml:space="preserve"> N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 t="str">
            <v xml:space="preserve"> JD</v>
          </cell>
          <cell r="R2149">
            <v>0</v>
          </cell>
          <cell r="S2149">
            <v>0</v>
          </cell>
          <cell r="T2149">
            <v>0</v>
          </cell>
          <cell r="U2149" t="str">
            <v xml:space="preserve"> N</v>
          </cell>
          <cell r="V2149">
            <v>11</v>
          </cell>
          <cell r="W2149">
            <v>972814208</v>
          </cell>
          <cell r="X2149" t="str">
            <v xml:space="preserve"> S</v>
          </cell>
          <cell r="Y2149">
            <v>70043</v>
          </cell>
          <cell r="Z2149">
            <v>51660</v>
          </cell>
          <cell r="AA2149" t="str">
            <v xml:space="preserve"> YANEZ,JUAN ENRIQUE</v>
          </cell>
          <cell r="AB2149">
            <v>25</v>
          </cell>
          <cell r="AC2149">
            <v>5</v>
          </cell>
          <cell r="AD2149">
            <v>12</v>
          </cell>
          <cell r="AE2149">
            <v>0</v>
          </cell>
          <cell r="AF2149">
            <v>0</v>
          </cell>
          <cell r="AG2149" t="str">
            <v xml:space="preserve"> ST</v>
          </cell>
          <cell r="AH2149" t="str">
            <v xml:space="preserve"> 2011 CHEVROLET SILVERADO 4X4</v>
          </cell>
          <cell r="AI2149" t="str">
            <v xml:space="preserve"> N</v>
          </cell>
          <cell r="AJ2149">
            <v>8</v>
          </cell>
          <cell r="AK2149">
            <v>1</v>
          </cell>
          <cell r="AL2149">
            <v>70043</v>
          </cell>
          <cell r="AM2149">
            <v>51660</v>
          </cell>
          <cell r="AN2149" t="str">
            <v xml:space="preserve"> YANEZ,JUAN ENRIQUE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1</v>
          </cell>
          <cell r="AW2149">
            <v>0</v>
          </cell>
          <cell r="AX2149">
            <v>0</v>
          </cell>
          <cell r="AY2149">
            <v>70043</v>
          </cell>
          <cell r="AZ2149">
            <v>51660</v>
          </cell>
          <cell r="BA2149" t="str">
            <v xml:space="preserve"> YANEZ,JUAN ENRIQUE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 t="str">
            <v>Pass</v>
          </cell>
          <cell r="BH2149" t="str">
            <v>Pass</v>
          </cell>
          <cell r="BI2149" t="str">
            <v>xxxxx</v>
          </cell>
          <cell r="BJ2149">
            <v>0</v>
          </cell>
          <cell r="BK2149">
            <v>0</v>
          </cell>
          <cell r="BL2149">
            <v>0</v>
          </cell>
          <cell r="BM2149"/>
          <cell r="BN2149"/>
          <cell r="BO2149"/>
          <cell r="BP2149"/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/>
          <cell r="BZ2149">
            <v>0</v>
          </cell>
          <cell r="CA2149" t="e">
            <v>#REF!</v>
          </cell>
          <cell r="CB2149" t="str">
            <v>Match</v>
          </cell>
          <cell r="CC2149" t="b">
            <v>0</v>
          </cell>
          <cell r="CD2149" t="str">
            <v>0</v>
          </cell>
          <cell r="CE2149">
            <v>1</v>
          </cell>
          <cell r="CF2149">
            <v>0</v>
          </cell>
          <cell r="CG2149" t="e">
            <v>#VALUE!</v>
          </cell>
          <cell r="CH2149" t="str">
            <v>Invalid #</v>
          </cell>
          <cell r="CI2149">
            <v>43123.686840277776</v>
          </cell>
          <cell r="CJ2149"/>
          <cell r="CK2149" t="e">
            <v>#REF!</v>
          </cell>
          <cell r="CL2149" t="e">
            <v>#REF!</v>
          </cell>
        </row>
        <row r="2150">
          <cell r="B2150">
            <v>52881</v>
          </cell>
          <cell r="C2150" t="str">
            <v xml:space="preserve"> YATES,DAVID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 t="str">
            <v xml:space="preserve"> HOME REPAIRS</v>
          </cell>
          <cell r="I2150" t="str">
            <v xml:space="preserve"> SA</v>
          </cell>
          <cell r="J2150">
            <v>31</v>
          </cell>
          <cell r="K2150" t="str">
            <v xml:space="preserve"> A</v>
          </cell>
          <cell r="L2150" t="str">
            <v xml:space="preserve"> N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 t="str">
            <v xml:space="preserve"> JD</v>
          </cell>
          <cell r="R2150">
            <v>0</v>
          </cell>
          <cell r="S2150">
            <v>0</v>
          </cell>
          <cell r="T2150">
            <v>0</v>
          </cell>
          <cell r="U2150" t="str">
            <v xml:space="preserve"> N</v>
          </cell>
          <cell r="V2150">
            <v>1</v>
          </cell>
          <cell r="W2150">
            <v>512620098</v>
          </cell>
          <cell r="X2150" t="str">
            <v xml:space="preserve"> S</v>
          </cell>
          <cell r="Y2150">
            <v>70050</v>
          </cell>
          <cell r="Z2150">
            <v>52881</v>
          </cell>
          <cell r="AA2150" t="str">
            <v xml:space="preserve"> YATES,DAVID</v>
          </cell>
          <cell r="AB2150">
            <v>23</v>
          </cell>
          <cell r="AC2150">
            <v>9</v>
          </cell>
          <cell r="AD2150">
            <v>4</v>
          </cell>
          <cell r="AE2150">
            <v>0</v>
          </cell>
          <cell r="AF2150">
            <v>0</v>
          </cell>
          <cell r="AG2150" t="str">
            <v xml:space="preserve"> ST</v>
          </cell>
          <cell r="AH2150" t="str">
            <v xml:space="preserve"> UNSECURED</v>
          </cell>
          <cell r="AI2150" t="str">
            <v xml:space="preserve"> N</v>
          </cell>
          <cell r="AJ2150">
            <v>0</v>
          </cell>
          <cell r="AK2150">
            <v>1</v>
          </cell>
          <cell r="AL2150">
            <v>70050</v>
          </cell>
          <cell r="AM2150">
            <v>52881</v>
          </cell>
          <cell r="AN2150" t="str">
            <v xml:space="preserve"> YATES,DAVID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70050</v>
          </cell>
          <cell r="AZ2150">
            <v>52881</v>
          </cell>
          <cell r="BA2150" t="str">
            <v xml:space="preserve"> YATES,DAVID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 t="str">
            <v>Pass</v>
          </cell>
          <cell r="BH2150" t="str">
            <v>Pass</v>
          </cell>
          <cell r="BI2150" t="str">
            <v>xxxxx</v>
          </cell>
          <cell r="BJ2150">
            <v>0</v>
          </cell>
          <cell r="BK2150">
            <v>0</v>
          </cell>
          <cell r="BL2150">
            <v>0</v>
          </cell>
          <cell r="BM2150"/>
          <cell r="BN2150"/>
          <cell r="BO2150"/>
          <cell r="BP2150"/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/>
          <cell r="BZ2150">
            <v>0</v>
          </cell>
          <cell r="CA2150" t="e">
            <v>#REF!</v>
          </cell>
          <cell r="CB2150" t="str">
            <v>Match</v>
          </cell>
          <cell r="CC2150" t="b">
            <v>0</v>
          </cell>
          <cell r="CD2150" t="str">
            <v>0</v>
          </cell>
          <cell r="CE2150">
            <v>1</v>
          </cell>
          <cell r="CF2150">
            <v>0</v>
          </cell>
          <cell r="CG2150" t="e">
            <v>#VALUE!</v>
          </cell>
          <cell r="CH2150" t="str">
            <v>Invalid #</v>
          </cell>
          <cell r="CI2150">
            <v>43123.686840277776</v>
          </cell>
          <cell r="CJ2150"/>
          <cell r="CK2150" t="e">
            <v>#REF!</v>
          </cell>
          <cell r="CL2150" t="e">
            <v>#REF!</v>
          </cell>
        </row>
        <row r="2151">
          <cell r="B2151">
            <v>53052</v>
          </cell>
          <cell r="C2151" t="str">
            <v xml:space="preserve"> YATES,DAVID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 t="str">
            <v xml:space="preserve"> PERSONAL</v>
          </cell>
          <cell r="I2151" t="str">
            <v xml:space="preserve"> SA</v>
          </cell>
          <cell r="J2151">
            <v>31</v>
          </cell>
          <cell r="K2151" t="str">
            <v xml:space="preserve"> A</v>
          </cell>
          <cell r="L2151" t="str">
            <v xml:space="preserve"> N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 t="str">
            <v xml:space="preserve"> MN</v>
          </cell>
          <cell r="R2151">
            <v>0</v>
          </cell>
          <cell r="S2151">
            <v>0</v>
          </cell>
          <cell r="T2151">
            <v>0</v>
          </cell>
          <cell r="U2151" t="str">
            <v xml:space="preserve"> N</v>
          </cell>
          <cell r="V2151">
            <v>1</v>
          </cell>
          <cell r="W2151">
            <v>512620098</v>
          </cell>
          <cell r="X2151" t="str">
            <v xml:space="preserve"> S</v>
          </cell>
          <cell r="Y2151">
            <v>70050</v>
          </cell>
          <cell r="Z2151">
            <v>53052</v>
          </cell>
          <cell r="AA2151" t="str">
            <v xml:space="preserve"> YATES,DAVID</v>
          </cell>
          <cell r="AB2151">
            <v>23</v>
          </cell>
          <cell r="AC2151">
            <v>10</v>
          </cell>
          <cell r="AD2151">
            <v>4</v>
          </cell>
          <cell r="AE2151">
            <v>0</v>
          </cell>
          <cell r="AF2151">
            <v>0</v>
          </cell>
          <cell r="AG2151" t="str">
            <v xml:space="preserve"> ST</v>
          </cell>
          <cell r="AH2151" t="str">
            <v xml:space="preserve"> UNSECURED</v>
          </cell>
          <cell r="AI2151" t="str">
            <v xml:space="preserve"> N</v>
          </cell>
          <cell r="AJ2151">
            <v>0</v>
          </cell>
          <cell r="AK2151">
            <v>0</v>
          </cell>
          <cell r="AL2151">
            <v>70050</v>
          </cell>
          <cell r="AM2151">
            <v>53052</v>
          </cell>
          <cell r="AN2151" t="str">
            <v xml:space="preserve"> YATES,DAVID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70050</v>
          </cell>
          <cell r="AZ2151">
            <v>53052</v>
          </cell>
          <cell r="BA2151" t="str">
            <v xml:space="preserve"> YATES,DAVID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 t="str">
            <v>Pass</v>
          </cell>
          <cell r="BH2151" t="str">
            <v>Pass</v>
          </cell>
          <cell r="BI2151" t="str">
            <v>xxxxx</v>
          </cell>
          <cell r="BJ2151">
            <v>0</v>
          </cell>
          <cell r="BK2151">
            <v>0</v>
          </cell>
          <cell r="BL2151">
            <v>0</v>
          </cell>
          <cell r="BM2151"/>
          <cell r="BN2151"/>
          <cell r="BO2151"/>
          <cell r="BP2151"/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/>
          <cell r="BZ2151">
            <v>0</v>
          </cell>
          <cell r="CA2151" t="e">
            <v>#REF!</v>
          </cell>
          <cell r="CB2151" t="str">
            <v>Match</v>
          </cell>
          <cell r="CC2151" t="b">
            <v>0</v>
          </cell>
          <cell r="CD2151" t="str">
            <v>0</v>
          </cell>
          <cell r="CE2151">
            <v>1</v>
          </cell>
          <cell r="CF2151">
            <v>0</v>
          </cell>
          <cell r="CG2151" t="e">
            <v>#VALUE!</v>
          </cell>
          <cell r="CH2151" t="str">
            <v>Invalid #</v>
          </cell>
          <cell r="CI2151">
            <v>43123.686840277776</v>
          </cell>
          <cell r="CJ2151"/>
          <cell r="CK2151" t="e">
            <v>#REF!</v>
          </cell>
          <cell r="CL2151" t="e">
            <v>#REF!</v>
          </cell>
        </row>
        <row r="2152">
          <cell r="B2152">
            <v>52186</v>
          </cell>
          <cell r="C2152" t="str">
            <v xml:space="preserve"> YOUVON,RONALD D.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 t="str">
            <v xml:space="preserve"> PURCHASE HOT TUB</v>
          </cell>
          <cell r="I2152" t="str">
            <v xml:space="preserve"> SA</v>
          </cell>
          <cell r="J2152">
            <v>31</v>
          </cell>
          <cell r="K2152" t="str">
            <v xml:space="preserve"> A</v>
          </cell>
          <cell r="L2152" t="str">
            <v xml:space="preserve"> N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 t="str">
            <v xml:space="preserve"> JB</v>
          </cell>
          <cell r="R2152">
            <v>0</v>
          </cell>
          <cell r="S2152">
            <v>0</v>
          </cell>
          <cell r="T2152">
            <v>0</v>
          </cell>
          <cell r="U2152" t="str">
            <v xml:space="preserve"> N</v>
          </cell>
          <cell r="V2152">
            <v>1</v>
          </cell>
          <cell r="W2152">
            <v>511568807</v>
          </cell>
          <cell r="X2152" t="str">
            <v xml:space="preserve"> S</v>
          </cell>
          <cell r="Y2152">
            <v>70200</v>
          </cell>
          <cell r="Z2152">
            <v>52186</v>
          </cell>
          <cell r="AA2152" t="str">
            <v xml:space="preserve"> YOUVON,RONALD D.</v>
          </cell>
          <cell r="AB2152">
            <v>4</v>
          </cell>
          <cell r="AC2152">
            <v>10</v>
          </cell>
          <cell r="AD2152">
            <v>4</v>
          </cell>
          <cell r="AE2152">
            <v>0</v>
          </cell>
          <cell r="AF2152">
            <v>0</v>
          </cell>
          <cell r="AG2152" t="str">
            <v xml:space="preserve"> ST</v>
          </cell>
          <cell r="AH2152" t="str">
            <v xml:space="preserve"> UNSECURED</v>
          </cell>
          <cell r="AI2152" t="str">
            <v xml:space="preserve"> N</v>
          </cell>
          <cell r="AJ2152">
            <v>9.5</v>
          </cell>
          <cell r="AK2152">
            <v>0</v>
          </cell>
          <cell r="AL2152">
            <v>70200</v>
          </cell>
          <cell r="AM2152">
            <v>52186</v>
          </cell>
          <cell r="AN2152" t="str">
            <v xml:space="preserve"> YOUVON,RONALD D.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70200</v>
          </cell>
          <cell r="AZ2152">
            <v>52186</v>
          </cell>
          <cell r="BA2152" t="str">
            <v xml:space="preserve"> YOUVON,RONALD D.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 t="str">
            <v>Pass</v>
          </cell>
          <cell r="BH2152" t="str">
            <v>Pass</v>
          </cell>
          <cell r="BI2152" t="str">
            <v>xxxxx</v>
          </cell>
          <cell r="BJ2152">
            <v>0</v>
          </cell>
          <cell r="BK2152">
            <v>0</v>
          </cell>
          <cell r="BL2152">
            <v>0</v>
          </cell>
          <cell r="BM2152"/>
          <cell r="BN2152"/>
          <cell r="BO2152"/>
          <cell r="BP2152"/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/>
          <cell r="BZ2152">
            <v>0</v>
          </cell>
          <cell r="CA2152" t="e">
            <v>#REF!</v>
          </cell>
          <cell r="CB2152" t="str">
            <v>Match</v>
          </cell>
          <cell r="CC2152" t="b">
            <v>0</v>
          </cell>
          <cell r="CD2152" t="str">
            <v>0</v>
          </cell>
          <cell r="CE2152">
            <v>1</v>
          </cell>
          <cell r="CF2152">
            <v>0</v>
          </cell>
          <cell r="CG2152" t="e">
            <v>#VALUE!</v>
          </cell>
          <cell r="CH2152" t="str">
            <v>Invalid #</v>
          </cell>
          <cell r="CI2152">
            <v>43123.686840277776</v>
          </cell>
          <cell r="CJ2152"/>
          <cell r="CK2152" t="e">
            <v>#REF!</v>
          </cell>
          <cell r="CL2152" t="e">
            <v>#REF!</v>
          </cell>
        </row>
        <row r="2153">
          <cell r="B2153">
            <v>52546</v>
          </cell>
          <cell r="C2153" t="str">
            <v xml:space="preserve"> ZAPATA,JOE JR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 t="str">
            <v xml:space="preserve"> PERSONAL</v>
          </cell>
          <cell r="I2153" t="str">
            <v xml:space="preserve"> SA</v>
          </cell>
          <cell r="J2153">
            <v>31</v>
          </cell>
          <cell r="K2153" t="str">
            <v xml:space="preserve"> A</v>
          </cell>
          <cell r="L2153" t="str">
            <v xml:space="preserve"> N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 t="str">
            <v xml:space="preserve"> JD</v>
          </cell>
          <cell r="R2153">
            <v>0</v>
          </cell>
          <cell r="S2153">
            <v>0</v>
          </cell>
          <cell r="T2153">
            <v>0</v>
          </cell>
          <cell r="U2153" t="str">
            <v xml:space="preserve"> N</v>
          </cell>
          <cell r="V2153">
            <v>11</v>
          </cell>
          <cell r="W2153">
            <v>630148822</v>
          </cell>
          <cell r="X2153" t="str">
            <v xml:space="preserve"> S</v>
          </cell>
          <cell r="Y2153">
            <v>70400</v>
          </cell>
          <cell r="Z2153">
            <v>52546</v>
          </cell>
          <cell r="AA2153" t="str">
            <v xml:space="preserve"> ZAPATA,JOE JR</v>
          </cell>
          <cell r="AB2153">
            <v>1</v>
          </cell>
          <cell r="AC2153">
            <v>10</v>
          </cell>
          <cell r="AD2153">
            <v>4</v>
          </cell>
          <cell r="AE2153">
            <v>0</v>
          </cell>
          <cell r="AF2153">
            <v>0</v>
          </cell>
          <cell r="AG2153" t="str">
            <v xml:space="preserve"> ST</v>
          </cell>
          <cell r="AH2153" t="str">
            <v xml:space="preserve"> 2006 CHEVROLET SILVERADO</v>
          </cell>
          <cell r="AI2153" t="str">
            <v xml:space="preserve"> N</v>
          </cell>
          <cell r="AJ2153">
            <v>0</v>
          </cell>
          <cell r="AK2153">
            <v>0</v>
          </cell>
          <cell r="AL2153">
            <v>70400</v>
          </cell>
          <cell r="AM2153">
            <v>52546</v>
          </cell>
          <cell r="AN2153" t="str">
            <v xml:space="preserve"> ZAPATA,JOE JR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70400</v>
          </cell>
          <cell r="AZ2153">
            <v>52546</v>
          </cell>
          <cell r="BA2153" t="str">
            <v xml:space="preserve"> ZAPATA,JOE JR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 t="str">
            <v>Pass</v>
          </cell>
          <cell r="BH2153" t="str">
            <v>Pass</v>
          </cell>
          <cell r="BI2153" t="str">
            <v>xxxxx</v>
          </cell>
          <cell r="BJ2153">
            <v>0</v>
          </cell>
          <cell r="BK2153">
            <v>0</v>
          </cell>
          <cell r="BL2153">
            <v>0</v>
          </cell>
          <cell r="BM2153"/>
          <cell r="BN2153"/>
          <cell r="BO2153"/>
          <cell r="BP2153"/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/>
          <cell r="BZ2153">
            <v>0</v>
          </cell>
          <cell r="CA2153" t="e">
            <v>#REF!</v>
          </cell>
          <cell r="CB2153" t="str">
            <v>Match</v>
          </cell>
          <cell r="CC2153" t="b">
            <v>0</v>
          </cell>
          <cell r="CD2153" t="str">
            <v>0</v>
          </cell>
          <cell r="CE2153">
            <v>1</v>
          </cell>
          <cell r="CF2153">
            <v>0</v>
          </cell>
          <cell r="CG2153" t="e">
            <v>#VALUE!</v>
          </cell>
          <cell r="CH2153" t="str">
            <v>Invalid #</v>
          </cell>
          <cell r="CI2153">
            <v>43123.686840277776</v>
          </cell>
          <cell r="CJ2153"/>
          <cell r="CK2153" t="e">
            <v>#REF!</v>
          </cell>
          <cell r="CL2153" t="e">
            <v>#REF!</v>
          </cell>
        </row>
        <row r="2154">
          <cell r="B2154">
            <v>52816</v>
          </cell>
          <cell r="C2154" t="str">
            <v xml:space="preserve"> JR.,JOE ZAPATA,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 t="str">
            <v xml:space="preserve"> WEDDING EXPENSES</v>
          </cell>
          <cell r="I2154" t="str">
            <v xml:space="preserve"> SA</v>
          </cell>
          <cell r="J2154">
            <v>31</v>
          </cell>
          <cell r="K2154" t="str">
            <v xml:space="preserve"> A</v>
          </cell>
          <cell r="L2154" t="str">
            <v xml:space="preserve"> N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 t="str">
            <v xml:space="preserve"> JD</v>
          </cell>
          <cell r="R2154">
            <v>0</v>
          </cell>
          <cell r="S2154">
            <v>0</v>
          </cell>
          <cell r="T2154">
            <v>0</v>
          </cell>
          <cell r="U2154" t="str">
            <v xml:space="preserve"> N</v>
          </cell>
          <cell r="V2154">
            <v>11</v>
          </cell>
          <cell r="W2154">
            <v>630148822</v>
          </cell>
          <cell r="X2154" t="str">
            <v xml:space="preserve"> S</v>
          </cell>
          <cell r="Y2154">
            <v>70400</v>
          </cell>
          <cell r="Z2154">
            <v>52816</v>
          </cell>
          <cell r="AA2154" t="str">
            <v xml:space="preserve"> JR.,JOE ZAPATA,</v>
          </cell>
          <cell r="AB2154">
            <v>1</v>
          </cell>
          <cell r="AC2154">
            <v>10</v>
          </cell>
          <cell r="AD2154">
            <v>4</v>
          </cell>
          <cell r="AE2154">
            <v>0</v>
          </cell>
          <cell r="AF2154">
            <v>0</v>
          </cell>
          <cell r="AG2154" t="str">
            <v xml:space="preserve"> ST</v>
          </cell>
          <cell r="AH2154" t="str">
            <v xml:space="preserve"> 06 CHEV SILVERADO, 75 BELM</v>
          </cell>
          <cell r="AI2154" t="str">
            <v xml:space="preserve"> N</v>
          </cell>
          <cell r="AJ2154">
            <v>0</v>
          </cell>
          <cell r="AK2154">
            <v>0</v>
          </cell>
          <cell r="AL2154">
            <v>70400</v>
          </cell>
          <cell r="AM2154">
            <v>52816</v>
          </cell>
          <cell r="AN2154" t="str">
            <v xml:space="preserve"> JR.,JOE ZAPATA,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70400</v>
          </cell>
          <cell r="AZ2154">
            <v>52816</v>
          </cell>
          <cell r="BA2154" t="str">
            <v xml:space="preserve"> JR.,JOE ZAPATA,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 t="str">
            <v>Pass</v>
          </cell>
          <cell r="BH2154" t="str">
            <v>Pass</v>
          </cell>
          <cell r="BI2154" t="str">
            <v>xxxxx</v>
          </cell>
          <cell r="BJ2154">
            <v>0</v>
          </cell>
          <cell r="BK2154">
            <v>0</v>
          </cell>
          <cell r="BL2154">
            <v>0</v>
          </cell>
          <cell r="BM2154"/>
          <cell r="BN2154"/>
          <cell r="BO2154"/>
          <cell r="BP2154"/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/>
          <cell r="BZ2154">
            <v>0</v>
          </cell>
          <cell r="CA2154" t="e">
            <v>#REF!</v>
          </cell>
          <cell r="CB2154" t="str">
            <v>Match</v>
          </cell>
          <cell r="CC2154" t="b">
            <v>0</v>
          </cell>
          <cell r="CD2154" t="str">
            <v>0</v>
          </cell>
          <cell r="CE2154">
            <v>1</v>
          </cell>
          <cell r="CF2154">
            <v>0</v>
          </cell>
          <cell r="CG2154" t="e">
            <v>#VALUE!</v>
          </cell>
          <cell r="CH2154" t="str">
            <v>Invalid #</v>
          </cell>
          <cell r="CI2154">
            <v>43123.686840277776</v>
          </cell>
          <cell r="CJ2154"/>
          <cell r="CK2154" t="e">
            <v>#REF!</v>
          </cell>
          <cell r="CL2154" t="e">
            <v>#REF!</v>
          </cell>
        </row>
        <row r="2155">
          <cell r="B2155">
            <v>53282</v>
          </cell>
          <cell r="C2155" t="str">
            <v xml:space="preserve"> ZAPATA,JOSHUA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 t="str">
            <v xml:space="preserve"> REPAIR PLUMBING</v>
          </cell>
          <cell r="I2155" t="str">
            <v xml:space="preserve"> SA</v>
          </cell>
          <cell r="J2155">
            <v>31</v>
          </cell>
          <cell r="K2155" t="str">
            <v xml:space="preserve"> A</v>
          </cell>
          <cell r="L2155" t="str">
            <v xml:space="preserve"> N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 t="str">
            <v xml:space="preserve"> MN</v>
          </cell>
          <cell r="R2155">
            <v>0</v>
          </cell>
          <cell r="S2155">
            <v>0</v>
          </cell>
          <cell r="T2155">
            <v>0</v>
          </cell>
          <cell r="U2155" t="str">
            <v xml:space="preserve"> N</v>
          </cell>
          <cell r="V2155">
            <v>1</v>
          </cell>
          <cell r="W2155">
            <v>640169087</v>
          </cell>
          <cell r="X2155" t="str">
            <v xml:space="preserve"> S</v>
          </cell>
          <cell r="Y2155">
            <v>70401</v>
          </cell>
          <cell r="Z2155">
            <v>53282</v>
          </cell>
          <cell r="AA2155" t="str">
            <v xml:space="preserve"> ZAPATA,JOSHUA</v>
          </cell>
          <cell r="AB2155">
            <v>1</v>
          </cell>
          <cell r="AC2155">
            <v>10</v>
          </cell>
          <cell r="AD2155">
            <v>4</v>
          </cell>
          <cell r="AE2155">
            <v>0</v>
          </cell>
          <cell r="AF2155">
            <v>0</v>
          </cell>
          <cell r="AG2155" t="str">
            <v xml:space="preserve"> ST</v>
          </cell>
          <cell r="AH2155" t="str">
            <v xml:space="preserve"> UNSECURED</v>
          </cell>
          <cell r="AI2155" t="str">
            <v xml:space="preserve"> N</v>
          </cell>
          <cell r="AJ2155">
            <v>13</v>
          </cell>
          <cell r="AK2155">
            <v>1</v>
          </cell>
          <cell r="AL2155">
            <v>70401</v>
          </cell>
          <cell r="AM2155">
            <v>53282</v>
          </cell>
          <cell r="AN2155" t="str">
            <v xml:space="preserve"> ZAPATA,JOSHUA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70401</v>
          </cell>
          <cell r="AZ2155">
            <v>53282</v>
          </cell>
          <cell r="BA2155" t="str">
            <v xml:space="preserve"> ZAPATA,JOSHUA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 t="str">
            <v>Pass</v>
          </cell>
          <cell r="BH2155" t="str">
            <v>Pass</v>
          </cell>
          <cell r="BI2155" t="str">
            <v>xxxxx</v>
          </cell>
          <cell r="BJ2155">
            <v>0</v>
          </cell>
          <cell r="BK2155">
            <v>0</v>
          </cell>
          <cell r="BL2155">
            <v>0</v>
          </cell>
          <cell r="BM2155"/>
          <cell r="BN2155"/>
          <cell r="BO2155"/>
          <cell r="BP2155"/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/>
          <cell r="BZ2155">
            <v>0</v>
          </cell>
          <cell r="CA2155" t="e">
            <v>#REF!</v>
          </cell>
          <cell r="CB2155" t="str">
            <v>Match</v>
          </cell>
          <cell r="CC2155" t="b">
            <v>0</v>
          </cell>
          <cell r="CD2155" t="str">
            <v>0</v>
          </cell>
          <cell r="CE2155">
            <v>1</v>
          </cell>
          <cell r="CF2155">
            <v>0</v>
          </cell>
          <cell r="CG2155" t="e">
            <v>#VALUE!</v>
          </cell>
          <cell r="CH2155" t="str">
            <v>Invalid #</v>
          </cell>
          <cell r="CI2155">
            <v>43123.686840277776</v>
          </cell>
          <cell r="CJ2155"/>
          <cell r="CK2155" t="e">
            <v>#REF!</v>
          </cell>
          <cell r="CL2155" t="e">
            <v>#REF!</v>
          </cell>
        </row>
        <row r="2156">
          <cell r="B2156">
            <v>51811</v>
          </cell>
          <cell r="C2156" t="str">
            <v xml:space="preserve"> ZILLA,JOHN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 t="str">
            <v xml:space="preserve"> PURCHASE VEHICLE</v>
          </cell>
          <cell r="I2156" t="str">
            <v xml:space="preserve"> SA</v>
          </cell>
          <cell r="J2156">
            <v>34</v>
          </cell>
          <cell r="K2156" t="str">
            <v xml:space="preserve"> A</v>
          </cell>
          <cell r="L2156" t="str">
            <v xml:space="preserve"> N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 t="str">
            <v xml:space="preserve"> LF</v>
          </cell>
          <cell r="R2156">
            <v>0</v>
          </cell>
          <cell r="S2156">
            <v>0</v>
          </cell>
          <cell r="T2156">
            <v>0</v>
          </cell>
          <cell r="U2156" t="str">
            <v xml:space="preserve"> N</v>
          </cell>
          <cell r="V2156">
            <v>11</v>
          </cell>
          <cell r="W2156">
            <v>522135908</v>
          </cell>
          <cell r="X2156" t="str">
            <v xml:space="preserve"> S</v>
          </cell>
          <cell r="Y2156">
            <v>70451</v>
          </cell>
          <cell r="Z2156">
            <v>51811</v>
          </cell>
          <cell r="AA2156" t="str">
            <v xml:space="preserve"> ZILLA,JOHN</v>
          </cell>
          <cell r="AB2156">
            <v>26</v>
          </cell>
          <cell r="AC2156">
            <v>5</v>
          </cell>
          <cell r="AD2156">
            <v>12</v>
          </cell>
          <cell r="AE2156">
            <v>0</v>
          </cell>
          <cell r="AF2156">
            <v>0</v>
          </cell>
          <cell r="AG2156" t="str">
            <v xml:space="preserve"> ST</v>
          </cell>
          <cell r="AH2156" t="str">
            <v xml:space="preserve"> 2013 HYUNDAI ELANTRA</v>
          </cell>
          <cell r="AI2156" t="str">
            <v xml:space="preserve"> N</v>
          </cell>
          <cell r="AJ2156">
            <v>4.95</v>
          </cell>
          <cell r="AK2156">
            <v>0</v>
          </cell>
          <cell r="AL2156">
            <v>70451</v>
          </cell>
          <cell r="AM2156">
            <v>51811</v>
          </cell>
          <cell r="AN2156" t="str">
            <v xml:space="preserve"> ZILLA,JOHN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70451</v>
          </cell>
          <cell r="AZ2156">
            <v>51811</v>
          </cell>
          <cell r="BA2156" t="str">
            <v xml:space="preserve"> ZILLA,JOHN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 t="str">
            <v>Pass</v>
          </cell>
          <cell r="BH2156" t="str">
            <v>Pass</v>
          </cell>
          <cell r="BI2156" t="str">
            <v>xxxxx</v>
          </cell>
          <cell r="BJ2156">
            <v>0</v>
          </cell>
          <cell r="BK2156">
            <v>0</v>
          </cell>
          <cell r="BL2156">
            <v>0</v>
          </cell>
          <cell r="BM2156"/>
          <cell r="BN2156"/>
          <cell r="BO2156"/>
          <cell r="BP2156"/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/>
          <cell r="BZ2156">
            <v>0</v>
          </cell>
          <cell r="CA2156" t="e">
            <v>#REF!</v>
          </cell>
          <cell r="CB2156" t="str">
            <v>Match</v>
          </cell>
          <cell r="CC2156" t="b">
            <v>0</v>
          </cell>
          <cell r="CD2156" t="str">
            <v>0</v>
          </cell>
          <cell r="CE2156">
            <v>1</v>
          </cell>
          <cell r="CF2156">
            <v>0</v>
          </cell>
          <cell r="CG2156" t="e">
            <v>#VALUE!</v>
          </cell>
          <cell r="CH2156" t="str">
            <v>Invalid #</v>
          </cell>
          <cell r="CI2156">
            <v>43123.686840277776</v>
          </cell>
          <cell r="CJ2156"/>
          <cell r="CK2156" t="e">
            <v>#REF!</v>
          </cell>
          <cell r="CL2156" t="e">
            <v>#REF!</v>
          </cell>
        </row>
        <row r="2157">
          <cell r="B2157">
            <v>51812</v>
          </cell>
          <cell r="C2157" t="str">
            <v xml:space="preserve"> ZILLA,JOHN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 t="str">
            <v xml:space="preserve"> DEBT CONSOLIDATION</v>
          </cell>
          <cell r="I2157" t="str">
            <v xml:space="preserve"> SA</v>
          </cell>
          <cell r="J2157">
            <v>31</v>
          </cell>
          <cell r="K2157" t="str">
            <v xml:space="preserve"> A</v>
          </cell>
          <cell r="L2157" t="str">
            <v xml:space="preserve"> N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 t="str">
            <v xml:space="preserve"> LF</v>
          </cell>
          <cell r="R2157">
            <v>0</v>
          </cell>
          <cell r="S2157">
            <v>0</v>
          </cell>
          <cell r="T2157">
            <v>0</v>
          </cell>
          <cell r="U2157" t="str">
            <v xml:space="preserve"> N</v>
          </cell>
          <cell r="V2157">
            <v>1</v>
          </cell>
          <cell r="W2157">
            <v>522135908</v>
          </cell>
          <cell r="X2157" t="str">
            <v xml:space="preserve"> S</v>
          </cell>
          <cell r="Y2157">
            <v>70451</v>
          </cell>
          <cell r="Z2157">
            <v>51812</v>
          </cell>
          <cell r="AA2157" t="str">
            <v xml:space="preserve"> ZILLA,JOHN</v>
          </cell>
          <cell r="AB2157">
            <v>26</v>
          </cell>
          <cell r="AC2157">
            <v>10</v>
          </cell>
          <cell r="AD2157">
            <v>4</v>
          </cell>
          <cell r="AE2157">
            <v>0</v>
          </cell>
          <cell r="AF2157">
            <v>0</v>
          </cell>
          <cell r="AG2157" t="str">
            <v xml:space="preserve"> ST</v>
          </cell>
          <cell r="AH2157" t="str">
            <v xml:space="preserve"> UNSECURED</v>
          </cell>
          <cell r="AI2157" t="str">
            <v xml:space="preserve"> N</v>
          </cell>
          <cell r="AJ2157">
            <v>0</v>
          </cell>
          <cell r="AK2157">
            <v>0</v>
          </cell>
          <cell r="AL2157">
            <v>70451</v>
          </cell>
          <cell r="AM2157">
            <v>51812</v>
          </cell>
          <cell r="AN2157" t="str">
            <v xml:space="preserve"> ZILLA,JOHN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70451</v>
          </cell>
          <cell r="AZ2157">
            <v>51812</v>
          </cell>
          <cell r="BA2157" t="str">
            <v xml:space="preserve"> ZILLA,JOHN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 t="str">
            <v>Pass</v>
          </cell>
          <cell r="BH2157" t="str">
            <v>Pass</v>
          </cell>
          <cell r="BI2157" t="str">
            <v>xxxxx</v>
          </cell>
          <cell r="BJ2157">
            <v>0</v>
          </cell>
          <cell r="BK2157">
            <v>0</v>
          </cell>
          <cell r="BL2157">
            <v>0</v>
          </cell>
          <cell r="BM2157"/>
          <cell r="BN2157"/>
          <cell r="BO2157"/>
          <cell r="BP2157"/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/>
          <cell r="BZ2157">
            <v>0</v>
          </cell>
          <cell r="CA2157" t="e">
            <v>#REF!</v>
          </cell>
          <cell r="CB2157" t="str">
            <v>Match</v>
          </cell>
          <cell r="CC2157" t="b">
            <v>0</v>
          </cell>
          <cell r="CD2157" t="str">
            <v>0</v>
          </cell>
          <cell r="CE2157">
            <v>1</v>
          </cell>
          <cell r="CF2157">
            <v>0</v>
          </cell>
          <cell r="CG2157" t="e">
            <v>#VALUE!</v>
          </cell>
          <cell r="CH2157" t="str">
            <v>Invalid #</v>
          </cell>
          <cell r="CI2157">
            <v>43123.686840277776</v>
          </cell>
          <cell r="CJ2157"/>
          <cell r="CK2157" t="e">
            <v>#REF!</v>
          </cell>
          <cell r="CL2157" t="e">
            <v>#REF!</v>
          </cell>
        </row>
        <row r="2158">
          <cell r="B2158">
            <v>53062</v>
          </cell>
          <cell r="C2158" t="str">
            <v xml:space="preserve"> ZILLA,MATTHEW WILLIA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 t="str">
            <v xml:space="preserve"> VEHICLE RENEWAL</v>
          </cell>
          <cell r="I2158" t="str">
            <v xml:space="preserve"> SA</v>
          </cell>
          <cell r="J2158">
            <v>34</v>
          </cell>
          <cell r="K2158" t="str">
            <v xml:space="preserve"> A</v>
          </cell>
          <cell r="L2158" t="str">
            <v xml:space="preserve"> N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 t="str">
            <v xml:space="preserve"> LF</v>
          </cell>
          <cell r="R2158">
            <v>0</v>
          </cell>
          <cell r="S2158">
            <v>0</v>
          </cell>
          <cell r="T2158">
            <v>0</v>
          </cell>
          <cell r="U2158" t="str">
            <v xml:space="preserve"> N</v>
          </cell>
          <cell r="V2158">
            <v>11</v>
          </cell>
          <cell r="W2158">
            <v>513088373</v>
          </cell>
          <cell r="X2158" t="str">
            <v xml:space="preserve"> S</v>
          </cell>
          <cell r="Y2158">
            <v>70453</v>
          </cell>
          <cell r="Z2158">
            <v>53062</v>
          </cell>
          <cell r="AA2158" t="str">
            <v xml:space="preserve"> ZILLA,MATTHEW WILLIA</v>
          </cell>
          <cell r="AB2158">
            <v>26</v>
          </cell>
          <cell r="AC2158">
            <v>5</v>
          </cell>
          <cell r="AD2158">
            <v>12</v>
          </cell>
          <cell r="AE2158">
            <v>0</v>
          </cell>
          <cell r="AF2158">
            <v>0</v>
          </cell>
          <cell r="AG2158" t="str">
            <v xml:space="preserve"> ST</v>
          </cell>
          <cell r="AH2158" t="str">
            <v xml:space="preserve"> 2014 DODGE RAM 1500</v>
          </cell>
          <cell r="AI2158" t="str">
            <v xml:space="preserve"> N</v>
          </cell>
          <cell r="AJ2158">
            <v>0</v>
          </cell>
          <cell r="AK2158">
            <v>0</v>
          </cell>
          <cell r="AL2158">
            <v>70453</v>
          </cell>
          <cell r="AM2158">
            <v>53062</v>
          </cell>
          <cell r="AN2158" t="str">
            <v xml:space="preserve"> ZILLA,MATTHEW WILLIA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70453</v>
          </cell>
          <cell r="AZ2158">
            <v>53062</v>
          </cell>
          <cell r="BA2158" t="str">
            <v xml:space="preserve"> ZILLA,MATTHEW WILLIA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 t="str">
            <v>Pass</v>
          </cell>
          <cell r="BH2158" t="str">
            <v>Pass</v>
          </cell>
          <cell r="BI2158" t="str">
            <v>xxxxx</v>
          </cell>
          <cell r="BJ2158">
            <v>0</v>
          </cell>
          <cell r="BK2158">
            <v>0</v>
          </cell>
          <cell r="BL2158">
            <v>0</v>
          </cell>
          <cell r="BM2158"/>
          <cell r="BN2158"/>
          <cell r="BO2158"/>
          <cell r="BP2158"/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/>
          <cell r="BZ2158">
            <v>0</v>
          </cell>
          <cell r="CA2158" t="e">
            <v>#REF!</v>
          </cell>
          <cell r="CB2158" t="str">
            <v>Match</v>
          </cell>
          <cell r="CC2158" t="b">
            <v>0</v>
          </cell>
          <cell r="CD2158" t="str">
            <v>0</v>
          </cell>
          <cell r="CE2158">
            <v>1</v>
          </cell>
          <cell r="CF2158">
            <v>0</v>
          </cell>
          <cell r="CG2158" t="e">
            <v>#VALUE!</v>
          </cell>
          <cell r="CH2158" t="str">
            <v>Invalid #</v>
          </cell>
          <cell r="CI2158">
            <v>43123.686840277776</v>
          </cell>
          <cell r="CJ2158"/>
          <cell r="CK2158" t="e">
            <v>#REF!</v>
          </cell>
          <cell r="CL2158" t="e">
            <v>#REF!</v>
          </cell>
        </row>
        <row r="2159">
          <cell r="B2159">
            <v>52118</v>
          </cell>
          <cell r="C2159" t="str">
            <v xml:space="preserve"> ZIMMERMAN,CHANCE L.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 t="str">
            <v xml:space="preserve"> HOUSE REPAIRS</v>
          </cell>
          <cell r="I2159" t="str">
            <v xml:space="preserve"> SA</v>
          </cell>
          <cell r="J2159">
            <v>31</v>
          </cell>
          <cell r="K2159" t="str">
            <v xml:space="preserve"> A</v>
          </cell>
          <cell r="L2159" t="str">
            <v xml:space="preserve"> N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 t="str">
            <v xml:space="preserve"> JB</v>
          </cell>
          <cell r="R2159">
            <v>0</v>
          </cell>
          <cell r="S2159">
            <v>0</v>
          </cell>
          <cell r="T2159">
            <v>0</v>
          </cell>
          <cell r="U2159" t="str">
            <v xml:space="preserve"> N</v>
          </cell>
          <cell r="V2159">
            <v>1</v>
          </cell>
          <cell r="W2159">
            <v>512886356</v>
          </cell>
          <cell r="X2159" t="str">
            <v xml:space="preserve"> S</v>
          </cell>
          <cell r="Y2159">
            <v>70460</v>
          </cell>
          <cell r="Z2159">
            <v>52118</v>
          </cell>
          <cell r="AA2159" t="str">
            <v xml:space="preserve"> ZIMMERMAN,CHANCE L.</v>
          </cell>
          <cell r="AB2159">
            <v>3</v>
          </cell>
          <cell r="AC2159">
            <v>10</v>
          </cell>
          <cell r="AD2159">
            <v>4</v>
          </cell>
          <cell r="AE2159">
            <v>0</v>
          </cell>
          <cell r="AF2159">
            <v>0</v>
          </cell>
          <cell r="AG2159" t="str">
            <v xml:space="preserve"> ST</v>
          </cell>
          <cell r="AH2159" t="str">
            <v xml:space="preserve"> UNSECURED</v>
          </cell>
          <cell r="AI2159" t="str">
            <v xml:space="preserve"> N</v>
          </cell>
          <cell r="AJ2159">
            <v>6</v>
          </cell>
          <cell r="AK2159">
            <v>0</v>
          </cell>
          <cell r="AL2159">
            <v>70460</v>
          </cell>
          <cell r="AM2159">
            <v>52118</v>
          </cell>
          <cell r="AN2159" t="str">
            <v xml:space="preserve"> ZIMMERMAN,CHANCE L.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70460</v>
          </cell>
          <cell r="AZ2159">
            <v>52118</v>
          </cell>
          <cell r="BA2159" t="str">
            <v xml:space="preserve"> ZIMMERMAN,CHANCE L.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 t="str">
            <v>Pass</v>
          </cell>
          <cell r="BH2159" t="str">
            <v>Pass</v>
          </cell>
          <cell r="BI2159" t="str">
            <v>xxxxx</v>
          </cell>
          <cell r="BJ2159">
            <v>0</v>
          </cell>
          <cell r="BK2159">
            <v>0</v>
          </cell>
          <cell r="BL2159">
            <v>0</v>
          </cell>
          <cell r="BM2159"/>
          <cell r="BN2159"/>
          <cell r="BO2159"/>
          <cell r="BP2159"/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/>
          <cell r="BZ2159">
            <v>0</v>
          </cell>
          <cell r="CA2159" t="e">
            <v>#REF!</v>
          </cell>
          <cell r="CB2159" t="str">
            <v>Match</v>
          </cell>
          <cell r="CC2159" t="b">
            <v>0</v>
          </cell>
          <cell r="CD2159" t="str">
            <v>0</v>
          </cell>
          <cell r="CE2159">
            <v>1</v>
          </cell>
          <cell r="CF2159">
            <v>0</v>
          </cell>
          <cell r="CG2159" t="e">
            <v>#VALUE!</v>
          </cell>
          <cell r="CH2159" t="str">
            <v>Invalid #</v>
          </cell>
          <cell r="CI2159">
            <v>43123.686840277776</v>
          </cell>
          <cell r="CJ2159"/>
          <cell r="CK2159" t="e">
            <v>#REF!</v>
          </cell>
          <cell r="CL2159" t="e">
            <v>#REF!</v>
          </cell>
        </row>
        <row r="2160">
          <cell r="B2160">
            <v>52234</v>
          </cell>
          <cell r="C2160" t="str">
            <v xml:space="preserve"> ZIMMERMAN,CHANCE L.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 t="str">
            <v xml:space="preserve"> PURCHASE VEHICLE</v>
          </cell>
          <cell r="I2160" t="str">
            <v xml:space="preserve"> SA</v>
          </cell>
          <cell r="J2160">
            <v>34</v>
          </cell>
          <cell r="K2160" t="str">
            <v xml:space="preserve"> A</v>
          </cell>
          <cell r="L2160" t="str">
            <v xml:space="preserve"> N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 t="str">
            <v xml:space="preserve"> LF</v>
          </cell>
          <cell r="R2160">
            <v>0</v>
          </cell>
          <cell r="S2160">
            <v>0</v>
          </cell>
          <cell r="T2160">
            <v>0</v>
          </cell>
          <cell r="U2160" t="str">
            <v xml:space="preserve"> N</v>
          </cell>
          <cell r="V2160">
            <v>11</v>
          </cell>
          <cell r="W2160">
            <v>512886356</v>
          </cell>
          <cell r="X2160" t="str">
            <v xml:space="preserve"> S</v>
          </cell>
          <cell r="Y2160">
            <v>70460</v>
          </cell>
          <cell r="Z2160">
            <v>52234</v>
          </cell>
          <cell r="AA2160" t="str">
            <v xml:space="preserve"> ZIMMERMAN,CHANCE L.</v>
          </cell>
          <cell r="AB2160">
            <v>3</v>
          </cell>
          <cell r="AC2160">
            <v>5</v>
          </cell>
          <cell r="AD2160">
            <v>12</v>
          </cell>
          <cell r="AE2160">
            <v>0</v>
          </cell>
          <cell r="AF2160">
            <v>0</v>
          </cell>
          <cell r="AG2160" t="str">
            <v xml:space="preserve"> ST</v>
          </cell>
          <cell r="AH2160" t="str">
            <v xml:space="preserve"> 2009 FORD EXPEDITION</v>
          </cell>
          <cell r="AI2160" t="str">
            <v xml:space="preserve"> N</v>
          </cell>
          <cell r="AJ2160">
            <v>5.0999999999999996</v>
          </cell>
          <cell r="AK2160">
            <v>0</v>
          </cell>
          <cell r="AL2160">
            <v>70460</v>
          </cell>
          <cell r="AM2160">
            <v>52234</v>
          </cell>
          <cell r="AN2160" t="str">
            <v xml:space="preserve"> ZIMMERMAN,CHANCE L.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70460</v>
          </cell>
          <cell r="AZ2160">
            <v>52234</v>
          </cell>
          <cell r="BA2160" t="str">
            <v xml:space="preserve"> ZIMMERMAN,CHANCE L.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 t="str">
            <v>Pass</v>
          </cell>
          <cell r="BH2160" t="str">
            <v>Pass</v>
          </cell>
          <cell r="BI2160" t="str">
            <v>xxxxx</v>
          </cell>
          <cell r="BJ2160">
            <v>0</v>
          </cell>
          <cell r="BK2160">
            <v>0</v>
          </cell>
          <cell r="BL2160">
            <v>0</v>
          </cell>
          <cell r="BM2160"/>
          <cell r="BN2160"/>
          <cell r="BO2160"/>
          <cell r="BP2160"/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/>
          <cell r="BZ2160">
            <v>0</v>
          </cell>
          <cell r="CA2160" t="e">
            <v>#REF!</v>
          </cell>
          <cell r="CB2160" t="str">
            <v>Match</v>
          </cell>
          <cell r="CC2160" t="b">
            <v>0</v>
          </cell>
          <cell r="CD2160" t="str">
            <v>0</v>
          </cell>
          <cell r="CE2160">
            <v>1</v>
          </cell>
          <cell r="CF2160">
            <v>0</v>
          </cell>
          <cell r="CG2160" t="e">
            <v>#VALUE!</v>
          </cell>
          <cell r="CH2160" t="str">
            <v>Invalid #</v>
          </cell>
          <cell r="CI2160">
            <v>43123.686840277776</v>
          </cell>
          <cell r="CJ2160"/>
          <cell r="CK2160" t="e">
            <v>#REF!</v>
          </cell>
          <cell r="CL2160" t="e">
            <v>#REF!</v>
          </cell>
        </row>
        <row r="2161">
          <cell r="B2161">
            <v>53170</v>
          </cell>
          <cell r="C2161" t="str">
            <v xml:space="preserve"> ZIMMERMAN,CHANCE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 t="str">
            <v xml:space="preserve"> CONSTRUCTION LOAN</v>
          </cell>
          <cell r="I2161" t="str">
            <v xml:space="preserve"> SI</v>
          </cell>
          <cell r="J2161">
            <v>15</v>
          </cell>
          <cell r="K2161" t="str">
            <v xml:space="preserve"> A</v>
          </cell>
          <cell r="L2161" t="str">
            <v xml:space="preserve"> O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 t="str">
            <v xml:space="preserve"> LF</v>
          </cell>
          <cell r="R2161">
            <v>0</v>
          </cell>
          <cell r="S2161">
            <v>0</v>
          </cell>
          <cell r="T2161">
            <v>0</v>
          </cell>
          <cell r="U2161" t="str">
            <v xml:space="preserve"> N</v>
          </cell>
          <cell r="V2161">
            <v>2</v>
          </cell>
          <cell r="W2161">
            <v>512886356</v>
          </cell>
          <cell r="X2161" t="str">
            <v xml:space="preserve"> S</v>
          </cell>
          <cell r="Y2161">
            <v>70460</v>
          </cell>
          <cell r="Z2161">
            <v>53170</v>
          </cell>
          <cell r="AA2161" t="str">
            <v xml:space="preserve"> ZIMMERMAN,CHANCE</v>
          </cell>
          <cell r="AB2161">
            <v>3</v>
          </cell>
          <cell r="AC2161">
            <v>6</v>
          </cell>
          <cell r="AD2161">
            <v>2</v>
          </cell>
          <cell r="AE2161">
            <v>0</v>
          </cell>
          <cell r="AF2161">
            <v>0</v>
          </cell>
          <cell r="AG2161" t="str">
            <v xml:space="preserve"> ST</v>
          </cell>
          <cell r="AH2161" t="str">
            <v xml:space="preserve"> REAL PROPERTY IN DIGHTON, KS</v>
          </cell>
          <cell r="AI2161" t="str">
            <v xml:space="preserve"> N</v>
          </cell>
          <cell r="AJ2161">
            <v>0</v>
          </cell>
          <cell r="AK2161">
            <v>0</v>
          </cell>
          <cell r="AL2161">
            <v>70460</v>
          </cell>
          <cell r="AM2161">
            <v>53170</v>
          </cell>
          <cell r="AN2161" t="str">
            <v xml:space="preserve"> ZIMMERMAN,CHANCE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70460</v>
          </cell>
          <cell r="AZ2161">
            <v>53170</v>
          </cell>
          <cell r="BA2161" t="str">
            <v xml:space="preserve"> ZIMMERMAN,CHANCE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 t="str">
            <v>Pass</v>
          </cell>
          <cell r="BH2161" t="str">
            <v>Pass</v>
          </cell>
          <cell r="BI2161" t="str">
            <v>xxxxx</v>
          </cell>
          <cell r="BJ2161">
            <v>0</v>
          </cell>
          <cell r="BK2161">
            <v>0</v>
          </cell>
          <cell r="BL2161">
            <v>0</v>
          </cell>
          <cell r="BM2161"/>
          <cell r="BN2161"/>
          <cell r="BO2161"/>
          <cell r="BP2161"/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/>
          <cell r="BZ2161">
            <v>0</v>
          </cell>
          <cell r="CA2161" t="e">
            <v>#REF!</v>
          </cell>
          <cell r="CB2161" t="str">
            <v>Match</v>
          </cell>
          <cell r="CC2161" t="b">
            <v>0</v>
          </cell>
          <cell r="CD2161" t="str">
            <v>0</v>
          </cell>
          <cell r="CE2161">
            <v>1</v>
          </cell>
          <cell r="CF2161">
            <v>0</v>
          </cell>
          <cell r="CG2161" t="e">
            <v>#VALUE!</v>
          </cell>
          <cell r="CH2161" t="str">
            <v>Invalid #</v>
          </cell>
          <cell r="CI2161">
            <v>43123.686840277776</v>
          </cell>
          <cell r="CJ2161"/>
          <cell r="CK2161" t="e">
            <v>#REF!</v>
          </cell>
          <cell r="CL2161" t="e">
            <v>#REF!</v>
          </cell>
        </row>
        <row r="2162">
          <cell r="B2162">
            <v>350056</v>
          </cell>
          <cell r="C2162" t="str">
            <v xml:space="preserve"> ZIMMERMAN,CHA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 t="str">
            <v xml:space="preserve"> PURCHASE HOME</v>
          </cell>
          <cell r="I2162" t="str">
            <v xml:space="preserve"> PA</v>
          </cell>
          <cell r="J2162">
            <v>19</v>
          </cell>
          <cell r="K2162" t="str">
            <v xml:space="preserve"> A</v>
          </cell>
          <cell r="L2162" t="str">
            <v xml:space="preserve"> N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 t="str">
            <v xml:space="preserve"> KM</v>
          </cell>
          <cell r="R2162">
            <v>0</v>
          </cell>
          <cell r="S2162">
            <v>0</v>
          </cell>
          <cell r="T2162">
            <v>0</v>
          </cell>
          <cell r="U2162" t="str">
            <v xml:space="preserve"> N</v>
          </cell>
          <cell r="V2162">
            <v>2</v>
          </cell>
          <cell r="W2162">
            <v>512886356</v>
          </cell>
          <cell r="X2162" t="str">
            <v xml:space="preserve"> S</v>
          </cell>
          <cell r="Y2162">
            <v>70460</v>
          </cell>
          <cell r="Z2162">
            <v>350056</v>
          </cell>
          <cell r="AA2162" t="str">
            <v xml:space="preserve"> ZIMMERMAN,CHA</v>
          </cell>
          <cell r="AB2162">
            <v>3</v>
          </cell>
          <cell r="AC2162">
            <v>6</v>
          </cell>
          <cell r="AD2162">
            <v>3</v>
          </cell>
          <cell r="AE2162">
            <v>350056</v>
          </cell>
          <cell r="AF2162">
            <v>1</v>
          </cell>
          <cell r="AG2162" t="str">
            <v xml:space="preserve"> ST</v>
          </cell>
          <cell r="AH2162" t="str">
            <v xml:space="preserve"> 1314 CHURCH, SCOTT CITY</v>
          </cell>
          <cell r="AI2162" t="str">
            <v xml:space="preserve"> N</v>
          </cell>
          <cell r="AJ2162">
            <v>0</v>
          </cell>
          <cell r="AK2162">
            <v>0</v>
          </cell>
          <cell r="AL2162">
            <v>70460</v>
          </cell>
          <cell r="AM2162">
            <v>350056</v>
          </cell>
          <cell r="AN2162" t="str">
            <v xml:space="preserve"> ZIMMERMAN,CHA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70460</v>
          </cell>
          <cell r="AZ2162">
            <v>350056</v>
          </cell>
          <cell r="BA2162" t="str">
            <v xml:space="preserve"> ZIMMERMAN,CHA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 t="str">
            <v>Pass</v>
          </cell>
          <cell r="BH2162" t="str">
            <v>Pass</v>
          </cell>
          <cell r="BI2162" t="str">
            <v>xxxxx</v>
          </cell>
          <cell r="BJ2162">
            <v>0</v>
          </cell>
          <cell r="BK2162">
            <v>0</v>
          </cell>
          <cell r="BL2162">
            <v>0</v>
          </cell>
          <cell r="BM2162"/>
          <cell r="BN2162"/>
          <cell r="BO2162"/>
          <cell r="BP2162"/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/>
          <cell r="BZ2162">
            <v>0</v>
          </cell>
          <cell r="CA2162" t="e">
            <v>#REF!</v>
          </cell>
          <cell r="CB2162" t="str">
            <v>Match</v>
          </cell>
          <cell r="CC2162" t="b">
            <v>0</v>
          </cell>
          <cell r="CD2162" t="str">
            <v>0</v>
          </cell>
          <cell r="CE2162">
            <v>1</v>
          </cell>
          <cell r="CF2162">
            <v>0</v>
          </cell>
          <cell r="CG2162" t="e">
            <v>#VALUE!</v>
          </cell>
          <cell r="CH2162" t="str">
            <v>Invalid #</v>
          </cell>
          <cell r="CI2162">
            <v>43123.686840277776</v>
          </cell>
          <cell r="CJ2162"/>
          <cell r="CK2162" t="e">
            <v>#REF!</v>
          </cell>
          <cell r="CL2162" t="e">
            <v>#REF!</v>
          </cell>
        </row>
        <row r="2163">
          <cell r="B2163">
            <v>9350056</v>
          </cell>
          <cell r="C2163" t="str">
            <v xml:space="preserve"> ZIMMERMAN,CHA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 t="str">
            <v xml:space="preserve"> FHLB SOLD LOAN</v>
          </cell>
          <cell r="I2163" t="str">
            <v xml:space="preserve"> PT</v>
          </cell>
          <cell r="J2163">
            <v>20</v>
          </cell>
          <cell r="K2163" t="str">
            <v xml:space="preserve"> A</v>
          </cell>
          <cell r="L2163" t="str">
            <v xml:space="preserve"> N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 t="str">
            <v xml:space="preserve"> KM</v>
          </cell>
          <cell r="R2163">
            <v>0</v>
          </cell>
          <cell r="S2163">
            <v>0</v>
          </cell>
          <cell r="T2163">
            <v>0</v>
          </cell>
          <cell r="U2163" t="str">
            <v xml:space="preserve"> N</v>
          </cell>
          <cell r="V2163">
            <v>2</v>
          </cell>
          <cell r="W2163">
            <v>512886356</v>
          </cell>
          <cell r="X2163" t="str">
            <v xml:space="preserve"> S</v>
          </cell>
          <cell r="Y2163">
            <v>70460</v>
          </cell>
          <cell r="Z2163">
            <v>9350056</v>
          </cell>
          <cell r="AA2163" t="str">
            <v xml:space="preserve"> ZIMMERMAN,CHA</v>
          </cell>
          <cell r="AB2163">
            <v>3</v>
          </cell>
          <cell r="AC2163">
            <v>6</v>
          </cell>
          <cell r="AD2163">
            <v>3</v>
          </cell>
          <cell r="AE2163">
            <v>350056</v>
          </cell>
          <cell r="AF2163">
            <v>1</v>
          </cell>
          <cell r="AG2163" t="str">
            <v xml:space="preserve"> ST</v>
          </cell>
          <cell r="AH2163" t="str">
            <v xml:space="preserve"> 1314 CHURCH, SC</v>
          </cell>
          <cell r="AI2163" t="str">
            <v xml:space="preserve"> N</v>
          </cell>
          <cell r="AJ2163">
            <v>0</v>
          </cell>
          <cell r="AK2163">
            <v>2</v>
          </cell>
          <cell r="AL2163">
            <v>70460</v>
          </cell>
          <cell r="AM2163">
            <v>9350056</v>
          </cell>
          <cell r="AN2163" t="str">
            <v xml:space="preserve"> ZIMMERMAN,CHA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70460</v>
          </cell>
          <cell r="AZ2163">
            <v>9350056</v>
          </cell>
          <cell r="BA2163" t="str">
            <v xml:space="preserve"> ZIMMERMAN,CHA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 t="str">
            <v>Pass</v>
          </cell>
          <cell r="BH2163" t="str">
            <v>Pass</v>
          </cell>
          <cell r="BI2163" t="str">
            <v>xxxxx</v>
          </cell>
          <cell r="BJ2163">
            <v>0</v>
          </cell>
          <cell r="BK2163">
            <v>0</v>
          </cell>
          <cell r="BL2163">
            <v>0</v>
          </cell>
          <cell r="BM2163"/>
          <cell r="BN2163"/>
          <cell r="BO2163"/>
          <cell r="BP2163"/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/>
          <cell r="BZ2163">
            <v>0</v>
          </cell>
          <cell r="CA2163" t="e">
            <v>#REF!</v>
          </cell>
          <cell r="CB2163" t="str">
            <v>Match</v>
          </cell>
          <cell r="CC2163" t="b">
            <v>0</v>
          </cell>
          <cell r="CD2163" t="str">
            <v>0</v>
          </cell>
          <cell r="CE2163">
            <v>1</v>
          </cell>
          <cell r="CF2163">
            <v>0</v>
          </cell>
          <cell r="CG2163" t="e">
            <v>#VALUE!</v>
          </cell>
          <cell r="CH2163" t="str">
            <v>Invalid #</v>
          </cell>
          <cell r="CI2163">
            <v>43123.686840277776</v>
          </cell>
          <cell r="CJ2163"/>
          <cell r="CK2163" t="e">
            <v>#REF!</v>
          </cell>
          <cell r="CL2163" t="e">
            <v>#REF!</v>
          </cell>
        </row>
        <row r="2164">
          <cell r="B2164">
            <v>53162</v>
          </cell>
          <cell r="C2164" t="str">
            <v xml:space="preserve"> WAYNE YEAGER,JOSHUA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 t="str">
            <v xml:space="preserve"> VEHICLE REFINANCE</v>
          </cell>
          <cell r="I2164" t="str">
            <v xml:space="preserve"> SA</v>
          </cell>
          <cell r="J2164">
            <v>31</v>
          </cell>
          <cell r="K2164" t="str">
            <v xml:space="preserve"> A</v>
          </cell>
          <cell r="L2164" t="str">
            <v xml:space="preserve"> N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 t="str">
            <v xml:space="preserve"> MN</v>
          </cell>
          <cell r="R2164">
            <v>0</v>
          </cell>
          <cell r="S2164">
            <v>0</v>
          </cell>
          <cell r="T2164">
            <v>0</v>
          </cell>
          <cell r="U2164" t="str">
            <v xml:space="preserve"> N</v>
          </cell>
          <cell r="V2164">
            <v>11</v>
          </cell>
          <cell r="W2164">
            <v>512130770</v>
          </cell>
          <cell r="X2164" t="str">
            <v xml:space="preserve"> S</v>
          </cell>
          <cell r="Y2164">
            <v>70462</v>
          </cell>
          <cell r="Z2164">
            <v>53162</v>
          </cell>
          <cell r="AA2164" t="str">
            <v xml:space="preserve"> WAYNE YEAGER,JOSHUA</v>
          </cell>
          <cell r="AB2164">
            <v>1</v>
          </cell>
          <cell r="AC2164">
            <v>10</v>
          </cell>
          <cell r="AD2164">
            <v>4</v>
          </cell>
          <cell r="AE2164">
            <v>0</v>
          </cell>
          <cell r="AF2164">
            <v>0</v>
          </cell>
          <cell r="AG2164" t="str">
            <v xml:space="preserve"> ST</v>
          </cell>
          <cell r="AH2164" t="str">
            <v xml:space="preserve"> 2001 DODGE RAM 2500</v>
          </cell>
          <cell r="AI2164" t="str">
            <v xml:space="preserve"> N</v>
          </cell>
          <cell r="AJ2164">
            <v>0</v>
          </cell>
          <cell r="AK2164">
            <v>0</v>
          </cell>
          <cell r="AL2164">
            <v>70462</v>
          </cell>
          <cell r="AM2164">
            <v>53162</v>
          </cell>
          <cell r="AN2164" t="str">
            <v xml:space="preserve"> WAYNE YEAGER,JOSHUA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70462</v>
          </cell>
          <cell r="AZ2164">
            <v>53162</v>
          </cell>
          <cell r="BA2164" t="str">
            <v xml:space="preserve"> WAYNE YEAGER,JOSHUA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 t="str">
            <v>Pass</v>
          </cell>
          <cell r="BH2164" t="str">
            <v>Pass</v>
          </cell>
          <cell r="BI2164" t="str">
            <v>xxxxx</v>
          </cell>
          <cell r="BJ2164">
            <v>0</v>
          </cell>
          <cell r="BK2164">
            <v>0</v>
          </cell>
          <cell r="BL2164">
            <v>0</v>
          </cell>
          <cell r="BM2164"/>
          <cell r="BN2164"/>
          <cell r="BO2164"/>
          <cell r="BP2164"/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/>
          <cell r="BZ2164">
            <v>0</v>
          </cell>
          <cell r="CA2164" t="e">
            <v>#REF!</v>
          </cell>
          <cell r="CB2164" t="str">
            <v>Match</v>
          </cell>
          <cell r="CC2164" t="b">
            <v>0</v>
          </cell>
          <cell r="CD2164" t="str">
            <v>0</v>
          </cell>
          <cell r="CE2164">
            <v>1</v>
          </cell>
          <cell r="CF2164">
            <v>0</v>
          </cell>
          <cell r="CG2164" t="e">
            <v>#VALUE!</v>
          </cell>
          <cell r="CH2164" t="str">
            <v>Invalid #</v>
          </cell>
          <cell r="CI2164">
            <v>43123.686840277776</v>
          </cell>
          <cell r="CJ2164"/>
          <cell r="CK2164" t="e">
            <v>#REF!</v>
          </cell>
          <cell r="CL2164" t="e">
            <v>#REF!</v>
          </cell>
        </row>
        <row r="2165">
          <cell r="B2165">
            <v>87445</v>
          </cell>
          <cell r="C2165" t="str">
            <v xml:space="preserve"> YOUNG,ROBERT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 t="str">
            <v xml:space="preserve"> PICKUP REPAIR</v>
          </cell>
          <cell r="I2165" t="str">
            <v xml:space="preserve"> CO</v>
          </cell>
          <cell r="J2165">
            <v>34</v>
          </cell>
          <cell r="K2165" t="str">
            <v xml:space="preserve"> A</v>
          </cell>
          <cell r="L2165" t="str">
            <v xml:space="preserve"> N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 t="str">
            <v xml:space="preserve"> GT</v>
          </cell>
          <cell r="R2165">
            <v>0</v>
          </cell>
          <cell r="S2165">
            <v>0</v>
          </cell>
          <cell r="T2165">
            <v>0</v>
          </cell>
          <cell r="U2165" t="str">
            <v xml:space="preserve"> N</v>
          </cell>
          <cell r="V2165">
            <v>11</v>
          </cell>
          <cell r="W2165">
            <v>513825664</v>
          </cell>
          <cell r="X2165" t="str">
            <v xml:space="preserve"> S</v>
          </cell>
          <cell r="Y2165">
            <v>73075</v>
          </cell>
          <cell r="Z2165">
            <v>87445</v>
          </cell>
          <cell r="AA2165" t="str">
            <v xml:space="preserve"> YOUNG,ROBERT</v>
          </cell>
          <cell r="AB2165">
            <v>23</v>
          </cell>
          <cell r="AC2165">
            <v>5</v>
          </cell>
          <cell r="AD2165">
            <v>12</v>
          </cell>
          <cell r="AE2165">
            <v>0</v>
          </cell>
          <cell r="AF2165">
            <v>0</v>
          </cell>
          <cell r="AG2165" t="str">
            <v xml:space="preserve"> ST</v>
          </cell>
          <cell r="AH2165" t="str">
            <v xml:space="preserve"> 69 FORD TORINO</v>
          </cell>
          <cell r="AI2165" t="str">
            <v xml:space="preserve"> N</v>
          </cell>
          <cell r="AJ2165">
            <v>0</v>
          </cell>
          <cell r="AK2165">
            <v>10</v>
          </cell>
          <cell r="AL2165">
            <v>73075</v>
          </cell>
          <cell r="AM2165">
            <v>87445</v>
          </cell>
          <cell r="AN2165" t="str">
            <v xml:space="preserve"> YOUNG,ROBERT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9</v>
          </cell>
          <cell r="AW2165">
            <v>8</v>
          </cell>
          <cell r="AX2165">
            <v>52</v>
          </cell>
          <cell r="AY2165">
            <v>73075</v>
          </cell>
          <cell r="AZ2165">
            <v>87445</v>
          </cell>
          <cell r="BA2165" t="str">
            <v xml:space="preserve"> YOUNG,ROBERT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 t="str">
            <v>Pass</v>
          </cell>
          <cell r="BH2165" t="str">
            <v>Pass</v>
          </cell>
          <cell r="BI2165" t="str">
            <v>xxxxx</v>
          </cell>
          <cell r="BJ2165">
            <v>0</v>
          </cell>
          <cell r="BK2165">
            <v>0</v>
          </cell>
          <cell r="BL2165">
            <v>0</v>
          </cell>
          <cell r="BM2165"/>
          <cell r="BN2165"/>
          <cell r="BO2165"/>
          <cell r="BP2165"/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/>
          <cell r="BZ2165">
            <v>0</v>
          </cell>
          <cell r="CA2165" t="e">
            <v>#REF!</v>
          </cell>
          <cell r="CB2165" t="str">
            <v>Match</v>
          </cell>
          <cell r="CC2165" t="b">
            <v>0</v>
          </cell>
          <cell r="CD2165" t="str">
            <v>0</v>
          </cell>
          <cell r="CE2165">
            <v>1</v>
          </cell>
          <cell r="CF2165">
            <v>0</v>
          </cell>
          <cell r="CG2165" t="e">
            <v>#VALUE!</v>
          </cell>
          <cell r="CH2165" t="str">
            <v>Invalid #</v>
          </cell>
          <cell r="CI2165">
            <v>43123.686840277776</v>
          </cell>
          <cell r="CJ2165"/>
          <cell r="CK2165" t="e">
            <v>#REF!</v>
          </cell>
          <cell r="CL2165" t="e">
            <v>#REF!</v>
          </cell>
        </row>
        <row r="2166">
          <cell r="B2166">
            <v>52105</v>
          </cell>
          <cell r="C2166" t="str">
            <v xml:space="preserve"> ZAMUDIO,GERARDO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 t="str">
            <v xml:space="preserve"> REFINANCE VEHICLE</v>
          </cell>
          <cell r="I2166" t="str">
            <v xml:space="preserve"> SA</v>
          </cell>
          <cell r="J2166">
            <v>31</v>
          </cell>
          <cell r="K2166" t="str">
            <v xml:space="preserve"> A</v>
          </cell>
          <cell r="L2166" t="str">
            <v xml:space="preserve"> N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 t="str">
            <v xml:space="preserve"> JB</v>
          </cell>
          <cell r="R2166">
            <v>0</v>
          </cell>
          <cell r="S2166">
            <v>0</v>
          </cell>
          <cell r="T2166">
            <v>0</v>
          </cell>
          <cell r="U2166" t="str">
            <v xml:space="preserve"> N</v>
          </cell>
          <cell r="V2166">
            <v>11</v>
          </cell>
          <cell r="W2166">
            <v>523121508</v>
          </cell>
          <cell r="X2166" t="str">
            <v xml:space="preserve"> S</v>
          </cell>
          <cell r="Y2166">
            <v>87515</v>
          </cell>
          <cell r="Z2166">
            <v>52105</v>
          </cell>
          <cell r="AA2166" t="str">
            <v xml:space="preserve"> ZAMUDIO,GERARDO</v>
          </cell>
          <cell r="AB2166">
            <v>24</v>
          </cell>
          <cell r="AC2166">
            <v>10</v>
          </cell>
          <cell r="AD2166">
            <v>4</v>
          </cell>
          <cell r="AE2166">
            <v>0</v>
          </cell>
          <cell r="AF2166">
            <v>0</v>
          </cell>
          <cell r="AG2166" t="str">
            <v xml:space="preserve"> ST</v>
          </cell>
          <cell r="AH2166" t="str">
            <v xml:space="preserve"> 2004 GMC SIERRA EXTENDED CAB (</v>
          </cell>
          <cell r="AI2166" t="str">
            <v xml:space="preserve"> N</v>
          </cell>
          <cell r="AJ2166">
            <v>0</v>
          </cell>
          <cell r="AK2166">
            <v>0</v>
          </cell>
          <cell r="AL2166">
            <v>87515</v>
          </cell>
          <cell r="AM2166">
            <v>52105</v>
          </cell>
          <cell r="AN2166" t="str">
            <v xml:space="preserve"> ZAMUDIO,GERARDO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87515</v>
          </cell>
          <cell r="AZ2166">
            <v>52105</v>
          </cell>
          <cell r="BA2166" t="str">
            <v xml:space="preserve"> ZAMUDIO,GERARDO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 t="str">
            <v>Pass</v>
          </cell>
          <cell r="BH2166" t="str">
            <v>Pass</v>
          </cell>
          <cell r="BI2166" t="str">
            <v>xxxxx</v>
          </cell>
          <cell r="BJ2166">
            <v>0</v>
          </cell>
          <cell r="BK2166">
            <v>0</v>
          </cell>
          <cell r="BL2166">
            <v>0</v>
          </cell>
          <cell r="BM2166"/>
          <cell r="BN2166"/>
          <cell r="BO2166"/>
          <cell r="BP2166"/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/>
          <cell r="BZ2166">
            <v>0</v>
          </cell>
          <cell r="CA2166" t="e">
            <v>#REF!</v>
          </cell>
          <cell r="CB2166" t="str">
            <v>Match</v>
          </cell>
          <cell r="CC2166" t="b">
            <v>0</v>
          </cell>
          <cell r="CD2166" t="str">
            <v>0</v>
          </cell>
          <cell r="CE2166">
            <v>1</v>
          </cell>
          <cell r="CF2166">
            <v>0</v>
          </cell>
          <cell r="CG2166" t="e">
            <v>#VALUE!</v>
          </cell>
          <cell r="CH2166" t="str">
            <v>Invalid #</v>
          </cell>
          <cell r="CI2166">
            <v>43123.686840277776</v>
          </cell>
          <cell r="CJ2166"/>
          <cell r="CK2166" t="e">
            <v>#REF!</v>
          </cell>
          <cell r="CL2166" t="e">
            <v>#REF!</v>
          </cell>
        </row>
        <row r="2167">
          <cell r="B2167">
            <v>52388</v>
          </cell>
          <cell r="C2167" t="str">
            <v xml:space="preserve"> ZIMMERMAN,BERNARD L.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 t="str">
            <v xml:space="preserve"> HOME REMODEL</v>
          </cell>
          <cell r="I2167" t="str">
            <v xml:space="preserve"> SA</v>
          </cell>
          <cell r="J2167">
            <v>31</v>
          </cell>
          <cell r="K2167" t="str">
            <v xml:space="preserve"> A</v>
          </cell>
          <cell r="L2167" t="str">
            <v xml:space="preserve"> N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 t="str">
            <v xml:space="preserve"> JD</v>
          </cell>
          <cell r="R2167">
            <v>0</v>
          </cell>
          <cell r="S2167">
            <v>0</v>
          </cell>
          <cell r="T2167">
            <v>0</v>
          </cell>
          <cell r="U2167" t="str">
            <v xml:space="preserve"> N</v>
          </cell>
          <cell r="V2167">
            <v>11</v>
          </cell>
          <cell r="W2167">
            <v>482626570</v>
          </cell>
          <cell r="X2167" t="str">
            <v xml:space="preserve"> S</v>
          </cell>
          <cell r="Y2167">
            <v>87516</v>
          </cell>
          <cell r="Z2167">
            <v>52388</v>
          </cell>
          <cell r="AA2167" t="str">
            <v xml:space="preserve"> ZIMMERMAN,BERNARD L.</v>
          </cell>
          <cell r="AB2167">
            <v>1</v>
          </cell>
          <cell r="AC2167">
            <v>9</v>
          </cell>
          <cell r="AD2167">
            <v>4</v>
          </cell>
          <cell r="AE2167">
            <v>0</v>
          </cell>
          <cell r="AF2167">
            <v>0</v>
          </cell>
          <cell r="AG2167" t="str">
            <v xml:space="preserve"> ST</v>
          </cell>
          <cell r="AH2167" t="str">
            <v xml:space="preserve"> 2004 CHEVROLET LS CREWCAB 4X4</v>
          </cell>
          <cell r="AI2167" t="str">
            <v xml:space="preserve"> N</v>
          </cell>
          <cell r="AJ2167">
            <v>0</v>
          </cell>
          <cell r="AK2167">
            <v>0</v>
          </cell>
          <cell r="AL2167">
            <v>87516</v>
          </cell>
          <cell r="AM2167">
            <v>52388</v>
          </cell>
          <cell r="AN2167" t="str">
            <v xml:space="preserve"> ZIMMERMAN,BERNARD L.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87516</v>
          </cell>
          <cell r="AZ2167">
            <v>52388</v>
          </cell>
          <cell r="BA2167" t="str">
            <v xml:space="preserve"> ZIMMERMAN,BERNARD L.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 t="str">
            <v>Pass</v>
          </cell>
          <cell r="BH2167" t="str">
            <v>Pass</v>
          </cell>
          <cell r="BI2167" t="str">
            <v>xxxxx</v>
          </cell>
          <cell r="BJ2167">
            <v>0</v>
          </cell>
          <cell r="BK2167">
            <v>0</v>
          </cell>
          <cell r="BL2167">
            <v>0</v>
          </cell>
          <cell r="BM2167"/>
          <cell r="BN2167"/>
          <cell r="BO2167"/>
          <cell r="BP2167"/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/>
          <cell r="BZ2167">
            <v>0</v>
          </cell>
          <cell r="CA2167" t="e">
            <v>#REF!</v>
          </cell>
          <cell r="CB2167" t="str">
            <v>Match</v>
          </cell>
          <cell r="CC2167" t="b">
            <v>0</v>
          </cell>
          <cell r="CD2167" t="str">
            <v>0</v>
          </cell>
          <cell r="CE2167">
            <v>1</v>
          </cell>
          <cell r="CF2167">
            <v>0</v>
          </cell>
          <cell r="CG2167" t="e">
            <v>#VALUE!</v>
          </cell>
          <cell r="CH2167" t="str">
            <v>Invalid #</v>
          </cell>
          <cell r="CI2167">
            <v>43123.686840277776</v>
          </cell>
          <cell r="CJ2167"/>
          <cell r="CK2167" t="e">
            <v>#REF!</v>
          </cell>
          <cell r="CL2167" t="e">
            <v>#REF!</v>
          </cell>
        </row>
        <row r="2168">
          <cell r="B2168">
            <v>49593</v>
          </cell>
          <cell r="C2168" t="str">
            <v xml:space="preserve"> TUTTLE,JON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 t="str">
            <v xml:space="preserve"> PURCHASE VEHICLE</v>
          </cell>
          <cell r="I2168" t="str">
            <v xml:space="preserve"> SA</v>
          </cell>
          <cell r="J2168">
            <v>34</v>
          </cell>
          <cell r="K2168" t="str">
            <v xml:space="preserve"> A</v>
          </cell>
          <cell r="L2168" t="str">
            <v xml:space="preserve"> N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 t="str">
            <v xml:space="preserve"> LF</v>
          </cell>
          <cell r="R2168">
            <v>0</v>
          </cell>
          <cell r="S2168">
            <v>0</v>
          </cell>
          <cell r="T2168">
            <v>0</v>
          </cell>
          <cell r="U2168" t="str">
            <v xml:space="preserve"> N</v>
          </cell>
          <cell r="V2168">
            <v>11</v>
          </cell>
          <cell r="W2168">
            <v>509767985</v>
          </cell>
          <cell r="X2168" t="str">
            <v xml:space="preserve"> S</v>
          </cell>
          <cell r="Y2168">
            <v>92950</v>
          </cell>
          <cell r="Z2168">
            <v>49593</v>
          </cell>
          <cell r="AA2168" t="str">
            <v xml:space="preserve"> TUTTLE,JON</v>
          </cell>
          <cell r="AB2168">
            <v>14</v>
          </cell>
          <cell r="AC2168">
            <v>5</v>
          </cell>
          <cell r="AD2168">
            <v>12</v>
          </cell>
          <cell r="AE2168">
            <v>0</v>
          </cell>
          <cell r="AF2168">
            <v>0</v>
          </cell>
          <cell r="AG2168" t="str">
            <v xml:space="preserve"> ST</v>
          </cell>
          <cell r="AH2168" t="str">
            <v xml:space="preserve"> 2011 NISSAN (VIN 1N4AL2AP4BC16</v>
          </cell>
          <cell r="AI2168" t="str">
            <v xml:space="preserve"> N</v>
          </cell>
          <cell r="AJ2168">
            <v>5</v>
          </cell>
          <cell r="AK2168">
            <v>0</v>
          </cell>
          <cell r="AL2168">
            <v>92950</v>
          </cell>
          <cell r="AM2168">
            <v>49593</v>
          </cell>
          <cell r="AN2168" t="str">
            <v xml:space="preserve"> TUTTLE,JON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92950</v>
          </cell>
          <cell r="AZ2168">
            <v>49593</v>
          </cell>
          <cell r="BA2168" t="str">
            <v xml:space="preserve"> TUTTLE,JON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 t="str">
            <v>Pass</v>
          </cell>
          <cell r="BH2168" t="str">
            <v>Pass</v>
          </cell>
          <cell r="BI2168" t="str">
            <v>xxxxx</v>
          </cell>
          <cell r="BJ2168">
            <v>0</v>
          </cell>
          <cell r="BK2168">
            <v>0</v>
          </cell>
          <cell r="BL2168">
            <v>0</v>
          </cell>
          <cell r="BM2168"/>
          <cell r="BN2168"/>
          <cell r="BO2168"/>
          <cell r="BP2168"/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/>
          <cell r="BZ2168">
            <v>0</v>
          </cell>
          <cell r="CA2168" t="e">
            <v>#REF!</v>
          </cell>
          <cell r="CB2168" t="str">
            <v>Match</v>
          </cell>
          <cell r="CC2168" t="b">
            <v>0</v>
          </cell>
          <cell r="CD2168" t="str">
            <v>0</v>
          </cell>
          <cell r="CE2168">
            <v>1</v>
          </cell>
          <cell r="CF2168">
            <v>0</v>
          </cell>
          <cell r="CG2168" t="e">
            <v>#VALUE!</v>
          </cell>
          <cell r="CH2168" t="str">
            <v>Invalid #</v>
          </cell>
          <cell r="CI2168">
            <v>43123.686840277776</v>
          </cell>
          <cell r="CJ2168"/>
          <cell r="CK2168" t="e">
            <v>#REF!</v>
          </cell>
          <cell r="CL2168" t="e">
            <v>#REF!</v>
          </cell>
        </row>
        <row r="2169"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R2169">
            <v>0</v>
          </cell>
          <cell r="S2169">
            <v>0</v>
          </cell>
          <cell r="T2169">
            <v>0</v>
          </cell>
          <cell r="AE2169">
            <v>0</v>
          </cell>
          <cell r="AJ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BG2169" t="str">
            <v>Pass</v>
          </cell>
          <cell r="BH2169" t="str">
            <v>Pass</v>
          </cell>
          <cell r="BI2169" t="str">
            <v>xxxxx</v>
          </cell>
          <cell r="BJ2169">
            <v>0</v>
          </cell>
          <cell r="BK2169">
            <v>0</v>
          </cell>
          <cell r="BL2169">
            <v>0</v>
          </cell>
          <cell r="BM2169"/>
          <cell r="BN2169"/>
          <cell r="BO2169"/>
          <cell r="BP2169"/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/>
          <cell r="BZ2169">
            <v>0</v>
          </cell>
          <cell r="CA2169" t="e">
            <v>#REF!</v>
          </cell>
          <cell r="CB2169" t="str">
            <v>Match</v>
          </cell>
          <cell r="CC2169" t="b">
            <v>0</v>
          </cell>
          <cell r="CD2169" t="str">
            <v>0</v>
          </cell>
          <cell r="CE2169">
            <v>1</v>
          </cell>
          <cell r="CF2169">
            <v>0</v>
          </cell>
          <cell r="CG2169" t="e">
            <v>#VALUE!</v>
          </cell>
          <cell r="CH2169" t="str">
            <v>Invalid #</v>
          </cell>
          <cell r="CI2169">
            <v>43123.686840277776</v>
          </cell>
          <cell r="CJ2169"/>
          <cell r="CK2169" t="e">
            <v>#REF!</v>
          </cell>
          <cell r="CL2169" t="e">
            <v>#REF!</v>
          </cell>
        </row>
        <row r="2170"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R2170">
            <v>0</v>
          </cell>
          <cell r="S2170">
            <v>0</v>
          </cell>
          <cell r="T2170">
            <v>0</v>
          </cell>
          <cell r="AJ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BG2170" t="str">
            <v>Pass</v>
          </cell>
          <cell r="BH2170" t="str">
            <v>Pass</v>
          </cell>
          <cell r="BI2170" t="str">
            <v>xxxxx</v>
          </cell>
          <cell r="BJ2170">
            <v>0</v>
          </cell>
          <cell r="BK2170">
            <v>0</v>
          </cell>
          <cell r="BL2170">
            <v>0</v>
          </cell>
          <cell r="BM2170"/>
          <cell r="BN2170"/>
          <cell r="BO2170"/>
          <cell r="BP2170"/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/>
          <cell r="BZ2170">
            <v>0</v>
          </cell>
          <cell r="CA2170" t="e">
            <v>#REF!</v>
          </cell>
          <cell r="CB2170" t="str">
            <v>Match</v>
          </cell>
          <cell r="CC2170" t="b">
            <v>0</v>
          </cell>
          <cell r="CD2170" t="str">
            <v>0</v>
          </cell>
          <cell r="CE2170">
            <v>1</v>
          </cell>
          <cell r="CF2170">
            <v>0</v>
          </cell>
          <cell r="CG2170" t="e">
            <v>#VALUE!</v>
          </cell>
          <cell r="CH2170" t="str">
            <v>Invalid #</v>
          </cell>
          <cell r="CI2170">
            <v>43123.686840277776</v>
          </cell>
          <cell r="CJ2170"/>
          <cell r="CK2170" t="e">
            <v>#REF!</v>
          </cell>
          <cell r="CL2170" t="e">
            <v>#REF!</v>
          </cell>
        </row>
        <row r="2171"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R2171">
            <v>0</v>
          </cell>
          <cell r="S2171">
            <v>0</v>
          </cell>
          <cell r="T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BG2171" t="str">
            <v>Pass</v>
          </cell>
          <cell r="BH2171" t="str">
            <v>Pass</v>
          </cell>
          <cell r="BI2171" t="str">
            <v>xxxxx</v>
          </cell>
          <cell r="BJ2171">
            <v>0</v>
          </cell>
          <cell r="BK2171">
            <v>0</v>
          </cell>
          <cell r="BL2171">
            <v>0</v>
          </cell>
          <cell r="BM2171"/>
          <cell r="BN2171"/>
          <cell r="BO2171"/>
          <cell r="BP2171"/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/>
          <cell r="BZ2171">
            <v>0</v>
          </cell>
          <cell r="CA2171" t="e">
            <v>#REF!</v>
          </cell>
          <cell r="CB2171" t="str">
            <v>Match</v>
          </cell>
          <cell r="CC2171" t="b">
            <v>0</v>
          </cell>
          <cell r="CD2171" t="str">
            <v>0</v>
          </cell>
          <cell r="CE2171">
            <v>1</v>
          </cell>
          <cell r="CF2171">
            <v>0</v>
          </cell>
          <cell r="CG2171" t="e">
            <v>#VALUE!</v>
          </cell>
          <cell r="CH2171" t="str">
            <v>Invalid #</v>
          </cell>
          <cell r="CI2171">
            <v>43123.686840277776</v>
          </cell>
          <cell r="CJ2171"/>
          <cell r="CK2171" t="e">
            <v>#REF!</v>
          </cell>
          <cell r="CL2171" t="e">
            <v>#REF!</v>
          </cell>
        </row>
        <row r="2172"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R2172">
            <v>0</v>
          </cell>
          <cell r="S2172">
            <v>0</v>
          </cell>
          <cell r="T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BG2172" t="str">
            <v>Pass</v>
          </cell>
          <cell r="BH2172" t="str">
            <v>Pass</v>
          </cell>
          <cell r="BI2172" t="str">
            <v>xxxxx</v>
          </cell>
          <cell r="BJ2172">
            <v>0</v>
          </cell>
          <cell r="BK2172">
            <v>0</v>
          </cell>
          <cell r="BL2172">
            <v>0</v>
          </cell>
          <cell r="BM2172"/>
          <cell r="BN2172"/>
          <cell r="BO2172"/>
          <cell r="BP2172"/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/>
          <cell r="BZ2172">
            <v>0</v>
          </cell>
          <cell r="CA2172" t="e">
            <v>#REF!</v>
          </cell>
          <cell r="CB2172" t="str">
            <v>Match</v>
          </cell>
          <cell r="CC2172" t="b">
            <v>0</v>
          </cell>
          <cell r="CD2172" t="str">
            <v>0</v>
          </cell>
          <cell r="CE2172">
            <v>1</v>
          </cell>
          <cell r="CF2172">
            <v>0</v>
          </cell>
          <cell r="CG2172" t="e">
            <v>#VALUE!</v>
          </cell>
          <cell r="CH2172" t="str">
            <v>Invalid #</v>
          </cell>
          <cell r="CI2172">
            <v>43123.686840277776</v>
          </cell>
          <cell r="CJ2172"/>
          <cell r="CK2172" t="e">
            <v>#REF!</v>
          </cell>
          <cell r="CL2172" t="e">
            <v>#REF!</v>
          </cell>
        </row>
        <row r="2173"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R2173">
            <v>0</v>
          </cell>
          <cell r="S2173">
            <v>0</v>
          </cell>
          <cell r="T2173">
            <v>0</v>
          </cell>
          <cell r="AE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BG2173" t="str">
            <v>Pass</v>
          </cell>
          <cell r="BH2173" t="str">
            <v>Pass</v>
          </cell>
          <cell r="BI2173" t="str">
            <v>xxxxx</v>
          </cell>
          <cell r="BJ2173">
            <v>0</v>
          </cell>
          <cell r="BK2173">
            <v>0</v>
          </cell>
          <cell r="BL2173">
            <v>0</v>
          </cell>
          <cell r="BM2173"/>
          <cell r="BN2173"/>
          <cell r="BO2173"/>
          <cell r="BP2173"/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/>
          <cell r="BZ2173">
            <v>0</v>
          </cell>
          <cell r="CA2173" t="e">
            <v>#REF!</v>
          </cell>
          <cell r="CB2173" t="str">
            <v>Match</v>
          </cell>
          <cell r="CC2173" t="b">
            <v>0</v>
          </cell>
          <cell r="CD2173" t="str">
            <v>0</v>
          </cell>
          <cell r="CE2173">
            <v>1</v>
          </cell>
          <cell r="CF2173">
            <v>0</v>
          </cell>
          <cell r="CG2173" t="e">
            <v>#VALUE!</v>
          </cell>
          <cell r="CH2173" t="str">
            <v>Invalid #</v>
          </cell>
          <cell r="CI2173">
            <v>43123.686840277776</v>
          </cell>
          <cell r="CJ2173"/>
          <cell r="CK2173" t="e">
            <v>#REF!</v>
          </cell>
          <cell r="CL2173" t="e">
            <v>#REF!</v>
          </cell>
        </row>
        <row r="2174"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R2174">
            <v>0</v>
          </cell>
          <cell r="S2174">
            <v>0</v>
          </cell>
          <cell r="T2174">
            <v>0</v>
          </cell>
          <cell r="AE2174">
            <v>0</v>
          </cell>
          <cell r="AJ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BG2174" t="str">
            <v>Pass</v>
          </cell>
          <cell r="BH2174" t="str">
            <v>Pass</v>
          </cell>
          <cell r="BI2174" t="str">
            <v>xxxxx</v>
          </cell>
          <cell r="BJ2174">
            <v>0</v>
          </cell>
          <cell r="BK2174">
            <v>0</v>
          </cell>
          <cell r="BL2174">
            <v>0</v>
          </cell>
          <cell r="BM2174"/>
          <cell r="BN2174"/>
          <cell r="BO2174"/>
          <cell r="BP2174"/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/>
          <cell r="BZ2174">
            <v>0</v>
          </cell>
          <cell r="CA2174" t="e">
            <v>#REF!</v>
          </cell>
          <cell r="CB2174" t="str">
            <v>Match</v>
          </cell>
          <cell r="CC2174" t="b">
            <v>0</v>
          </cell>
          <cell r="CD2174" t="str">
            <v>0</v>
          </cell>
          <cell r="CE2174">
            <v>1</v>
          </cell>
          <cell r="CF2174">
            <v>0</v>
          </cell>
          <cell r="CG2174" t="e">
            <v>#VALUE!</v>
          </cell>
          <cell r="CH2174" t="str">
            <v>Invalid #</v>
          </cell>
          <cell r="CI2174">
            <v>43123.686840277776</v>
          </cell>
          <cell r="CJ2174"/>
          <cell r="CK2174" t="e">
            <v>#REF!</v>
          </cell>
          <cell r="CL2174" t="e">
            <v>#REF!</v>
          </cell>
        </row>
        <row r="2175"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R2175">
            <v>0</v>
          </cell>
          <cell r="S2175">
            <v>0</v>
          </cell>
          <cell r="T2175">
            <v>0</v>
          </cell>
          <cell r="AE2175">
            <v>0</v>
          </cell>
          <cell r="AJ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BG2175" t="str">
            <v>Pass</v>
          </cell>
          <cell r="BH2175" t="str">
            <v>Pass</v>
          </cell>
          <cell r="BI2175" t="str">
            <v>xxxxx</v>
          </cell>
          <cell r="BJ2175">
            <v>0</v>
          </cell>
          <cell r="BK2175">
            <v>0</v>
          </cell>
          <cell r="BL2175">
            <v>0</v>
          </cell>
          <cell r="BM2175"/>
          <cell r="BN2175"/>
          <cell r="BO2175"/>
          <cell r="BP2175"/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/>
          <cell r="BZ2175">
            <v>0</v>
          </cell>
          <cell r="CA2175" t="e">
            <v>#REF!</v>
          </cell>
          <cell r="CB2175" t="str">
            <v>Match</v>
          </cell>
          <cell r="CC2175" t="b">
            <v>0</v>
          </cell>
          <cell r="CD2175" t="str">
            <v>0</v>
          </cell>
          <cell r="CE2175">
            <v>1</v>
          </cell>
          <cell r="CF2175">
            <v>0</v>
          </cell>
          <cell r="CG2175" t="e">
            <v>#VALUE!</v>
          </cell>
          <cell r="CH2175" t="str">
            <v>Invalid #</v>
          </cell>
          <cell r="CI2175">
            <v>43123.686840277776</v>
          </cell>
          <cell r="CJ2175"/>
          <cell r="CK2175" t="e">
            <v>#REF!</v>
          </cell>
          <cell r="CL2175" t="e">
            <v>#REF!</v>
          </cell>
        </row>
        <row r="2176"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R2176">
            <v>0</v>
          </cell>
          <cell r="S2176">
            <v>0</v>
          </cell>
          <cell r="T2176">
            <v>0</v>
          </cell>
          <cell r="AE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BG2176" t="str">
            <v>Pass</v>
          </cell>
          <cell r="BH2176" t="str">
            <v>Pass</v>
          </cell>
          <cell r="BI2176" t="str">
            <v>xxxxx</v>
          </cell>
          <cell r="BJ2176">
            <v>0</v>
          </cell>
          <cell r="BK2176">
            <v>0</v>
          </cell>
          <cell r="BL2176">
            <v>0</v>
          </cell>
          <cell r="BM2176"/>
          <cell r="BN2176"/>
          <cell r="BO2176"/>
          <cell r="BP2176"/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/>
          <cell r="BZ2176">
            <v>0</v>
          </cell>
          <cell r="CA2176" t="e">
            <v>#REF!</v>
          </cell>
          <cell r="CB2176" t="str">
            <v>Match</v>
          </cell>
          <cell r="CC2176" t="b">
            <v>0</v>
          </cell>
          <cell r="CD2176" t="str">
            <v>0</v>
          </cell>
          <cell r="CE2176">
            <v>1</v>
          </cell>
          <cell r="CF2176">
            <v>0</v>
          </cell>
          <cell r="CG2176" t="e">
            <v>#VALUE!</v>
          </cell>
          <cell r="CH2176" t="str">
            <v>Invalid #</v>
          </cell>
          <cell r="CI2176">
            <v>43123.686840277776</v>
          </cell>
          <cell r="CJ2176"/>
          <cell r="CK2176" t="e">
            <v>#REF!</v>
          </cell>
          <cell r="CL2176" t="e">
            <v>#REF!</v>
          </cell>
        </row>
        <row r="2177"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R2177">
            <v>0</v>
          </cell>
          <cell r="S2177">
            <v>0</v>
          </cell>
          <cell r="T2177">
            <v>0</v>
          </cell>
          <cell r="AE2177">
            <v>0</v>
          </cell>
          <cell r="AJ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BG2177" t="str">
            <v>Pass</v>
          </cell>
          <cell r="BH2177" t="str">
            <v>Pass</v>
          </cell>
          <cell r="BI2177" t="str">
            <v>xxxxx</v>
          </cell>
          <cell r="BJ2177">
            <v>0</v>
          </cell>
          <cell r="BK2177">
            <v>0</v>
          </cell>
          <cell r="BL2177">
            <v>0</v>
          </cell>
          <cell r="BM2177"/>
          <cell r="BN2177"/>
          <cell r="BO2177"/>
          <cell r="BP2177"/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/>
          <cell r="BZ2177">
            <v>0</v>
          </cell>
          <cell r="CA2177" t="e">
            <v>#REF!</v>
          </cell>
          <cell r="CB2177" t="str">
            <v>Match</v>
          </cell>
          <cell r="CC2177" t="b">
            <v>0</v>
          </cell>
          <cell r="CD2177" t="str">
            <v>0</v>
          </cell>
          <cell r="CE2177">
            <v>1</v>
          </cell>
          <cell r="CF2177">
            <v>0</v>
          </cell>
          <cell r="CG2177" t="e">
            <v>#VALUE!</v>
          </cell>
          <cell r="CH2177" t="str">
            <v>Invalid #</v>
          </cell>
          <cell r="CI2177">
            <v>43123.686840277776</v>
          </cell>
          <cell r="CJ2177"/>
          <cell r="CK2177" t="e">
            <v>#REF!</v>
          </cell>
          <cell r="CL2177" t="e">
            <v>#REF!</v>
          </cell>
        </row>
        <row r="2178"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R2178">
            <v>0</v>
          </cell>
          <cell r="S2178">
            <v>0</v>
          </cell>
          <cell r="T2178">
            <v>0</v>
          </cell>
          <cell r="AE2178">
            <v>0</v>
          </cell>
          <cell r="AJ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BG2178" t="str">
            <v>Pass</v>
          </cell>
          <cell r="BH2178" t="str">
            <v>Pass</v>
          </cell>
          <cell r="BI2178" t="str">
            <v>xxxxx</v>
          </cell>
          <cell r="BJ2178">
            <v>0</v>
          </cell>
          <cell r="BK2178">
            <v>0</v>
          </cell>
          <cell r="BL2178">
            <v>0</v>
          </cell>
          <cell r="BM2178"/>
          <cell r="BN2178"/>
          <cell r="BO2178"/>
          <cell r="BP2178"/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/>
          <cell r="BZ2178">
            <v>0</v>
          </cell>
          <cell r="CA2178" t="e">
            <v>#REF!</v>
          </cell>
          <cell r="CB2178" t="str">
            <v>Match</v>
          </cell>
          <cell r="CC2178" t="b">
            <v>0</v>
          </cell>
          <cell r="CD2178" t="str">
            <v>0</v>
          </cell>
          <cell r="CE2178">
            <v>1</v>
          </cell>
          <cell r="CF2178">
            <v>0</v>
          </cell>
          <cell r="CG2178" t="e">
            <v>#VALUE!</v>
          </cell>
          <cell r="CH2178" t="str">
            <v>Invalid #</v>
          </cell>
          <cell r="CI2178">
            <v>43123.686840277776</v>
          </cell>
          <cell r="CJ2178"/>
          <cell r="CK2178" t="e">
            <v>#REF!</v>
          </cell>
          <cell r="CL2178" t="e">
            <v>#REF!</v>
          </cell>
        </row>
        <row r="2179"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R2179">
            <v>0</v>
          </cell>
          <cell r="S2179">
            <v>0</v>
          </cell>
          <cell r="T2179">
            <v>0</v>
          </cell>
          <cell r="AE2179">
            <v>0</v>
          </cell>
          <cell r="AJ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BG2179" t="str">
            <v>Pass</v>
          </cell>
          <cell r="BH2179" t="str">
            <v>Pass</v>
          </cell>
          <cell r="BI2179" t="str">
            <v>xxxxx</v>
          </cell>
          <cell r="BJ2179">
            <v>0</v>
          </cell>
          <cell r="BK2179">
            <v>0</v>
          </cell>
          <cell r="BL2179">
            <v>0</v>
          </cell>
          <cell r="BM2179"/>
          <cell r="BN2179"/>
          <cell r="BO2179"/>
          <cell r="BP2179"/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/>
          <cell r="BZ2179">
            <v>0</v>
          </cell>
          <cell r="CA2179" t="e">
            <v>#REF!</v>
          </cell>
          <cell r="CB2179" t="str">
            <v>Match</v>
          </cell>
          <cell r="CC2179" t="b">
            <v>0</v>
          </cell>
          <cell r="CD2179" t="str">
            <v>0</v>
          </cell>
          <cell r="CE2179">
            <v>1</v>
          </cell>
          <cell r="CF2179">
            <v>0</v>
          </cell>
          <cell r="CG2179" t="e">
            <v>#VALUE!</v>
          </cell>
          <cell r="CH2179" t="str">
            <v>Invalid #</v>
          </cell>
          <cell r="CI2179">
            <v>43123.686840277776</v>
          </cell>
          <cell r="CJ2179"/>
          <cell r="CK2179" t="e">
            <v>#REF!</v>
          </cell>
          <cell r="CL2179" t="e">
            <v>#REF!</v>
          </cell>
        </row>
        <row r="2180"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R2180">
            <v>0</v>
          </cell>
          <cell r="S2180">
            <v>0</v>
          </cell>
          <cell r="T2180">
            <v>0</v>
          </cell>
          <cell r="AJ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BG2180" t="str">
            <v>Pass</v>
          </cell>
          <cell r="BH2180" t="str">
            <v>Pass</v>
          </cell>
          <cell r="BI2180" t="str">
            <v>xxxxx</v>
          </cell>
          <cell r="BJ2180">
            <v>0</v>
          </cell>
          <cell r="BK2180">
            <v>0</v>
          </cell>
          <cell r="BL2180">
            <v>0</v>
          </cell>
          <cell r="BM2180"/>
          <cell r="BN2180"/>
          <cell r="BO2180"/>
          <cell r="BP2180"/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/>
          <cell r="BZ2180">
            <v>0</v>
          </cell>
          <cell r="CA2180" t="e">
            <v>#REF!</v>
          </cell>
          <cell r="CB2180" t="str">
            <v>Match</v>
          </cell>
          <cell r="CC2180" t="b">
            <v>0</v>
          </cell>
          <cell r="CD2180" t="str">
            <v>0</v>
          </cell>
          <cell r="CE2180">
            <v>1</v>
          </cell>
          <cell r="CF2180">
            <v>0</v>
          </cell>
          <cell r="CG2180" t="e">
            <v>#VALUE!</v>
          </cell>
          <cell r="CH2180" t="str">
            <v>Invalid #</v>
          </cell>
          <cell r="CI2180">
            <v>43123.686840277776</v>
          </cell>
          <cell r="CJ2180"/>
          <cell r="CK2180" t="e">
            <v>#REF!</v>
          </cell>
          <cell r="CL2180" t="e">
            <v>#REF!</v>
          </cell>
        </row>
        <row r="2181"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R2181">
            <v>0</v>
          </cell>
          <cell r="S2181">
            <v>0</v>
          </cell>
          <cell r="T2181">
            <v>0</v>
          </cell>
          <cell r="AE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BG2181" t="str">
            <v>Pass</v>
          </cell>
          <cell r="BH2181" t="str">
            <v>Pass</v>
          </cell>
          <cell r="BI2181" t="str">
            <v>xxxxx</v>
          </cell>
          <cell r="BJ2181">
            <v>0</v>
          </cell>
          <cell r="BK2181">
            <v>0</v>
          </cell>
          <cell r="BL2181">
            <v>0</v>
          </cell>
          <cell r="BM2181"/>
          <cell r="BN2181"/>
          <cell r="BO2181"/>
          <cell r="BP2181"/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/>
          <cell r="BZ2181">
            <v>0</v>
          </cell>
          <cell r="CA2181" t="e">
            <v>#REF!</v>
          </cell>
          <cell r="CB2181" t="str">
            <v>Match</v>
          </cell>
          <cell r="CC2181" t="b">
            <v>0</v>
          </cell>
          <cell r="CD2181" t="str">
            <v>0</v>
          </cell>
          <cell r="CE2181">
            <v>1</v>
          </cell>
          <cell r="CF2181">
            <v>0</v>
          </cell>
          <cell r="CG2181" t="e">
            <v>#VALUE!</v>
          </cell>
          <cell r="CH2181" t="str">
            <v>Invalid #</v>
          </cell>
          <cell r="CI2181">
            <v>43123.686840277776</v>
          </cell>
          <cell r="CJ2181"/>
          <cell r="CK2181" t="e">
            <v>#REF!</v>
          </cell>
          <cell r="CL2181" t="e">
            <v>#REF!</v>
          </cell>
        </row>
        <row r="2182"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R2182">
            <v>0</v>
          </cell>
          <cell r="S2182">
            <v>0</v>
          </cell>
          <cell r="T2182">
            <v>0</v>
          </cell>
          <cell r="AE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BG2182" t="str">
            <v>Pass</v>
          </cell>
          <cell r="BH2182" t="str">
            <v>Pass</v>
          </cell>
          <cell r="BI2182" t="str">
            <v>xxxxx</v>
          </cell>
          <cell r="BJ2182">
            <v>0</v>
          </cell>
          <cell r="BK2182">
            <v>0</v>
          </cell>
          <cell r="BL2182">
            <v>0</v>
          </cell>
          <cell r="BM2182"/>
          <cell r="BN2182"/>
          <cell r="BO2182"/>
          <cell r="BP2182"/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/>
          <cell r="BZ2182">
            <v>0</v>
          </cell>
          <cell r="CA2182" t="e">
            <v>#REF!</v>
          </cell>
          <cell r="CB2182" t="str">
            <v>Match</v>
          </cell>
          <cell r="CC2182" t="b">
            <v>0</v>
          </cell>
          <cell r="CD2182" t="str">
            <v>0</v>
          </cell>
          <cell r="CE2182">
            <v>1</v>
          </cell>
          <cell r="CF2182">
            <v>0</v>
          </cell>
          <cell r="CG2182" t="e">
            <v>#VALUE!</v>
          </cell>
          <cell r="CH2182" t="str">
            <v>Invalid #</v>
          </cell>
          <cell r="CI2182">
            <v>43123.686840277776</v>
          </cell>
          <cell r="CJ2182"/>
          <cell r="CK2182" t="e">
            <v>#REF!</v>
          </cell>
          <cell r="CL2182" t="e">
            <v>#REF!</v>
          </cell>
        </row>
        <row r="2183"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0</v>
          </cell>
          <cell r="S2183">
            <v>0</v>
          </cell>
          <cell r="T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BG2183" t="str">
            <v>Pass</v>
          </cell>
          <cell r="BH2183" t="str">
            <v>Pass</v>
          </cell>
          <cell r="BI2183" t="str">
            <v>xxxxx</v>
          </cell>
          <cell r="BJ2183">
            <v>0</v>
          </cell>
          <cell r="BK2183">
            <v>0</v>
          </cell>
          <cell r="BL2183">
            <v>0</v>
          </cell>
          <cell r="BM2183"/>
          <cell r="BN2183"/>
          <cell r="BO2183"/>
          <cell r="BP2183"/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/>
          <cell r="BZ2183">
            <v>0</v>
          </cell>
          <cell r="CA2183" t="e">
            <v>#REF!</v>
          </cell>
          <cell r="CB2183" t="str">
            <v>Match</v>
          </cell>
          <cell r="CC2183" t="b">
            <v>0</v>
          </cell>
          <cell r="CD2183" t="str">
            <v>0</v>
          </cell>
          <cell r="CE2183">
            <v>1</v>
          </cell>
          <cell r="CF2183">
            <v>0</v>
          </cell>
          <cell r="CG2183" t="e">
            <v>#VALUE!</v>
          </cell>
          <cell r="CH2183" t="str">
            <v>Invalid #</v>
          </cell>
          <cell r="CI2183">
            <v>43123.686840277776</v>
          </cell>
          <cell r="CJ2183"/>
          <cell r="CK2183" t="e">
            <v>#REF!</v>
          </cell>
          <cell r="CL2183" t="e">
            <v>#REF!</v>
          </cell>
        </row>
        <row r="2184"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R2184">
            <v>0</v>
          </cell>
          <cell r="S2184">
            <v>0</v>
          </cell>
          <cell r="T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BG2184" t="str">
            <v>Pass</v>
          </cell>
          <cell r="BH2184" t="str">
            <v>Pass</v>
          </cell>
          <cell r="BI2184" t="str">
            <v>xxxxx</v>
          </cell>
          <cell r="BJ2184">
            <v>0</v>
          </cell>
          <cell r="BK2184">
            <v>0</v>
          </cell>
          <cell r="BL2184">
            <v>0</v>
          </cell>
          <cell r="BM2184"/>
          <cell r="BN2184"/>
          <cell r="BO2184"/>
          <cell r="BP2184"/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/>
          <cell r="BZ2184">
            <v>0</v>
          </cell>
          <cell r="CA2184" t="e">
            <v>#REF!</v>
          </cell>
          <cell r="CB2184" t="str">
            <v>Match</v>
          </cell>
          <cell r="CC2184" t="b">
            <v>0</v>
          </cell>
          <cell r="CD2184" t="str">
            <v>0</v>
          </cell>
          <cell r="CE2184">
            <v>1</v>
          </cell>
          <cell r="CF2184">
            <v>0</v>
          </cell>
          <cell r="CG2184" t="e">
            <v>#VALUE!</v>
          </cell>
          <cell r="CH2184" t="str">
            <v>Invalid #</v>
          </cell>
          <cell r="CI2184">
            <v>43123.686840277776</v>
          </cell>
          <cell r="CJ2184"/>
          <cell r="CK2184" t="e">
            <v>#REF!</v>
          </cell>
          <cell r="CL2184" t="e">
            <v>#REF!</v>
          </cell>
        </row>
        <row r="2185"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R2185">
            <v>0</v>
          </cell>
          <cell r="S2185">
            <v>0</v>
          </cell>
          <cell r="T2185">
            <v>0</v>
          </cell>
          <cell r="AJ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BG2185" t="str">
            <v>Pass</v>
          </cell>
          <cell r="BH2185" t="str">
            <v>Pass</v>
          </cell>
          <cell r="BI2185" t="str">
            <v>xxxxx</v>
          </cell>
          <cell r="BJ2185">
            <v>0</v>
          </cell>
          <cell r="BK2185">
            <v>0</v>
          </cell>
          <cell r="BL2185">
            <v>0</v>
          </cell>
          <cell r="BM2185"/>
          <cell r="BN2185"/>
          <cell r="BO2185"/>
          <cell r="BP2185"/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/>
          <cell r="BZ2185">
            <v>0</v>
          </cell>
          <cell r="CA2185" t="e">
            <v>#REF!</v>
          </cell>
          <cell r="CB2185" t="str">
            <v>Match</v>
          </cell>
          <cell r="CC2185" t="b">
            <v>0</v>
          </cell>
          <cell r="CD2185" t="str">
            <v>0</v>
          </cell>
          <cell r="CE2185">
            <v>1</v>
          </cell>
          <cell r="CF2185">
            <v>0</v>
          </cell>
          <cell r="CG2185" t="e">
            <v>#VALUE!</v>
          </cell>
          <cell r="CH2185" t="str">
            <v>Invalid #</v>
          </cell>
          <cell r="CI2185">
            <v>43123.686840277776</v>
          </cell>
          <cell r="CJ2185"/>
          <cell r="CK2185" t="e">
            <v>#REF!</v>
          </cell>
          <cell r="CL2185" t="e">
            <v>#REF!</v>
          </cell>
        </row>
        <row r="2186"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R2186">
            <v>0</v>
          </cell>
          <cell r="S2186">
            <v>0</v>
          </cell>
          <cell r="T2186">
            <v>0</v>
          </cell>
          <cell r="AE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BG2186" t="str">
            <v>Pass</v>
          </cell>
          <cell r="BH2186" t="str">
            <v>Pass</v>
          </cell>
          <cell r="BI2186" t="str">
            <v>xxxxx</v>
          </cell>
          <cell r="BJ2186">
            <v>0</v>
          </cell>
          <cell r="BK2186">
            <v>0</v>
          </cell>
          <cell r="BL2186">
            <v>0</v>
          </cell>
          <cell r="BM2186"/>
          <cell r="BN2186"/>
          <cell r="BO2186"/>
          <cell r="BP2186"/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/>
          <cell r="BZ2186">
            <v>0</v>
          </cell>
          <cell r="CA2186" t="e">
            <v>#REF!</v>
          </cell>
          <cell r="CB2186" t="str">
            <v>Match</v>
          </cell>
          <cell r="CC2186" t="b">
            <v>0</v>
          </cell>
          <cell r="CD2186" t="str">
            <v>0</v>
          </cell>
          <cell r="CE2186">
            <v>1</v>
          </cell>
          <cell r="CF2186">
            <v>0</v>
          </cell>
          <cell r="CG2186" t="e">
            <v>#VALUE!</v>
          </cell>
          <cell r="CH2186" t="str">
            <v>Invalid #</v>
          </cell>
          <cell r="CI2186">
            <v>43123.686840277776</v>
          </cell>
          <cell r="CJ2186"/>
          <cell r="CK2186" t="e">
            <v>#REF!</v>
          </cell>
          <cell r="CL2186" t="e">
            <v>#REF!</v>
          </cell>
        </row>
        <row r="2187"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R2187">
            <v>0</v>
          </cell>
          <cell r="S2187">
            <v>0</v>
          </cell>
          <cell r="T2187">
            <v>0</v>
          </cell>
          <cell r="AE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BG2187" t="str">
            <v>Pass</v>
          </cell>
          <cell r="BH2187" t="str">
            <v>Pass</v>
          </cell>
          <cell r="BI2187" t="str">
            <v>xxxxx</v>
          </cell>
          <cell r="BJ2187">
            <v>0</v>
          </cell>
          <cell r="BK2187">
            <v>0</v>
          </cell>
          <cell r="BL2187">
            <v>0</v>
          </cell>
          <cell r="BM2187"/>
          <cell r="BN2187"/>
          <cell r="BO2187"/>
          <cell r="BP2187"/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/>
          <cell r="BZ2187">
            <v>0</v>
          </cell>
          <cell r="CA2187" t="e">
            <v>#REF!</v>
          </cell>
          <cell r="CB2187" t="str">
            <v>Match</v>
          </cell>
          <cell r="CC2187" t="b">
            <v>0</v>
          </cell>
          <cell r="CD2187" t="str">
            <v>0</v>
          </cell>
          <cell r="CE2187">
            <v>1</v>
          </cell>
          <cell r="CF2187">
            <v>0</v>
          </cell>
          <cell r="CG2187" t="e">
            <v>#VALUE!</v>
          </cell>
          <cell r="CH2187" t="str">
            <v>Invalid #</v>
          </cell>
          <cell r="CI2187">
            <v>43123.686840277776</v>
          </cell>
          <cell r="CJ2187"/>
          <cell r="CK2187" t="e">
            <v>#REF!</v>
          </cell>
          <cell r="CL2187" t="e">
            <v>#REF!</v>
          </cell>
        </row>
        <row r="2188"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R2188">
            <v>0</v>
          </cell>
          <cell r="S2188">
            <v>0</v>
          </cell>
          <cell r="T2188">
            <v>0</v>
          </cell>
          <cell r="AE2188">
            <v>0</v>
          </cell>
          <cell r="AJ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BG2188" t="str">
            <v>Pass</v>
          </cell>
          <cell r="BH2188" t="str">
            <v>Pass</v>
          </cell>
          <cell r="BI2188" t="str">
            <v>xxxxx</v>
          </cell>
          <cell r="BJ2188">
            <v>0</v>
          </cell>
          <cell r="BK2188">
            <v>0</v>
          </cell>
          <cell r="BL2188">
            <v>0</v>
          </cell>
          <cell r="BM2188"/>
          <cell r="BN2188"/>
          <cell r="BO2188"/>
          <cell r="BP2188"/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/>
          <cell r="BZ2188">
            <v>0</v>
          </cell>
          <cell r="CA2188" t="e">
            <v>#REF!</v>
          </cell>
          <cell r="CB2188" t="str">
            <v>Match</v>
          </cell>
          <cell r="CC2188" t="b">
            <v>0</v>
          </cell>
          <cell r="CD2188" t="str">
            <v>0</v>
          </cell>
          <cell r="CE2188">
            <v>1</v>
          </cell>
          <cell r="CF2188">
            <v>0</v>
          </cell>
          <cell r="CG2188" t="e">
            <v>#VALUE!</v>
          </cell>
          <cell r="CH2188" t="str">
            <v>Invalid #</v>
          </cell>
          <cell r="CI2188">
            <v>43123.686840277776</v>
          </cell>
          <cell r="CJ2188"/>
          <cell r="CK2188" t="e">
            <v>#REF!</v>
          </cell>
          <cell r="CL2188" t="e">
            <v>#REF!</v>
          </cell>
        </row>
        <row r="2189"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R2189">
            <v>0</v>
          </cell>
          <cell r="S2189">
            <v>0</v>
          </cell>
          <cell r="T2189">
            <v>0</v>
          </cell>
          <cell r="AE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BG2189" t="str">
            <v>Pass</v>
          </cell>
          <cell r="BH2189" t="str">
            <v>Pass</v>
          </cell>
          <cell r="BI2189" t="str">
            <v>xxxxx</v>
          </cell>
          <cell r="BJ2189">
            <v>0</v>
          </cell>
          <cell r="BK2189">
            <v>0</v>
          </cell>
          <cell r="BL2189">
            <v>0</v>
          </cell>
          <cell r="BM2189"/>
          <cell r="BN2189"/>
          <cell r="BO2189"/>
          <cell r="BP2189"/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/>
          <cell r="BZ2189">
            <v>0</v>
          </cell>
          <cell r="CA2189" t="e">
            <v>#REF!</v>
          </cell>
          <cell r="CB2189" t="str">
            <v>Match</v>
          </cell>
          <cell r="CC2189" t="b">
            <v>0</v>
          </cell>
          <cell r="CD2189" t="str">
            <v>0</v>
          </cell>
          <cell r="CE2189">
            <v>1</v>
          </cell>
          <cell r="CF2189">
            <v>0</v>
          </cell>
          <cell r="CG2189" t="e">
            <v>#VALUE!</v>
          </cell>
          <cell r="CH2189" t="str">
            <v>Invalid #</v>
          </cell>
          <cell r="CI2189">
            <v>43123.686840277776</v>
          </cell>
          <cell r="CJ2189"/>
          <cell r="CK2189" t="e">
            <v>#REF!</v>
          </cell>
          <cell r="CL2189" t="e">
            <v>#REF!</v>
          </cell>
        </row>
        <row r="2190"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BG2190" t="str">
            <v>Pass</v>
          </cell>
          <cell r="BH2190" t="str">
            <v>Pass</v>
          </cell>
          <cell r="BI2190" t="str">
            <v>xxxxx</v>
          </cell>
          <cell r="BJ2190">
            <v>0</v>
          </cell>
          <cell r="BK2190">
            <v>0</v>
          </cell>
          <cell r="BL2190">
            <v>0</v>
          </cell>
          <cell r="BM2190"/>
          <cell r="BN2190"/>
          <cell r="BO2190"/>
          <cell r="BP2190"/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/>
          <cell r="BZ2190">
            <v>0</v>
          </cell>
          <cell r="CA2190" t="e">
            <v>#REF!</v>
          </cell>
          <cell r="CB2190" t="str">
            <v>Match</v>
          </cell>
          <cell r="CC2190" t="b">
            <v>0</v>
          </cell>
          <cell r="CD2190" t="str">
            <v>0</v>
          </cell>
          <cell r="CE2190">
            <v>1</v>
          </cell>
          <cell r="CF2190">
            <v>0</v>
          </cell>
          <cell r="CG2190" t="e">
            <v>#VALUE!</v>
          </cell>
          <cell r="CH2190" t="str">
            <v>Invalid #</v>
          </cell>
          <cell r="CI2190">
            <v>43123.686840277776</v>
          </cell>
          <cell r="CJ2190"/>
          <cell r="CK2190" t="e">
            <v>#REF!</v>
          </cell>
          <cell r="CL2190" t="e">
            <v>#REF!</v>
          </cell>
        </row>
        <row r="2191"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R2191">
            <v>0</v>
          </cell>
          <cell r="S2191">
            <v>0</v>
          </cell>
          <cell r="T2191">
            <v>0</v>
          </cell>
          <cell r="AE2191">
            <v>0</v>
          </cell>
          <cell r="AJ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BG2191" t="str">
            <v>Pass</v>
          </cell>
          <cell r="BH2191" t="str">
            <v>Pass</v>
          </cell>
          <cell r="BI2191" t="str">
            <v>xxxxx</v>
          </cell>
          <cell r="BJ2191">
            <v>0</v>
          </cell>
          <cell r="BK2191">
            <v>0</v>
          </cell>
          <cell r="BL2191">
            <v>0</v>
          </cell>
          <cell r="BM2191"/>
          <cell r="BN2191"/>
          <cell r="BO2191"/>
          <cell r="BP2191"/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/>
          <cell r="BZ2191">
            <v>0</v>
          </cell>
          <cell r="CA2191" t="e">
            <v>#REF!</v>
          </cell>
          <cell r="CB2191" t="str">
            <v>Match</v>
          </cell>
          <cell r="CC2191" t="b">
            <v>0</v>
          </cell>
          <cell r="CD2191" t="str">
            <v>0</v>
          </cell>
          <cell r="CE2191">
            <v>1</v>
          </cell>
          <cell r="CF2191">
            <v>0</v>
          </cell>
          <cell r="CG2191" t="e">
            <v>#VALUE!</v>
          </cell>
          <cell r="CH2191" t="str">
            <v>Invalid #</v>
          </cell>
          <cell r="CI2191">
            <v>43123.686840277776</v>
          </cell>
          <cell r="CJ2191"/>
          <cell r="CK2191" t="e">
            <v>#REF!</v>
          </cell>
          <cell r="CL2191" t="e">
            <v>#REF!</v>
          </cell>
        </row>
        <row r="2192"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R2192">
            <v>0</v>
          </cell>
          <cell r="S2192">
            <v>0</v>
          </cell>
          <cell r="T2192">
            <v>0</v>
          </cell>
          <cell r="AJ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BG2192" t="str">
            <v>Pass</v>
          </cell>
          <cell r="BH2192" t="str">
            <v>Pass</v>
          </cell>
          <cell r="BI2192" t="str">
            <v>xxxxx</v>
          </cell>
          <cell r="BJ2192">
            <v>0</v>
          </cell>
          <cell r="BK2192">
            <v>0</v>
          </cell>
          <cell r="BL2192">
            <v>0</v>
          </cell>
          <cell r="BM2192"/>
          <cell r="BN2192"/>
          <cell r="BO2192"/>
          <cell r="BP2192"/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/>
          <cell r="BZ2192">
            <v>0</v>
          </cell>
          <cell r="CA2192" t="e">
            <v>#REF!</v>
          </cell>
          <cell r="CB2192" t="str">
            <v>Match</v>
          </cell>
          <cell r="CC2192" t="b">
            <v>0</v>
          </cell>
          <cell r="CD2192" t="str">
            <v>0</v>
          </cell>
          <cell r="CE2192">
            <v>1</v>
          </cell>
          <cell r="CF2192">
            <v>0</v>
          </cell>
          <cell r="CG2192" t="e">
            <v>#VALUE!</v>
          </cell>
          <cell r="CH2192" t="str">
            <v>Invalid #</v>
          </cell>
          <cell r="CI2192">
            <v>43123.686840277776</v>
          </cell>
          <cell r="CJ2192"/>
          <cell r="CK2192" t="e">
            <v>#REF!</v>
          </cell>
          <cell r="CL2192" t="e">
            <v>#REF!</v>
          </cell>
        </row>
        <row r="2193"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R2193">
            <v>0</v>
          </cell>
          <cell r="S2193">
            <v>0</v>
          </cell>
          <cell r="T2193">
            <v>0</v>
          </cell>
          <cell r="AE2193">
            <v>0</v>
          </cell>
          <cell r="AJ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BG2193" t="str">
            <v>Pass</v>
          </cell>
          <cell r="BH2193" t="str">
            <v>Pass</v>
          </cell>
          <cell r="BI2193" t="str">
            <v>xxxxx</v>
          </cell>
          <cell r="BJ2193">
            <v>0</v>
          </cell>
          <cell r="BK2193">
            <v>0</v>
          </cell>
          <cell r="BL2193">
            <v>0</v>
          </cell>
          <cell r="BM2193"/>
          <cell r="BN2193"/>
          <cell r="BO2193"/>
          <cell r="BP2193"/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/>
          <cell r="BZ2193">
            <v>0</v>
          </cell>
          <cell r="CA2193" t="e">
            <v>#REF!</v>
          </cell>
          <cell r="CB2193" t="str">
            <v>Match</v>
          </cell>
          <cell r="CC2193" t="b">
            <v>0</v>
          </cell>
          <cell r="CD2193" t="str">
            <v>0</v>
          </cell>
          <cell r="CE2193">
            <v>1</v>
          </cell>
          <cell r="CF2193">
            <v>0</v>
          </cell>
          <cell r="CG2193" t="e">
            <v>#VALUE!</v>
          </cell>
          <cell r="CH2193" t="str">
            <v>Invalid #</v>
          </cell>
          <cell r="CI2193">
            <v>43123.686840277776</v>
          </cell>
          <cell r="CJ2193"/>
          <cell r="CK2193" t="e">
            <v>#REF!</v>
          </cell>
          <cell r="CL2193" t="e">
            <v>#REF!</v>
          </cell>
        </row>
        <row r="2194"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R2194">
            <v>0</v>
          </cell>
          <cell r="S2194">
            <v>0</v>
          </cell>
          <cell r="T2194">
            <v>0</v>
          </cell>
          <cell r="AJ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BG2194" t="str">
            <v>Pass</v>
          </cell>
          <cell r="BH2194" t="str">
            <v>Pass</v>
          </cell>
          <cell r="BI2194" t="str">
            <v>xxxxx</v>
          </cell>
          <cell r="BJ2194">
            <v>0</v>
          </cell>
          <cell r="BK2194">
            <v>0</v>
          </cell>
          <cell r="BL2194">
            <v>0</v>
          </cell>
          <cell r="BM2194"/>
          <cell r="BN2194"/>
          <cell r="BO2194"/>
          <cell r="BP2194"/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/>
          <cell r="BZ2194">
            <v>0</v>
          </cell>
          <cell r="CA2194" t="e">
            <v>#REF!</v>
          </cell>
          <cell r="CB2194" t="str">
            <v>Match</v>
          </cell>
          <cell r="CC2194" t="b">
            <v>0</v>
          </cell>
          <cell r="CD2194" t="str">
            <v>0</v>
          </cell>
          <cell r="CE2194">
            <v>1</v>
          </cell>
          <cell r="CF2194">
            <v>0</v>
          </cell>
          <cell r="CG2194" t="e">
            <v>#VALUE!</v>
          </cell>
          <cell r="CH2194" t="str">
            <v>Invalid #</v>
          </cell>
          <cell r="CI2194">
            <v>43123.686840277776</v>
          </cell>
          <cell r="CJ2194"/>
          <cell r="CK2194" t="e">
            <v>#REF!</v>
          </cell>
          <cell r="CL2194" t="e">
            <v>#REF!</v>
          </cell>
        </row>
        <row r="2195"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R2195">
            <v>0</v>
          </cell>
          <cell r="S2195">
            <v>0</v>
          </cell>
          <cell r="T2195">
            <v>0</v>
          </cell>
          <cell r="AE2195">
            <v>0</v>
          </cell>
          <cell r="AJ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BG2195" t="str">
            <v>Pass</v>
          </cell>
          <cell r="BH2195" t="str">
            <v>Pass</v>
          </cell>
          <cell r="BI2195" t="str">
            <v>xxxxx</v>
          </cell>
          <cell r="BJ2195">
            <v>0</v>
          </cell>
          <cell r="BK2195">
            <v>0</v>
          </cell>
          <cell r="BL2195">
            <v>0</v>
          </cell>
          <cell r="BM2195"/>
          <cell r="BN2195"/>
          <cell r="BO2195"/>
          <cell r="BP2195"/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/>
          <cell r="BZ2195">
            <v>0</v>
          </cell>
          <cell r="CA2195" t="e">
            <v>#REF!</v>
          </cell>
          <cell r="CB2195" t="str">
            <v>Match</v>
          </cell>
          <cell r="CC2195" t="b">
            <v>0</v>
          </cell>
          <cell r="CD2195" t="str">
            <v>0</v>
          </cell>
          <cell r="CE2195">
            <v>1</v>
          </cell>
          <cell r="CF2195">
            <v>0</v>
          </cell>
          <cell r="CG2195" t="e">
            <v>#VALUE!</v>
          </cell>
          <cell r="CH2195" t="str">
            <v>Invalid #</v>
          </cell>
          <cell r="CI2195">
            <v>43123.686840277776</v>
          </cell>
          <cell r="CJ2195"/>
          <cell r="CK2195" t="e">
            <v>#REF!</v>
          </cell>
          <cell r="CL2195" t="e">
            <v>#REF!</v>
          </cell>
        </row>
        <row r="2196"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AJ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BG2196" t="str">
            <v>Pass</v>
          </cell>
          <cell r="BH2196" t="str">
            <v>Pass</v>
          </cell>
          <cell r="BI2196" t="str">
            <v>xxxxx</v>
          </cell>
          <cell r="BJ2196">
            <v>0</v>
          </cell>
          <cell r="BK2196">
            <v>0</v>
          </cell>
          <cell r="BL2196">
            <v>0</v>
          </cell>
          <cell r="BM2196"/>
          <cell r="BN2196"/>
          <cell r="BO2196"/>
          <cell r="BP2196"/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/>
          <cell r="BZ2196">
            <v>0</v>
          </cell>
          <cell r="CA2196" t="e">
            <v>#REF!</v>
          </cell>
          <cell r="CB2196" t="str">
            <v>Match</v>
          </cell>
          <cell r="CC2196" t="b">
            <v>0</v>
          </cell>
          <cell r="CD2196" t="str">
            <v>0</v>
          </cell>
          <cell r="CE2196">
            <v>1</v>
          </cell>
          <cell r="CF2196">
            <v>0</v>
          </cell>
          <cell r="CG2196" t="e">
            <v>#VALUE!</v>
          </cell>
          <cell r="CH2196" t="str">
            <v>Invalid #</v>
          </cell>
          <cell r="CI2196">
            <v>43123.686840277776</v>
          </cell>
          <cell r="CJ2196"/>
          <cell r="CK2196" t="e">
            <v>#REF!</v>
          </cell>
          <cell r="CL2196" t="e">
            <v>#REF!</v>
          </cell>
        </row>
        <row r="2197"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R2197">
            <v>0</v>
          </cell>
          <cell r="S2197">
            <v>0</v>
          </cell>
          <cell r="T2197">
            <v>0</v>
          </cell>
          <cell r="AE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BG2197" t="str">
            <v>Pass</v>
          </cell>
          <cell r="BH2197" t="str">
            <v>Pass</v>
          </cell>
          <cell r="BI2197" t="str">
            <v>xxxxx</v>
          </cell>
          <cell r="BJ2197">
            <v>0</v>
          </cell>
          <cell r="BK2197">
            <v>0</v>
          </cell>
          <cell r="BL2197">
            <v>0</v>
          </cell>
          <cell r="BM2197"/>
          <cell r="BN2197"/>
          <cell r="BO2197"/>
          <cell r="BP2197"/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/>
          <cell r="BZ2197">
            <v>0</v>
          </cell>
          <cell r="CA2197" t="e">
            <v>#REF!</v>
          </cell>
          <cell r="CB2197" t="str">
            <v>Match</v>
          </cell>
          <cell r="CC2197" t="b">
            <v>0</v>
          </cell>
          <cell r="CD2197" t="str">
            <v>0</v>
          </cell>
          <cell r="CE2197">
            <v>1</v>
          </cell>
          <cell r="CF2197">
            <v>0</v>
          </cell>
          <cell r="CG2197" t="e">
            <v>#VALUE!</v>
          </cell>
          <cell r="CH2197" t="str">
            <v>Invalid #</v>
          </cell>
          <cell r="CI2197">
            <v>43123.686840277776</v>
          </cell>
          <cell r="CJ2197"/>
          <cell r="CK2197" t="e">
            <v>#REF!</v>
          </cell>
          <cell r="CL2197" t="e">
            <v>#REF!</v>
          </cell>
        </row>
        <row r="2198"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R2198">
            <v>0</v>
          </cell>
          <cell r="S2198">
            <v>0</v>
          </cell>
          <cell r="T2198">
            <v>0</v>
          </cell>
          <cell r="AE2198">
            <v>0</v>
          </cell>
          <cell r="AJ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BG2198" t="str">
            <v>Pass</v>
          </cell>
          <cell r="BH2198" t="str">
            <v>Pass</v>
          </cell>
          <cell r="BI2198" t="str">
            <v>xxxxx</v>
          </cell>
          <cell r="BJ2198">
            <v>0</v>
          </cell>
          <cell r="BK2198">
            <v>0</v>
          </cell>
          <cell r="BL2198">
            <v>0</v>
          </cell>
          <cell r="BM2198"/>
          <cell r="BN2198"/>
          <cell r="BO2198"/>
          <cell r="BP2198"/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/>
          <cell r="BZ2198">
            <v>0</v>
          </cell>
          <cell r="CA2198" t="e">
            <v>#REF!</v>
          </cell>
          <cell r="CB2198" t="str">
            <v>Match</v>
          </cell>
          <cell r="CC2198" t="b">
            <v>0</v>
          </cell>
          <cell r="CD2198" t="str">
            <v>0</v>
          </cell>
          <cell r="CE2198">
            <v>1</v>
          </cell>
          <cell r="CF2198">
            <v>0</v>
          </cell>
          <cell r="CG2198" t="e">
            <v>#VALUE!</v>
          </cell>
          <cell r="CH2198" t="str">
            <v>Invalid #</v>
          </cell>
          <cell r="CI2198">
            <v>43123.686840277776</v>
          </cell>
          <cell r="CJ2198"/>
          <cell r="CK2198" t="e">
            <v>#REF!</v>
          </cell>
          <cell r="CL2198" t="e">
            <v>#REF!</v>
          </cell>
        </row>
        <row r="2199"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R2199">
            <v>0</v>
          </cell>
          <cell r="S2199">
            <v>0</v>
          </cell>
          <cell r="T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BG2199" t="str">
            <v>Pass</v>
          </cell>
          <cell r="BH2199" t="str">
            <v>Pass</v>
          </cell>
          <cell r="BI2199" t="str">
            <v>xxxxx</v>
          </cell>
          <cell r="BJ2199">
            <v>0</v>
          </cell>
          <cell r="BK2199">
            <v>0</v>
          </cell>
          <cell r="BL2199">
            <v>0</v>
          </cell>
          <cell r="BM2199"/>
          <cell r="BN2199"/>
          <cell r="BO2199"/>
          <cell r="BP2199"/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/>
          <cell r="BZ2199">
            <v>0</v>
          </cell>
          <cell r="CA2199" t="e">
            <v>#REF!</v>
          </cell>
          <cell r="CB2199" t="str">
            <v>Match</v>
          </cell>
          <cell r="CC2199" t="b">
            <v>0</v>
          </cell>
          <cell r="CD2199" t="str">
            <v>0</v>
          </cell>
          <cell r="CE2199">
            <v>1</v>
          </cell>
          <cell r="CF2199">
            <v>0</v>
          </cell>
          <cell r="CG2199" t="e">
            <v>#VALUE!</v>
          </cell>
          <cell r="CH2199" t="str">
            <v>Invalid #</v>
          </cell>
          <cell r="CI2199">
            <v>43123.686840277776</v>
          </cell>
          <cell r="CJ2199"/>
          <cell r="CK2199" t="e">
            <v>#REF!</v>
          </cell>
          <cell r="CL2199" t="e">
            <v>#REF!</v>
          </cell>
        </row>
        <row r="2200"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R2200">
            <v>0</v>
          </cell>
          <cell r="S2200">
            <v>0</v>
          </cell>
          <cell r="T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BG2200" t="str">
            <v>Pass</v>
          </cell>
          <cell r="BH2200" t="str">
            <v>Pass</v>
          </cell>
          <cell r="BI2200" t="str">
            <v>xxxxx</v>
          </cell>
          <cell r="BJ2200">
            <v>0</v>
          </cell>
          <cell r="BK2200">
            <v>0</v>
          </cell>
          <cell r="BL2200">
            <v>0</v>
          </cell>
          <cell r="BM2200"/>
          <cell r="BN2200"/>
          <cell r="BO2200"/>
          <cell r="BP2200"/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/>
          <cell r="BZ2200">
            <v>0</v>
          </cell>
          <cell r="CA2200" t="e">
            <v>#REF!</v>
          </cell>
          <cell r="CB2200" t="str">
            <v>Match</v>
          </cell>
          <cell r="CC2200" t="b">
            <v>0</v>
          </cell>
          <cell r="CD2200" t="str">
            <v>0</v>
          </cell>
          <cell r="CE2200">
            <v>1</v>
          </cell>
          <cell r="CF2200">
            <v>0</v>
          </cell>
          <cell r="CG2200" t="e">
            <v>#VALUE!</v>
          </cell>
          <cell r="CH2200" t="str">
            <v>Invalid #</v>
          </cell>
          <cell r="CI2200">
            <v>43123.686840277776</v>
          </cell>
          <cell r="CJ2200"/>
          <cell r="CK2200" t="e">
            <v>#REF!</v>
          </cell>
          <cell r="CL2200" t="e">
            <v>#REF!</v>
          </cell>
        </row>
        <row r="2201"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R2201">
            <v>0</v>
          </cell>
          <cell r="S2201">
            <v>0</v>
          </cell>
          <cell r="T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BG2201" t="str">
            <v>Pass</v>
          </cell>
          <cell r="BH2201" t="str">
            <v>Pass</v>
          </cell>
          <cell r="BI2201" t="str">
            <v>xxxxx</v>
          </cell>
          <cell r="BJ2201">
            <v>0</v>
          </cell>
          <cell r="BK2201">
            <v>0</v>
          </cell>
          <cell r="BL2201">
            <v>0</v>
          </cell>
          <cell r="BM2201"/>
          <cell r="BN2201"/>
          <cell r="BO2201"/>
          <cell r="BP2201"/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/>
          <cell r="BZ2201">
            <v>0</v>
          </cell>
          <cell r="CA2201" t="e">
            <v>#REF!</v>
          </cell>
          <cell r="CB2201" t="str">
            <v>Match</v>
          </cell>
          <cell r="CC2201" t="b">
            <v>0</v>
          </cell>
          <cell r="CD2201" t="str">
            <v>0</v>
          </cell>
          <cell r="CE2201">
            <v>1</v>
          </cell>
          <cell r="CF2201">
            <v>0</v>
          </cell>
          <cell r="CG2201" t="e">
            <v>#VALUE!</v>
          </cell>
          <cell r="CH2201" t="str">
            <v>Invalid #</v>
          </cell>
          <cell r="CI2201">
            <v>43123.686840277776</v>
          </cell>
          <cell r="CJ2201"/>
          <cell r="CK2201" t="e">
            <v>#REF!</v>
          </cell>
          <cell r="CL2201" t="e">
            <v>#REF!</v>
          </cell>
        </row>
        <row r="2202"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R2202">
            <v>0</v>
          </cell>
          <cell r="S2202">
            <v>0</v>
          </cell>
          <cell r="T2202">
            <v>0</v>
          </cell>
          <cell r="AE2202">
            <v>0</v>
          </cell>
          <cell r="AJ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BG2202" t="str">
            <v>Pass</v>
          </cell>
          <cell r="BH2202" t="str">
            <v>Pass</v>
          </cell>
          <cell r="BI2202" t="str">
            <v>xxxxx</v>
          </cell>
          <cell r="BJ2202">
            <v>0</v>
          </cell>
          <cell r="BK2202">
            <v>0</v>
          </cell>
          <cell r="BL2202">
            <v>0</v>
          </cell>
          <cell r="BM2202"/>
          <cell r="BN2202"/>
          <cell r="BO2202"/>
          <cell r="BP2202"/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/>
          <cell r="BZ2202">
            <v>0</v>
          </cell>
          <cell r="CA2202" t="e">
            <v>#REF!</v>
          </cell>
          <cell r="CB2202" t="str">
            <v>Match</v>
          </cell>
          <cell r="CC2202" t="b">
            <v>0</v>
          </cell>
          <cell r="CD2202" t="str">
            <v>0</v>
          </cell>
          <cell r="CE2202">
            <v>1</v>
          </cell>
          <cell r="CF2202">
            <v>0</v>
          </cell>
          <cell r="CG2202" t="e">
            <v>#VALUE!</v>
          </cell>
          <cell r="CH2202" t="str">
            <v>Invalid #</v>
          </cell>
          <cell r="CI2202">
            <v>43123.686840277776</v>
          </cell>
          <cell r="CJ2202"/>
          <cell r="CK2202" t="e">
            <v>#REF!</v>
          </cell>
          <cell r="CL2202" t="e">
            <v>#REF!</v>
          </cell>
        </row>
        <row r="2203"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AE2203">
            <v>0</v>
          </cell>
          <cell r="AJ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BG2203" t="str">
            <v>Pass</v>
          </cell>
          <cell r="BH2203" t="str">
            <v>Pass</v>
          </cell>
          <cell r="BI2203" t="str">
            <v>xxxxx</v>
          </cell>
          <cell r="BJ2203">
            <v>0</v>
          </cell>
          <cell r="BK2203">
            <v>0</v>
          </cell>
          <cell r="BL2203">
            <v>0</v>
          </cell>
          <cell r="BM2203"/>
          <cell r="BN2203"/>
          <cell r="BO2203"/>
          <cell r="BP2203"/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/>
          <cell r="BZ2203">
            <v>0</v>
          </cell>
          <cell r="CA2203" t="e">
            <v>#REF!</v>
          </cell>
          <cell r="CB2203" t="str">
            <v>Match</v>
          </cell>
          <cell r="CC2203" t="b">
            <v>0</v>
          </cell>
          <cell r="CD2203" t="str">
            <v>0</v>
          </cell>
          <cell r="CE2203">
            <v>1</v>
          </cell>
          <cell r="CF2203">
            <v>0</v>
          </cell>
          <cell r="CG2203" t="e">
            <v>#VALUE!</v>
          </cell>
          <cell r="CH2203" t="str">
            <v>Invalid #</v>
          </cell>
          <cell r="CI2203">
            <v>43123.686840277776</v>
          </cell>
          <cell r="CJ2203"/>
          <cell r="CK2203" t="e">
            <v>#REF!</v>
          </cell>
          <cell r="CL2203" t="e">
            <v>#REF!</v>
          </cell>
        </row>
        <row r="2204"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R2204">
            <v>0</v>
          </cell>
          <cell r="S2204">
            <v>0</v>
          </cell>
          <cell r="T2204">
            <v>0</v>
          </cell>
          <cell r="AJ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BG2204" t="str">
            <v>Pass</v>
          </cell>
          <cell r="BH2204" t="str">
            <v>Pass</v>
          </cell>
          <cell r="BI2204" t="str">
            <v>xxxxx</v>
          </cell>
          <cell r="BJ2204">
            <v>0</v>
          </cell>
          <cell r="BK2204">
            <v>0</v>
          </cell>
          <cell r="BL2204">
            <v>0</v>
          </cell>
          <cell r="BM2204"/>
          <cell r="BN2204"/>
          <cell r="BO2204"/>
          <cell r="BP2204"/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/>
          <cell r="BZ2204">
            <v>0</v>
          </cell>
          <cell r="CA2204" t="e">
            <v>#REF!</v>
          </cell>
          <cell r="CB2204" t="str">
            <v>Match</v>
          </cell>
          <cell r="CC2204" t="b">
            <v>0</v>
          </cell>
          <cell r="CD2204" t="str">
            <v>0</v>
          </cell>
          <cell r="CE2204">
            <v>1</v>
          </cell>
          <cell r="CF2204">
            <v>0</v>
          </cell>
          <cell r="CG2204" t="e">
            <v>#VALUE!</v>
          </cell>
          <cell r="CH2204" t="str">
            <v>Invalid #</v>
          </cell>
          <cell r="CI2204">
            <v>43123.686840277776</v>
          </cell>
          <cell r="CJ2204"/>
          <cell r="CK2204" t="e">
            <v>#REF!</v>
          </cell>
          <cell r="CL2204" t="e">
            <v>#REF!</v>
          </cell>
        </row>
        <row r="2205"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R2205">
            <v>0</v>
          </cell>
          <cell r="S2205">
            <v>0</v>
          </cell>
          <cell r="T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BG2205" t="str">
            <v>Pass</v>
          </cell>
          <cell r="BH2205" t="str">
            <v>Pass</v>
          </cell>
          <cell r="BI2205" t="str">
            <v>xxxxx</v>
          </cell>
          <cell r="BJ2205">
            <v>0</v>
          </cell>
          <cell r="BK2205">
            <v>0</v>
          </cell>
          <cell r="BL2205">
            <v>0</v>
          </cell>
          <cell r="BM2205"/>
          <cell r="BN2205"/>
          <cell r="BO2205"/>
          <cell r="BP2205"/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/>
          <cell r="BZ2205">
            <v>0</v>
          </cell>
          <cell r="CA2205" t="e">
            <v>#REF!</v>
          </cell>
          <cell r="CB2205" t="str">
            <v>Match</v>
          </cell>
          <cell r="CC2205" t="b">
            <v>0</v>
          </cell>
          <cell r="CD2205" t="str">
            <v>0</v>
          </cell>
          <cell r="CE2205">
            <v>1</v>
          </cell>
          <cell r="CF2205">
            <v>0</v>
          </cell>
          <cell r="CG2205" t="e">
            <v>#VALUE!</v>
          </cell>
          <cell r="CH2205" t="str">
            <v>Invalid #</v>
          </cell>
          <cell r="CI2205">
            <v>43123.686840277776</v>
          </cell>
          <cell r="CJ2205"/>
          <cell r="CK2205" t="e">
            <v>#REF!</v>
          </cell>
          <cell r="CL2205" t="e">
            <v>#REF!</v>
          </cell>
        </row>
        <row r="2206"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R2206">
            <v>0</v>
          </cell>
          <cell r="S2206">
            <v>0</v>
          </cell>
          <cell r="T2206">
            <v>0</v>
          </cell>
          <cell r="AE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BG2206" t="str">
            <v>Pass</v>
          </cell>
          <cell r="BH2206" t="str">
            <v>Pass</v>
          </cell>
          <cell r="BI2206" t="str">
            <v>xxxxx</v>
          </cell>
          <cell r="BJ2206">
            <v>0</v>
          </cell>
          <cell r="BK2206">
            <v>0</v>
          </cell>
          <cell r="BL2206">
            <v>0</v>
          </cell>
          <cell r="BM2206"/>
          <cell r="BN2206"/>
          <cell r="BO2206"/>
          <cell r="BP2206"/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/>
          <cell r="BZ2206">
            <v>0</v>
          </cell>
          <cell r="CA2206" t="e">
            <v>#REF!</v>
          </cell>
          <cell r="CB2206" t="str">
            <v>Match</v>
          </cell>
          <cell r="CC2206" t="b">
            <v>0</v>
          </cell>
          <cell r="CD2206" t="str">
            <v>0</v>
          </cell>
          <cell r="CE2206">
            <v>1</v>
          </cell>
          <cell r="CF2206">
            <v>0</v>
          </cell>
          <cell r="CG2206" t="e">
            <v>#VALUE!</v>
          </cell>
          <cell r="CH2206" t="str">
            <v>Invalid #</v>
          </cell>
          <cell r="CI2206">
            <v>43123.686840277776</v>
          </cell>
          <cell r="CJ2206"/>
          <cell r="CK2206" t="e">
            <v>#REF!</v>
          </cell>
          <cell r="CL2206" t="e">
            <v>#REF!</v>
          </cell>
        </row>
        <row r="2207"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BG2207" t="str">
            <v>Pass</v>
          </cell>
          <cell r="BH2207" t="str">
            <v>Pass</v>
          </cell>
          <cell r="BI2207" t="str">
            <v>xxxxx</v>
          </cell>
          <cell r="BJ2207">
            <v>0</v>
          </cell>
          <cell r="BK2207">
            <v>0</v>
          </cell>
          <cell r="BL2207">
            <v>0</v>
          </cell>
          <cell r="BM2207"/>
          <cell r="BN2207"/>
          <cell r="BO2207"/>
          <cell r="BP2207"/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/>
          <cell r="BZ2207">
            <v>0</v>
          </cell>
          <cell r="CA2207" t="e">
            <v>#REF!</v>
          </cell>
          <cell r="CB2207" t="str">
            <v>Match</v>
          </cell>
          <cell r="CC2207" t="b">
            <v>0</v>
          </cell>
          <cell r="CD2207" t="str">
            <v>0</v>
          </cell>
          <cell r="CE2207">
            <v>1</v>
          </cell>
          <cell r="CF2207">
            <v>0</v>
          </cell>
          <cell r="CG2207" t="e">
            <v>#VALUE!</v>
          </cell>
          <cell r="CH2207" t="str">
            <v>Invalid #</v>
          </cell>
          <cell r="CI2207">
            <v>43123.686840277776</v>
          </cell>
          <cell r="CJ2207"/>
          <cell r="CK2207" t="e">
            <v>#REF!</v>
          </cell>
          <cell r="CL2207" t="e">
            <v>#REF!</v>
          </cell>
        </row>
        <row r="2208"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R2208">
            <v>0</v>
          </cell>
          <cell r="S2208">
            <v>0</v>
          </cell>
          <cell r="T2208">
            <v>0</v>
          </cell>
          <cell r="AJ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BG2208" t="str">
            <v>Pass</v>
          </cell>
          <cell r="BH2208" t="str">
            <v>Pass</v>
          </cell>
          <cell r="BI2208" t="str">
            <v>xxxxx</v>
          </cell>
          <cell r="BJ2208">
            <v>0</v>
          </cell>
          <cell r="BK2208">
            <v>0</v>
          </cell>
          <cell r="BL2208">
            <v>0</v>
          </cell>
          <cell r="BM2208"/>
          <cell r="BN2208"/>
          <cell r="BO2208"/>
          <cell r="BP2208"/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/>
          <cell r="BZ2208">
            <v>0</v>
          </cell>
          <cell r="CA2208" t="e">
            <v>#REF!</v>
          </cell>
          <cell r="CB2208" t="str">
            <v>Match</v>
          </cell>
          <cell r="CC2208" t="b">
            <v>0</v>
          </cell>
          <cell r="CD2208" t="str">
            <v>0</v>
          </cell>
          <cell r="CE2208">
            <v>1</v>
          </cell>
          <cell r="CF2208">
            <v>0</v>
          </cell>
          <cell r="CG2208" t="e">
            <v>#VALUE!</v>
          </cell>
          <cell r="CH2208" t="str">
            <v>Invalid #</v>
          </cell>
          <cell r="CI2208">
            <v>43123.686840277776</v>
          </cell>
          <cell r="CJ2208"/>
          <cell r="CK2208" t="e">
            <v>#REF!</v>
          </cell>
          <cell r="CL2208" t="e">
            <v>#REF!</v>
          </cell>
        </row>
        <row r="2209"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R2209">
            <v>0</v>
          </cell>
          <cell r="S2209">
            <v>0</v>
          </cell>
          <cell r="T2209">
            <v>0</v>
          </cell>
          <cell r="AE2209">
            <v>0</v>
          </cell>
          <cell r="AJ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BG2209" t="str">
            <v>Pass</v>
          </cell>
          <cell r="BH2209" t="str">
            <v>Pass</v>
          </cell>
          <cell r="BI2209" t="str">
            <v>xxxxx</v>
          </cell>
          <cell r="BJ2209">
            <v>0</v>
          </cell>
          <cell r="BK2209">
            <v>0</v>
          </cell>
          <cell r="BL2209">
            <v>0</v>
          </cell>
          <cell r="BM2209"/>
          <cell r="BN2209"/>
          <cell r="BO2209"/>
          <cell r="BP2209"/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/>
          <cell r="BZ2209">
            <v>0</v>
          </cell>
          <cell r="CA2209" t="e">
            <v>#REF!</v>
          </cell>
          <cell r="CB2209" t="str">
            <v>Match</v>
          </cell>
          <cell r="CC2209" t="b">
            <v>0</v>
          </cell>
          <cell r="CD2209" t="str">
            <v>0</v>
          </cell>
          <cell r="CE2209">
            <v>1</v>
          </cell>
          <cell r="CF2209">
            <v>0</v>
          </cell>
          <cell r="CG2209" t="e">
            <v>#VALUE!</v>
          </cell>
          <cell r="CH2209" t="str">
            <v>Invalid #</v>
          </cell>
          <cell r="CI2209">
            <v>43123.686840277776</v>
          </cell>
          <cell r="CJ2209"/>
          <cell r="CK2209" t="e">
            <v>#REF!</v>
          </cell>
          <cell r="CL2209" t="e">
            <v>#REF!</v>
          </cell>
        </row>
        <row r="2210"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R2210">
            <v>0</v>
          </cell>
          <cell r="S2210">
            <v>0</v>
          </cell>
          <cell r="T2210">
            <v>0</v>
          </cell>
          <cell r="AE2210">
            <v>0</v>
          </cell>
          <cell r="AJ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BG2210" t="str">
            <v>Pass</v>
          </cell>
          <cell r="BH2210" t="str">
            <v>Pass</v>
          </cell>
          <cell r="BI2210" t="str">
            <v>xxxxx</v>
          </cell>
          <cell r="BJ2210">
            <v>0</v>
          </cell>
          <cell r="BK2210">
            <v>0</v>
          </cell>
          <cell r="BL2210">
            <v>0</v>
          </cell>
          <cell r="BM2210"/>
          <cell r="BN2210"/>
          <cell r="BO2210"/>
          <cell r="BP2210"/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/>
          <cell r="BZ2210">
            <v>0</v>
          </cell>
          <cell r="CA2210" t="e">
            <v>#REF!</v>
          </cell>
          <cell r="CB2210" t="str">
            <v>Match</v>
          </cell>
          <cell r="CC2210" t="b">
            <v>0</v>
          </cell>
          <cell r="CD2210" t="str">
            <v>0</v>
          </cell>
          <cell r="CE2210">
            <v>1</v>
          </cell>
          <cell r="CF2210">
            <v>0</v>
          </cell>
          <cell r="CG2210" t="e">
            <v>#VALUE!</v>
          </cell>
          <cell r="CH2210" t="str">
            <v>Invalid #</v>
          </cell>
          <cell r="CI2210">
            <v>43123.686840277776</v>
          </cell>
          <cell r="CJ2210"/>
          <cell r="CK2210" t="e">
            <v>#REF!</v>
          </cell>
          <cell r="CL2210" t="e">
            <v>#REF!</v>
          </cell>
        </row>
        <row r="2211"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R2211">
            <v>0</v>
          </cell>
          <cell r="S2211">
            <v>0</v>
          </cell>
          <cell r="T2211">
            <v>0</v>
          </cell>
          <cell r="AE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BG2211" t="str">
            <v>Pass</v>
          </cell>
          <cell r="BH2211" t="str">
            <v>Pass</v>
          </cell>
          <cell r="BI2211" t="str">
            <v>xxxxx</v>
          </cell>
          <cell r="BJ2211">
            <v>0</v>
          </cell>
          <cell r="BK2211">
            <v>0</v>
          </cell>
          <cell r="BL2211">
            <v>0</v>
          </cell>
          <cell r="BM2211"/>
          <cell r="BN2211"/>
          <cell r="BO2211"/>
          <cell r="BP2211"/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/>
          <cell r="BZ2211">
            <v>0</v>
          </cell>
          <cell r="CA2211" t="e">
            <v>#REF!</v>
          </cell>
          <cell r="CB2211" t="str">
            <v>Match</v>
          </cell>
          <cell r="CC2211" t="b">
            <v>0</v>
          </cell>
          <cell r="CD2211" t="str">
            <v>0</v>
          </cell>
          <cell r="CE2211">
            <v>1</v>
          </cell>
          <cell r="CF2211">
            <v>0</v>
          </cell>
          <cell r="CG2211" t="e">
            <v>#VALUE!</v>
          </cell>
          <cell r="CH2211" t="str">
            <v>Invalid #</v>
          </cell>
          <cell r="CI2211">
            <v>43123.686840277776</v>
          </cell>
          <cell r="CJ2211"/>
          <cell r="CK2211" t="e">
            <v>#REF!</v>
          </cell>
          <cell r="CL2211" t="e">
            <v>#REF!</v>
          </cell>
        </row>
        <row r="2212"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R2212">
            <v>0</v>
          </cell>
          <cell r="S2212">
            <v>0</v>
          </cell>
          <cell r="T2212">
            <v>0</v>
          </cell>
          <cell r="AJ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BG2212" t="str">
            <v>Pass</v>
          </cell>
          <cell r="BH2212" t="str">
            <v>Pass</v>
          </cell>
          <cell r="BI2212" t="str">
            <v>xxxxx</v>
          </cell>
          <cell r="BJ2212">
            <v>0</v>
          </cell>
          <cell r="BK2212">
            <v>0</v>
          </cell>
          <cell r="BL2212">
            <v>0</v>
          </cell>
          <cell r="BM2212"/>
          <cell r="BN2212"/>
          <cell r="BO2212"/>
          <cell r="BP2212"/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/>
          <cell r="BZ2212">
            <v>0</v>
          </cell>
          <cell r="CA2212" t="e">
            <v>#REF!</v>
          </cell>
          <cell r="CB2212" t="str">
            <v>Match</v>
          </cell>
          <cell r="CC2212" t="b">
            <v>0</v>
          </cell>
          <cell r="CD2212" t="str">
            <v>0</v>
          </cell>
          <cell r="CE2212">
            <v>1</v>
          </cell>
          <cell r="CF2212">
            <v>0</v>
          </cell>
          <cell r="CG2212" t="e">
            <v>#VALUE!</v>
          </cell>
          <cell r="CH2212" t="str">
            <v>Invalid #</v>
          </cell>
          <cell r="CI2212">
            <v>43123.686840277776</v>
          </cell>
          <cell r="CJ2212"/>
          <cell r="CK2212" t="e">
            <v>#REF!</v>
          </cell>
          <cell r="CL2212" t="e">
            <v>#REF!</v>
          </cell>
        </row>
        <row r="2213"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0</v>
          </cell>
          <cell r="S2213">
            <v>0</v>
          </cell>
          <cell r="T2213">
            <v>0</v>
          </cell>
          <cell r="AE2213">
            <v>0</v>
          </cell>
          <cell r="AJ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BG2213" t="str">
            <v>Pass</v>
          </cell>
          <cell r="BH2213" t="str">
            <v>Pass</v>
          </cell>
          <cell r="BI2213" t="str">
            <v>xxxxx</v>
          </cell>
          <cell r="BJ2213">
            <v>0</v>
          </cell>
          <cell r="BK2213">
            <v>0</v>
          </cell>
          <cell r="BL2213">
            <v>0</v>
          </cell>
          <cell r="BM2213"/>
          <cell r="BN2213"/>
          <cell r="BO2213"/>
          <cell r="BP2213"/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/>
          <cell r="BZ2213">
            <v>0</v>
          </cell>
          <cell r="CA2213" t="e">
            <v>#REF!</v>
          </cell>
          <cell r="CB2213" t="str">
            <v>Match</v>
          </cell>
          <cell r="CC2213" t="b">
            <v>0</v>
          </cell>
          <cell r="CD2213" t="str">
            <v>0</v>
          </cell>
          <cell r="CE2213">
            <v>1</v>
          </cell>
          <cell r="CF2213">
            <v>0</v>
          </cell>
          <cell r="CG2213" t="e">
            <v>#VALUE!</v>
          </cell>
          <cell r="CH2213" t="str">
            <v>Invalid #</v>
          </cell>
          <cell r="CI2213">
            <v>43123.686840277776</v>
          </cell>
          <cell r="CJ2213"/>
          <cell r="CK2213" t="e">
            <v>#REF!</v>
          </cell>
          <cell r="CL2213" t="e">
            <v>#REF!</v>
          </cell>
        </row>
        <row r="2214"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R2214">
            <v>0</v>
          </cell>
          <cell r="S2214">
            <v>0</v>
          </cell>
          <cell r="T2214">
            <v>0</v>
          </cell>
          <cell r="AJ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BG2214" t="str">
            <v>Pass</v>
          </cell>
          <cell r="BH2214" t="str">
            <v>Pass</v>
          </cell>
          <cell r="BI2214" t="str">
            <v>xxxxx</v>
          </cell>
          <cell r="BJ2214">
            <v>0</v>
          </cell>
          <cell r="BK2214">
            <v>0</v>
          </cell>
          <cell r="BL2214">
            <v>0</v>
          </cell>
          <cell r="BM2214"/>
          <cell r="BN2214"/>
          <cell r="BO2214"/>
          <cell r="BP2214"/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/>
          <cell r="BZ2214">
            <v>0</v>
          </cell>
          <cell r="CA2214" t="e">
            <v>#REF!</v>
          </cell>
          <cell r="CB2214" t="str">
            <v>Match</v>
          </cell>
          <cell r="CC2214" t="b">
            <v>0</v>
          </cell>
          <cell r="CD2214" t="str">
            <v>0</v>
          </cell>
          <cell r="CE2214">
            <v>1</v>
          </cell>
          <cell r="CF2214">
            <v>0</v>
          </cell>
          <cell r="CG2214" t="e">
            <v>#VALUE!</v>
          </cell>
          <cell r="CH2214" t="str">
            <v>Invalid #</v>
          </cell>
          <cell r="CI2214">
            <v>43123.686840277776</v>
          </cell>
          <cell r="CJ2214"/>
          <cell r="CK2214" t="e">
            <v>#REF!</v>
          </cell>
          <cell r="CL2214" t="e">
            <v>#REF!</v>
          </cell>
        </row>
        <row r="2215"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R2215">
            <v>0</v>
          </cell>
          <cell r="S2215">
            <v>0</v>
          </cell>
          <cell r="T2215">
            <v>0</v>
          </cell>
          <cell r="AJ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BG2215" t="str">
            <v>Pass</v>
          </cell>
          <cell r="BH2215" t="str">
            <v>Pass</v>
          </cell>
          <cell r="BI2215" t="str">
            <v>xxxxx</v>
          </cell>
          <cell r="BJ2215">
            <v>0</v>
          </cell>
          <cell r="BK2215">
            <v>0</v>
          </cell>
          <cell r="BL2215">
            <v>0</v>
          </cell>
          <cell r="BM2215"/>
          <cell r="BN2215"/>
          <cell r="BO2215"/>
          <cell r="BP2215"/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/>
          <cell r="BZ2215">
            <v>0</v>
          </cell>
          <cell r="CA2215" t="e">
            <v>#REF!</v>
          </cell>
          <cell r="CB2215" t="str">
            <v>Match</v>
          </cell>
          <cell r="CC2215" t="b">
            <v>0</v>
          </cell>
          <cell r="CD2215" t="str">
            <v>0</v>
          </cell>
          <cell r="CE2215">
            <v>1</v>
          </cell>
          <cell r="CF2215">
            <v>0</v>
          </cell>
          <cell r="CG2215" t="e">
            <v>#VALUE!</v>
          </cell>
          <cell r="CH2215" t="str">
            <v>Invalid #</v>
          </cell>
          <cell r="CI2215">
            <v>43123.686840277776</v>
          </cell>
          <cell r="CJ2215"/>
          <cell r="CK2215" t="e">
            <v>#REF!</v>
          </cell>
          <cell r="CL2215" t="e">
            <v>#REF!</v>
          </cell>
        </row>
        <row r="2216"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R2216">
            <v>0</v>
          </cell>
          <cell r="S2216">
            <v>0</v>
          </cell>
          <cell r="T2216">
            <v>0</v>
          </cell>
          <cell r="AE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BG2216" t="str">
            <v>Pass</v>
          </cell>
          <cell r="BH2216" t="str">
            <v>Pass</v>
          </cell>
          <cell r="BI2216" t="str">
            <v>xxxxx</v>
          </cell>
          <cell r="BJ2216">
            <v>0</v>
          </cell>
          <cell r="BK2216">
            <v>0</v>
          </cell>
          <cell r="BL2216">
            <v>0</v>
          </cell>
          <cell r="BM2216"/>
          <cell r="BN2216"/>
          <cell r="BO2216"/>
          <cell r="BP2216"/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/>
          <cell r="BZ2216">
            <v>0</v>
          </cell>
          <cell r="CA2216" t="e">
            <v>#REF!</v>
          </cell>
          <cell r="CB2216" t="str">
            <v>Match</v>
          </cell>
          <cell r="CC2216" t="b">
            <v>0</v>
          </cell>
          <cell r="CD2216" t="str">
            <v>0</v>
          </cell>
          <cell r="CE2216">
            <v>1</v>
          </cell>
          <cell r="CF2216">
            <v>0</v>
          </cell>
          <cell r="CG2216" t="e">
            <v>#VALUE!</v>
          </cell>
          <cell r="CH2216" t="str">
            <v>Invalid #</v>
          </cell>
          <cell r="CI2216">
            <v>43123.686840277776</v>
          </cell>
          <cell r="CJ2216"/>
          <cell r="CK2216" t="e">
            <v>#REF!</v>
          </cell>
          <cell r="CL2216" t="e">
            <v>#REF!</v>
          </cell>
        </row>
        <row r="2217"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R2217">
            <v>0</v>
          </cell>
          <cell r="S2217">
            <v>0</v>
          </cell>
          <cell r="T2217">
            <v>0</v>
          </cell>
          <cell r="AE2217">
            <v>0</v>
          </cell>
          <cell r="AJ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BG2217" t="str">
            <v>Pass</v>
          </cell>
          <cell r="BH2217" t="str">
            <v>Pass</v>
          </cell>
          <cell r="BI2217" t="str">
            <v>xxxxx</v>
          </cell>
          <cell r="BJ2217">
            <v>0</v>
          </cell>
          <cell r="BK2217">
            <v>0</v>
          </cell>
          <cell r="BL2217">
            <v>0</v>
          </cell>
          <cell r="BM2217"/>
          <cell r="BN2217"/>
          <cell r="BO2217"/>
          <cell r="BP2217"/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/>
          <cell r="BZ2217">
            <v>0</v>
          </cell>
          <cell r="CA2217" t="e">
            <v>#REF!</v>
          </cell>
          <cell r="CB2217" t="str">
            <v>Match</v>
          </cell>
          <cell r="CC2217" t="b">
            <v>0</v>
          </cell>
          <cell r="CD2217" t="str">
            <v>0</v>
          </cell>
          <cell r="CE2217">
            <v>1</v>
          </cell>
          <cell r="CF2217">
            <v>0</v>
          </cell>
          <cell r="CG2217" t="e">
            <v>#VALUE!</v>
          </cell>
          <cell r="CH2217" t="str">
            <v>Invalid #</v>
          </cell>
          <cell r="CI2217">
            <v>43123.686840277776</v>
          </cell>
          <cell r="CJ2217"/>
          <cell r="CK2217" t="e">
            <v>#REF!</v>
          </cell>
          <cell r="CL2217" t="e">
            <v>#REF!</v>
          </cell>
        </row>
        <row r="2218"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R2218">
            <v>0</v>
          </cell>
          <cell r="S2218">
            <v>0</v>
          </cell>
          <cell r="T2218">
            <v>0</v>
          </cell>
          <cell r="AE2218">
            <v>0</v>
          </cell>
          <cell r="AJ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BG2218" t="str">
            <v>Pass</v>
          </cell>
          <cell r="BH2218" t="str">
            <v>Pass</v>
          </cell>
          <cell r="BI2218" t="str">
            <v>xxxxx</v>
          </cell>
          <cell r="BJ2218">
            <v>0</v>
          </cell>
          <cell r="BK2218">
            <v>0</v>
          </cell>
          <cell r="BL2218">
            <v>0</v>
          </cell>
          <cell r="BM2218"/>
          <cell r="BN2218"/>
          <cell r="BO2218"/>
          <cell r="BP2218"/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/>
          <cell r="BZ2218">
            <v>0</v>
          </cell>
          <cell r="CA2218" t="e">
            <v>#REF!</v>
          </cell>
          <cell r="CB2218" t="str">
            <v>Match</v>
          </cell>
          <cell r="CC2218" t="b">
            <v>0</v>
          </cell>
          <cell r="CD2218" t="str">
            <v>0</v>
          </cell>
          <cell r="CE2218">
            <v>1</v>
          </cell>
          <cell r="CF2218">
            <v>0</v>
          </cell>
          <cell r="CG2218" t="e">
            <v>#VALUE!</v>
          </cell>
          <cell r="CH2218" t="str">
            <v>Invalid #</v>
          </cell>
          <cell r="CI2218">
            <v>43123.686840277776</v>
          </cell>
          <cell r="CJ2218"/>
          <cell r="CK2218" t="e">
            <v>#REF!</v>
          </cell>
          <cell r="CL2218" t="e">
            <v>#REF!</v>
          </cell>
        </row>
        <row r="2219"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AJ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BG2219" t="str">
            <v>Pass</v>
          </cell>
          <cell r="BH2219" t="str">
            <v>Pass</v>
          </cell>
          <cell r="BI2219" t="str">
            <v>xxxxx</v>
          </cell>
          <cell r="BJ2219">
            <v>0</v>
          </cell>
          <cell r="BK2219">
            <v>0</v>
          </cell>
          <cell r="BL2219">
            <v>0</v>
          </cell>
          <cell r="BM2219"/>
          <cell r="BN2219"/>
          <cell r="BO2219"/>
          <cell r="BP2219"/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/>
          <cell r="BZ2219">
            <v>0</v>
          </cell>
          <cell r="CA2219" t="e">
            <v>#REF!</v>
          </cell>
          <cell r="CB2219" t="str">
            <v>Match</v>
          </cell>
          <cell r="CC2219" t="b">
            <v>0</v>
          </cell>
          <cell r="CD2219" t="str">
            <v>0</v>
          </cell>
          <cell r="CE2219">
            <v>1</v>
          </cell>
          <cell r="CF2219">
            <v>0</v>
          </cell>
          <cell r="CG2219" t="e">
            <v>#VALUE!</v>
          </cell>
          <cell r="CH2219" t="str">
            <v>Invalid #</v>
          </cell>
          <cell r="CI2219">
            <v>43123.686840277776</v>
          </cell>
          <cell r="CJ2219"/>
          <cell r="CK2219" t="e">
            <v>#REF!</v>
          </cell>
          <cell r="CL2219" t="e">
            <v>#REF!</v>
          </cell>
        </row>
        <row r="2220"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AJ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BG2220" t="str">
            <v>Pass</v>
          </cell>
          <cell r="BH2220" t="str">
            <v>Pass</v>
          </cell>
          <cell r="BI2220" t="str">
            <v>xxxxx</v>
          </cell>
          <cell r="BJ2220">
            <v>0</v>
          </cell>
          <cell r="BK2220">
            <v>0</v>
          </cell>
          <cell r="BL2220">
            <v>0</v>
          </cell>
          <cell r="BM2220"/>
          <cell r="BN2220"/>
          <cell r="BO2220"/>
          <cell r="BP2220"/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/>
          <cell r="BZ2220">
            <v>0</v>
          </cell>
          <cell r="CA2220" t="e">
            <v>#REF!</v>
          </cell>
          <cell r="CB2220" t="str">
            <v>Match</v>
          </cell>
          <cell r="CC2220" t="b">
            <v>0</v>
          </cell>
          <cell r="CD2220" t="str">
            <v>0</v>
          </cell>
          <cell r="CE2220">
            <v>1</v>
          </cell>
          <cell r="CF2220">
            <v>0</v>
          </cell>
          <cell r="CG2220" t="e">
            <v>#VALUE!</v>
          </cell>
          <cell r="CH2220" t="str">
            <v>Invalid #</v>
          </cell>
          <cell r="CI2220">
            <v>43123.686840277776</v>
          </cell>
          <cell r="CJ2220"/>
          <cell r="CK2220" t="e">
            <v>#REF!</v>
          </cell>
          <cell r="CL2220" t="e">
            <v>#REF!</v>
          </cell>
        </row>
        <row r="2221"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BG2221" t="str">
            <v>Pass</v>
          </cell>
          <cell r="BH2221" t="str">
            <v>Pass</v>
          </cell>
          <cell r="BI2221" t="str">
            <v>xxxxx</v>
          </cell>
          <cell r="BJ2221">
            <v>0</v>
          </cell>
          <cell r="BK2221">
            <v>0</v>
          </cell>
          <cell r="BL2221">
            <v>0</v>
          </cell>
          <cell r="BM2221"/>
          <cell r="BN2221"/>
          <cell r="BO2221"/>
          <cell r="BP2221"/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/>
          <cell r="BZ2221">
            <v>0</v>
          </cell>
          <cell r="CA2221" t="e">
            <v>#REF!</v>
          </cell>
          <cell r="CB2221" t="str">
            <v>Match</v>
          </cell>
          <cell r="CC2221" t="b">
            <v>0</v>
          </cell>
          <cell r="CD2221" t="str">
            <v>0</v>
          </cell>
          <cell r="CE2221">
            <v>1</v>
          </cell>
          <cell r="CF2221">
            <v>0</v>
          </cell>
          <cell r="CG2221" t="e">
            <v>#VALUE!</v>
          </cell>
          <cell r="CH2221" t="str">
            <v>Invalid #</v>
          </cell>
          <cell r="CI2221">
            <v>43123.686840277776</v>
          </cell>
          <cell r="CJ2221"/>
          <cell r="CK2221" t="e">
            <v>#REF!</v>
          </cell>
          <cell r="CL2221" t="e">
            <v>#REF!</v>
          </cell>
        </row>
        <row r="2222"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0</v>
          </cell>
          <cell r="S2222">
            <v>0</v>
          </cell>
          <cell r="T2222">
            <v>0</v>
          </cell>
          <cell r="AE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BG2222" t="str">
            <v>Pass</v>
          </cell>
          <cell r="BH2222" t="str">
            <v>Pass</v>
          </cell>
          <cell r="BI2222" t="str">
            <v>xxxxx</v>
          </cell>
          <cell r="BJ2222">
            <v>0</v>
          </cell>
          <cell r="BK2222">
            <v>0</v>
          </cell>
          <cell r="BL2222">
            <v>0</v>
          </cell>
          <cell r="BM2222"/>
          <cell r="BN2222"/>
          <cell r="BO2222"/>
          <cell r="BP2222"/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/>
          <cell r="BZ2222">
            <v>0</v>
          </cell>
          <cell r="CA2222" t="e">
            <v>#REF!</v>
          </cell>
          <cell r="CB2222" t="str">
            <v>Match</v>
          </cell>
          <cell r="CC2222" t="b">
            <v>0</v>
          </cell>
          <cell r="CD2222" t="str">
            <v>0</v>
          </cell>
          <cell r="CE2222">
            <v>1</v>
          </cell>
          <cell r="CF2222">
            <v>0</v>
          </cell>
          <cell r="CG2222" t="e">
            <v>#VALUE!</v>
          </cell>
          <cell r="CH2222" t="str">
            <v>Invalid #</v>
          </cell>
          <cell r="CI2222">
            <v>43123.686840277776</v>
          </cell>
          <cell r="CJ2222"/>
          <cell r="CK2222" t="e">
            <v>#REF!</v>
          </cell>
          <cell r="CL2222" t="e">
            <v>#REF!</v>
          </cell>
        </row>
        <row r="2223"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0</v>
          </cell>
          <cell r="S2223">
            <v>0</v>
          </cell>
          <cell r="T2223">
            <v>0</v>
          </cell>
          <cell r="AJ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BG2223" t="str">
            <v>Pass</v>
          </cell>
          <cell r="BH2223" t="str">
            <v>Pass</v>
          </cell>
          <cell r="BI2223" t="str">
            <v>xxxxx</v>
          </cell>
          <cell r="BJ2223">
            <v>0</v>
          </cell>
          <cell r="BK2223">
            <v>0</v>
          </cell>
          <cell r="BL2223">
            <v>0</v>
          </cell>
          <cell r="BM2223"/>
          <cell r="BN2223"/>
          <cell r="BO2223"/>
          <cell r="BP2223"/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/>
          <cell r="BZ2223">
            <v>0</v>
          </cell>
          <cell r="CA2223" t="e">
            <v>#REF!</v>
          </cell>
          <cell r="CB2223" t="str">
            <v>Match</v>
          </cell>
          <cell r="CC2223" t="b">
            <v>0</v>
          </cell>
          <cell r="CD2223" t="str">
            <v>0</v>
          </cell>
          <cell r="CE2223">
            <v>1</v>
          </cell>
          <cell r="CF2223">
            <v>0</v>
          </cell>
          <cell r="CG2223" t="e">
            <v>#VALUE!</v>
          </cell>
          <cell r="CH2223" t="str">
            <v>Invalid #</v>
          </cell>
          <cell r="CI2223">
            <v>43123.686840277776</v>
          </cell>
          <cell r="CJ2223"/>
          <cell r="CK2223" t="e">
            <v>#REF!</v>
          </cell>
          <cell r="CL2223" t="e">
            <v>#REF!</v>
          </cell>
        </row>
        <row r="2224"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AE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BG2224" t="str">
            <v>Pass</v>
          </cell>
          <cell r="BH2224" t="str">
            <v>Pass</v>
          </cell>
          <cell r="BI2224" t="str">
            <v>xxxxx</v>
          </cell>
          <cell r="BJ2224">
            <v>0</v>
          </cell>
          <cell r="BK2224">
            <v>0</v>
          </cell>
          <cell r="BL2224">
            <v>0</v>
          </cell>
          <cell r="BM2224"/>
          <cell r="BN2224"/>
          <cell r="BO2224"/>
          <cell r="BP2224"/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/>
          <cell r="BZ2224">
            <v>0</v>
          </cell>
          <cell r="CA2224" t="e">
            <v>#REF!</v>
          </cell>
          <cell r="CB2224" t="str">
            <v>Match</v>
          </cell>
          <cell r="CC2224" t="b">
            <v>0</v>
          </cell>
          <cell r="CD2224" t="str">
            <v>0</v>
          </cell>
          <cell r="CE2224">
            <v>1</v>
          </cell>
          <cell r="CF2224">
            <v>0</v>
          </cell>
          <cell r="CG2224" t="e">
            <v>#VALUE!</v>
          </cell>
          <cell r="CH2224" t="str">
            <v>Invalid #</v>
          </cell>
          <cell r="CI2224">
            <v>43123.686840277776</v>
          </cell>
          <cell r="CJ2224"/>
          <cell r="CK2224" t="e">
            <v>#REF!</v>
          </cell>
          <cell r="CL2224" t="e">
            <v>#REF!</v>
          </cell>
        </row>
        <row r="2225"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AE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BG2225" t="str">
            <v>Pass</v>
          </cell>
          <cell r="BH2225" t="str">
            <v>Pass</v>
          </cell>
          <cell r="BI2225" t="str">
            <v>xxxxx</v>
          </cell>
          <cell r="BJ2225">
            <v>0</v>
          </cell>
          <cell r="BK2225">
            <v>0</v>
          </cell>
          <cell r="BL2225">
            <v>0</v>
          </cell>
          <cell r="BM2225"/>
          <cell r="BN2225"/>
          <cell r="BO2225"/>
          <cell r="BP2225"/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/>
          <cell r="BZ2225">
            <v>0</v>
          </cell>
          <cell r="CA2225" t="e">
            <v>#REF!</v>
          </cell>
          <cell r="CB2225" t="str">
            <v>Match</v>
          </cell>
          <cell r="CC2225" t="b">
            <v>0</v>
          </cell>
          <cell r="CD2225" t="str">
            <v>0</v>
          </cell>
          <cell r="CE2225">
            <v>1</v>
          </cell>
          <cell r="CF2225">
            <v>0</v>
          </cell>
          <cell r="CG2225" t="e">
            <v>#VALUE!</v>
          </cell>
          <cell r="CH2225" t="str">
            <v>Invalid #</v>
          </cell>
          <cell r="CI2225">
            <v>43123.686840277776</v>
          </cell>
          <cell r="CJ2225"/>
          <cell r="CK2225" t="e">
            <v>#REF!</v>
          </cell>
          <cell r="CL2225" t="e">
            <v>#REF!</v>
          </cell>
        </row>
        <row r="2226"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AJ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BG2226" t="str">
            <v>Pass</v>
          </cell>
          <cell r="BH2226" t="str">
            <v>Pass</v>
          </cell>
          <cell r="BI2226" t="str">
            <v>xxxxx</v>
          </cell>
          <cell r="BJ2226">
            <v>0</v>
          </cell>
          <cell r="BK2226">
            <v>0</v>
          </cell>
          <cell r="BL2226">
            <v>0</v>
          </cell>
          <cell r="BM2226"/>
          <cell r="BN2226"/>
          <cell r="BO2226"/>
          <cell r="BP2226"/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/>
          <cell r="BZ2226">
            <v>0</v>
          </cell>
          <cell r="CA2226" t="e">
            <v>#REF!</v>
          </cell>
          <cell r="CB2226" t="str">
            <v>Match</v>
          </cell>
          <cell r="CC2226" t="b">
            <v>0</v>
          </cell>
          <cell r="CD2226" t="str">
            <v>0</v>
          </cell>
          <cell r="CE2226">
            <v>1</v>
          </cell>
          <cell r="CF2226">
            <v>0</v>
          </cell>
          <cell r="CG2226" t="e">
            <v>#VALUE!</v>
          </cell>
          <cell r="CH2226" t="str">
            <v>Invalid #</v>
          </cell>
          <cell r="CI2226">
            <v>43123.686840277776</v>
          </cell>
          <cell r="CJ2226"/>
          <cell r="CK2226" t="e">
            <v>#REF!</v>
          </cell>
          <cell r="CL2226" t="e">
            <v>#REF!</v>
          </cell>
        </row>
        <row r="2227"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R2227">
            <v>0</v>
          </cell>
          <cell r="S2227">
            <v>0</v>
          </cell>
          <cell r="T2227">
            <v>0</v>
          </cell>
          <cell r="AE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BG2227" t="str">
            <v>Pass</v>
          </cell>
          <cell r="BH2227" t="str">
            <v>Pass</v>
          </cell>
          <cell r="BI2227" t="str">
            <v>xxxxx</v>
          </cell>
          <cell r="BJ2227">
            <v>0</v>
          </cell>
          <cell r="BK2227">
            <v>0</v>
          </cell>
          <cell r="BL2227">
            <v>0</v>
          </cell>
          <cell r="BM2227"/>
          <cell r="BN2227"/>
          <cell r="BO2227"/>
          <cell r="BP2227"/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/>
          <cell r="BZ2227">
            <v>0</v>
          </cell>
          <cell r="CA2227" t="e">
            <v>#REF!</v>
          </cell>
          <cell r="CB2227" t="str">
            <v>Match</v>
          </cell>
          <cell r="CC2227" t="b">
            <v>0</v>
          </cell>
          <cell r="CD2227" t="str">
            <v>0</v>
          </cell>
          <cell r="CE2227">
            <v>1</v>
          </cell>
          <cell r="CF2227">
            <v>0</v>
          </cell>
          <cell r="CG2227" t="e">
            <v>#VALUE!</v>
          </cell>
          <cell r="CH2227" t="str">
            <v>Invalid #</v>
          </cell>
          <cell r="CI2227">
            <v>43123.686840277776</v>
          </cell>
          <cell r="CJ2227"/>
          <cell r="CK2227" t="e">
            <v>#REF!</v>
          </cell>
          <cell r="CL2227" t="e">
            <v>#REF!</v>
          </cell>
        </row>
        <row r="2228"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R2228">
            <v>0</v>
          </cell>
          <cell r="S2228">
            <v>0</v>
          </cell>
          <cell r="T2228">
            <v>0</v>
          </cell>
          <cell r="AE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BG2228" t="str">
            <v>Pass</v>
          </cell>
          <cell r="BH2228" t="str">
            <v>Pass</v>
          </cell>
          <cell r="BI2228" t="str">
            <v>xxxxx</v>
          </cell>
          <cell r="BJ2228">
            <v>0</v>
          </cell>
          <cell r="BK2228">
            <v>0</v>
          </cell>
          <cell r="BL2228">
            <v>0</v>
          </cell>
          <cell r="BM2228"/>
          <cell r="BN2228"/>
          <cell r="BO2228"/>
          <cell r="BP2228"/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/>
          <cell r="BZ2228">
            <v>0</v>
          </cell>
          <cell r="CA2228" t="e">
            <v>#REF!</v>
          </cell>
          <cell r="CB2228" t="str">
            <v>Match</v>
          </cell>
          <cell r="CC2228" t="b">
            <v>0</v>
          </cell>
          <cell r="CD2228" t="str">
            <v>0</v>
          </cell>
          <cell r="CE2228">
            <v>1</v>
          </cell>
          <cell r="CF2228">
            <v>0</v>
          </cell>
          <cell r="CG2228" t="e">
            <v>#VALUE!</v>
          </cell>
          <cell r="CH2228" t="str">
            <v>Invalid #</v>
          </cell>
          <cell r="CI2228">
            <v>43123.686840277776</v>
          </cell>
          <cell r="CJ2228"/>
          <cell r="CK2228" t="e">
            <v>#REF!</v>
          </cell>
          <cell r="CL2228" t="e">
            <v>#REF!</v>
          </cell>
        </row>
        <row r="2229"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0</v>
          </cell>
          <cell r="S2229">
            <v>0</v>
          </cell>
          <cell r="T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BG2229" t="str">
            <v>Pass</v>
          </cell>
          <cell r="BH2229" t="str">
            <v>Pass</v>
          </cell>
          <cell r="BI2229" t="str">
            <v>xxxxx</v>
          </cell>
          <cell r="BJ2229">
            <v>0</v>
          </cell>
          <cell r="BK2229">
            <v>0</v>
          </cell>
          <cell r="BL2229">
            <v>0</v>
          </cell>
          <cell r="BM2229"/>
          <cell r="BN2229"/>
          <cell r="BO2229"/>
          <cell r="BP2229"/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/>
          <cell r="BZ2229">
            <v>0</v>
          </cell>
          <cell r="CA2229" t="e">
            <v>#REF!</v>
          </cell>
          <cell r="CB2229" t="str">
            <v>Match</v>
          </cell>
          <cell r="CC2229" t="b">
            <v>0</v>
          </cell>
          <cell r="CD2229" t="str">
            <v>0</v>
          </cell>
          <cell r="CE2229">
            <v>1</v>
          </cell>
          <cell r="CF2229">
            <v>0</v>
          </cell>
          <cell r="CG2229" t="e">
            <v>#VALUE!</v>
          </cell>
          <cell r="CH2229" t="str">
            <v>Invalid #</v>
          </cell>
          <cell r="CI2229">
            <v>43123.686840277776</v>
          </cell>
          <cell r="CJ2229"/>
          <cell r="CK2229" t="e">
            <v>#REF!</v>
          </cell>
          <cell r="CL2229" t="e">
            <v>#REF!</v>
          </cell>
        </row>
        <row r="2230"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R2230">
            <v>0</v>
          </cell>
          <cell r="S2230">
            <v>0</v>
          </cell>
          <cell r="T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BG2230" t="str">
            <v>Pass</v>
          </cell>
          <cell r="BH2230" t="str">
            <v>Pass</v>
          </cell>
          <cell r="BI2230" t="str">
            <v>xxxxx</v>
          </cell>
          <cell r="BJ2230">
            <v>0</v>
          </cell>
          <cell r="BK2230">
            <v>0</v>
          </cell>
          <cell r="BL2230">
            <v>0</v>
          </cell>
          <cell r="BM2230"/>
          <cell r="BN2230"/>
          <cell r="BO2230"/>
          <cell r="BP2230"/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/>
          <cell r="BZ2230">
            <v>0</v>
          </cell>
          <cell r="CA2230" t="e">
            <v>#REF!</v>
          </cell>
          <cell r="CB2230" t="str">
            <v>Match</v>
          </cell>
          <cell r="CC2230" t="b">
            <v>0</v>
          </cell>
          <cell r="CD2230" t="str">
            <v>0</v>
          </cell>
          <cell r="CE2230">
            <v>1</v>
          </cell>
          <cell r="CF2230">
            <v>0</v>
          </cell>
          <cell r="CG2230" t="e">
            <v>#VALUE!</v>
          </cell>
          <cell r="CH2230" t="str">
            <v>Invalid #</v>
          </cell>
          <cell r="CI2230">
            <v>43123.686840277776</v>
          </cell>
          <cell r="CJ2230"/>
          <cell r="CK2230" t="e">
            <v>#REF!</v>
          </cell>
          <cell r="CL2230" t="e">
            <v>#REF!</v>
          </cell>
        </row>
        <row r="2231"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R2231">
            <v>0</v>
          </cell>
          <cell r="S2231">
            <v>0</v>
          </cell>
          <cell r="T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BG2231" t="str">
            <v>Pass</v>
          </cell>
          <cell r="BH2231" t="str">
            <v>Pass</v>
          </cell>
          <cell r="BI2231" t="str">
            <v>xxxxx</v>
          </cell>
          <cell r="BJ2231">
            <v>0</v>
          </cell>
          <cell r="BK2231">
            <v>0</v>
          </cell>
          <cell r="BL2231">
            <v>0</v>
          </cell>
          <cell r="BM2231"/>
          <cell r="BN2231"/>
          <cell r="BO2231"/>
          <cell r="BP2231"/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/>
          <cell r="BZ2231">
            <v>0</v>
          </cell>
          <cell r="CA2231" t="e">
            <v>#REF!</v>
          </cell>
          <cell r="CB2231" t="str">
            <v>Match</v>
          </cell>
          <cell r="CC2231" t="b">
            <v>0</v>
          </cell>
          <cell r="CD2231" t="str">
            <v>0</v>
          </cell>
          <cell r="CE2231">
            <v>1</v>
          </cell>
          <cell r="CF2231">
            <v>0</v>
          </cell>
          <cell r="CG2231" t="e">
            <v>#VALUE!</v>
          </cell>
          <cell r="CH2231" t="str">
            <v>Invalid #</v>
          </cell>
          <cell r="CI2231">
            <v>43123.686840277776</v>
          </cell>
          <cell r="CJ2231"/>
          <cell r="CK2231" t="e">
            <v>#REF!</v>
          </cell>
          <cell r="CL2231" t="e">
            <v>#REF!</v>
          </cell>
        </row>
        <row r="2232"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R2232">
            <v>0</v>
          </cell>
          <cell r="S2232">
            <v>0</v>
          </cell>
          <cell r="T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BG2232" t="str">
            <v>Pass</v>
          </cell>
          <cell r="BH2232" t="str">
            <v>Pass</v>
          </cell>
          <cell r="BI2232" t="str">
            <v>xxxxx</v>
          </cell>
          <cell r="BJ2232">
            <v>0</v>
          </cell>
          <cell r="BK2232">
            <v>0</v>
          </cell>
          <cell r="BL2232">
            <v>0</v>
          </cell>
          <cell r="BM2232"/>
          <cell r="BN2232"/>
          <cell r="BO2232"/>
          <cell r="BP2232"/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/>
          <cell r="BZ2232">
            <v>0</v>
          </cell>
          <cell r="CA2232" t="e">
            <v>#REF!</v>
          </cell>
          <cell r="CB2232" t="str">
            <v>Match</v>
          </cell>
          <cell r="CC2232" t="b">
            <v>0</v>
          </cell>
          <cell r="CD2232" t="str">
            <v>0</v>
          </cell>
          <cell r="CE2232">
            <v>1</v>
          </cell>
          <cell r="CF2232">
            <v>0</v>
          </cell>
          <cell r="CG2232" t="e">
            <v>#VALUE!</v>
          </cell>
          <cell r="CH2232" t="str">
            <v>Invalid #</v>
          </cell>
          <cell r="CI2232">
            <v>43123.686840277776</v>
          </cell>
          <cell r="CJ2232"/>
          <cell r="CK2232" t="e">
            <v>#REF!</v>
          </cell>
          <cell r="CL2232" t="e">
            <v>#REF!</v>
          </cell>
        </row>
        <row r="2233"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R2233">
            <v>0</v>
          </cell>
          <cell r="S2233">
            <v>0</v>
          </cell>
          <cell r="T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BG2233" t="str">
            <v>Pass</v>
          </cell>
          <cell r="BH2233" t="str">
            <v>Pass</v>
          </cell>
          <cell r="BI2233" t="str">
            <v>xxxxx</v>
          </cell>
          <cell r="BJ2233">
            <v>0</v>
          </cell>
          <cell r="BK2233">
            <v>0</v>
          </cell>
          <cell r="BL2233">
            <v>0</v>
          </cell>
          <cell r="BM2233"/>
          <cell r="BN2233"/>
          <cell r="BO2233"/>
          <cell r="BP2233"/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/>
          <cell r="BZ2233">
            <v>0</v>
          </cell>
          <cell r="CA2233" t="e">
            <v>#REF!</v>
          </cell>
          <cell r="CB2233" t="str">
            <v>Match</v>
          </cell>
          <cell r="CC2233" t="b">
            <v>0</v>
          </cell>
          <cell r="CD2233" t="str">
            <v>0</v>
          </cell>
          <cell r="CE2233">
            <v>1</v>
          </cell>
          <cell r="CF2233">
            <v>0</v>
          </cell>
          <cell r="CG2233" t="e">
            <v>#VALUE!</v>
          </cell>
          <cell r="CH2233" t="str">
            <v>Invalid #</v>
          </cell>
          <cell r="CI2233">
            <v>43123.686840277776</v>
          </cell>
          <cell r="CJ2233"/>
          <cell r="CK2233" t="e">
            <v>#REF!</v>
          </cell>
          <cell r="CL2233" t="e">
            <v>#REF!</v>
          </cell>
        </row>
        <row r="2234"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R2234">
            <v>0</v>
          </cell>
          <cell r="S2234">
            <v>0</v>
          </cell>
          <cell r="T2234">
            <v>0</v>
          </cell>
          <cell r="AJ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BG2234" t="str">
            <v>Pass</v>
          </cell>
          <cell r="BH2234" t="str">
            <v>Pass</v>
          </cell>
          <cell r="BI2234" t="str">
            <v>xxxxx</v>
          </cell>
          <cell r="BJ2234">
            <v>0</v>
          </cell>
          <cell r="BK2234">
            <v>0</v>
          </cell>
          <cell r="BL2234">
            <v>0</v>
          </cell>
          <cell r="BM2234"/>
          <cell r="BN2234"/>
          <cell r="BO2234"/>
          <cell r="BP2234"/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/>
          <cell r="BZ2234">
            <v>0</v>
          </cell>
          <cell r="CA2234" t="e">
            <v>#REF!</v>
          </cell>
          <cell r="CB2234" t="str">
            <v>Match</v>
          </cell>
          <cell r="CC2234" t="b">
            <v>0</v>
          </cell>
          <cell r="CD2234" t="str">
            <v>0</v>
          </cell>
          <cell r="CE2234">
            <v>1</v>
          </cell>
          <cell r="CF2234">
            <v>0</v>
          </cell>
          <cell r="CG2234" t="e">
            <v>#VALUE!</v>
          </cell>
          <cell r="CH2234" t="str">
            <v>Invalid #</v>
          </cell>
          <cell r="CI2234">
            <v>43123.686840277776</v>
          </cell>
          <cell r="CJ2234"/>
          <cell r="CK2234" t="e">
            <v>#REF!</v>
          </cell>
          <cell r="CL2234" t="e">
            <v>#REF!</v>
          </cell>
        </row>
        <row r="2235"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BG2235" t="str">
            <v>Pass</v>
          </cell>
          <cell r="BH2235" t="str">
            <v>Pass</v>
          </cell>
          <cell r="BI2235" t="str">
            <v>xxxxx</v>
          </cell>
          <cell r="BJ2235">
            <v>0</v>
          </cell>
          <cell r="BK2235">
            <v>0</v>
          </cell>
          <cell r="BL2235">
            <v>0</v>
          </cell>
          <cell r="BM2235"/>
          <cell r="BN2235"/>
          <cell r="BO2235"/>
          <cell r="BP2235"/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/>
          <cell r="BZ2235">
            <v>0</v>
          </cell>
          <cell r="CA2235" t="e">
            <v>#REF!</v>
          </cell>
          <cell r="CB2235" t="str">
            <v>Match</v>
          </cell>
          <cell r="CC2235" t="b">
            <v>0</v>
          </cell>
          <cell r="CD2235" t="str">
            <v>0</v>
          </cell>
          <cell r="CE2235">
            <v>1</v>
          </cell>
          <cell r="CF2235">
            <v>0</v>
          </cell>
          <cell r="CG2235" t="e">
            <v>#VALUE!</v>
          </cell>
          <cell r="CH2235" t="str">
            <v>Invalid #</v>
          </cell>
          <cell r="CI2235">
            <v>43123.686840277776</v>
          </cell>
          <cell r="CJ2235"/>
          <cell r="CK2235" t="e">
            <v>#REF!</v>
          </cell>
          <cell r="CL2235" t="e">
            <v>#REF!</v>
          </cell>
        </row>
        <row r="2236"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AJ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BG2236" t="str">
            <v>Pass</v>
          </cell>
          <cell r="BH2236" t="str">
            <v>Pass</v>
          </cell>
          <cell r="BI2236" t="str">
            <v>xxxxx</v>
          </cell>
          <cell r="BJ2236">
            <v>0</v>
          </cell>
          <cell r="BK2236">
            <v>0</v>
          </cell>
          <cell r="BL2236">
            <v>0</v>
          </cell>
          <cell r="BM2236"/>
          <cell r="BN2236"/>
          <cell r="BO2236"/>
          <cell r="BP2236"/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/>
          <cell r="BZ2236">
            <v>0</v>
          </cell>
          <cell r="CA2236" t="e">
            <v>#REF!</v>
          </cell>
          <cell r="CB2236" t="str">
            <v>Match</v>
          </cell>
          <cell r="CC2236" t="b">
            <v>0</v>
          </cell>
          <cell r="CD2236" t="str">
            <v>0</v>
          </cell>
          <cell r="CE2236">
            <v>1</v>
          </cell>
          <cell r="CF2236">
            <v>0</v>
          </cell>
          <cell r="CG2236" t="e">
            <v>#VALUE!</v>
          </cell>
          <cell r="CH2236" t="str">
            <v>Invalid #</v>
          </cell>
          <cell r="CI2236">
            <v>43123.686840277776</v>
          </cell>
          <cell r="CJ2236"/>
          <cell r="CK2236" t="e">
            <v>#REF!</v>
          </cell>
          <cell r="CL2236" t="e">
            <v>#REF!</v>
          </cell>
        </row>
        <row r="2237"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R2237">
            <v>0</v>
          </cell>
          <cell r="S2237">
            <v>0</v>
          </cell>
          <cell r="T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BG2237" t="str">
            <v>Pass</v>
          </cell>
          <cell r="BH2237" t="str">
            <v>Pass</v>
          </cell>
          <cell r="BI2237" t="str">
            <v>xxxxx</v>
          </cell>
          <cell r="BJ2237">
            <v>0</v>
          </cell>
          <cell r="BK2237">
            <v>0</v>
          </cell>
          <cell r="BL2237">
            <v>0</v>
          </cell>
          <cell r="BM2237"/>
          <cell r="BN2237"/>
          <cell r="BO2237"/>
          <cell r="BP2237"/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/>
          <cell r="BZ2237">
            <v>0</v>
          </cell>
          <cell r="CA2237" t="e">
            <v>#REF!</v>
          </cell>
          <cell r="CB2237" t="str">
            <v>Match</v>
          </cell>
          <cell r="CC2237" t="b">
            <v>0</v>
          </cell>
          <cell r="CD2237" t="str">
            <v>0</v>
          </cell>
          <cell r="CE2237">
            <v>1</v>
          </cell>
          <cell r="CF2237">
            <v>0</v>
          </cell>
          <cell r="CG2237" t="e">
            <v>#VALUE!</v>
          </cell>
          <cell r="CH2237" t="str">
            <v>Invalid #</v>
          </cell>
          <cell r="CI2237">
            <v>43123.686840277776</v>
          </cell>
          <cell r="CJ2237"/>
          <cell r="CK2237" t="e">
            <v>#REF!</v>
          </cell>
          <cell r="CL2237" t="e">
            <v>#REF!</v>
          </cell>
        </row>
        <row r="2238"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R2238">
            <v>0</v>
          </cell>
          <cell r="S2238">
            <v>0</v>
          </cell>
          <cell r="T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BG2238" t="str">
            <v>Pass</v>
          </cell>
          <cell r="BH2238" t="str">
            <v>Pass</v>
          </cell>
          <cell r="BI2238" t="str">
            <v>xxxxx</v>
          </cell>
          <cell r="BJ2238">
            <v>0</v>
          </cell>
          <cell r="BK2238">
            <v>0</v>
          </cell>
          <cell r="BL2238">
            <v>0</v>
          </cell>
          <cell r="BM2238"/>
          <cell r="BN2238"/>
          <cell r="BO2238"/>
          <cell r="BP2238"/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/>
          <cell r="BZ2238">
            <v>0</v>
          </cell>
          <cell r="CA2238" t="e">
            <v>#REF!</v>
          </cell>
          <cell r="CB2238" t="str">
            <v>Match</v>
          </cell>
          <cell r="CC2238" t="b">
            <v>0</v>
          </cell>
          <cell r="CD2238" t="str">
            <v>0</v>
          </cell>
          <cell r="CE2238">
            <v>1</v>
          </cell>
          <cell r="CF2238">
            <v>0</v>
          </cell>
          <cell r="CG2238" t="e">
            <v>#VALUE!</v>
          </cell>
          <cell r="CH2238" t="str">
            <v>Invalid #</v>
          </cell>
          <cell r="CI2238">
            <v>43123.686840277776</v>
          </cell>
          <cell r="CJ2238"/>
          <cell r="CK2238" t="e">
            <v>#REF!</v>
          </cell>
          <cell r="CL2238" t="e">
            <v>#REF!</v>
          </cell>
        </row>
        <row r="2239"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R2239">
            <v>0</v>
          </cell>
          <cell r="S2239">
            <v>0</v>
          </cell>
          <cell r="T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BG2239" t="str">
            <v>Pass</v>
          </cell>
          <cell r="BH2239" t="str">
            <v>Pass</v>
          </cell>
          <cell r="BI2239" t="str">
            <v>xxxxx</v>
          </cell>
          <cell r="BJ2239">
            <v>0</v>
          </cell>
          <cell r="BK2239">
            <v>0</v>
          </cell>
          <cell r="BL2239">
            <v>0</v>
          </cell>
          <cell r="BM2239"/>
          <cell r="BN2239"/>
          <cell r="BO2239"/>
          <cell r="BP2239"/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/>
          <cell r="BZ2239">
            <v>0</v>
          </cell>
          <cell r="CA2239" t="e">
            <v>#REF!</v>
          </cell>
          <cell r="CB2239" t="str">
            <v>Match</v>
          </cell>
          <cell r="CC2239" t="b">
            <v>0</v>
          </cell>
          <cell r="CD2239" t="str">
            <v>0</v>
          </cell>
          <cell r="CE2239">
            <v>1</v>
          </cell>
          <cell r="CF2239">
            <v>0</v>
          </cell>
          <cell r="CG2239" t="e">
            <v>#VALUE!</v>
          </cell>
          <cell r="CH2239" t="str">
            <v>Invalid #</v>
          </cell>
          <cell r="CI2239">
            <v>43123.686840277776</v>
          </cell>
          <cell r="CJ2239"/>
          <cell r="CK2239" t="e">
            <v>#REF!</v>
          </cell>
          <cell r="CL2239" t="e">
            <v>#REF!</v>
          </cell>
        </row>
        <row r="2240"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0</v>
          </cell>
          <cell r="S2240">
            <v>0</v>
          </cell>
          <cell r="T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BG2240" t="str">
            <v>Pass</v>
          </cell>
          <cell r="BH2240" t="str">
            <v>Pass</v>
          </cell>
          <cell r="BI2240" t="str">
            <v>xxxxx</v>
          </cell>
          <cell r="BJ2240">
            <v>0</v>
          </cell>
          <cell r="BK2240">
            <v>0</v>
          </cell>
          <cell r="BL2240">
            <v>0</v>
          </cell>
          <cell r="BM2240"/>
          <cell r="BN2240"/>
          <cell r="BO2240"/>
          <cell r="BP2240"/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/>
          <cell r="BZ2240">
            <v>0</v>
          </cell>
          <cell r="CA2240" t="e">
            <v>#REF!</v>
          </cell>
          <cell r="CB2240" t="str">
            <v>Match</v>
          </cell>
          <cell r="CC2240" t="b">
            <v>0</v>
          </cell>
          <cell r="CD2240" t="str">
            <v>0</v>
          </cell>
          <cell r="CE2240">
            <v>1</v>
          </cell>
          <cell r="CF2240">
            <v>0</v>
          </cell>
          <cell r="CG2240" t="e">
            <v>#VALUE!</v>
          </cell>
          <cell r="CH2240" t="str">
            <v>Invalid #</v>
          </cell>
          <cell r="CI2240">
            <v>43123.686840277776</v>
          </cell>
          <cell r="CJ2240"/>
          <cell r="CK2240" t="e">
            <v>#REF!</v>
          </cell>
          <cell r="CL2240" t="e">
            <v>#REF!</v>
          </cell>
        </row>
        <row r="2241"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0</v>
          </cell>
          <cell r="S2241">
            <v>0</v>
          </cell>
          <cell r="T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BG2241" t="str">
            <v>Pass</v>
          </cell>
          <cell r="BH2241" t="str">
            <v>Pass</v>
          </cell>
          <cell r="BI2241" t="str">
            <v>xxxxx</v>
          </cell>
          <cell r="BJ2241">
            <v>0</v>
          </cell>
          <cell r="BK2241">
            <v>0</v>
          </cell>
          <cell r="BL2241">
            <v>0</v>
          </cell>
          <cell r="BM2241"/>
          <cell r="BN2241"/>
          <cell r="BO2241"/>
          <cell r="BP2241"/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/>
          <cell r="BZ2241">
            <v>0</v>
          </cell>
          <cell r="CA2241" t="e">
            <v>#REF!</v>
          </cell>
          <cell r="CB2241" t="str">
            <v>Match</v>
          </cell>
          <cell r="CC2241" t="b">
            <v>0</v>
          </cell>
          <cell r="CD2241" t="str">
            <v>0</v>
          </cell>
          <cell r="CE2241">
            <v>1</v>
          </cell>
          <cell r="CF2241">
            <v>0</v>
          </cell>
          <cell r="CG2241" t="e">
            <v>#VALUE!</v>
          </cell>
          <cell r="CH2241" t="str">
            <v>Invalid #</v>
          </cell>
          <cell r="CI2241">
            <v>43123.686840277776</v>
          </cell>
          <cell r="CJ2241"/>
          <cell r="CK2241" t="e">
            <v>#REF!</v>
          </cell>
          <cell r="CL2241" t="e">
            <v>#REF!</v>
          </cell>
        </row>
        <row r="2242"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</v>
          </cell>
          <cell r="S2242">
            <v>0</v>
          </cell>
          <cell r="T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BG2242" t="str">
            <v>Pass</v>
          </cell>
          <cell r="BH2242" t="str">
            <v>Pass</v>
          </cell>
          <cell r="BI2242" t="str">
            <v>xxxxx</v>
          </cell>
          <cell r="BJ2242">
            <v>0</v>
          </cell>
          <cell r="BK2242">
            <v>0</v>
          </cell>
          <cell r="BL2242">
            <v>0</v>
          </cell>
          <cell r="BM2242"/>
          <cell r="BN2242"/>
          <cell r="BO2242"/>
          <cell r="BP2242"/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/>
          <cell r="BZ2242">
            <v>0</v>
          </cell>
          <cell r="CA2242" t="e">
            <v>#REF!</v>
          </cell>
          <cell r="CB2242" t="str">
            <v>Match</v>
          </cell>
          <cell r="CC2242" t="b">
            <v>0</v>
          </cell>
          <cell r="CD2242" t="str">
            <v>0</v>
          </cell>
          <cell r="CE2242">
            <v>1</v>
          </cell>
          <cell r="CF2242">
            <v>0</v>
          </cell>
          <cell r="CG2242" t="e">
            <v>#VALUE!</v>
          </cell>
          <cell r="CH2242" t="str">
            <v>Invalid #</v>
          </cell>
          <cell r="CI2242">
            <v>43123.686840277776</v>
          </cell>
          <cell r="CJ2242"/>
          <cell r="CK2242" t="e">
            <v>#REF!</v>
          </cell>
          <cell r="CL2242" t="e">
            <v>#REF!</v>
          </cell>
        </row>
        <row r="2243"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R2243">
            <v>0</v>
          </cell>
          <cell r="S2243">
            <v>0</v>
          </cell>
          <cell r="T2243">
            <v>0</v>
          </cell>
          <cell r="BG2243" t="str">
            <v>Pass</v>
          </cell>
          <cell r="BH2243" t="str">
            <v>Pass</v>
          </cell>
          <cell r="BI2243" t="str">
            <v>xxxxx</v>
          </cell>
          <cell r="BJ2243">
            <v>0</v>
          </cell>
          <cell r="BK2243">
            <v>0</v>
          </cell>
          <cell r="BL2243">
            <v>0</v>
          </cell>
          <cell r="BM2243"/>
          <cell r="BN2243"/>
          <cell r="BO2243"/>
          <cell r="BP2243"/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/>
          <cell r="BZ2243">
            <v>0</v>
          </cell>
          <cell r="CA2243" t="e">
            <v>#REF!</v>
          </cell>
          <cell r="CB2243" t="str">
            <v>Match</v>
          </cell>
          <cell r="CC2243" t="b">
            <v>0</v>
          </cell>
          <cell r="CD2243" t="str">
            <v>0</v>
          </cell>
          <cell r="CE2243">
            <v>1</v>
          </cell>
          <cell r="CF2243">
            <v>0</v>
          </cell>
          <cell r="CG2243" t="e">
            <v>#VALUE!</v>
          </cell>
          <cell r="CH2243" t="str">
            <v>Invalid #</v>
          </cell>
          <cell r="CI2243">
            <v>43123.686840277776</v>
          </cell>
          <cell r="CJ2243"/>
          <cell r="CK2243" t="e">
            <v>#REF!</v>
          </cell>
          <cell r="CL2243" t="e">
            <v>#REF!</v>
          </cell>
        </row>
        <row r="2244"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R2244">
            <v>0</v>
          </cell>
          <cell r="S2244">
            <v>0</v>
          </cell>
          <cell r="T2244">
            <v>0</v>
          </cell>
          <cell r="AJ2244">
            <v>0</v>
          </cell>
          <cell r="BG2244" t="str">
            <v>Pass</v>
          </cell>
          <cell r="BH2244" t="str">
            <v>Pass</v>
          </cell>
          <cell r="BI2244" t="str">
            <v>xxxxx</v>
          </cell>
          <cell r="BJ2244">
            <v>0</v>
          </cell>
          <cell r="BK2244">
            <v>0</v>
          </cell>
          <cell r="BL2244">
            <v>0</v>
          </cell>
          <cell r="BM2244"/>
          <cell r="BN2244"/>
          <cell r="BO2244"/>
          <cell r="BP2244"/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/>
          <cell r="BZ2244">
            <v>0</v>
          </cell>
          <cell r="CA2244" t="e">
            <v>#REF!</v>
          </cell>
          <cell r="CB2244" t="str">
            <v>Match</v>
          </cell>
          <cell r="CC2244" t="b">
            <v>0</v>
          </cell>
          <cell r="CD2244" t="str">
            <v>0</v>
          </cell>
          <cell r="CE2244">
            <v>1</v>
          </cell>
          <cell r="CF2244">
            <v>0</v>
          </cell>
          <cell r="CG2244" t="e">
            <v>#VALUE!</v>
          </cell>
          <cell r="CH2244" t="str">
            <v>Invalid #</v>
          </cell>
          <cell r="CI2244">
            <v>43123.686840277776</v>
          </cell>
          <cell r="CJ2244"/>
          <cell r="CK2244" t="e">
            <v>#REF!</v>
          </cell>
          <cell r="CL2244" t="e">
            <v>#REF!</v>
          </cell>
        </row>
        <row r="2245"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R2245">
            <v>0</v>
          </cell>
          <cell r="S2245">
            <v>0</v>
          </cell>
          <cell r="T2245">
            <v>0</v>
          </cell>
          <cell r="BG2245" t="str">
            <v>Pass</v>
          </cell>
          <cell r="BH2245" t="str">
            <v>Pass</v>
          </cell>
          <cell r="BI2245" t="str">
            <v>xxxxx</v>
          </cell>
          <cell r="BJ2245">
            <v>0</v>
          </cell>
          <cell r="BK2245">
            <v>0</v>
          </cell>
          <cell r="BL2245">
            <v>0</v>
          </cell>
          <cell r="BM2245"/>
          <cell r="BN2245"/>
          <cell r="BO2245"/>
          <cell r="BP2245"/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/>
          <cell r="BZ2245">
            <v>0</v>
          </cell>
          <cell r="CA2245" t="e">
            <v>#REF!</v>
          </cell>
          <cell r="CB2245" t="str">
            <v>Match</v>
          </cell>
          <cell r="CC2245" t="b">
            <v>0</v>
          </cell>
          <cell r="CD2245" t="str">
            <v>0</v>
          </cell>
          <cell r="CE2245">
            <v>1</v>
          </cell>
          <cell r="CF2245">
            <v>0</v>
          </cell>
          <cell r="CG2245" t="e">
            <v>#VALUE!</v>
          </cell>
          <cell r="CH2245" t="str">
            <v>Invalid #</v>
          </cell>
          <cell r="CI2245">
            <v>43123.686840277776</v>
          </cell>
          <cell r="CJ2245"/>
          <cell r="CK2245" t="e">
            <v>#REF!</v>
          </cell>
          <cell r="CL2245" t="e">
            <v>#REF!</v>
          </cell>
        </row>
        <row r="2246"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R2246">
            <v>0</v>
          </cell>
          <cell r="S2246">
            <v>0</v>
          </cell>
          <cell r="T2246">
            <v>0</v>
          </cell>
          <cell r="BG2246" t="str">
            <v>Pass</v>
          </cell>
          <cell r="BH2246" t="str">
            <v>Pass</v>
          </cell>
          <cell r="BI2246" t="str">
            <v>xxxxx</v>
          </cell>
          <cell r="BJ2246">
            <v>0</v>
          </cell>
          <cell r="BK2246">
            <v>0</v>
          </cell>
          <cell r="BL2246">
            <v>0</v>
          </cell>
          <cell r="BM2246"/>
          <cell r="BN2246"/>
          <cell r="BO2246"/>
          <cell r="BP2246"/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/>
          <cell r="BZ2246">
            <v>0</v>
          </cell>
          <cell r="CA2246" t="e">
            <v>#REF!</v>
          </cell>
          <cell r="CB2246" t="str">
            <v>Match</v>
          </cell>
          <cell r="CC2246" t="b">
            <v>0</v>
          </cell>
          <cell r="CD2246" t="str">
            <v>0</v>
          </cell>
          <cell r="CE2246">
            <v>1</v>
          </cell>
          <cell r="CF2246">
            <v>0</v>
          </cell>
          <cell r="CG2246" t="e">
            <v>#VALUE!</v>
          </cell>
          <cell r="CH2246" t="str">
            <v>Invalid #</v>
          </cell>
          <cell r="CI2246">
            <v>43123.686840277776</v>
          </cell>
          <cell r="CJ2246"/>
          <cell r="CK2246" t="e">
            <v>#REF!</v>
          </cell>
          <cell r="CL2246" t="e">
            <v>#REF!</v>
          </cell>
        </row>
        <row r="2247"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0</v>
          </cell>
          <cell r="S2247">
            <v>0</v>
          </cell>
          <cell r="T2247">
            <v>0</v>
          </cell>
          <cell r="BG2247" t="str">
            <v>Pass</v>
          </cell>
          <cell r="BH2247" t="str">
            <v>Pass</v>
          </cell>
          <cell r="BI2247" t="str">
            <v>xxxxx</v>
          </cell>
          <cell r="BJ2247">
            <v>0</v>
          </cell>
          <cell r="BK2247">
            <v>0</v>
          </cell>
          <cell r="BL2247">
            <v>0</v>
          </cell>
          <cell r="BM2247"/>
          <cell r="BN2247"/>
          <cell r="BO2247"/>
          <cell r="BP2247"/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/>
          <cell r="BZ2247">
            <v>0</v>
          </cell>
          <cell r="CA2247" t="e">
            <v>#REF!</v>
          </cell>
          <cell r="CB2247" t="str">
            <v>Match</v>
          </cell>
          <cell r="CC2247" t="b">
            <v>0</v>
          </cell>
          <cell r="CD2247" t="str">
            <v>0</v>
          </cell>
          <cell r="CE2247">
            <v>1</v>
          </cell>
          <cell r="CF2247">
            <v>0</v>
          </cell>
          <cell r="CG2247" t="e">
            <v>#VALUE!</v>
          </cell>
          <cell r="CH2247" t="str">
            <v>Invalid #</v>
          </cell>
          <cell r="CI2247">
            <v>43123.686840277776</v>
          </cell>
          <cell r="CJ2247"/>
          <cell r="CK2247" t="e">
            <v>#REF!</v>
          </cell>
          <cell r="CL2247" t="e">
            <v>#REF!</v>
          </cell>
        </row>
        <row r="2248"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0</v>
          </cell>
          <cell r="S2248">
            <v>0</v>
          </cell>
          <cell r="T2248">
            <v>0</v>
          </cell>
          <cell r="BG2248" t="str">
            <v>Pass</v>
          </cell>
          <cell r="BH2248" t="str">
            <v>Pass</v>
          </cell>
          <cell r="BI2248" t="str">
            <v>xxxxx</v>
          </cell>
          <cell r="BJ2248">
            <v>0</v>
          </cell>
          <cell r="BK2248">
            <v>0</v>
          </cell>
          <cell r="BL2248">
            <v>0</v>
          </cell>
          <cell r="BM2248"/>
          <cell r="BN2248"/>
          <cell r="BO2248"/>
          <cell r="BP2248"/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/>
          <cell r="BZ2248">
            <v>0</v>
          </cell>
          <cell r="CA2248" t="e">
            <v>#REF!</v>
          </cell>
          <cell r="CB2248" t="str">
            <v>Match</v>
          </cell>
          <cell r="CC2248" t="b">
            <v>0</v>
          </cell>
          <cell r="CD2248" t="str">
            <v>0</v>
          </cell>
          <cell r="CE2248">
            <v>1</v>
          </cell>
          <cell r="CF2248">
            <v>0</v>
          </cell>
          <cell r="CG2248" t="e">
            <v>#VALUE!</v>
          </cell>
          <cell r="CH2248" t="str">
            <v>Invalid #</v>
          </cell>
          <cell r="CI2248">
            <v>43123.686840277776</v>
          </cell>
          <cell r="CJ2248"/>
          <cell r="CK2248" t="e">
            <v>#REF!</v>
          </cell>
          <cell r="CL2248" t="e">
            <v>#REF!</v>
          </cell>
        </row>
        <row r="2249"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R2249">
            <v>0</v>
          </cell>
          <cell r="S2249">
            <v>0</v>
          </cell>
          <cell r="T2249">
            <v>0</v>
          </cell>
          <cell r="BG2249" t="str">
            <v>Pass</v>
          </cell>
          <cell r="BH2249" t="str">
            <v>Pass</v>
          </cell>
          <cell r="BI2249" t="str">
            <v>xxxxx</v>
          </cell>
          <cell r="BJ2249">
            <v>0</v>
          </cell>
          <cell r="BK2249">
            <v>0</v>
          </cell>
          <cell r="BL2249">
            <v>0</v>
          </cell>
          <cell r="BM2249"/>
          <cell r="BN2249"/>
          <cell r="BO2249"/>
          <cell r="BP2249"/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/>
          <cell r="BZ2249">
            <v>0</v>
          </cell>
          <cell r="CA2249" t="e">
            <v>#REF!</v>
          </cell>
          <cell r="CB2249" t="str">
            <v>Match</v>
          </cell>
          <cell r="CC2249" t="b">
            <v>0</v>
          </cell>
          <cell r="CD2249" t="str">
            <v>0</v>
          </cell>
          <cell r="CE2249">
            <v>1</v>
          </cell>
          <cell r="CF2249">
            <v>0</v>
          </cell>
          <cell r="CG2249" t="e">
            <v>#VALUE!</v>
          </cell>
          <cell r="CH2249" t="str">
            <v>Invalid #</v>
          </cell>
          <cell r="CI2249">
            <v>43123.686840277776</v>
          </cell>
          <cell r="CJ2249"/>
          <cell r="CK2249" t="e">
            <v>#REF!</v>
          </cell>
          <cell r="CL2249" t="e">
            <v>#REF!</v>
          </cell>
        </row>
        <row r="2250">
          <cell r="D2250">
            <v>0</v>
          </cell>
          <cell r="E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S2250">
            <v>0</v>
          </cell>
          <cell r="T2250">
            <v>0</v>
          </cell>
          <cell r="BG2250" t="str">
            <v>Pass</v>
          </cell>
          <cell r="BH2250" t="str">
            <v>Pass</v>
          </cell>
          <cell r="BI2250" t="str">
            <v>xxxxx</v>
          </cell>
          <cell r="BJ2250">
            <v>0</v>
          </cell>
          <cell r="BK2250">
            <v>0</v>
          </cell>
          <cell r="BL2250">
            <v>0</v>
          </cell>
          <cell r="BM2250"/>
          <cell r="BN2250"/>
          <cell r="BO2250"/>
          <cell r="BP2250"/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/>
          <cell r="BZ2250">
            <v>0</v>
          </cell>
          <cell r="CA2250" t="e">
            <v>#REF!</v>
          </cell>
          <cell r="CB2250" t="str">
            <v>Match</v>
          </cell>
          <cell r="CC2250" t="b">
            <v>0</v>
          </cell>
          <cell r="CD2250" t="str">
            <v>0</v>
          </cell>
          <cell r="CE2250">
            <v>1</v>
          </cell>
          <cell r="CF2250">
            <v>0</v>
          </cell>
          <cell r="CG2250" t="e">
            <v>#VALUE!</v>
          </cell>
          <cell r="CH2250" t="str">
            <v>Invalid #</v>
          </cell>
          <cell r="CI2250">
            <v>43123.686840277776</v>
          </cell>
          <cell r="CJ2250"/>
          <cell r="CK2250" t="e">
            <v>#REF!</v>
          </cell>
          <cell r="CL2250" t="e">
            <v>#REF!</v>
          </cell>
        </row>
        <row r="2251">
          <cell r="D2251">
            <v>0</v>
          </cell>
          <cell r="E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S2251">
            <v>0</v>
          </cell>
          <cell r="T2251">
            <v>0</v>
          </cell>
          <cell r="BG2251" t="str">
            <v>Pass</v>
          </cell>
          <cell r="BH2251" t="str">
            <v>Pass</v>
          </cell>
          <cell r="BI2251" t="str">
            <v>xxxxx</v>
          </cell>
          <cell r="BJ2251">
            <v>0</v>
          </cell>
          <cell r="BK2251">
            <v>0</v>
          </cell>
          <cell r="BL2251">
            <v>0</v>
          </cell>
          <cell r="BM2251"/>
          <cell r="BN2251"/>
          <cell r="BO2251"/>
          <cell r="BP2251"/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/>
          <cell r="BZ2251">
            <v>0</v>
          </cell>
          <cell r="CA2251" t="e">
            <v>#REF!</v>
          </cell>
          <cell r="CB2251" t="str">
            <v>Match</v>
          </cell>
          <cell r="CC2251" t="b">
            <v>0</v>
          </cell>
          <cell r="CD2251" t="str">
            <v>0</v>
          </cell>
          <cell r="CE2251">
            <v>1</v>
          </cell>
          <cell r="CF2251">
            <v>0</v>
          </cell>
          <cell r="CG2251" t="e">
            <v>#VALUE!</v>
          </cell>
          <cell r="CH2251" t="str">
            <v>Invalid #</v>
          </cell>
          <cell r="CI2251">
            <v>43123.686840277776</v>
          </cell>
          <cell r="CJ2251"/>
          <cell r="CK2251" t="e">
            <v>#REF!</v>
          </cell>
          <cell r="CL2251" t="e">
            <v>#REF!</v>
          </cell>
        </row>
        <row r="2252">
          <cell r="D2252">
            <v>0</v>
          </cell>
          <cell r="E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S2252">
            <v>0</v>
          </cell>
          <cell r="T2252">
            <v>0</v>
          </cell>
          <cell r="BG2252" t="str">
            <v>Pass</v>
          </cell>
          <cell r="BH2252" t="str">
            <v>Pass</v>
          </cell>
          <cell r="BI2252" t="str">
            <v>xxxxx</v>
          </cell>
          <cell r="BJ2252">
            <v>0</v>
          </cell>
          <cell r="BK2252">
            <v>0</v>
          </cell>
          <cell r="BL2252">
            <v>0</v>
          </cell>
          <cell r="BM2252"/>
          <cell r="BN2252"/>
          <cell r="BO2252"/>
          <cell r="BP2252"/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/>
          <cell r="BZ2252">
            <v>0</v>
          </cell>
          <cell r="CA2252" t="e">
            <v>#REF!</v>
          </cell>
          <cell r="CB2252" t="str">
            <v>Match</v>
          </cell>
          <cell r="CC2252" t="b">
            <v>0</v>
          </cell>
          <cell r="CD2252" t="str">
            <v>0</v>
          </cell>
          <cell r="CE2252">
            <v>1</v>
          </cell>
          <cell r="CF2252">
            <v>0</v>
          </cell>
          <cell r="CG2252" t="e">
            <v>#VALUE!</v>
          </cell>
          <cell r="CH2252" t="str">
            <v>Invalid #</v>
          </cell>
          <cell r="CI2252">
            <v>43123.686840277776</v>
          </cell>
          <cell r="CJ2252"/>
          <cell r="CK2252" t="e">
            <v>#REF!</v>
          </cell>
          <cell r="CL2252" t="e">
            <v>#REF!</v>
          </cell>
        </row>
        <row r="2253">
          <cell r="D2253">
            <v>0</v>
          </cell>
          <cell r="E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S2253">
            <v>0</v>
          </cell>
          <cell r="T2253">
            <v>0</v>
          </cell>
          <cell r="BG2253" t="str">
            <v>Pass</v>
          </cell>
          <cell r="BH2253" t="str">
            <v>Pass</v>
          </cell>
          <cell r="BI2253" t="str">
            <v>xxxxx</v>
          </cell>
          <cell r="BJ2253">
            <v>0</v>
          </cell>
          <cell r="BK2253">
            <v>0</v>
          </cell>
          <cell r="BL2253">
            <v>0</v>
          </cell>
          <cell r="BM2253"/>
          <cell r="BN2253"/>
          <cell r="BO2253"/>
          <cell r="BP2253"/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/>
          <cell r="BZ2253">
            <v>0</v>
          </cell>
          <cell r="CA2253" t="e">
            <v>#REF!</v>
          </cell>
          <cell r="CB2253" t="str">
            <v>Match</v>
          </cell>
          <cell r="CC2253" t="b">
            <v>0</v>
          </cell>
          <cell r="CD2253" t="str">
            <v>0</v>
          </cell>
          <cell r="CE2253">
            <v>1</v>
          </cell>
          <cell r="CF2253">
            <v>0</v>
          </cell>
          <cell r="CG2253" t="e">
            <v>#VALUE!</v>
          </cell>
          <cell r="CH2253" t="str">
            <v>Invalid #</v>
          </cell>
          <cell r="CI2253">
            <v>43123.686840277776</v>
          </cell>
          <cell r="CJ2253"/>
          <cell r="CK2253" t="e">
            <v>#REF!</v>
          </cell>
          <cell r="CL2253" t="e">
            <v>#REF!</v>
          </cell>
        </row>
        <row r="2254">
          <cell r="D2254">
            <v>0</v>
          </cell>
          <cell r="E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S2254">
            <v>0</v>
          </cell>
          <cell r="T2254">
            <v>0</v>
          </cell>
          <cell r="BG2254" t="str">
            <v>Pass</v>
          </cell>
          <cell r="BH2254" t="str">
            <v>Pass</v>
          </cell>
          <cell r="BI2254" t="str">
            <v>xxxxx</v>
          </cell>
          <cell r="BJ2254">
            <v>0</v>
          </cell>
          <cell r="BK2254">
            <v>0</v>
          </cell>
          <cell r="BL2254">
            <v>0</v>
          </cell>
          <cell r="BM2254"/>
          <cell r="BN2254"/>
          <cell r="BO2254"/>
          <cell r="BP2254"/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/>
          <cell r="BZ2254">
            <v>0</v>
          </cell>
          <cell r="CA2254" t="e">
            <v>#REF!</v>
          </cell>
          <cell r="CB2254" t="str">
            <v>Match</v>
          </cell>
          <cell r="CC2254" t="b">
            <v>0</v>
          </cell>
          <cell r="CD2254" t="str">
            <v>0</v>
          </cell>
          <cell r="CE2254">
            <v>1</v>
          </cell>
          <cell r="CF2254">
            <v>0</v>
          </cell>
          <cell r="CG2254" t="e">
            <v>#VALUE!</v>
          </cell>
          <cell r="CH2254" t="str">
            <v>Invalid #</v>
          </cell>
          <cell r="CI2254">
            <v>43123.686840277776</v>
          </cell>
          <cell r="CJ2254"/>
          <cell r="CK2254" t="e">
            <v>#REF!</v>
          </cell>
          <cell r="CL2254" t="e">
            <v>#REF!</v>
          </cell>
        </row>
        <row r="2255">
          <cell r="D2255">
            <v>0</v>
          </cell>
          <cell r="E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S2255">
            <v>0</v>
          </cell>
          <cell r="T2255">
            <v>0</v>
          </cell>
          <cell r="BG2255" t="str">
            <v>Pass</v>
          </cell>
          <cell r="BH2255" t="str">
            <v>Pass</v>
          </cell>
          <cell r="BI2255" t="str">
            <v>xxxxx</v>
          </cell>
          <cell r="BJ2255">
            <v>0</v>
          </cell>
          <cell r="BK2255">
            <v>0</v>
          </cell>
          <cell r="BL2255">
            <v>0</v>
          </cell>
          <cell r="BM2255"/>
          <cell r="BN2255"/>
          <cell r="BO2255"/>
          <cell r="BP2255"/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/>
          <cell r="BZ2255">
            <v>0</v>
          </cell>
          <cell r="CA2255" t="e">
            <v>#REF!</v>
          </cell>
          <cell r="CB2255" t="str">
            <v>Match</v>
          </cell>
          <cell r="CC2255" t="b">
            <v>0</v>
          </cell>
          <cell r="CD2255" t="str">
            <v>0</v>
          </cell>
          <cell r="CE2255">
            <v>1</v>
          </cell>
          <cell r="CF2255">
            <v>0</v>
          </cell>
          <cell r="CG2255" t="e">
            <v>#VALUE!</v>
          </cell>
          <cell r="CH2255" t="str">
            <v>Invalid #</v>
          </cell>
          <cell r="CI2255">
            <v>43123.686840277776</v>
          </cell>
          <cell r="CJ2255"/>
          <cell r="CK2255" t="e">
            <v>#REF!</v>
          </cell>
          <cell r="CL2255" t="e">
            <v>#REF!</v>
          </cell>
        </row>
        <row r="2256">
          <cell r="D2256">
            <v>0</v>
          </cell>
          <cell r="E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S2256">
            <v>0</v>
          </cell>
          <cell r="T2256">
            <v>0</v>
          </cell>
          <cell r="BG2256" t="str">
            <v>Pass</v>
          </cell>
          <cell r="BH2256" t="str">
            <v>Pass</v>
          </cell>
          <cell r="BI2256" t="str">
            <v>xxxxx</v>
          </cell>
          <cell r="BJ2256">
            <v>0</v>
          </cell>
          <cell r="BK2256">
            <v>0</v>
          </cell>
          <cell r="BL2256">
            <v>0</v>
          </cell>
          <cell r="BM2256"/>
          <cell r="BN2256"/>
          <cell r="BO2256"/>
          <cell r="BP2256"/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/>
          <cell r="BZ2256">
            <v>0</v>
          </cell>
          <cell r="CA2256" t="e">
            <v>#REF!</v>
          </cell>
          <cell r="CB2256" t="str">
            <v>Match</v>
          </cell>
          <cell r="CC2256" t="b">
            <v>0</v>
          </cell>
          <cell r="CD2256" t="str">
            <v>0</v>
          </cell>
          <cell r="CE2256">
            <v>1</v>
          </cell>
          <cell r="CF2256">
            <v>0</v>
          </cell>
          <cell r="CG2256" t="e">
            <v>#VALUE!</v>
          </cell>
          <cell r="CH2256" t="str">
            <v>Invalid #</v>
          </cell>
          <cell r="CI2256">
            <v>43123.686840277776</v>
          </cell>
          <cell r="CJ2256"/>
          <cell r="CK2256" t="e">
            <v>#REF!</v>
          </cell>
          <cell r="CL2256" t="e">
            <v>#REF!</v>
          </cell>
        </row>
        <row r="2257">
          <cell r="D2257">
            <v>0</v>
          </cell>
          <cell r="E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S2257">
            <v>0</v>
          </cell>
          <cell r="T2257">
            <v>0</v>
          </cell>
          <cell r="BG2257" t="str">
            <v>Pass</v>
          </cell>
          <cell r="BH2257" t="str">
            <v>Pass</v>
          </cell>
          <cell r="BI2257" t="str">
            <v>xxxxx</v>
          </cell>
          <cell r="BJ2257">
            <v>0</v>
          </cell>
          <cell r="BK2257">
            <v>0</v>
          </cell>
          <cell r="BL2257">
            <v>0</v>
          </cell>
          <cell r="BM2257"/>
          <cell r="BN2257"/>
          <cell r="BO2257"/>
          <cell r="BP2257"/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/>
          <cell r="BZ2257">
            <v>0</v>
          </cell>
          <cell r="CA2257" t="e">
            <v>#REF!</v>
          </cell>
          <cell r="CB2257" t="str">
            <v>Match</v>
          </cell>
          <cell r="CC2257" t="b">
            <v>0</v>
          </cell>
          <cell r="CD2257" t="str">
            <v>0</v>
          </cell>
          <cell r="CE2257">
            <v>1</v>
          </cell>
          <cell r="CF2257">
            <v>0</v>
          </cell>
          <cell r="CG2257" t="e">
            <v>#VALUE!</v>
          </cell>
          <cell r="CH2257" t="str">
            <v>Invalid #</v>
          </cell>
          <cell r="CI2257">
            <v>43123.686840277776</v>
          </cell>
          <cell r="CJ2257"/>
          <cell r="CK2257" t="e">
            <v>#REF!</v>
          </cell>
          <cell r="CL2257" t="e">
            <v>#REF!</v>
          </cell>
        </row>
        <row r="2258">
          <cell r="D2258">
            <v>0</v>
          </cell>
          <cell r="E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S2258">
            <v>0</v>
          </cell>
          <cell r="T2258">
            <v>0</v>
          </cell>
          <cell r="BG2258" t="str">
            <v>Pass</v>
          </cell>
          <cell r="BH2258" t="str">
            <v>Pass</v>
          </cell>
          <cell r="BI2258" t="str">
            <v>xxxxx</v>
          </cell>
          <cell r="BJ2258">
            <v>0</v>
          </cell>
          <cell r="BK2258">
            <v>0</v>
          </cell>
          <cell r="BL2258">
            <v>0</v>
          </cell>
          <cell r="BM2258"/>
          <cell r="BN2258"/>
          <cell r="BO2258"/>
          <cell r="BP2258"/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/>
          <cell r="BZ2258">
            <v>0</v>
          </cell>
          <cell r="CA2258" t="e">
            <v>#REF!</v>
          </cell>
          <cell r="CB2258" t="str">
            <v>Match</v>
          </cell>
          <cell r="CC2258" t="b">
            <v>0</v>
          </cell>
          <cell r="CD2258" t="str">
            <v>0</v>
          </cell>
          <cell r="CE2258">
            <v>1</v>
          </cell>
          <cell r="CF2258">
            <v>0</v>
          </cell>
          <cell r="CG2258" t="e">
            <v>#VALUE!</v>
          </cell>
          <cell r="CH2258" t="str">
            <v>Invalid #</v>
          </cell>
          <cell r="CI2258">
            <v>43123.686840277776</v>
          </cell>
          <cell r="CJ2258"/>
          <cell r="CK2258" t="e">
            <v>#REF!</v>
          </cell>
          <cell r="CL2258" t="e">
            <v>#REF!</v>
          </cell>
        </row>
        <row r="2259">
          <cell r="D2259">
            <v>0</v>
          </cell>
          <cell r="E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S2259">
            <v>0</v>
          </cell>
          <cell r="T2259">
            <v>0</v>
          </cell>
          <cell r="BG2259" t="str">
            <v>Pass</v>
          </cell>
          <cell r="BH2259" t="str">
            <v>Pass</v>
          </cell>
          <cell r="BI2259" t="str">
            <v>xxxxx</v>
          </cell>
          <cell r="BJ2259">
            <v>0</v>
          </cell>
          <cell r="BK2259">
            <v>0</v>
          </cell>
          <cell r="BL2259">
            <v>0</v>
          </cell>
          <cell r="BM2259"/>
          <cell r="BN2259"/>
          <cell r="BO2259"/>
          <cell r="BP2259"/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/>
          <cell r="BZ2259">
            <v>0</v>
          </cell>
          <cell r="CA2259" t="e">
            <v>#REF!</v>
          </cell>
          <cell r="CB2259" t="str">
            <v>Match</v>
          </cell>
          <cell r="CC2259" t="b">
            <v>0</v>
          </cell>
          <cell r="CD2259" t="str">
            <v>0</v>
          </cell>
          <cell r="CE2259">
            <v>1</v>
          </cell>
          <cell r="CF2259">
            <v>0</v>
          </cell>
          <cell r="CG2259" t="e">
            <v>#VALUE!</v>
          </cell>
          <cell r="CH2259" t="str">
            <v>Invalid #</v>
          </cell>
          <cell r="CI2259">
            <v>43123.686840277776</v>
          </cell>
          <cell r="CJ2259"/>
          <cell r="CK2259" t="e">
            <v>#REF!</v>
          </cell>
          <cell r="CL2259" t="e">
            <v>#REF!</v>
          </cell>
        </row>
        <row r="2260">
          <cell r="D2260">
            <v>0</v>
          </cell>
          <cell r="E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S2260">
            <v>0</v>
          </cell>
          <cell r="T2260">
            <v>0</v>
          </cell>
          <cell r="BG2260" t="str">
            <v>Pass</v>
          </cell>
          <cell r="BH2260" t="str">
            <v>Pass</v>
          </cell>
          <cell r="BI2260" t="str">
            <v>xxxxx</v>
          </cell>
          <cell r="BJ2260">
            <v>0</v>
          </cell>
          <cell r="BK2260">
            <v>0</v>
          </cell>
          <cell r="BL2260">
            <v>0</v>
          </cell>
          <cell r="BM2260"/>
          <cell r="BN2260"/>
          <cell r="BO2260"/>
          <cell r="BP2260"/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/>
          <cell r="BZ2260">
            <v>0</v>
          </cell>
          <cell r="CA2260" t="e">
            <v>#REF!</v>
          </cell>
          <cell r="CB2260" t="str">
            <v>Match</v>
          </cell>
          <cell r="CC2260" t="b">
            <v>0</v>
          </cell>
          <cell r="CD2260" t="str">
            <v>0</v>
          </cell>
          <cell r="CE2260">
            <v>1</v>
          </cell>
          <cell r="CF2260">
            <v>0</v>
          </cell>
          <cell r="CG2260" t="e">
            <v>#VALUE!</v>
          </cell>
          <cell r="CH2260" t="str">
            <v>Invalid #</v>
          </cell>
          <cell r="CI2260">
            <v>43123.686840277776</v>
          </cell>
          <cell r="CJ2260"/>
          <cell r="CK2260" t="e">
            <v>#REF!</v>
          </cell>
          <cell r="CL2260" t="e">
            <v>#REF!</v>
          </cell>
        </row>
        <row r="2261">
          <cell r="D2261">
            <v>0</v>
          </cell>
          <cell r="E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S2261">
            <v>0</v>
          </cell>
          <cell r="T2261">
            <v>0</v>
          </cell>
          <cell r="BG2261" t="str">
            <v>Pass</v>
          </cell>
          <cell r="BH2261" t="str">
            <v>Pass</v>
          </cell>
          <cell r="BI2261" t="str">
            <v>xxxxx</v>
          </cell>
          <cell r="BJ2261">
            <v>0</v>
          </cell>
          <cell r="BK2261">
            <v>0</v>
          </cell>
          <cell r="BL2261">
            <v>0</v>
          </cell>
          <cell r="BM2261"/>
          <cell r="BN2261"/>
          <cell r="BO2261"/>
          <cell r="BP2261"/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/>
          <cell r="BZ2261">
            <v>0</v>
          </cell>
          <cell r="CA2261" t="e">
            <v>#REF!</v>
          </cell>
          <cell r="CB2261" t="str">
            <v>Match</v>
          </cell>
          <cell r="CC2261" t="b">
            <v>0</v>
          </cell>
          <cell r="CD2261" t="str">
            <v>0</v>
          </cell>
          <cell r="CE2261">
            <v>1</v>
          </cell>
          <cell r="CF2261">
            <v>0</v>
          </cell>
          <cell r="CG2261" t="e">
            <v>#VALUE!</v>
          </cell>
          <cell r="CH2261" t="str">
            <v>Invalid #</v>
          </cell>
          <cell r="CI2261">
            <v>43123.686840277776</v>
          </cell>
          <cell r="CJ2261"/>
          <cell r="CK2261" t="e">
            <v>#REF!</v>
          </cell>
          <cell r="CL2261" t="e">
            <v>#REF!</v>
          </cell>
        </row>
        <row r="2262">
          <cell r="D2262">
            <v>0</v>
          </cell>
          <cell r="E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S2262">
            <v>0</v>
          </cell>
          <cell r="T2262">
            <v>0</v>
          </cell>
          <cell r="BG2262" t="str">
            <v>Pass</v>
          </cell>
          <cell r="BH2262" t="str">
            <v>Pass</v>
          </cell>
          <cell r="BI2262" t="str">
            <v>xxxxx</v>
          </cell>
          <cell r="BJ2262">
            <v>0</v>
          </cell>
          <cell r="BK2262">
            <v>0</v>
          </cell>
          <cell r="BL2262">
            <v>0</v>
          </cell>
          <cell r="BM2262"/>
          <cell r="BN2262"/>
          <cell r="BO2262"/>
          <cell r="BP2262"/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/>
          <cell r="BZ2262">
            <v>0</v>
          </cell>
          <cell r="CA2262" t="e">
            <v>#REF!</v>
          </cell>
          <cell r="CB2262" t="str">
            <v>Match</v>
          </cell>
          <cell r="CC2262" t="b">
            <v>0</v>
          </cell>
          <cell r="CD2262" t="str">
            <v>0</v>
          </cell>
          <cell r="CE2262">
            <v>1</v>
          </cell>
          <cell r="CF2262">
            <v>0</v>
          </cell>
          <cell r="CG2262" t="e">
            <v>#VALUE!</v>
          </cell>
          <cell r="CH2262" t="str">
            <v>Invalid #</v>
          </cell>
          <cell r="CI2262">
            <v>43123.686840277776</v>
          </cell>
          <cell r="CJ2262"/>
          <cell r="CK2262" t="e">
            <v>#REF!</v>
          </cell>
          <cell r="CL2262" t="e">
            <v>#REF!</v>
          </cell>
        </row>
        <row r="2263">
          <cell r="D2263">
            <v>0</v>
          </cell>
          <cell r="E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S2263">
            <v>0</v>
          </cell>
          <cell r="T2263">
            <v>0</v>
          </cell>
          <cell r="BG2263" t="str">
            <v>Pass</v>
          </cell>
          <cell r="BH2263" t="str">
            <v>Pass</v>
          </cell>
          <cell r="BI2263" t="str">
            <v>xxxxx</v>
          </cell>
          <cell r="BJ2263">
            <v>0</v>
          </cell>
          <cell r="BK2263">
            <v>0</v>
          </cell>
          <cell r="BL2263">
            <v>0</v>
          </cell>
          <cell r="BM2263"/>
          <cell r="BN2263"/>
          <cell r="BO2263"/>
          <cell r="BP2263"/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/>
          <cell r="BZ2263">
            <v>0</v>
          </cell>
          <cell r="CA2263" t="e">
            <v>#REF!</v>
          </cell>
          <cell r="CB2263" t="str">
            <v>Match</v>
          </cell>
          <cell r="CC2263" t="b">
            <v>0</v>
          </cell>
          <cell r="CD2263" t="str">
            <v>0</v>
          </cell>
          <cell r="CE2263">
            <v>1</v>
          </cell>
          <cell r="CF2263">
            <v>0</v>
          </cell>
          <cell r="CG2263" t="e">
            <v>#VALUE!</v>
          </cell>
          <cell r="CH2263" t="str">
            <v>Invalid #</v>
          </cell>
          <cell r="CI2263">
            <v>43123.686840277776</v>
          </cell>
          <cell r="CJ2263"/>
          <cell r="CK2263" t="e">
            <v>#REF!</v>
          </cell>
          <cell r="CL2263" t="e">
            <v>#REF!</v>
          </cell>
        </row>
        <row r="2264">
          <cell r="D2264">
            <v>0</v>
          </cell>
          <cell r="E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S2264">
            <v>0</v>
          </cell>
          <cell r="T2264">
            <v>0</v>
          </cell>
          <cell r="BG2264" t="str">
            <v>Pass</v>
          </cell>
          <cell r="BH2264" t="str">
            <v>Pass</v>
          </cell>
          <cell r="BI2264" t="str">
            <v>xxxxx</v>
          </cell>
          <cell r="BJ2264">
            <v>0</v>
          </cell>
          <cell r="BK2264">
            <v>0</v>
          </cell>
          <cell r="BL2264">
            <v>0</v>
          </cell>
          <cell r="BM2264"/>
          <cell r="BN2264"/>
          <cell r="BO2264"/>
          <cell r="BP2264"/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/>
          <cell r="BZ2264">
            <v>0</v>
          </cell>
          <cell r="CA2264" t="e">
            <v>#REF!</v>
          </cell>
          <cell r="CB2264" t="str">
            <v>Match</v>
          </cell>
          <cell r="CC2264" t="b">
            <v>0</v>
          </cell>
          <cell r="CD2264" t="str">
            <v>0</v>
          </cell>
          <cell r="CE2264">
            <v>1</v>
          </cell>
          <cell r="CF2264">
            <v>0</v>
          </cell>
          <cell r="CG2264" t="e">
            <v>#VALUE!</v>
          </cell>
          <cell r="CH2264" t="str">
            <v>Invalid #</v>
          </cell>
          <cell r="CI2264">
            <v>43123.686840277776</v>
          </cell>
          <cell r="CJ2264"/>
          <cell r="CK2264" t="e">
            <v>#REF!</v>
          </cell>
          <cell r="CL2264" t="e">
            <v>#REF!</v>
          </cell>
        </row>
        <row r="2265">
          <cell r="D2265">
            <v>0</v>
          </cell>
          <cell r="E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S2265">
            <v>0</v>
          </cell>
          <cell r="T2265">
            <v>0</v>
          </cell>
          <cell r="BG2265" t="str">
            <v>Pass</v>
          </cell>
          <cell r="BH2265" t="str">
            <v>Pass</v>
          </cell>
          <cell r="BI2265" t="str">
            <v>xxxxx</v>
          </cell>
          <cell r="BJ2265">
            <v>0</v>
          </cell>
          <cell r="BK2265">
            <v>0</v>
          </cell>
          <cell r="BL2265">
            <v>0</v>
          </cell>
          <cell r="BM2265"/>
          <cell r="BN2265"/>
          <cell r="BO2265"/>
          <cell r="BP2265"/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/>
          <cell r="BZ2265">
            <v>0</v>
          </cell>
          <cell r="CA2265" t="e">
            <v>#REF!</v>
          </cell>
          <cell r="CB2265" t="str">
            <v>Match</v>
          </cell>
          <cell r="CC2265" t="b">
            <v>0</v>
          </cell>
          <cell r="CD2265" t="str">
            <v>0</v>
          </cell>
          <cell r="CE2265">
            <v>1</v>
          </cell>
          <cell r="CF2265">
            <v>0</v>
          </cell>
          <cell r="CG2265" t="e">
            <v>#VALUE!</v>
          </cell>
          <cell r="CH2265" t="str">
            <v>Invalid #</v>
          </cell>
          <cell r="CI2265">
            <v>43123.686840277776</v>
          </cell>
          <cell r="CJ2265"/>
          <cell r="CK2265" t="e">
            <v>#REF!</v>
          </cell>
          <cell r="CL2265" t="e">
            <v>#REF!</v>
          </cell>
        </row>
        <row r="2266">
          <cell r="D2266">
            <v>0</v>
          </cell>
          <cell r="E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S2266">
            <v>0</v>
          </cell>
          <cell r="T2266">
            <v>0</v>
          </cell>
          <cell r="BG2266" t="str">
            <v>Pass</v>
          </cell>
          <cell r="BH2266" t="str">
            <v>Pass</v>
          </cell>
          <cell r="BI2266" t="str">
            <v>xxxxx</v>
          </cell>
          <cell r="BJ2266">
            <v>0</v>
          </cell>
          <cell r="BK2266">
            <v>0</v>
          </cell>
          <cell r="BL2266">
            <v>0</v>
          </cell>
          <cell r="BM2266"/>
          <cell r="BN2266"/>
          <cell r="BO2266"/>
          <cell r="BP2266"/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/>
          <cell r="BZ2266">
            <v>0</v>
          </cell>
          <cell r="CA2266" t="e">
            <v>#REF!</v>
          </cell>
          <cell r="CB2266" t="str">
            <v>Match</v>
          </cell>
          <cell r="CC2266" t="b">
            <v>0</v>
          </cell>
          <cell r="CD2266" t="str">
            <v>0</v>
          </cell>
          <cell r="CE2266">
            <v>1</v>
          </cell>
          <cell r="CF2266">
            <v>0</v>
          </cell>
          <cell r="CG2266" t="e">
            <v>#VALUE!</v>
          </cell>
          <cell r="CH2266" t="str">
            <v>Invalid #</v>
          </cell>
          <cell r="CI2266">
            <v>43123.686840277776</v>
          </cell>
          <cell r="CJ2266"/>
          <cell r="CK2266" t="e">
            <v>#REF!</v>
          </cell>
          <cell r="CL2266" t="e">
            <v>#REF!</v>
          </cell>
        </row>
        <row r="2267">
          <cell r="D2267">
            <v>0</v>
          </cell>
          <cell r="E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S2267">
            <v>0</v>
          </cell>
          <cell r="T2267">
            <v>0</v>
          </cell>
          <cell r="BG2267" t="str">
            <v>Pass</v>
          </cell>
          <cell r="BH2267" t="str">
            <v>Pass</v>
          </cell>
          <cell r="BI2267" t="str">
            <v>xxxxx</v>
          </cell>
          <cell r="BJ2267">
            <v>0</v>
          </cell>
          <cell r="BK2267">
            <v>0</v>
          </cell>
          <cell r="BL2267">
            <v>0</v>
          </cell>
          <cell r="BM2267"/>
          <cell r="BN2267"/>
          <cell r="BO2267"/>
          <cell r="BP2267"/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/>
          <cell r="BZ2267">
            <v>0</v>
          </cell>
          <cell r="CA2267" t="e">
            <v>#REF!</v>
          </cell>
          <cell r="CB2267" t="str">
            <v>Match</v>
          </cell>
          <cell r="CC2267" t="b">
            <v>0</v>
          </cell>
          <cell r="CD2267" t="str">
            <v>0</v>
          </cell>
          <cell r="CE2267">
            <v>1</v>
          </cell>
          <cell r="CF2267">
            <v>0</v>
          </cell>
          <cell r="CG2267" t="e">
            <v>#VALUE!</v>
          </cell>
          <cell r="CH2267" t="str">
            <v>Invalid #</v>
          </cell>
          <cell r="CI2267">
            <v>43123.686840277776</v>
          </cell>
          <cell r="CJ2267"/>
          <cell r="CK2267" t="e">
            <v>#REF!</v>
          </cell>
          <cell r="CL2267" t="e">
            <v>#REF!</v>
          </cell>
        </row>
        <row r="2268">
          <cell r="D2268">
            <v>0</v>
          </cell>
          <cell r="E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S2268">
            <v>0</v>
          </cell>
          <cell r="T2268">
            <v>0</v>
          </cell>
          <cell r="BG2268" t="str">
            <v>Pass</v>
          </cell>
          <cell r="BH2268" t="str">
            <v>Pass</v>
          </cell>
          <cell r="BI2268" t="str">
            <v>xxxxx</v>
          </cell>
          <cell r="BJ2268">
            <v>0</v>
          </cell>
          <cell r="BK2268">
            <v>0</v>
          </cell>
          <cell r="BL2268">
            <v>0</v>
          </cell>
          <cell r="BM2268"/>
          <cell r="BN2268"/>
          <cell r="BO2268"/>
          <cell r="BP2268"/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/>
          <cell r="BZ2268">
            <v>0</v>
          </cell>
          <cell r="CA2268" t="e">
            <v>#REF!</v>
          </cell>
          <cell r="CB2268" t="str">
            <v>Match</v>
          </cell>
          <cell r="CC2268" t="b">
            <v>0</v>
          </cell>
          <cell r="CD2268" t="str">
            <v>0</v>
          </cell>
          <cell r="CE2268">
            <v>1</v>
          </cell>
          <cell r="CF2268">
            <v>0</v>
          </cell>
          <cell r="CG2268" t="e">
            <v>#VALUE!</v>
          </cell>
          <cell r="CH2268" t="str">
            <v>Invalid #</v>
          </cell>
          <cell r="CI2268">
            <v>43123.686840277776</v>
          </cell>
          <cell r="CJ2268"/>
          <cell r="CK2268" t="e">
            <v>#REF!</v>
          </cell>
          <cell r="CL2268" t="e">
            <v>#REF!</v>
          </cell>
        </row>
        <row r="2269">
          <cell r="D2269">
            <v>0</v>
          </cell>
          <cell r="E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S2269">
            <v>0</v>
          </cell>
          <cell r="T2269">
            <v>0</v>
          </cell>
          <cell r="BG2269" t="str">
            <v>Pass</v>
          </cell>
          <cell r="BH2269" t="str">
            <v>Pass</v>
          </cell>
          <cell r="BI2269" t="str">
            <v>xxxxx</v>
          </cell>
          <cell r="BJ2269">
            <v>0</v>
          </cell>
          <cell r="BK2269">
            <v>0</v>
          </cell>
          <cell r="BL2269">
            <v>0</v>
          </cell>
          <cell r="BM2269"/>
          <cell r="BN2269"/>
          <cell r="BO2269"/>
          <cell r="BP2269"/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/>
          <cell r="BZ2269">
            <v>0</v>
          </cell>
          <cell r="CA2269" t="e">
            <v>#REF!</v>
          </cell>
          <cell r="CB2269" t="str">
            <v>Match</v>
          </cell>
          <cell r="CC2269" t="b">
            <v>0</v>
          </cell>
          <cell r="CD2269" t="str">
            <v>0</v>
          </cell>
          <cell r="CE2269">
            <v>1</v>
          </cell>
          <cell r="CF2269">
            <v>0</v>
          </cell>
          <cell r="CG2269" t="e">
            <v>#VALUE!</v>
          </cell>
          <cell r="CH2269" t="str">
            <v>Invalid #</v>
          </cell>
          <cell r="CI2269">
            <v>43123.686840277776</v>
          </cell>
          <cell r="CJ2269"/>
          <cell r="CK2269" t="e">
            <v>#REF!</v>
          </cell>
          <cell r="CL2269" t="e">
            <v>#REF!</v>
          </cell>
        </row>
        <row r="2270">
          <cell r="D2270">
            <v>0</v>
          </cell>
          <cell r="E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S2270">
            <v>0</v>
          </cell>
          <cell r="T2270">
            <v>0</v>
          </cell>
          <cell r="BG2270" t="str">
            <v>Pass</v>
          </cell>
          <cell r="BH2270" t="str">
            <v>Pass</v>
          </cell>
          <cell r="BI2270" t="str">
            <v>xxxxx</v>
          </cell>
          <cell r="BJ2270">
            <v>0</v>
          </cell>
          <cell r="BK2270">
            <v>0</v>
          </cell>
          <cell r="BL2270">
            <v>0</v>
          </cell>
          <cell r="BM2270"/>
          <cell r="BN2270"/>
          <cell r="BO2270"/>
          <cell r="BP2270"/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/>
          <cell r="BZ2270">
            <v>0</v>
          </cell>
          <cell r="CA2270" t="e">
            <v>#REF!</v>
          </cell>
          <cell r="CB2270" t="str">
            <v>Match</v>
          </cell>
          <cell r="CC2270" t="b">
            <v>0</v>
          </cell>
          <cell r="CD2270" t="str">
            <v>0</v>
          </cell>
          <cell r="CE2270">
            <v>1</v>
          </cell>
          <cell r="CF2270">
            <v>0</v>
          </cell>
          <cell r="CG2270" t="e">
            <v>#VALUE!</v>
          </cell>
          <cell r="CH2270" t="str">
            <v>Invalid #</v>
          </cell>
          <cell r="CI2270">
            <v>43123.686840277776</v>
          </cell>
          <cell r="CJ2270"/>
          <cell r="CK2270" t="e">
            <v>#REF!</v>
          </cell>
          <cell r="CL2270" t="e">
            <v>#REF!</v>
          </cell>
        </row>
        <row r="2271">
          <cell r="BG2271" t="str">
            <v>Pass</v>
          </cell>
          <cell r="BH2271" t="str">
            <v>Pass</v>
          </cell>
          <cell r="BI2271" t="str">
            <v>xxxxx</v>
          </cell>
          <cell r="BJ2271">
            <v>0</v>
          </cell>
          <cell r="BK2271">
            <v>0</v>
          </cell>
          <cell r="BL2271">
            <v>0</v>
          </cell>
          <cell r="BM2271"/>
          <cell r="BN2271"/>
          <cell r="BO2271"/>
          <cell r="BP2271"/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/>
          <cell r="BZ2271">
            <v>0</v>
          </cell>
          <cell r="CA2271" t="e">
            <v>#REF!</v>
          </cell>
          <cell r="CB2271" t="str">
            <v>Match</v>
          </cell>
          <cell r="CC2271" t="b">
            <v>0</v>
          </cell>
          <cell r="CD2271" t="str">
            <v>0</v>
          </cell>
          <cell r="CE2271">
            <v>1</v>
          </cell>
          <cell r="CF2271">
            <v>0</v>
          </cell>
          <cell r="CG2271" t="e">
            <v>#VALUE!</v>
          </cell>
          <cell r="CH2271" t="str">
            <v>Invalid #</v>
          </cell>
          <cell r="CI2271">
            <v>43123.686840277776</v>
          </cell>
          <cell r="CJ2271"/>
          <cell r="CK2271" t="e">
            <v>#REF!</v>
          </cell>
          <cell r="CL2271" t="e">
            <v>#REF!</v>
          </cell>
        </row>
        <row r="2272">
          <cell r="BG2272" t="str">
            <v>Pass</v>
          </cell>
          <cell r="BH2272" t="str">
            <v>Pass</v>
          </cell>
          <cell r="BI2272" t="str">
            <v>xxxxx</v>
          </cell>
          <cell r="BJ2272">
            <v>0</v>
          </cell>
          <cell r="BK2272">
            <v>0</v>
          </cell>
          <cell r="BL2272">
            <v>0</v>
          </cell>
          <cell r="BM2272"/>
          <cell r="BN2272"/>
          <cell r="BO2272"/>
          <cell r="BP2272"/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/>
          <cell r="BZ2272">
            <v>0</v>
          </cell>
          <cell r="CA2272" t="e">
            <v>#REF!</v>
          </cell>
          <cell r="CB2272" t="str">
            <v>Match</v>
          </cell>
          <cell r="CC2272" t="b">
            <v>0</v>
          </cell>
          <cell r="CD2272" t="str">
            <v>0</v>
          </cell>
          <cell r="CE2272">
            <v>1</v>
          </cell>
          <cell r="CF2272">
            <v>0</v>
          </cell>
          <cell r="CG2272" t="e">
            <v>#VALUE!</v>
          </cell>
          <cell r="CH2272" t="str">
            <v>Invalid #</v>
          </cell>
          <cell r="CI2272">
            <v>43123.686840277776</v>
          </cell>
          <cell r="CJ2272"/>
          <cell r="CK2272" t="e">
            <v>#REF!</v>
          </cell>
          <cell r="CL2272" t="e">
            <v>#REF!</v>
          </cell>
        </row>
        <row r="2273">
          <cell r="BG2273" t="str">
            <v>Pass</v>
          </cell>
          <cell r="BH2273" t="str">
            <v>Pass</v>
          </cell>
          <cell r="BI2273" t="str">
            <v>xxxxx</v>
          </cell>
          <cell r="BJ2273">
            <v>0</v>
          </cell>
          <cell r="BK2273">
            <v>0</v>
          </cell>
          <cell r="BL2273">
            <v>0</v>
          </cell>
          <cell r="BM2273"/>
          <cell r="BN2273"/>
          <cell r="BO2273"/>
          <cell r="BP2273"/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/>
          <cell r="BZ2273">
            <v>0</v>
          </cell>
          <cell r="CA2273" t="e">
            <v>#REF!</v>
          </cell>
          <cell r="CB2273" t="str">
            <v>Match</v>
          </cell>
          <cell r="CC2273" t="b">
            <v>0</v>
          </cell>
          <cell r="CD2273" t="str">
            <v>0</v>
          </cell>
          <cell r="CE2273">
            <v>1</v>
          </cell>
          <cell r="CF2273">
            <v>0</v>
          </cell>
          <cell r="CG2273" t="e">
            <v>#VALUE!</v>
          </cell>
          <cell r="CH2273" t="str">
            <v>Invalid #</v>
          </cell>
          <cell r="CI2273">
            <v>43123.686840277776</v>
          </cell>
          <cell r="CJ2273"/>
          <cell r="CK2273" t="e">
            <v>#REF!</v>
          </cell>
          <cell r="CL2273" t="e">
            <v>#REF!</v>
          </cell>
        </row>
        <row r="2274">
          <cell r="BG2274" t="str">
            <v>Pass</v>
          </cell>
          <cell r="BH2274" t="str">
            <v>Pass</v>
          </cell>
          <cell r="BI2274" t="str">
            <v>xxxxx</v>
          </cell>
          <cell r="BJ2274">
            <v>0</v>
          </cell>
          <cell r="BK2274">
            <v>0</v>
          </cell>
          <cell r="BL2274">
            <v>0</v>
          </cell>
          <cell r="BM2274"/>
          <cell r="BN2274"/>
          <cell r="BO2274"/>
          <cell r="BP2274"/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/>
          <cell r="BZ2274">
            <v>0</v>
          </cell>
          <cell r="CA2274" t="e">
            <v>#REF!</v>
          </cell>
          <cell r="CB2274" t="str">
            <v>Match</v>
          </cell>
          <cell r="CC2274" t="b">
            <v>0</v>
          </cell>
          <cell r="CD2274" t="str">
            <v>0</v>
          </cell>
          <cell r="CE2274">
            <v>1</v>
          </cell>
          <cell r="CF2274">
            <v>0</v>
          </cell>
          <cell r="CG2274" t="e">
            <v>#VALUE!</v>
          </cell>
          <cell r="CH2274" t="str">
            <v>Invalid #</v>
          </cell>
          <cell r="CI2274">
            <v>43123.686840277776</v>
          </cell>
          <cell r="CJ2274"/>
          <cell r="CK2274" t="e">
            <v>#REF!</v>
          </cell>
          <cell r="CL2274" t="e">
            <v>#REF!</v>
          </cell>
        </row>
        <row r="2275">
          <cell r="BG2275" t="str">
            <v>Pass</v>
          </cell>
          <cell r="BH2275" t="str">
            <v>Pass</v>
          </cell>
          <cell r="BI2275" t="str">
            <v>xxxxx</v>
          </cell>
          <cell r="BJ2275">
            <v>0</v>
          </cell>
          <cell r="BK2275">
            <v>0</v>
          </cell>
          <cell r="BL2275">
            <v>0</v>
          </cell>
          <cell r="BM2275"/>
          <cell r="BN2275"/>
          <cell r="BO2275"/>
          <cell r="BP2275"/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/>
          <cell r="BZ2275">
            <v>0</v>
          </cell>
          <cell r="CA2275" t="e">
            <v>#REF!</v>
          </cell>
          <cell r="CB2275" t="str">
            <v>Match</v>
          </cell>
          <cell r="CC2275" t="b">
            <v>0</v>
          </cell>
          <cell r="CD2275" t="str">
            <v>0</v>
          </cell>
          <cell r="CE2275">
            <v>1</v>
          </cell>
          <cell r="CF2275">
            <v>0</v>
          </cell>
          <cell r="CG2275" t="e">
            <v>#VALUE!</v>
          </cell>
          <cell r="CH2275" t="str">
            <v>Invalid #</v>
          </cell>
          <cell r="CI2275">
            <v>43123.686840277776</v>
          </cell>
          <cell r="CJ2275"/>
          <cell r="CK2275" t="e">
            <v>#REF!</v>
          </cell>
          <cell r="CL2275" t="e">
            <v>#REF!</v>
          </cell>
        </row>
        <row r="2276">
          <cell r="BG2276" t="str">
            <v>Pass</v>
          </cell>
          <cell r="BH2276" t="str">
            <v>Pass</v>
          </cell>
          <cell r="BI2276" t="str">
            <v>xxxxx</v>
          </cell>
          <cell r="BJ2276">
            <v>0</v>
          </cell>
          <cell r="BK2276">
            <v>0</v>
          </cell>
          <cell r="BL2276">
            <v>0</v>
          </cell>
          <cell r="BM2276"/>
          <cell r="BN2276"/>
          <cell r="BO2276"/>
          <cell r="BP2276"/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/>
          <cell r="BZ2276">
            <v>0</v>
          </cell>
          <cell r="CA2276" t="e">
            <v>#REF!</v>
          </cell>
          <cell r="CB2276" t="str">
            <v>Match</v>
          </cell>
          <cell r="CC2276" t="b">
            <v>0</v>
          </cell>
          <cell r="CD2276" t="str">
            <v>0</v>
          </cell>
          <cell r="CE2276">
            <v>1</v>
          </cell>
          <cell r="CF2276">
            <v>0</v>
          </cell>
          <cell r="CG2276" t="e">
            <v>#VALUE!</v>
          </cell>
          <cell r="CH2276" t="str">
            <v>Invalid #</v>
          </cell>
          <cell r="CI2276">
            <v>43123.686840277776</v>
          </cell>
          <cell r="CJ2276"/>
          <cell r="CK2276" t="e">
            <v>#REF!</v>
          </cell>
          <cell r="CL2276" t="e">
            <v>#REF!</v>
          </cell>
        </row>
        <row r="2277">
          <cell r="BG2277" t="str">
            <v>Pass</v>
          </cell>
          <cell r="BH2277" t="str">
            <v>Pass</v>
          </cell>
          <cell r="BI2277" t="str">
            <v>xxxxx</v>
          </cell>
          <cell r="BJ2277">
            <v>0</v>
          </cell>
          <cell r="BK2277">
            <v>0</v>
          </cell>
          <cell r="BL2277">
            <v>0</v>
          </cell>
          <cell r="BM2277"/>
          <cell r="BN2277"/>
          <cell r="BO2277"/>
          <cell r="BP2277"/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/>
          <cell r="BZ2277">
            <v>0</v>
          </cell>
          <cell r="CA2277" t="e">
            <v>#REF!</v>
          </cell>
          <cell r="CB2277" t="str">
            <v>Match</v>
          </cell>
          <cell r="CC2277" t="b">
            <v>0</v>
          </cell>
          <cell r="CD2277" t="str">
            <v>0</v>
          </cell>
          <cell r="CE2277">
            <v>1</v>
          </cell>
          <cell r="CF2277">
            <v>0</v>
          </cell>
          <cell r="CG2277" t="e">
            <v>#VALUE!</v>
          </cell>
          <cell r="CH2277" t="str">
            <v>Invalid #</v>
          </cell>
          <cell r="CI2277">
            <v>43123.686840277776</v>
          </cell>
          <cell r="CJ2277"/>
          <cell r="CK2277" t="e">
            <v>#REF!</v>
          </cell>
          <cell r="CL2277" t="e">
            <v>#REF!</v>
          </cell>
        </row>
        <row r="2278">
          <cell r="BG2278" t="str">
            <v>Pass</v>
          </cell>
          <cell r="BH2278" t="str">
            <v>Pass</v>
          </cell>
          <cell r="BI2278" t="str">
            <v>xxxxx</v>
          </cell>
          <cell r="BJ2278">
            <v>0</v>
          </cell>
          <cell r="BK2278">
            <v>0</v>
          </cell>
          <cell r="BL2278">
            <v>0</v>
          </cell>
          <cell r="BM2278"/>
          <cell r="BN2278"/>
          <cell r="BO2278"/>
          <cell r="BP2278"/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/>
          <cell r="BZ2278">
            <v>0</v>
          </cell>
          <cell r="CA2278" t="e">
            <v>#REF!</v>
          </cell>
          <cell r="CB2278" t="str">
            <v>Match</v>
          </cell>
          <cell r="CC2278" t="b">
            <v>0</v>
          </cell>
          <cell r="CD2278" t="str">
            <v>0</v>
          </cell>
          <cell r="CE2278">
            <v>1</v>
          </cell>
          <cell r="CF2278">
            <v>0</v>
          </cell>
          <cell r="CG2278" t="e">
            <v>#VALUE!</v>
          </cell>
          <cell r="CH2278" t="str">
            <v>Invalid #</v>
          </cell>
          <cell r="CI2278">
            <v>43123.686840277776</v>
          </cell>
          <cell r="CJ2278"/>
          <cell r="CK2278" t="e">
            <v>#REF!</v>
          </cell>
          <cell r="CL2278" t="e">
            <v>#REF!</v>
          </cell>
        </row>
        <row r="2279">
          <cell r="BG2279" t="str">
            <v>Pass</v>
          </cell>
          <cell r="BH2279" t="str">
            <v>Pass</v>
          </cell>
          <cell r="BI2279" t="str">
            <v>xxxxx</v>
          </cell>
          <cell r="BJ2279">
            <v>0</v>
          </cell>
          <cell r="BK2279">
            <v>0</v>
          </cell>
          <cell r="BL2279">
            <v>0</v>
          </cell>
          <cell r="BM2279"/>
          <cell r="BN2279"/>
          <cell r="BO2279"/>
          <cell r="BP2279"/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/>
          <cell r="BZ2279">
            <v>0</v>
          </cell>
          <cell r="CA2279" t="e">
            <v>#REF!</v>
          </cell>
          <cell r="CB2279" t="str">
            <v>Match</v>
          </cell>
          <cell r="CC2279" t="b">
            <v>0</v>
          </cell>
          <cell r="CD2279" t="str">
            <v>0</v>
          </cell>
          <cell r="CE2279">
            <v>1</v>
          </cell>
          <cell r="CF2279">
            <v>0</v>
          </cell>
          <cell r="CG2279" t="e">
            <v>#VALUE!</v>
          </cell>
          <cell r="CH2279" t="str">
            <v>Invalid #</v>
          </cell>
          <cell r="CI2279">
            <v>43123.686840277776</v>
          </cell>
          <cell r="CJ2279"/>
          <cell r="CK2279" t="e">
            <v>#REF!</v>
          </cell>
          <cell r="CL2279" t="e">
            <v>#REF!</v>
          </cell>
        </row>
        <row r="2280">
          <cell r="BG2280" t="str">
            <v>Pass</v>
          </cell>
          <cell r="BH2280" t="str">
            <v>Pass</v>
          </cell>
          <cell r="BI2280" t="str">
            <v>xxxxx</v>
          </cell>
          <cell r="BJ2280">
            <v>0</v>
          </cell>
          <cell r="BK2280">
            <v>0</v>
          </cell>
          <cell r="BL2280">
            <v>0</v>
          </cell>
          <cell r="BM2280"/>
          <cell r="BN2280"/>
          <cell r="BO2280"/>
          <cell r="BP2280"/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/>
          <cell r="BZ2280">
            <v>0</v>
          </cell>
          <cell r="CA2280" t="e">
            <v>#REF!</v>
          </cell>
          <cell r="CB2280" t="str">
            <v>Match</v>
          </cell>
          <cell r="CC2280" t="b">
            <v>0</v>
          </cell>
          <cell r="CD2280" t="str">
            <v>0</v>
          </cell>
          <cell r="CE2280">
            <v>1</v>
          </cell>
          <cell r="CF2280">
            <v>0</v>
          </cell>
          <cell r="CG2280" t="e">
            <v>#VALUE!</v>
          </cell>
          <cell r="CH2280" t="str">
            <v>Invalid #</v>
          </cell>
          <cell r="CI2280">
            <v>43123.686840277776</v>
          </cell>
          <cell r="CJ2280"/>
          <cell r="CK2280" t="e">
            <v>#REF!</v>
          </cell>
          <cell r="CL2280" t="e">
            <v>#REF!</v>
          </cell>
        </row>
        <row r="2281">
          <cell r="BG2281" t="str">
            <v>Pass</v>
          </cell>
          <cell r="BH2281" t="str">
            <v>Pass</v>
          </cell>
          <cell r="BI2281" t="str">
            <v>xxxxx</v>
          </cell>
          <cell r="BJ2281">
            <v>0</v>
          </cell>
          <cell r="BK2281">
            <v>0</v>
          </cell>
          <cell r="BL2281">
            <v>0</v>
          </cell>
          <cell r="BM2281"/>
          <cell r="BN2281"/>
          <cell r="BO2281"/>
          <cell r="BP2281"/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/>
          <cell r="BZ2281">
            <v>0</v>
          </cell>
          <cell r="CA2281" t="e">
            <v>#REF!</v>
          </cell>
          <cell r="CB2281" t="str">
            <v>Match</v>
          </cell>
          <cell r="CC2281" t="b">
            <v>0</v>
          </cell>
          <cell r="CD2281" t="str">
            <v>0</v>
          </cell>
          <cell r="CE2281">
            <v>1</v>
          </cell>
          <cell r="CF2281">
            <v>0</v>
          </cell>
          <cell r="CG2281" t="e">
            <v>#VALUE!</v>
          </cell>
          <cell r="CH2281" t="str">
            <v>Invalid #</v>
          </cell>
          <cell r="CI2281">
            <v>43123.686840277776</v>
          </cell>
          <cell r="CJ2281"/>
          <cell r="CK2281" t="e">
            <v>#REF!</v>
          </cell>
          <cell r="CL2281" t="e">
            <v>#REF!</v>
          </cell>
        </row>
        <row r="2282">
          <cell r="BG2282" t="str">
            <v>Pass</v>
          </cell>
          <cell r="BH2282" t="str">
            <v>Pass</v>
          </cell>
          <cell r="BI2282" t="str">
            <v>xxxxx</v>
          </cell>
          <cell r="BJ2282">
            <v>0</v>
          </cell>
          <cell r="BK2282">
            <v>0</v>
          </cell>
          <cell r="BL2282">
            <v>0</v>
          </cell>
          <cell r="BM2282"/>
          <cell r="BN2282"/>
          <cell r="BO2282"/>
          <cell r="BP2282"/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/>
          <cell r="BZ2282">
            <v>0</v>
          </cell>
          <cell r="CA2282" t="e">
            <v>#REF!</v>
          </cell>
          <cell r="CB2282" t="str">
            <v>Match</v>
          </cell>
          <cell r="CC2282" t="b">
            <v>0</v>
          </cell>
          <cell r="CD2282" t="str">
            <v>0</v>
          </cell>
          <cell r="CE2282">
            <v>1</v>
          </cell>
          <cell r="CF2282">
            <v>0</v>
          </cell>
          <cell r="CG2282" t="e">
            <v>#VALUE!</v>
          </cell>
          <cell r="CH2282" t="str">
            <v>Invalid #</v>
          </cell>
          <cell r="CI2282">
            <v>43123.686840277776</v>
          </cell>
          <cell r="CJ2282"/>
          <cell r="CK2282" t="e">
            <v>#REF!</v>
          </cell>
          <cell r="CL2282" t="e">
            <v>#REF!</v>
          </cell>
        </row>
        <row r="2283">
          <cell r="BG2283" t="str">
            <v>Pass</v>
          </cell>
          <cell r="BH2283" t="str">
            <v>Pass</v>
          </cell>
          <cell r="BI2283" t="str">
            <v>xxxxx</v>
          </cell>
          <cell r="BJ2283">
            <v>0</v>
          </cell>
          <cell r="BK2283">
            <v>0</v>
          </cell>
          <cell r="BL2283">
            <v>0</v>
          </cell>
          <cell r="BM2283"/>
          <cell r="BN2283"/>
          <cell r="BO2283"/>
          <cell r="BP2283"/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/>
          <cell r="BZ2283">
            <v>0</v>
          </cell>
          <cell r="CA2283" t="e">
            <v>#REF!</v>
          </cell>
          <cell r="CB2283" t="str">
            <v>Match</v>
          </cell>
          <cell r="CC2283" t="b">
            <v>0</v>
          </cell>
          <cell r="CD2283" t="str">
            <v>0</v>
          </cell>
          <cell r="CE2283">
            <v>1</v>
          </cell>
          <cell r="CF2283">
            <v>0</v>
          </cell>
          <cell r="CG2283" t="e">
            <v>#VALUE!</v>
          </cell>
          <cell r="CH2283" t="str">
            <v>Invalid #</v>
          </cell>
          <cell r="CI2283">
            <v>43123.686840277776</v>
          </cell>
          <cell r="CJ2283"/>
          <cell r="CK2283" t="e">
            <v>#REF!</v>
          </cell>
          <cell r="CL2283" t="e">
            <v>#REF!</v>
          </cell>
        </row>
        <row r="2284">
          <cell r="BG2284" t="str">
            <v>Pass</v>
          </cell>
          <cell r="BH2284" t="str">
            <v>Pass</v>
          </cell>
          <cell r="BI2284" t="str">
            <v>xxxxx</v>
          </cell>
          <cell r="BJ2284">
            <v>0</v>
          </cell>
          <cell r="BK2284">
            <v>0</v>
          </cell>
          <cell r="BL2284">
            <v>0</v>
          </cell>
          <cell r="BM2284"/>
          <cell r="BN2284"/>
          <cell r="BO2284"/>
          <cell r="BP2284"/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/>
          <cell r="BZ2284">
            <v>0</v>
          </cell>
          <cell r="CA2284" t="e">
            <v>#REF!</v>
          </cell>
          <cell r="CB2284" t="str">
            <v>Match</v>
          </cell>
          <cell r="CC2284" t="b">
            <v>0</v>
          </cell>
          <cell r="CD2284" t="str">
            <v>0</v>
          </cell>
          <cell r="CE2284">
            <v>1</v>
          </cell>
          <cell r="CF2284">
            <v>0</v>
          </cell>
          <cell r="CG2284" t="e">
            <v>#VALUE!</v>
          </cell>
          <cell r="CH2284" t="str">
            <v>Invalid #</v>
          </cell>
          <cell r="CI2284">
            <v>43123.686840277776</v>
          </cell>
          <cell r="CJ2284"/>
          <cell r="CK2284" t="e">
            <v>#REF!</v>
          </cell>
          <cell r="CL2284" t="e">
            <v>#REF!</v>
          </cell>
        </row>
        <row r="2285">
          <cell r="BG2285" t="str">
            <v>Pass</v>
          </cell>
          <cell r="BH2285" t="str">
            <v>Pass</v>
          </cell>
          <cell r="BI2285" t="str">
            <v>xxxxx</v>
          </cell>
          <cell r="BJ2285">
            <v>0</v>
          </cell>
          <cell r="BK2285">
            <v>0</v>
          </cell>
          <cell r="BL2285">
            <v>0</v>
          </cell>
          <cell r="BM2285"/>
          <cell r="BN2285"/>
          <cell r="BO2285"/>
          <cell r="BP2285"/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/>
          <cell r="BZ2285">
            <v>0</v>
          </cell>
          <cell r="CA2285" t="e">
            <v>#REF!</v>
          </cell>
          <cell r="CB2285" t="str">
            <v>Match</v>
          </cell>
          <cell r="CC2285" t="b">
            <v>0</v>
          </cell>
          <cell r="CD2285" t="str">
            <v>0</v>
          </cell>
          <cell r="CE2285">
            <v>1</v>
          </cell>
          <cell r="CF2285">
            <v>0</v>
          </cell>
          <cell r="CG2285" t="e">
            <v>#VALUE!</v>
          </cell>
          <cell r="CH2285" t="str">
            <v>Invalid #</v>
          </cell>
          <cell r="CI2285">
            <v>43123.686840277776</v>
          </cell>
          <cell r="CJ2285"/>
          <cell r="CK2285" t="e">
            <v>#REF!</v>
          </cell>
          <cell r="CL2285" t="e">
            <v>#REF!</v>
          </cell>
        </row>
        <row r="2286">
          <cell r="BG2286" t="str">
            <v>Pass</v>
          </cell>
          <cell r="BH2286" t="str">
            <v>Pass</v>
          </cell>
          <cell r="BI2286" t="str">
            <v>xxxxx</v>
          </cell>
          <cell r="BJ2286">
            <v>0</v>
          </cell>
          <cell r="BK2286">
            <v>0</v>
          </cell>
          <cell r="BL2286">
            <v>0</v>
          </cell>
          <cell r="BM2286"/>
          <cell r="BN2286"/>
          <cell r="BO2286"/>
          <cell r="BP2286"/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/>
          <cell r="BZ2286">
            <v>0</v>
          </cell>
          <cell r="CA2286" t="e">
            <v>#REF!</v>
          </cell>
          <cell r="CB2286" t="str">
            <v>Match</v>
          </cell>
          <cell r="CC2286" t="b">
            <v>0</v>
          </cell>
          <cell r="CD2286" t="str">
            <v>0</v>
          </cell>
          <cell r="CE2286">
            <v>1</v>
          </cell>
          <cell r="CF2286">
            <v>0</v>
          </cell>
          <cell r="CG2286" t="e">
            <v>#VALUE!</v>
          </cell>
          <cell r="CH2286" t="str">
            <v>Invalid #</v>
          </cell>
          <cell r="CI2286">
            <v>43123.686840277776</v>
          </cell>
          <cell r="CJ2286"/>
          <cell r="CK2286" t="e">
            <v>#REF!</v>
          </cell>
          <cell r="CL2286" t="e">
            <v>#REF!</v>
          </cell>
        </row>
        <row r="2287">
          <cell r="BG2287" t="str">
            <v>Pass</v>
          </cell>
          <cell r="BH2287" t="str">
            <v>Pass</v>
          </cell>
          <cell r="BI2287" t="str">
            <v>xxxxx</v>
          </cell>
          <cell r="BJ2287">
            <v>0</v>
          </cell>
          <cell r="BK2287">
            <v>0</v>
          </cell>
          <cell r="BL2287">
            <v>0</v>
          </cell>
          <cell r="BM2287"/>
          <cell r="BN2287"/>
          <cell r="BO2287"/>
          <cell r="BP2287"/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/>
          <cell r="BZ2287">
            <v>0</v>
          </cell>
          <cell r="CA2287" t="e">
            <v>#REF!</v>
          </cell>
          <cell r="CB2287" t="str">
            <v>Match</v>
          </cell>
          <cell r="CC2287" t="b">
            <v>0</v>
          </cell>
          <cell r="CD2287" t="str">
            <v>0</v>
          </cell>
          <cell r="CE2287">
            <v>1</v>
          </cell>
          <cell r="CF2287">
            <v>0</v>
          </cell>
          <cell r="CG2287" t="e">
            <v>#VALUE!</v>
          </cell>
          <cell r="CH2287" t="str">
            <v>Invalid #</v>
          </cell>
          <cell r="CI2287">
            <v>43123.686840277776</v>
          </cell>
          <cell r="CJ2287"/>
          <cell r="CK2287" t="e">
            <v>#REF!</v>
          </cell>
          <cell r="CL2287" t="e">
            <v>#REF!</v>
          </cell>
        </row>
        <row r="2288">
          <cell r="BG2288" t="str">
            <v>Pass</v>
          </cell>
          <cell r="BH2288" t="str">
            <v>Pass</v>
          </cell>
          <cell r="BI2288" t="str">
            <v>xxxxx</v>
          </cell>
          <cell r="BJ2288">
            <v>0</v>
          </cell>
          <cell r="BK2288">
            <v>0</v>
          </cell>
          <cell r="BL2288">
            <v>0</v>
          </cell>
          <cell r="BM2288"/>
          <cell r="BN2288"/>
          <cell r="BO2288"/>
          <cell r="BP2288"/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/>
          <cell r="BZ2288">
            <v>0</v>
          </cell>
          <cell r="CA2288" t="e">
            <v>#REF!</v>
          </cell>
          <cell r="CB2288" t="str">
            <v>Match</v>
          </cell>
          <cell r="CC2288" t="b">
            <v>0</v>
          </cell>
          <cell r="CD2288" t="str">
            <v>0</v>
          </cell>
          <cell r="CE2288">
            <v>1</v>
          </cell>
          <cell r="CF2288">
            <v>0</v>
          </cell>
          <cell r="CG2288" t="e">
            <v>#VALUE!</v>
          </cell>
          <cell r="CH2288" t="str">
            <v>Invalid #</v>
          </cell>
          <cell r="CI2288">
            <v>43123.686840277776</v>
          </cell>
          <cell r="CJ2288"/>
          <cell r="CK2288" t="e">
            <v>#REF!</v>
          </cell>
          <cell r="CL2288" t="e">
            <v>#REF!</v>
          </cell>
        </row>
        <row r="2289">
          <cell r="BG2289" t="str">
            <v>Pass</v>
          </cell>
          <cell r="BH2289" t="str">
            <v>Pass</v>
          </cell>
          <cell r="BI2289" t="str">
            <v>xxxxx</v>
          </cell>
          <cell r="BJ2289">
            <v>0</v>
          </cell>
          <cell r="BK2289">
            <v>0</v>
          </cell>
          <cell r="BL2289">
            <v>0</v>
          </cell>
          <cell r="BM2289"/>
          <cell r="BN2289"/>
          <cell r="BO2289"/>
          <cell r="BP2289"/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/>
          <cell r="BZ2289">
            <v>0</v>
          </cell>
          <cell r="CA2289" t="e">
            <v>#REF!</v>
          </cell>
          <cell r="CB2289" t="str">
            <v>Match</v>
          </cell>
          <cell r="CC2289" t="b">
            <v>0</v>
          </cell>
          <cell r="CD2289" t="str">
            <v>0</v>
          </cell>
          <cell r="CE2289">
            <v>1</v>
          </cell>
          <cell r="CF2289">
            <v>0</v>
          </cell>
          <cell r="CG2289" t="e">
            <v>#VALUE!</v>
          </cell>
          <cell r="CH2289" t="str">
            <v>Invalid #</v>
          </cell>
          <cell r="CI2289">
            <v>43123.686840277776</v>
          </cell>
          <cell r="CJ2289"/>
          <cell r="CK2289" t="e">
            <v>#REF!</v>
          </cell>
          <cell r="CL2289" t="e">
            <v>#REF!</v>
          </cell>
        </row>
        <row r="2290">
          <cell r="BG2290" t="str">
            <v>Pass</v>
          </cell>
          <cell r="BH2290" t="str">
            <v>Pass</v>
          </cell>
          <cell r="BI2290" t="str">
            <v>xxxxx</v>
          </cell>
          <cell r="BJ2290">
            <v>0</v>
          </cell>
          <cell r="BK2290">
            <v>0</v>
          </cell>
          <cell r="BL2290">
            <v>0</v>
          </cell>
          <cell r="BM2290"/>
          <cell r="BN2290"/>
          <cell r="BO2290"/>
          <cell r="BP2290"/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/>
          <cell r="BZ2290">
            <v>0</v>
          </cell>
          <cell r="CA2290" t="e">
            <v>#REF!</v>
          </cell>
          <cell r="CB2290" t="str">
            <v>Match</v>
          </cell>
          <cell r="CC2290" t="b">
            <v>0</v>
          </cell>
          <cell r="CD2290" t="str">
            <v>0</v>
          </cell>
          <cell r="CE2290">
            <v>1</v>
          </cell>
          <cell r="CF2290">
            <v>0</v>
          </cell>
          <cell r="CG2290" t="e">
            <v>#VALUE!</v>
          </cell>
          <cell r="CH2290" t="str">
            <v>Invalid #</v>
          </cell>
          <cell r="CI2290">
            <v>43123.686840277776</v>
          </cell>
          <cell r="CJ2290"/>
          <cell r="CK2290" t="e">
            <v>#REF!</v>
          </cell>
          <cell r="CL2290" t="e">
            <v>#REF!</v>
          </cell>
        </row>
        <row r="2291">
          <cell r="BG2291" t="str">
            <v>Pass</v>
          </cell>
          <cell r="BH2291" t="str">
            <v>Pass</v>
          </cell>
          <cell r="BI2291" t="str">
            <v>xxxxx</v>
          </cell>
          <cell r="BJ2291">
            <v>0</v>
          </cell>
          <cell r="BK2291">
            <v>0</v>
          </cell>
          <cell r="BL2291">
            <v>0</v>
          </cell>
          <cell r="BM2291"/>
          <cell r="BN2291"/>
          <cell r="BO2291"/>
          <cell r="BP2291"/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/>
          <cell r="BZ2291">
            <v>0</v>
          </cell>
          <cell r="CA2291" t="e">
            <v>#REF!</v>
          </cell>
          <cell r="CB2291" t="str">
            <v>Match</v>
          </cell>
          <cell r="CC2291" t="b">
            <v>0</v>
          </cell>
          <cell r="CD2291" t="str">
            <v>0</v>
          </cell>
          <cell r="CE2291">
            <v>1</v>
          </cell>
          <cell r="CF2291">
            <v>0</v>
          </cell>
          <cell r="CG2291" t="e">
            <v>#VALUE!</v>
          </cell>
          <cell r="CH2291" t="str">
            <v>Invalid #</v>
          </cell>
          <cell r="CI2291">
            <v>43123.686840277776</v>
          </cell>
          <cell r="CJ2291"/>
          <cell r="CK2291" t="e">
            <v>#REF!</v>
          </cell>
          <cell r="CL2291" t="e">
            <v>#REF!</v>
          </cell>
        </row>
        <row r="2292">
          <cell r="BG2292" t="str">
            <v>Pass</v>
          </cell>
          <cell r="BH2292" t="str">
            <v>Pass</v>
          </cell>
          <cell r="BI2292" t="str">
            <v>xxxxx</v>
          </cell>
          <cell r="BJ2292">
            <v>0</v>
          </cell>
          <cell r="BK2292">
            <v>0</v>
          </cell>
          <cell r="BL2292">
            <v>0</v>
          </cell>
          <cell r="BM2292"/>
          <cell r="BN2292"/>
          <cell r="BO2292"/>
          <cell r="BP2292"/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/>
          <cell r="BZ2292">
            <v>0</v>
          </cell>
          <cell r="CA2292" t="e">
            <v>#REF!</v>
          </cell>
          <cell r="CB2292" t="str">
            <v>Match</v>
          </cell>
          <cell r="CC2292" t="b">
            <v>0</v>
          </cell>
          <cell r="CD2292" t="str">
            <v>0</v>
          </cell>
          <cell r="CE2292">
            <v>1</v>
          </cell>
          <cell r="CF2292">
            <v>0</v>
          </cell>
          <cell r="CG2292" t="e">
            <v>#VALUE!</v>
          </cell>
          <cell r="CH2292" t="str">
            <v>Invalid #</v>
          </cell>
          <cell r="CI2292">
            <v>43123.686840277776</v>
          </cell>
          <cell r="CJ2292"/>
          <cell r="CK2292" t="e">
            <v>#REF!</v>
          </cell>
          <cell r="CL2292" t="e">
            <v>#REF!</v>
          </cell>
        </row>
        <row r="2293">
          <cell r="BG2293" t="str">
            <v>Pass</v>
          </cell>
          <cell r="BH2293" t="str">
            <v>Pass</v>
          </cell>
          <cell r="BI2293" t="str">
            <v>xxxxx</v>
          </cell>
          <cell r="BJ2293">
            <v>0</v>
          </cell>
          <cell r="BK2293">
            <v>0</v>
          </cell>
          <cell r="BL2293">
            <v>0</v>
          </cell>
          <cell r="BM2293"/>
          <cell r="BN2293"/>
          <cell r="BO2293"/>
          <cell r="BP2293"/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/>
          <cell r="BZ2293">
            <v>0</v>
          </cell>
          <cell r="CA2293" t="e">
            <v>#REF!</v>
          </cell>
          <cell r="CB2293" t="str">
            <v>Match</v>
          </cell>
          <cell r="CC2293" t="b">
            <v>0</v>
          </cell>
          <cell r="CD2293" t="str">
            <v>0</v>
          </cell>
          <cell r="CE2293">
            <v>1</v>
          </cell>
          <cell r="CF2293">
            <v>0</v>
          </cell>
          <cell r="CG2293" t="e">
            <v>#VALUE!</v>
          </cell>
          <cell r="CH2293" t="str">
            <v>Invalid #</v>
          </cell>
          <cell r="CI2293">
            <v>43123.686840277776</v>
          </cell>
          <cell r="CJ2293"/>
          <cell r="CK2293" t="e">
            <v>#REF!</v>
          </cell>
          <cell r="CL2293" t="e">
            <v>#REF!</v>
          </cell>
        </row>
        <row r="2294">
          <cell r="BG2294" t="str">
            <v>Pass</v>
          </cell>
          <cell r="BH2294" t="str">
            <v>Pass</v>
          </cell>
          <cell r="BI2294" t="str">
            <v>xxxxx</v>
          </cell>
          <cell r="BJ2294">
            <v>0</v>
          </cell>
          <cell r="BK2294">
            <v>0</v>
          </cell>
          <cell r="BL2294">
            <v>0</v>
          </cell>
          <cell r="BM2294"/>
          <cell r="BN2294"/>
          <cell r="BO2294"/>
          <cell r="BP2294"/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/>
          <cell r="BZ2294">
            <v>0</v>
          </cell>
          <cell r="CA2294" t="e">
            <v>#REF!</v>
          </cell>
          <cell r="CB2294" t="str">
            <v>Match</v>
          </cell>
          <cell r="CC2294" t="b">
            <v>0</v>
          </cell>
          <cell r="CD2294" t="str">
            <v>0</v>
          </cell>
          <cell r="CE2294">
            <v>1</v>
          </cell>
          <cell r="CF2294">
            <v>0</v>
          </cell>
          <cell r="CG2294" t="e">
            <v>#VALUE!</v>
          </cell>
          <cell r="CH2294" t="str">
            <v>Invalid #</v>
          </cell>
          <cell r="CI2294">
            <v>43123.686840277776</v>
          </cell>
          <cell r="CJ2294"/>
          <cell r="CK2294" t="e">
            <v>#REF!</v>
          </cell>
          <cell r="CL2294" t="e">
            <v>#REF!</v>
          </cell>
        </row>
        <row r="2295">
          <cell r="BG2295" t="str">
            <v>Pass</v>
          </cell>
          <cell r="BH2295" t="str">
            <v>Pass</v>
          </cell>
          <cell r="BI2295" t="str">
            <v>xxxxx</v>
          </cell>
          <cell r="BJ2295">
            <v>0</v>
          </cell>
          <cell r="BK2295">
            <v>0</v>
          </cell>
          <cell r="BL2295">
            <v>0</v>
          </cell>
          <cell r="BM2295"/>
          <cell r="BN2295"/>
          <cell r="BO2295"/>
          <cell r="BP2295"/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/>
          <cell r="BZ2295">
            <v>0</v>
          </cell>
          <cell r="CA2295" t="e">
            <v>#REF!</v>
          </cell>
          <cell r="CB2295" t="str">
            <v>Match</v>
          </cell>
          <cell r="CC2295" t="b">
            <v>0</v>
          </cell>
          <cell r="CD2295" t="str">
            <v>0</v>
          </cell>
          <cell r="CE2295">
            <v>1</v>
          </cell>
          <cell r="CF2295">
            <v>0</v>
          </cell>
          <cell r="CG2295" t="e">
            <v>#VALUE!</v>
          </cell>
          <cell r="CH2295" t="str">
            <v>Invalid #</v>
          </cell>
          <cell r="CI2295">
            <v>43123.686840277776</v>
          </cell>
          <cell r="CJ2295"/>
          <cell r="CK2295" t="e">
            <v>#REF!</v>
          </cell>
          <cell r="CL2295" t="e">
            <v>#REF!</v>
          </cell>
        </row>
        <row r="2296">
          <cell r="BG2296" t="str">
            <v>Pass</v>
          </cell>
          <cell r="BH2296" t="str">
            <v>Pass</v>
          </cell>
          <cell r="BI2296" t="str">
            <v>xxxxx</v>
          </cell>
          <cell r="BJ2296">
            <v>0</v>
          </cell>
          <cell r="BK2296">
            <v>0</v>
          </cell>
          <cell r="BL2296">
            <v>0</v>
          </cell>
          <cell r="BM2296"/>
          <cell r="BN2296"/>
          <cell r="BO2296"/>
          <cell r="BP2296"/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/>
          <cell r="BZ2296">
            <v>0</v>
          </cell>
          <cell r="CA2296" t="e">
            <v>#REF!</v>
          </cell>
          <cell r="CB2296" t="str">
            <v>Match</v>
          </cell>
          <cell r="CC2296" t="b">
            <v>0</v>
          </cell>
          <cell r="CD2296" t="str">
            <v>0</v>
          </cell>
          <cell r="CE2296">
            <v>1</v>
          </cell>
          <cell r="CF2296">
            <v>0</v>
          </cell>
          <cell r="CG2296" t="e">
            <v>#VALUE!</v>
          </cell>
          <cell r="CH2296" t="str">
            <v>Invalid #</v>
          </cell>
          <cell r="CI2296">
            <v>43123.686840277776</v>
          </cell>
          <cell r="CJ2296"/>
          <cell r="CK2296" t="e">
            <v>#REF!</v>
          </cell>
          <cell r="CL2296" t="e">
            <v>#REF!</v>
          </cell>
        </row>
        <row r="2297">
          <cell r="BG2297" t="str">
            <v>Pass</v>
          </cell>
          <cell r="BH2297" t="str">
            <v>Pass</v>
          </cell>
          <cell r="BI2297" t="str">
            <v>xxxxx</v>
          </cell>
          <cell r="BJ2297">
            <v>0</v>
          </cell>
          <cell r="BK2297">
            <v>0</v>
          </cell>
          <cell r="BL2297">
            <v>0</v>
          </cell>
          <cell r="BM2297"/>
          <cell r="BN2297"/>
          <cell r="BO2297"/>
          <cell r="BP2297"/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/>
          <cell r="BZ2297">
            <v>0</v>
          </cell>
          <cell r="CA2297" t="e">
            <v>#REF!</v>
          </cell>
          <cell r="CB2297" t="str">
            <v>Match</v>
          </cell>
          <cell r="CC2297" t="b">
            <v>0</v>
          </cell>
          <cell r="CD2297" t="str">
            <v>0</v>
          </cell>
          <cell r="CE2297">
            <v>1</v>
          </cell>
          <cell r="CF2297">
            <v>0</v>
          </cell>
          <cell r="CG2297" t="e">
            <v>#VALUE!</v>
          </cell>
          <cell r="CH2297" t="str">
            <v>Invalid #</v>
          </cell>
          <cell r="CI2297">
            <v>43123.686840277776</v>
          </cell>
          <cell r="CJ2297"/>
          <cell r="CK2297" t="e">
            <v>#REF!</v>
          </cell>
          <cell r="CL2297" t="e">
            <v>#REF!</v>
          </cell>
        </row>
        <row r="2298">
          <cell r="BG2298" t="str">
            <v>Pass</v>
          </cell>
          <cell r="BH2298" t="str">
            <v>Pass</v>
          </cell>
          <cell r="BI2298" t="str">
            <v>xxxxx</v>
          </cell>
          <cell r="BJ2298">
            <v>0</v>
          </cell>
          <cell r="BK2298">
            <v>0</v>
          </cell>
          <cell r="BL2298">
            <v>0</v>
          </cell>
          <cell r="BM2298"/>
          <cell r="BN2298"/>
          <cell r="BO2298"/>
          <cell r="BP2298"/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/>
          <cell r="BZ2298">
            <v>0</v>
          </cell>
          <cell r="CA2298" t="e">
            <v>#REF!</v>
          </cell>
          <cell r="CB2298" t="str">
            <v>Match</v>
          </cell>
          <cell r="CC2298" t="b">
            <v>0</v>
          </cell>
          <cell r="CD2298" t="str">
            <v>0</v>
          </cell>
          <cell r="CE2298">
            <v>1</v>
          </cell>
          <cell r="CF2298">
            <v>0</v>
          </cell>
          <cell r="CG2298" t="e">
            <v>#VALUE!</v>
          </cell>
          <cell r="CH2298" t="str">
            <v>Invalid #</v>
          </cell>
          <cell r="CI2298">
            <v>43123.686840277776</v>
          </cell>
          <cell r="CJ2298"/>
          <cell r="CK2298" t="e">
            <v>#REF!</v>
          </cell>
          <cell r="CL2298" t="e">
            <v>#REF!</v>
          </cell>
        </row>
        <row r="2299">
          <cell r="BG2299" t="str">
            <v>Pass</v>
          </cell>
          <cell r="BH2299" t="str">
            <v>Pass</v>
          </cell>
          <cell r="BI2299" t="str">
            <v>xxxxx</v>
          </cell>
          <cell r="BJ2299">
            <v>0</v>
          </cell>
          <cell r="BK2299">
            <v>0</v>
          </cell>
          <cell r="BL2299">
            <v>0</v>
          </cell>
          <cell r="BM2299"/>
          <cell r="BN2299"/>
          <cell r="BO2299"/>
          <cell r="BP2299"/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/>
          <cell r="BZ2299">
            <v>0</v>
          </cell>
          <cell r="CA2299" t="e">
            <v>#REF!</v>
          </cell>
          <cell r="CB2299" t="str">
            <v>Match</v>
          </cell>
          <cell r="CC2299" t="b">
            <v>0</v>
          </cell>
          <cell r="CD2299" t="str">
            <v>0</v>
          </cell>
          <cell r="CE2299">
            <v>1</v>
          </cell>
          <cell r="CF2299">
            <v>0</v>
          </cell>
          <cell r="CG2299" t="e">
            <v>#VALUE!</v>
          </cell>
          <cell r="CH2299" t="str">
            <v>Invalid #</v>
          </cell>
          <cell r="CI2299">
            <v>43123.686840277776</v>
          </cell>
          <cell r="CJ2299"/>
          <cell r="CK2299" t="e">
            <v>#REF!</v>
          </cell>
          <cell r="CL2299" t="e">
            <v>#REF!</v>
          </cell>
        </row>
        <row r="2300">
          <cell r="BG2300" t="str">
            <v>Pass</v>
          </cell>
          <cell r="BH2300" t="str">
            <v>Pass</v>
          </cell>
          <cell r="BI2300" t="str">
            <v>xxxxx</v>
          </cell>
          <cell r="BJ2300">
            <v>0</v>
          </cell>
          <cell r="BK2300">
            <v>0</v>
          </cell>
          <cell r="BL2300">
            <v>0</v>
          </cell>
          <cell r="BM2300"/>
          <cell r="BN2300"/>
          <cell r="BO2300"/>
          <cell r="BP2300"/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/>
          <cell r="BZ2300">
            <v>0</v>
          </cell>
          <cell r="CA2300" t="e">
            <v>#REF!</v>
          </cell>
          <cell r="CB2300" t="str">
            <v>Match</v>
          </cell>
          <cell r="CC2300" t="b">
            <v>0</v>
          </cell>
          <cell r="CD2300" t="str">
            <v>0</v>
          </cell>
          <cell r="CE2300">
            <v>1</v>
          </cell>
          <cell r="CF2300">
            <v>0</v>
          </cell>
          <cell r="CG2300" t="e">
            <v>#VALUE!</v>
          </cell>
          <cell r="CH2300" t="str">
            <v>Invalid #</v>
          </cell>
          <cell r="CI2300">
            <v>43123.686840277776</v>
          </cell>
          <cell r="CJ2300"/>
          <cell r="CK2300" t="e">
            <v>#REF!</v>
          </cell>
          <cell r="CL2300" t="e">
            <v>#REF!</v>
          </cell>
        </row>
        <row r="2301">
          <cell r="BG2301" t="str">
            <v>Pass</v>
          </cell>
          <cell r="BH2301" t="str">
            <v>Pass</v>
          </cell>
          <cell r="BI2301" t="str">
            <v>xxxxx</v>
          </cell>
          <cell r="BJ2301">
            <v>0</v>
          </cell>
          <cell r="BK2301">
            <v>0</v>
          </cell>
          <cell r="BL2301">
            <v>0</v>
          </cell>
          <cell r="BM2301"/>
          <cell r="BN2301"/>
          <cell r="BO2301"/>
          <cell r="BP2301"/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/>
          <cell r="BZ2301">
            <v>0</v>
          </cell>
          <cell r="CA2301" t="e">
            <v>#REF!</v>
          </cell>
          <cell r="CB2301" t="str">
            <v>Match</v>
          </cell>
          <cell r="CC2301" t="b">
            <v>0</v>
          </cell>
          <cell r="CD2301" t="str">
            <v>0</v>
          </cell>
          <cell r="CE2301">
            <v>1</v>
          </cell>
          <cell r="CF2301">
            <v>0</v>
          </cell>
          <cell r="CG2301" t="e">
            <v>#VALUE!</v>
          </cell>
          <cell r="CH2301" t="str">
            <v>Invalid #</v>
          </cell>
          <cell r="CI2301">
            <v>43123.686840277776</v>
          </cell>
          <cell r="CJ2301"/>
          <cell r="CK2301" t="e">
            <v>#REF!</v>
          </cell>
          <cell r="CL2301" t="e">
            <v>#REF!</v>
          </cell>
        </row>
        <row r="2302">
          <cell r="BG2302" t="str">
            <v>Pass</v>
          </cell>
          <cell r="BH2302" t="str">
            <v>Pass</v>
          </cell>
          <cell r="BI2302" t="str">
            <v>xxxxx</v>
          </cell>
          <cell r="BJ2302">
            <v>0</v>
          </cell>
          <cell r="BK2302">
            <v>0</v>
          </cell>
          <cell r="BL2302">
            <v>0</v>
          </cell>
          <cell r="BM2302"/>
          <cell r="BN2302"/>
          <cell r="BO2302"/>
          <cell r="BP2302"/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/>
          <cell r="BZ2302">
            <v>0</v>
          </cell>
          <cell r="CA2302" t="e">
            <v>#REF!</v>
          </cell>
          <cell r="CB2302" t="str">
            <v>Match</v>
          </cell>
          <cell r="CC2302" t="b">
            <v>0</v>
          </cell>
          <cell r="CD2302" t="str">
            <v>0</v>
          </cell>
          <cell r="CE2302">
            <v>1</v>
          </cell>
          <cell r="CF2302">
            <v>0</v>
          </cell>
          <cell r="CG2302" t="e">
            <v>#VALUE!</v>
          </cell>
          <cell r="CH2302" t="str">
            <v>Invalid #</v>
          </cell>
          <cell r="CI2302">
            <v>43123.686840277776</v>
          </cell>
          <cell r="CJ2302"/>
          <cell r="CK2302" t="e">
            <v>#REF!</v>
          </cell>
          <cell r="CL2302" t="e">
            <v>#REF!</v>
          </cell>
        </row>
        <row r="2303">
          <cell r="BG2303" t="str">
            <v>Pass</v>
          </cell>
          <cell r="BH2303" t="str">
            <v>Pass</v>
          </cell>
          <cell r="BI2303" t="str">
            <v>xxxxx</v>
          </cell>
          <cell r="BJ2303">
            <v>0</v>
          </cell>
          <cell r="BK2303">
            <v>0</v>
          </cell>
          <cell r="BL2303">
            <v>0</v>
          </cell>
          <cell r="BM2303"/>
          <cell r="BN2303"/>
          <cell r="BO2303"/>
          <cell r="BP2303"/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/>
          <cell r="BZ2303">
            <v>0</v>
          </cell>
          <cell r="CA2303" t="e">
            <v>#REF!</v>
          </cell>
          <cell r="CB2303" t="str">
            <v>Match</v>
          </cell>
          <cell r="CC2303" t="b">
            <v>0</v>
          </cell>
          <cell r="CD2303" t="str">
            <v>0</v>
          </cell>
          <cell r="CE2303">
            <v>1</v>
          </cell>
          <cell r="CF2303">
            <v>0</v>
          </cell>
          <cell r="CG2303" t="e">
            <v>#VALUE!</v>
          </cell>
          <cell r="CH2303" t="str">
            <v>Invalid #</v>
          </cell>
          <cell r="CI2303">
            <v>43123.686840277776</v>
          </cell>
          <cell r="CJ2303"/>
          <cell r="CK2303" t="e">
            <v>#REF!</v>
          </cell>
          <cell r="CL2303" t="e">
            <v>#REF!</v>
          </cell>
        </row>
        <row r="2304">
          <cell r="BG2304" t="str">
            <v>Pass</v>
          </cell>
          <cell r="BH2304" t="str">
            <v>Pass</v>
          </cell>
          <cell r="BI2304" t="str">
            <v>xxxxx</v>
          </cell>
          <cell r="BJ2304">
            <v>0</v>
          </cell>
          <cell r="BK2304">
            <v>0</v>
          </cell>
          <cell r="BL2304">
            <v>0</v>
          </cell>
          <cell r="BM2304"/>
          <cell r="BN2304"/>
          <cell r="BO2304"/>
          <cell r="BP2304"/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/>
          <cell r="BZ2304">
            <v>0</v>
          </cell>
          <cell r="CA2304" t="e">
            <v>#REF!</v>
          </cell>
          <cell r="CB2304" t="str">
            <v>Match</v>
          </cell>
          <cell r="CC2304" t="b">
            <v>0</v>
          </cell>
          <cell r="CD2304" t="str">
            <v>0</v>
          </cell>
          <cell r="CE2304">
            <v>1</v>
          </cell>
          <cell r="CF2304">
            <v>0</v>
          </cell>
          <cell r="CG2304" t="e">
            <v>#VALUE!</v>
          </cell>
          <cell r="CH2304" t="str">
            <v>Invalid #</v>
          </cell>
          <cell r="CI2304">
            <v>43123.686840277776</v>
          </cell>
          <cell r="CJ2304"/>
          <cell r="CK2304" t="e">
            <v>#REF!</v>
          </cell>
          <cell r="CL2304" t="e">
            <v>#REF!</v>
          </cell>
        </row>
        <row r="2305">
          <cell r="BG2305" t="str">
            <v>Pass</v>
          </cell>
          <cell r="BH2305" t="str">
            <v>Pass</v>
          </cell>
          <cell r="BI2305" t="str">
            <v>xxxxx</v>
          </cell>
          <cell r="BJ2305">
            <v>0</v>
          </cell>
          <cell r="BK2305">
            <v>0</v>
          </cell>
          <cell r="BL2305">
            <v>0</v>
          </cell>
          <cell r="BM2305"/>
          <cell r="BN2305"/>
          <cell r="BO2305"/>
          <cell r="BP2305"/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/>
          <cell r="BZ2305">
            <v>0</v>
          </cell>
          <cell r="CA2305" t="e">
            <v>#REF!</v>
          </cell>
          <cell r="CB2305" t="str">
            <v>Match</v>
          </cell>
          <cell r="CC2305" t="b">
            <v>0</v>
          </cell>
          <cell r="CD2305" t="str">
            <v>0</v>
          </cell>
          <cell r="CE2305">
            <v>1</v>
          </cell>
          <cell r="CF2305">
            <v>0</v>
          </cell>
          <cell r="CG2305" t="e">
            <v>#VALUE!</v>
          </cell>
          <cell r="CH2305" t="str">
            <v>Invalid #</v>
          </cell>
          <cell r="CI2305">
            <v>43123.686840277776</v>
          </cell>
          <cell r="CJ2305"/>
          <cell r="CK2305" t="e">
            <v>#REF!</v>
          </cell>
          <cell r="CL2305" t="e">
            <v>#REF!</v>
          </cell>
        </row>
        <row r="2306">
          <cell r="BG2306" t="str">
            <v>Pass</v>
          </cell>
          <cell r="BH2306" t="str">
            <v>Pass</v>
          </cell>
          <cell r="BI2306" t="str">
            <v>xxxxx</v>
          </cell>
          <cell r="BJ2306">
            <v>0</v>
          </cell>
          <cell r="BK2306">
            <v>0</v>
          </cell>
          <cell r="BL2306">
            <v>0</v>
          </cell>
          <cell r="BM2306"/>
          <cell r="BN2306"/>
          <cell r="BO2306"/>
          <cell r="BP2306"/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/>
          <cell r="BZ2306">
            <v>0</v>
          </cell>
          <cell r="CA2306" t="e">
            <v>#REF!</v>
          </cell>
          <cell r="CB2306" t="str">
            <v>Match</v>
          </cell>
          <cell r="CC2306" t="b">
            <v>0</v>
          </cell>
          <cell r="CD2306" t="str">
            <v>0</v>
          </cell>
          <cell r="CE2306">
            <v>1</v>
          </cell>
          <cell r="CF2306">
            <v>0</v>
          </cell>
          <cell r="CG2306" t="e">
            <v>#VALUE!</v>
          </cell>
          <cell r="CH2306" t="str">
            <v>Invalid #</v>
          </cell>
          <cell r="CI2306">
            <v>43123.686840277776</v>
          </cell>
          <cell r="CJ2306"/>
          <cell r="CK2306" t="e">
            <v>#REF!</v>
          </cell>
          <cell r="CL2306" t="e">
            <v>#REF!</v>
          </cell>
        </row>
        <row r="2307">
          <cell r="BG2307" t="str">
            <v>Pass</v>
          </cell>
          <cell r="BH2307" t="str">
            <v>Pass</v>
          </cell>
          <cell r="BI2307" t="str">
            <v>xxxxx</v>
          </cell>
          <cell r="BJ2307">
            <v>0</v>
          </cell>
          <cell r="BK2307">
            <v>0</v>
          </cell>
          <cell r="BL2307">
            <v>0</v>
          </cell>
          <cell r="BM2307"/>
          <cell r="BN2307"/>
          <cell r="BO2307"/>
          <cell r="BP2307"/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/>
          <cell r="BZ2307">
            <v>0</v>
          </cell>
          <cell r="CA2307" t="e">
            <v>#REF!</v>
          </cell>
          <cell r="CB2307" t="str">
            <v>Match</v>
          </cell>
          <cell r="CC2307" t="b">
            <v>0</v>
          </cell>
          <cell r="CD2307" t="str">
            <v>0</v>
          </cell>
          <cell r="CE2307">
            <v>1</v>
          </cell>
          <cell r="CF2307">
            <v>0</v>
          </cell>
          <cell r="CG2307" t="e">
            <v>#VALUE!</v>
          </cell>
          <cell r="CH2307" t="str">
            <v>Invalid #</v>
          </cell>
          <cell r="CI2307">
            <v>43123.686840277776</v>
          </cell>
          <cell r="CJ2307"/>
          <cell r="CK2307" t="e">
            <v>#REF!</v>
          </cell>
          <cell r="CL2307" t="e">
            <v>#REF!</v>
          </cell>
        </row>
        <row r="2308">
          <cell r="BG2308" t="str">
            <v>Pass</v>
          </cell>
          <cell r="BH2308" t="str">
            <v>Pass</v>
          </cell>
          <cell r="BI2308" t="str">
            <v>xxxxx</v>
          </cell>
          <cell r="BJ2308">
            <v>0</v>
          </cell>
          <cell r="BK2308">
            <v>0</v>
          </cell>
          <cell r="BL2308">
            <v>0</v>
          </cell>
          <cell r="BM2308"/>
          <cell r="BN2308"/>
          <cell r="BO2308"/>
          <cell r="BP2308"/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/>
          <cell r="BZ2308">
            <v>0</v>
          </cell>
          <cell r="CA2308" t="e">
            <v>#REF!</v>
          </cell>
          <cell r="CB2308" t="str">
            <v>Match</v>
          </cell>
          <cell r="CC2308" t="b">
            <v>0</v>
          </cell>
          <cell r="CD2308" t="str">
            <v>0</v>
          </cell>
          <cell r="CE2308">
            <v>1</v>
          </cell>
          <cell r="CF2308">
            <v>0</v>
          </cell>
          <cell r="CG2308" t="e">
            <v>#VALUE!</v>
          </cell>
          <cell r="CH2308" t="str">
            <v>Invalid #</v>
          </cell>
          <cell r="CI2308">
            <v>43123.686840277776</v>
          </cell>
          <cell r="CJ2308"/>
          <cell r="CK2308" t="e">
            <v>#REF!</v>
          </cell>
          <cell r="CL2308" t="e">
            <v>#REF!</v>
          </cell>
        </row>
        <row r="2309">
          <cell r="BG2309" t="str">
            <v>Pass</v>
          </cell>
          <cell r="BH2309" t="str">
            <v>Pass</v>
          </cell>
          <cell r="BI2309" t="str">
            <v>xxxxx</v>
          </cell>
          <cell r="BJ2309">
            <v>0</v>
          </cell>
          <cell r="BK2309">
            <v>0</v>
          </cell>
          <cell r="BL2309">
            <v>0</v>
          </cell>
          <cell r="BM2309"/>
          <cell r="BN2309"/>
          <cell r="BO2309"/>
          <cell r="BP2309"/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/>
          <cell r="BZ2309">
            <v>0</v>
          </cell>
          <cell r="CA2309" t="e">
            <v>#REF!</v>
          </cell>
          <cell r="CB2309" t="str">
            <v>Match</v>
          </cell>
          <cell r="CC2309" t="b">
            <v>0</v>
          </cell>
          <cell r="CD2309" t="str">
            <v>0</v>
          </cell>
          <cell r="CE2309">
            <v>1</v>
          </cell>
          <cell r="CF2309">
            <v>0</v>
          </cell>
          <cell r="CG2309" t="e">
            <v>#VALUE!</v>
          </cell>
          <cell r="CH2309" t="str">
            <v>Invalid #</v>
          </cell>
          <cell r="CI2309">
            <v>43123.686840277776</v>
          </cell>
          <cell r="CJ2309"/>
          <cell r="CK2309" t="e">
            <v>#REF!</v>
          </cell>
          <cell r="CL2309" t="e">
            <v>#REF!</v>
          </cell>
        </row>
        <row r="2310">
          <cell r="BG2310" t="str">
            <v>Pass</v>
          </cell>
          <cell r="BH2310" t="str">
            <v>Pass</v>
          </cell>
          <cell r="BI2310" t="str">
            <v>xxxxx</v>
          </cell>
          <cell r="BJ2310">
            <v>0</v>
          </cell>
          <cell r="BK2310">
            <v>0</v>
          </cell>
          <cell r="BL2310">
            <v>0</v>
          </cell>
          <cell r="BM2310"/>
          <cell r="BN2310"/>
          <cell r="BO2310"/>
          <cell r="BP2310"/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/>
          <cell r="BZ2310">
            <v>0</v>
          </cell>
          <cell r="CA2310" t="e">
            <v>#REF!</v>
          </cell>
          <cell r="CB2310" t="str">
            <v>Match</v>
          </cell>
          <cell r="CC2310" t="b">
            <v>0</v>
          </cell>
          <cell r="CD2310" t="str">
            <v>0</v>
          </cell>
          <cell r="CE2310">
            <v>1</v>
          </cell>
          <cell r="CF2310">
            <v>0</v>
          </cell>
          <cell r="CG2310" t="e">
            <v>#VALUE!</v>
          </cell>
          <cell r="CH2310" t="str">
            <v>Invalid #</v>
          </cell>
          <cell r="CI2310">
            <v>43123.686840277776</v>
          </cell>
          <cell r="CJ2310"/>
          <cell r="CK2310" t="e">
            <v>#REF!</v>
          </cell>
          <cell r="CL2310" t="e">
            <v>#REF!</v>
          </cell>
        </row>
        <row r="2311">
          <cell r="BG2311" t="str">
            <v>Pass</v>
          </cell>
          <cell r="BH2311" t="str">
            <v>Pass</v>
          </cell>
          <cell r="BI2311" t="str">
            <v>xxxxx</v>
          </cell>
          <cell r="BJ2311">
            <v>0</v>
          </cell>
          <cell r="BK2311">
            <v>0</v>
          </cell>
          <cell r="BL2311">
            <v>0</v>
          </cell>
          <cell r="BM2311"/>
          <cell r="BN2311"/>
          <cell r="BO2311"/>
          <cell r="BP2311"/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/>
          <cell r="BZ2311">
            <v>0</v>
          </cell>
          <cell r="CA2311" t="e">
            <v>#REF!</v>
          </cell>
          <cell r="CB2311" t="str">
            <v>Match</v>
          </cell>
          <cell r="CC2311" t="b">
            <v>0</v>
          </cell>
          <cell r="CD2311" t="str">
            <v>0</v>
          </cell>
          <cell r="CE2311">
            <v>1</v>
          </cell>
          <cell r="CF2311">
            <v>0</v>
          </cell>
          <cell r="CG2311" t="e">
            <v>#VALUE!</v>
          </cell>
          <cell r="CH2311" t="str">
            <v>Invalid #</v>
          </cell>
          <cell r="CI2311">
            <v>43123.686840277776</v>
          </cell>
          <cell r="CJ2311"/>
          <cell r="CK2311" t="e">
            <v>#REF!</v>
          </cell>
          <cell r="CL2311" t="e">
            <v>#REF!</v>
          </cell>
        </row>
        <row r="2312">
          <cell r="BG2312" t="str">
            <v>Pass</v>
          </cell>
          <cell r="BH2312" t="str">
            <v>Pass</v>
          </cell>
          <cell r="BI2312" t="str">
            <v>xxxxx</v>
          </cell>
          <cell r="BJ2312">
            <v>0</v>
          </cell>
          <cell r="BK2312">
            <v>0</v>
          </cell>
          <cell r="BL2312">
            <v>0</v>
          </cell>
          <cell r="BM2312"/>
          <cell r="BN2312"/>
          <cell r="BO2312"/>
          <cell r="BP2312"/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/>
          <cell r="BZ2312">
            <v>0</v>
          </cell>
          <cell r="CA2312" t="e">
            <v>#REF!</v>
          </cell>
          <cell r="CB2312" t="str">
            <v>Match</v>
          </cell>
          <cell r="CC2312" t="b">
            <v>0</v>
          </cell>
          <cell r="CD2312" t="str">
            <v>0</v>
          </cell>
          <cell r="CE2312">
            <v>1</v>
          </cell>
          <cell r="CF2312">
            <v>0</v>
          </cell>
          <cell r="CG2312" t="e">
            <v>#VALUE!</v>
          </cell>
          <cell r="CH2312" t="str">
            <v>Invalid #</v>
          </cell>
          <cell r="CI2312">
            <v>43123.686840277776</v>
          </cell>
          <cell r="CJ2312"/>
          <cell r="CK2312" t="e">
            <v>#REF!</v>
          </cell>
          <cell r="CL2312" t="e">
            <v>#REF!</v>
          </cell>
        </row>
        <row r="2313">
          <cell r="BG2313" t="str">
            <v>Pass</v>
          </cell>
          <cell r="BH2313" t="str">
            <v>Pass</v>
          </cell>
          <cell r="BI2313" t="str">
            <v>xxxxx</v>
          </cell>
          <cell r="BJ2313">
            <v>0</v>
          </cell>
          <cell r="BK2313">
            <v>0</v>
          </cell>
          <cell r="BL2313">
            <v>0</v>
          </cell>
          <cell r="BM2313"/>
          <cell r="BN2313"/>
          <cell r="BO2313"/>
          <cell r="BP2313"/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/>
          <cell r="BZ2313">
            <v>0</v>
          </cell>
          <cell r="CA2313" t="e">
            <v>#REF!</v>
          </cell>
          <cell r="CB2313" t="str">
            <v>Match</v>
          </cell>
          <cell r="CC2313" t="b">
            <v>0</v>
          </cell>
          <cell r="CD2313" t="str">
            <v>0</v>
          </cell>
          <cell r="CE2313">
            <v>1</v>
          </cell>
          <cell r="CF2313">
            <v>0</v>
          </cell>
          <cell r="CG2313" t="e">
            <v>#VALUE!</v>
          </cell>
          <cell r="CH2313" t="str">
            <v>Invalid #</v>
          </cell>
          <cell r="CI2313">
            <v>43123.686840277776</v>
          </cell>
          <cell r="CJ2313"/>
          <cell r="CK2313" t="e">
            <v>#REF!</v>
          </cell>
          <cell r="CL2313" t="e">
            <v>#REF!</v>
          </cell>
        </row>
        <row r="2314">
          <cell r="BG2314" t="str">
            <v>Pass</v>
          </cell>
          <cell r="BH2314" t="str">
            <v>Pass</v>
          </cell>
          <cell r="BI2314" t="str">
            <v>xxxxx</v>
          </cell>
          <cell r="BJ2314">
            <v>0</v>
          </cell>
          <cell r="BK2314">
            <v>0</v>
          </cell>
          <cell r="BL2314">
            <v>0</v>
          </cell>
          <cell r="BM2314"/>
          <cell r="BN2314"/>
          <cell r="BO2314"/>
          <cell r="BP2314"/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/>
          <cell r="BZ2314">
            <v>0</v>
          </cell>
          <cell r="CA2314" t="e">
            <v>#REF!</v>
          </cell>
          <cell r="CB2314" t="str">
            <v>Match</v>
          </cell>
          <cell r="CC2314" t="b">
            <v>0</v>
          </cell>
          <cell r="CD2314" t="str">
            <v>0</v>
          </cell>
          <cell r="CE2314">
            <v>1</v>
          </cell>
          <cell r="CF2314">
            <v>0</v>
          </cell>
          <cell r="CG2314" t="e">
            <v>#VALUE!</v>
          </cell>
          <cell r="CH2314" t="str">
            <v>Invalid #</v>
          </cell>
          <cell r="CI2314">
            <v>43123.686840277776</v>
          </cell>
          <cell r="CJ2314"/>
          <cell r="CK2314" t="e">
            <v>#REF!</v>
          </cell>
          <cell r="CL2314" t="e">
            <v>#REF!</v>
          </cell>
        </row>
        <row r="2315">
          <cell r="BG2315" t="str">
            <v>Pass</v>
          </cell>
          <cell r="BH2315" t="str">
            <v>Pass</v>
          </cell>
          <cell r="BI2315" t="str">
            <v>xxxxx</v>
          </cell>
          <cell r="BJ2315">
            <v>0</v>
          </cell>
          <cell r="BK2315">
            <v>0</v>
          </cell>
          <cell r="BL2315">
            <v>0</v>
          </cell>
          <cell r="BM2315"/>
          <cell r="BN2315"/>
          <cell r="BO2315"/>
          <cell r="BP2315"/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/>
          <cell r="BZ2315">
            <v>0</v>
          </cell>
          <cell r="CA2315" t="e">
            <v>#REF!</v>
          </cell>
          <cell r="CB2315" t="str">
            <v>Match</v>
          </cell>
          <cell r="CC2315" t="b">
            <v>0</v>
          </cell>
          <cell r="CD2315" t="str">
            <v>0</v>
          </cell>
          <cell r="CE2315">
            <v>1</v>
          </cell>
          <cell r="CF2315">
            <v>0</v>
          </cell>
          <cell r="CG2315" t="e">
            <v>#VALUE!</v>
          </cell>
          <cell r="CH2315" t="str">
            <v>Invalid #</v>
          </cell>
          <cell r="CI2315">
            <v>43123.686840277776</v>
          </cell>
          <cell r="CJ2315"/>
          <cell r="CK2315" t="e">
            <v>#REF!</v>
          </cell>
          <cell r="CL2315" t="e">
            <v>#REF!</v>
          </cell>
        </row>
        <row r="2316">
          <cell r="BG2316" t="str">
            <v>Pass</v>
          </cell>
          <cell r="BH2316" t="str">
            <v>Pass</v>
          </cell>
          <cell r="BI2316" t="str">
            <v>xxxxx</v>
          </cell>
          <cell r="BJ2316">
            <v>0</v>
          </cell>
          <cell r="BK2316">
            <v>0</v>
          </cell>
          <cell r="BL2316">
            <v>0</v>
          </cell>
          <cell r="BM2316"/>
          <cell r="BN2316"/>
          <cell r="BO2316"/>
          <cell r="BP2316"/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/>
          <cell r="BZ2316">
            <v>0</v>
          </cell>
          <cell r="CA2316" t="e">
            <v>#REF!</v>
          </cell>
          <cell r="CB2316" t="str">
            <v>Match</v>
          </cell>
          <cell r="CC2316" t="b">
            <v>0</v>
          </cell>
          <cell r="CD2316" t="str">
            <v>0</v>
          </cell>
          <cell r="CE2316">
            <v>1</v>
          </cell>
          <cell r="CF2316">
            <v>0</v>
          </cell>
          <cell r="CG2316" t="e">
            <v>#VALUE!</v>
          </cell>
          <cell r="CH2316" t="str">
            <v>Invalid #</v>
          </cell>
          <cell r="CI2316">
            <v>43123.686840277776</v>
          </cell>
          <cell r="CJ2316"/>
          <cell r="CK2316" t="e">
            <v>#REF!</v>
          </cell>
          <cell r="CL2316" t="e">
            <v>#REF!</v>
          </cell>
        </row>
        <row r="2317">
          <cell r="BG2317" t="str">
            <v>Pass</v>
          </cell>
          <cell r="BH2317" t="str">
            <v>Pass</v>
          </cell>
          <cell r="BI2317" t="str">
            <v>xxxxx</v>
          </cell>
          <cell r="BJ2317">
            <v>0</v>
          </cell>
          <cell r="BK2317">
            <v>0</v>
          </cell>
          <cell r="BL2317">
            <v>0</v>
          </cell>
          <cell r="BM2317"/>
          <cell r="BN2317"/>
          <cell r="BO2317"/>
          <cell r="BP2317"/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/>
          <cell r="BZ2317">
            <v>0</v>
          </cell>
          <cell r="CA2317" t="e">
            <v>#REF!</v>
          </cell>
          <cell r="CB2317" t="str">
            <v>Match</v>
          </cell>
          <cell r="CC2317" t="b">
            <v>0</v>
          </cell>
          <cell r="CD2317" t="str">
            <v>0</v>
          </cell>
          <cell r="CE2317">
            <v>1</v>
          </cell>
          <cell r="CF2317">
            <v>0</v>
          </cell>
          <cell r="CG2317" t="e">
            <v>#VALUE!</v>
          </cell>
          <cell r="CH2317" t="str">
            <v>Invalid #</v>
          </cell>
          <cell r="CI2317">
            <v>43123.686840277776</v>
          </cell>
          <cell r="CJ2317"/>
          <cell r="CK2317" t="e">
            <v>#REF!</v>
          </cell>
          <cell r="CL2317" t="e">
            <v>#REF!</v>
          </cell>
        </row>
        <row r="2318">
          <cell r="BG2318" t="str">
            <v>Pass</v>
          </cell>
          <cell r="BH2318" t="str">
            <v>Pass</v>
          </cell>
          <cell r="BI2318" t="str">
            <v>xxxxx</v>
          </cell>
          <cell r="BJ2318">
            <v>0</v>
          </cell>
          <cell r="BK2318">
            <v>0</v>
          </cell>
          <cell r="BL2318">
            <v>0</v>
          </cell>
          <cell r="BM2318"/>
          <cell r="BN2318"/>
          <cell r="BO2318"/>
          <cell r="BP2318"/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/>
          <cell r="BZ2318">
            <v>0</v>
          </cell>
          <cell r="CA2318" t="e">
            <v>#REF!</v>
          </cell>
          <cell r="CB2318" t="str">
            <v>Match</v>
          </cell>
          <cell r="CC2318" t="b">
            <v>0</v>
          </cell>
          <cell r="CD2318" t="str">
            <v>0</v>
          </cell>
          <cell r="CE2318">
            <v>1</v>
          </cell>
          <cell r="CF2318">
            <v>0</v>
          </cell>
          <cell r="CG2318" t="e">
            <v>#VALUE!</v>
          </cell>
          <cell r="CH2318" t="str">
            <v>Invalid #</v>
          </cell>
          <cell r="CI2318">
            <v>43123.686840277776</v>
          </cell>
          <cell r="CJ2318"/>
          <cell r="CK2318" t="e">
            <v>#REF!</v>
          </cell>
          <cell r="CL2318" t="e">
            <v>#REF!</v>
          </cell>
        </row>
        <row r="2319">
          <cell r="BG2319" t="str">
            <v>Pass</v>
          </cell>
          <cell r="BH2319" t="str">
            <v>Pass</v>
          </cell>
          <cell r="BI2319" t="str">
            <v>xxxxx</v>
          </cell>
          <cell r="BJ2319">
            <v>0</v>
          </cell>
          <cell r="BK2319">
            <v>0</v>
          </cell>
          <cell r="BL2319">
            <v>0</v>
          </cell>
          <cell r="BM2319"/>
          <cell r="BN2319"/>
          <cell r="BO2319"/>
          <cell r="BP2319"/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/>
          <cell r="BZ2319">
            <v>0</v>
          </cell>
          <cell r="CA2319" t="e">
            <v>#REF!</v>
          </cell>
          <cell r="CB2319" t="str">
            <v>Match</v>
          </cell>
          <cell r="CC2319" t="b">
            <v>0</v>
          </cell>
          <cell r="CD2319" t="str">
            <v>0</v>
          </cell>
          <cell r="CE2319">
            <v>1</v>
          </cell>
          <cell r="CF2319">
            <v>0</v>
          </cell>
          <cell r="CG2319" t="e">
            <v>#VALUE!</v>
          </cell>
          <cell r="CH2319" t="str">
            <v>Invalid #</v>
          </cell>
          <cell r="CI2319">
            <v>43123.686840277776</v>
          </cell>
          <cell r="CJ2319"/>
          <cell r="CK2319" t="e">
            <v>#REF!</v>
          </cell>
          <cell r="CL2319" t="e">
            <v>#REF!</v>
          </cell>
        </row>
        <row r="2320">
          <cell r="BG2320" t="str">
            <v>Pass</v>
          </cell>
          <cell r="BH2320" t="str">
            <v>Pass</v>
          </cell>
          <cell r="BI2320" t="str">
            <v>xxxxx</v>
          </cell>
          <cell r="BJ2320">
            <v>0</v>
          </cell>
          <cell r="BK2320">
            <v>0</v>
          </cell>
          <cell r="BL2320">
            <v>0</v>
          </cell>
          <cell r="BM2320"/>
          <cell r="BN2320"/>
          <cell r="BO2320"/>
          <cell r="BP2320"/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/>
          <cell r="BZ2320">
            <v>0</v>
          </cell>
          <cell r="CA2320" t="e">
            <v>#REF!</v>
          </cell>
          <cell r="CB2320" t="str">
            <v>Match</v>
          </cell>
          <cell r="CC2320" t="b">
            <v>0</v>
          </cell>
          <cell r="CD2320" t="str">
            <v>0</v>
          </cell>
          <cell r="CE2320">
            <v>1</v>
          </cell>
          <cell r="CF2320">
            <v>0</v>
          </cell>
          <cell r="CG2320" t="e">
            <v>#VALUE!</v>
          </cell>
          <cell r="CH2320" t="str">
            <v>Invalid #</v>
          </cell>
          <cell r="CI2320">
            <v>43123.686840277776</v>
          </cell>
          <cell r="CJ2320"/>
          <cell r="CK2320" t="e">
            <v>#REF!</v>
          </cell>
          <cell r="CL2320" t="e">
            <v>#REF!</v>
          </cell>
        </row>
        <row r="2321">
          <cell r="BG2321" t="str">
            <v>Pass</v>
          </cell>
          <cell r="BH2321" t="str">
            <v>Pass</v>
          </cell>
          <cell r="BI2321" t="str">
            <v>xxxxx</v>
          </cell>
          <cell r="BJ2321">
            <v>0</v>
          </cell>
          <cell r="BK2321">
            <v>0</v>
          </cell>
          <cell r="BL2321">
            <v>0</v>
          </cell>
          <cell r="BM2321"/>
          <cell r="BN2321"/>
          <cell r="BO2321"/>
          <cell r="BP2321"/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/>
          <cell r="BZ2321">
            <v>0</v>
          </cell>
          <cell r="CA2321" t="e">
            <v>#REF!</v>
          </cell>
          <cell r="CB2321" t="str">
            <v>Match</v>
          </cell>
          <cell r="CC2321" t="b">
            <v>0</v>
          </cell>
          <cell r="CD2321" t="str">
            <v>0</v>
          </cell>
          <cell r="CE2321">
            <v>1</v>
          </cell>
          <cell r="CF2321">
            <v>0</v>
          </cell>
          <cell r="CG2321" t="e">
            <v>#VALUE!</v>
          </cell>
          <cell r="CH2321" t="str">
            <v>Invalid #</v>
          </cell>
          <cell r="CI2321">
            <v>43123.686840277776</v>
          </cell>
          <cell r="CJ2321"/>
          <cell r="CK2321" t="e">
            <v>#REF!</v>
          </cell>
          <cell r="CL2321" t="e">
            <v>#REF!</v>
          </cell>
        </row>
        <row r="2322">
          <cell r="BG2322" t="str">
            <v>Pass</v>
          </cell>
          <cell r="BH2322" t="str">
            <v>Pass</v>
          </cell>
          <cell r="BI2322" t="str">
            <v>xxxxx</v>
          </cell>
          <cell r="BJ2322">
            <v>0</v>
          </cell>
          <cell r="BK2322">
            <v>0</v>
          </cell>
          <cell r="BL2322">
            <v>0</v>
          </cell>
          <cell r="BM2322"/>
          <cell r="BN2322"/>
          <cell r="BO2322"/>
          <cell r="BP2322"/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/>
          <cell r="BZ2322">
            <v>0</v>
          </cell>
          <cell r="CA2322" t="e">
            <v>#REF!</v>
          </cell>
          <cell r="CB2322" t="str">
            <v>Match</v>
          </cell>
          <cell r="CC2322" t="b">
            <v>0</v>
          </cell>
          <cell r="CD2322" t="str">
            <v>0</v>
          </cell>
          <cell r="CE2322">
            <v>1</v>
          </cell>
          <cell r="CF2322">
            <v>0</v>
          </cell>
          <cell r="CG2322" t="e">
            <v>#VALUE!</v>
          </cell>
          <cell r="CH2322" t="str">
            <v>Invalid #</v>
          </cell>
          <cell r="CI2322">
            <v>43123.686840277776</v>
          </cell>
          <cell r="CJ2322"/>
          <cell r="CK2322" t="e">
            <v>#REF!</v>
          </cell>
          <cell r="CL2322" t="e">
            <v>#REF!</v>
          </cell>
        </row>
        <row r="2323">
          <cell r="BG2323" t="str">
            <v>Pass</v>
          </cell>
          <cell r="BH2323" t="str">
            <v>Pass</v>
          </cell>
          <cell r="BI2323" t="str">
            <v>xxxxx</v>
          </cell>
          <cell r="BJ2323">
            <v>0</v>
          </cell>
          <cell r="BK2323">
            <v>0</v>
          </cell>
          <cell r="BL2323">
            <v>0</v>
          </cell>
          <cell r="BM2323"/>
          <cell r="BN2323"/>
          <cell r="BO2323"/>
          <cell r="BP2323"/>
          <cell r="BQ2323">
            <v>0</v>
          </cell>
          <cell r="BR2323">
            <v>0</v>
          </cell>
          <cell r="BS2323">
            <v>0</v>
          </cell>
          <cell r="BT2323">
            <v>0</v>
          </cell>
          <cell r="BU2323">
            <v>0</v>
          </cell>
          <cell r="BV2323">
            <v>0</v>
          </cell>
          <cell r="BW2323">
            <v>0</v>
          </cell>
          <cell r="BX2323">
            <v>0</v>
          </cell>
          <cell r="BY2323"/>
          <cell r="BZ2323">
            <v>0</v>
          </cell>
          <cell r="CA2323" t="e">
            <v>#REF!</v>
          </cell>
          <cell r="CB2323" t="str">
            <v>Match</v>
          </cell>
          <cell r="CC2323" t="b">
            <v>0</v>
          </cell>
          <cell r="CD2323" t="str">
            <v>0</v>
          </cell>
          <cell r="CE2323">
            <v>1</v>
          </cell>
          <cell r="CF2323">
            <v>0</v>
          </cell>
          <cell r="CG2323" t="e">
            <v>#VALUE!</v>
          </cell>
          <cell r="CH2323" t="str">
            <v>Invalid #</v>
          </cell>
          <cell r="CI2323">
            <v>43123.686840277776</v>
          </cell>
          <cell r="CJ2323"/>
          <cell r="CK2323" t="e">
            <v>#REF!</v>
          </cell>
          <cell r="CL2323" t="e">
            <v>#REF!</v>
          </cell>
        </row>
        <row r="2324">
          <cell r="BG2324" t="str">
            <v>Pass</v>
          </cell>
          <cell r="BH2324" t="str">
            <v>Pass</v>
          </cell>
          <cell r="BI2324" t="str">
            <v>xxxxx</v>
          </cell>
          <cell r="BJ2324">
            <v>0</v>
          </cell>
          <cell r="BK2324">
            <v>0</v>
          </cell>
          <cell r="BL2324">
            <v>0</v>
          </cell>
          <cell r="BM2324"/>
          <cell r="BN2324"/>
          <cell r="BO2324"/>
          <cell r="BP2324"/>
          <cell r="BQ2324">
            <v>0</v>
          </cell>
          <cell r="BR2324">
            <v>0</v>
          </cell>
          <cell r="BS2324">
            <v>0</v>
          </cell>
          <cell r="BT2324">
            <v>0</v>
          </cell>
          <cell r="BU2324">
            <v>0</v>
          </cell>
          <cell r="BV2324">
            <v>0</v>
          </cell>
          <cell r="BW2324">
            <v>0</v>
          </cell>
          <cell r="BX2324">
            <v>0</v>
          </cell>
          <cell r="BY2324"/>
          <cell r="BZ2324">
            <v>0</v>
          </cell>
          <cell r="CA2324" t="e">
            <v>#REF!</v>
          </cell>
          <cell r="CB2324" t="str">
            <v>Match</v>
          </cell>
          <cell r="CC2324" t="b">
            <v>0</v>
          </cell>
          <cell r="CD2324" t="str">
            <v>0</v>
          </cell>
          <cell r="CE2324">
            <v>1</v>
          </cell>
          <cell r="CF2324">
            <v>0</v>
          </cell>
          <cell r="CG2324" t="e">
            <v>#VALUE!</v>
          </cell>
          <cell r="CH2324" t="str">
            <v>Invalid #</v>
          </cell>
          <cell r="CI2324">
            <v>43123.686840277776</v>
          </cell>
          <cell r="CJ2324"/>
          <cell r="CK2324" t="e">
            <v>#REF!</v>
          </cell>
          <cell r="CL2324" t="e">
            <v>#REF!</v>
          </cell>
        </row>
        <row r="2325">
          <cell r="BG2325" t="str">
            <v>Pass</v>
          </cell>
          <cell r="BH2325" t="str">
            <v>Pass</v>
          </cell>
          <cell r="BI2325" t="str">
            <v>xxxxx</v>
          </cell>
          <cell r="BJ2325">
            <v>0</v>
          </cell>
          <cell r="BK2325">
            <v>0</v>
          </cell>
          <cell r="BL2325">
            <v>0</v>
          </cell>
          <cell r="BM2325"/>
          <cell r="BN2325"/>
          <cell r="BO2325"/>
          <cell r="BP2325"/>
          <cell r="BQ2325">
            <v>0</v>
          </cell>
          <cell r="BR2325">
            <v>0</v>
          </cell>
          <cell r="BS2325">
            <v>0</v>
          </cell>
          <cell r="BT2325">
            <v>0</v>
          </cell>
          <cell r="BU2325">
            <v>0</v>
          </cell>
          <cell r="BV2325">
            <v>0</v>
          </cell>
          <cell r="BW2325">
            <v>0</v>
          </cell>
          <cell r="BX2325">
            <v>0</v>
          </cell>
          <cell r="BY2325"/>
          <cell r="BZ2325">
            <v>0</v>
          </cell>
          <cell r="CA2325" t="e">
            <v>#REF!</v>
          </cell>
          <cell r="CB2325" t="str">
            <v>Match</v>
          </cell>
          <cell r="CC2325" t="b">
            <v>0</v>
          </cell>
          <cell r="CD2325" t="str">
            <v>0</v>
          </cell>
          <cell r="CE2325">
            <v>1</v>
          </cell>
          <cell r="CF2325">
            <v>0</v>
          </cell>
          <cell r="CG2325" t="e">
            <v>#VALUE!</v>
          </cell>
          <cell r="CH2325" t="str">
            <v>Invalid #</v>
          </cell>
          <cell r="CI2325">
            <v>43123.686840277776</v>
          </cell>
          <cell r="CJ2325"/>
          <cell r="CK2325" t="e">
            <v>#REF!</v>
          </cell>
          <cell r="CL2325" t="e">
            <v>#REF!</v>
          </cell>
        </row>
        <row r="2326">
          <cell r="BG2326" t="str">
            <v>Pass</v>
          </cell>
          <cell r="BH2326" t="str">
            <v>Pass</v>
          </cell>
          <cell r="BI2326" t="str">
            <v>xxxxx</v>
          </cell>
          <cell r="BJ2326">
            <v>0</v>
          </cell>
          <cell r="BK2326">
            <v>0</v>
          </cell>
          <cell r="BL2326">
            <v>0</v>
          </cell>
          <cell r="BM2326"/>
          <cell r="BN2326"/>
          <cell r="BO2326"/>
          <cell r="BP2326"/>
          <cell r="BQ2326">
            <v>0</v>
          </cell>
          <cell r="BR2326">
            <v>0</v>
          </cell>
          <cell r="BS2326">
            <v>0</v>
          </cell>
          <cell r="BT2326">
            <v>0</v>
          </cell>
          <cell r="BU2326">
            <v>0</v>
          </cell>
          <cell r="BV2326">
            <v>0</v>
          </cell>
          <cell r="BW2326">
            <v>0</v>
          </cell>
          <cell r="BX2326">
            <v>0</v>
          </cell>
          <cell r="BY2326"/>
          <cell r="BZ2326">
            <v>0</v>
          </cell>
          <cell r="CA2326" t="e">
            <v>#REF!</v>
          </cell>
          <cell r="CB2326" t="str">
            <v>Match</v>
          </cell>
          <cell r="CC2326" t="b">
            <v>0</v>
          </cell>
          <cell r="CD2326" t="str">
            <v>0</v>
          </cell>
          <cell r="CE2326">
            <v>1</v>
          </cell>
          <cell r="CF2326">
            <v>0</v>
          </cell>
          <cell r="CG2326" t="e">
            <v>#VALUE!</v>
          </cell>
          <cell r="CH2326" t="str">
            <v>Invalid #</v>
          </cell>
          <cell r="CI2326">
            <v>43123.686840277776</v>
          </cell>
          <cell r="CJ2326"/>
          <cell r="CK2326" t="e">
            <v>#REF!</v>
          </cell>
          <cell r="CL2326" t="e">
            <v>#REF!</v>
          </cell>
        </row>
        <row r="2327">
          <cell r="BG2327" t="str">
            <v>Pass</v>
          </cell>
          <cell r="BH2327" t="str">
            <v>Pass</v>
          </cell>
          <cell r="BI2327" t="str">
            <v>xxxxx</v>
          </cell>
          <cell r="BJ2327">
            <v>0</v>
          </cell>
          <cell r="BK2327">
            <v>0</v>
          </cell>
          <cell r="BL2327">
            <v>0</v>
          </cell>
          <cell r="BM2327"/>
          <cell r="BN2327"/>
          <cell r="BO2327"/>
          <cell r="BP2327"/>
          <cell r="BQ2327">
            <v>0</v>
          </cell>
          <cell r="BR2327">
            <v>0</v>
          </cell>
          <cell r="BS2327">
            <v>0</v>
          </cell>
          <cell r="BT2327">
            <v>0</v>
          </cell>
          <cell r="BU2327">
            <v>0</v>
          </cell>
          <cell r="BV2327">
            <v>0</v>
          </cell>
          <cell r="BW2327">
            <v>0</v>
          </cell>
          <cell r="BX2327">
            <v>0</v>
          </cell>
          <cell r="BY2327"/>
          <cell r="BZ2327">
            <v>0</v>
          </cell>
          <cell r="CA2327" t="e">
            <v>#REF!</v>
          </cell>
          <cell r="CB2327" t="str">
            <v>Match</v>
          </cell>
          <cell r="CC2327" t="b">
            <v>0</v>
          </cell>
          <cell r="CD2327" t="str">
            <v>0</v>
          </cell>
          <cell r="CE2327">
            <v>1</v>
          </cell>
          <cell r="CF2327">
            <v>0</v>
          </cell>
          <cell r="CG2327" t="e">
            <v>#VALUE!</v>
          </cell>
          <cell r="CH2327" t="str">
            <v>Invalid #</v>
          </cell>
          <cell r="CI2327">
            <v>43123.686840277776</v>
          </cell>
          <cell r="CJ2327"/>
          <cell r="CK2327" t="e">
            <v>#REF!</v>
          </cell>
          <cell r="CL2327" t="e">
            <v>#REF!</v>
          </cell>
        </row>
        <row r="2328">
          <cell r="BG2328" t="str">
            <v>Pass</v>
          </cell>
          <cell r="BH2328" t="str">
            <v>Pass</v>
          </cell>
          <cell r="BI2328" t="str">
            <v>xxxxx</v>
          </cell>
          <cell r="BJ2328">
            <v>0</v>
          </cell>
          <cell r="BK2328">
            <v>0</v>
          </cell>
          <cell r="BL2328">
            <v>0</v>
          </cell>
          <cell r="BM2328"/>
          <cell r="BN2328"/>
          <cell r="BO2328"/>
          <cell r="BP2328"/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0</v>
          </cell>
          <cell r="BV2328">
            <v>0</v>
          </cell>
          <cell r="BW2328">
            <v>0</v>
          </cell>
          <cell r="BX2328">
            <v>0</v>
          </cell>
          <cell r="BY2328"/>
          <cell r="BZ2328">
            <v>0</v>
          </cell>
          <cell r="CA2328" t="e">
            <v>#REF!</v>
          </cell>
          <cell r="CB2328" t="str">
            <v>Match</v>
          </cell>
          <cell r="CC2328" t="b">
            <v>0</v>
          </cell>
          <cell r="CD2328" t="str">
            <v>0</v>
          </cell>
          <cell r="CE2328">
            <v>1</v>
          </cell>
          <cell r="CF2328">
            <v>0</v>
          </cell>
          <cell r="CG2328" t="e">
            <v>#VALUE!</v>
          </cell>
          <cell r="CH2328" t="str">
            <v>Invalid #</v>
          </cell>
          <cell r="CI2328">
            <v>43123.686840277776</v>
          </cell>
          <cell r="CJ2328"/>
          <cell r="CK2328" t="e">
            <v>#REF!</v>
          </cell>
          <cell r="CL2328" t="e">
            <v>#REF!</v>
          </cell>
        </row>
        <row r="2329">
          <cell r="BG2329" t="str">
            <v>Pass</v>
          </cell>
          <cell r="BH2329" t="str">
            <v>Pass</v>
          </cell>
          <cell r="BI2329" t="str">
            <v>xxxxx</v>
          </cell>
          <cell r="BJ2329">
            <v>0</v>
          </cell>
          <cell r="BK2329">
            <v>0</v>
          </cell>
          <cell r="BL2329">
            <v>0</v>
          </cell>
          <cell r="BM2329"/>
          <cell r="BN2329"/>
          <cell r="BO2329"/>
          <cell r="BP2329"/>
          <cell r="BQ2329">
            <v>0</v>
          </cell>
          <cell r="BR2329">
            <v>0</v>
          </cell>
          <cell r="BS2329">
            <v>0</v>
          </cell>
          <cell r="BT2329">
            <v>0</v>
          </cell>
          <cell r="BU2329">
            <v>0</v>
          </cell>
          <cell r="BV2329">
            <v>0</v>
          </cell>
          <cell r="BW2329">
            <v>0</v>
          </cell>
          <cell r="BX2329">
            <v>0</v>
          </cell>
          <cell r="BY2329"/>
          <cell r="BZ2329">
            <v>0</v>
          </cell>
          <cell r="CA2329" t="e">
            <v>#REF!</v>
          </cell>
          <cell r="CB2329" t="str">
            <v>Match</v>
          </cell>
          <cell r="CC2329" t="b">
            <v>0</v>
          </cell>
          <cell r="CD2329" t="str">
            <v>0</v>
          </cell>
          <cell r="CE2329">
            <v>1</v>
          </cell>
          <cell r="CF2329">
            <v>0</v>
          </cell>
          <cell r="CG2329" t="e">
            <v>#VALUE!</v>
          </cell>
          <cell r="CH2329" t="str">
            <v>Invalid #</v>
          </cell>
          <cell r="CI2329">
            <v>43123.686840277776</v>
          </cell>
          <cell r="CJ2329"/>
          <cell r="CK2329" t="e">
            <v>#REF!</v>
          </cell>
          <cell r="CL2329" t="e">
            <v>#REF!</v>
          </cell>
        </row>
        <row r="2330">
          <cell r="BG2330" t="str">
            <v>Pass</v>
          </cell>
          <cell r="BH2330" t="str">
            <v>Pass</v>
          </cell>
          <cell r="BI2330" t="str">
            <v>xxxxx</v>
          </cell>
          <cell r="BJ2330">
            <v>0</v>
          </cell>
          <cell r="BK2330">
            <v>0</v>
          </cell>
          <cell r="BL2330">
            <v>0</v>
          </cell>
          <cell r="BM2330"/>
          <cell r="BN2330"/>
          <cell r="BO2330"/>
          <cell r="BP2330"/>
          <cell r="BQ2330">
            <v>0</v>
          </cell>
          <cell r="BR2330">
            <v>0</v>
          </cell>
          <cell r="BS2330">
            <v>0</v>
          </cell>
          <cell r="BT2330">
            <v>0</v>
          </cell>
          <cell r="BU2330">
            <v>0</v>
          </cell>
          <cell r="BV2330">
            <v>0</v>
          </cell>
          <cell r="BW2330">
            <v>0</v>
          </cell>
          <cell r="BX2330">
            <v>0</v>
          </cell>
          <cell r="BY2330"/>
          <cell r="BZ2330">
            <v>0</v>
          </cell>
          <cell r="CA2330" t="e">
            <v>#REF!</v>
          </cell>
          <cell r="CB2330" t="str">
            <v>Match</v>
          </cell>
          <cell r="CC2330" t="b">
            <v>0</v>
          </cell>
          <cell r="CD2330" t="str">
            <v>0</v>
          </cell>
          <cell r="CE2330">
            <v>1</v>
          </cell>
          <cell r="CF2330">
            <v>0</v>
          </cell>
          <cell r="CG2330" t="e">
            <v>#VALUE!</v>
          </cell>
          <cell r="CH2330" t="str">
            <v>Invalid #</v>
          </cell>
          <cell r="CI2330">
            <v>43123.686840277776</v>
          </cell>
          <cell r="CJ2330"/>
          <cell r="CK2330" t="e">
            <v>#REF!</v>
          </cell>
          <cell r="CL2330" t="e">
            <v>#REF!</v>
          </cell>
        </row>
        <row r="2331">
          <cell r="BG2331" t="str">
            <v>Pass</v>
          </cell>
          <cell r="BH2331" t="str">
            <v>Pass</v>
          </cell>
          <cell r="BI2331" t="str">
            <v>xxxxx</v>
          </cell>
          <cell r="BJ2331">
            <v>0</v>
          </cell>
          <cell r="BK2331">
            <v>0</v>
          </cell>
          <cell r="BL2331">
            <v>0</v>
          </cell>
          <cell r="BM2331"/>
          <cell r="BN2331"/>
          <cell r="BO2331"/>
          <cell r="BP2331"/>
          <cell r="BQ2331">
            <v>0</v>
          </cell>
          <cell r="BR2331">
            <v>0</v>
          </cell>
          <cell r="BS2331">
            <v>0</v>
          </cell>
          <cell r="BT2331">
            <v>0</v>
          </cell>
          <cell r="BU2331">
            <v>0</v>
          </cell>
          <cell r="BV2331">
            <v>0</v>
          </cell>
          <cell r="BW2331">
            <v>0</v>
          </cell>
          <cell r="BX2331">
            <v>0</v>
          </cell>
          <cell r="BY2331"/>
          <cell r="BZ2331">
            <v>0</v>
          </cell>
          <cell r="CA2331" t="e">
            <v>#REF!</v>
          </cell>
          <cell r="CB2331" t="str">
            <v>Match</v>
          </cell>
          <cell r="CC2331" t="b">
            <v>0</v>
          </cell>
          <cell r="CD2331" t="str">
            <v>0</v>
          </cell>
          <cell r="CE2331">
            <v>1</v>
          </cell>
          <cell r="CF2331">
            <v>0</v>
          </cell>
          <cell r="CG2331" t="e">
            <v>#VALUE!</v>
          </cell>
          <cell r="CH2331" t="str">
            <v>Invalid #</v>
          </cell>
          <cell r="CI2331">
            <v>43123.686840277776</v>
          </cell>
          <cell r="CJ2331"/>
          <cell r="CK2331" t="e">
            <v>#REF!</v>
          </cell>
          <cell r="CL2331" t="e">
            <v>#REF!</v>
          </cell>
        </row>
        <row r="2332">
          <cell r="BG2332" t="str">
            <v>Pass</v>
          </cell>
          <cell r="BH2332" t="str">
            <v>Pass</v>
          </cell>
          <cell r="BI2332" t="str">
            <v>xxxxx</v>
          </cell>
          <cell r="BJ2332">
            <v>0</v>
          </cell>
          <cell r="BK2332">
            <v>0</v>
          </cell>
          <cell r="BL2332">
            <v>0</v>
          </cell>
          <cell r="BM2332"/>
          <cell r="BN2332"/>
          <cell r="BO2332"/>
          <cell r="BP2332"/>
          <cell r="BQ2332">
            <v>0</v>
          </cell>
          <cell r="BR2332">
            <v>0</v>
          </cell>
          <cell r="BS2332">
            <v>0</v>
          </cell>
          <cell r="BT2332">
            <v>0</v>
          </cell>
          <cell r="BU2332">
            <v>0</v>
          </cell>
          <cell r="BV2332">
            <v>0</v>
          </cell>
          <cell r="BW2332">
            <v>0</v>
          </cell>
          <cell r="BX2332">
            <v>0</v>
          </cell>
          <cell r="BY2332"/>
          <cell r="BZ2332">
            <v>0</v>
          </cell>
          <cell r="CA2332" t="e">
            <v>#REF!</v>
          </cell>
          <cell r="CB2332" t="str">
            <v>Match</v>
          </cell>
          <cell r="CC2332" t="b">
            <v>0</v>
          </cell>
          <cell r="CD2332" t="str">
            <v>0</v>
          </cell>
          <cell r="CE2332">
            <v>1</v>
          </cell>
          <cell r="CF2332">
            <v>0</v>
          </cell>
          <cell r="CG2332" t="e">
            <v>#VALUE!</v>
          </cell>
          <cell r="CH2332" t="str">
            <v>Invalid #</v>
          </cell>
          <cell r="CI2332">
            <v>43123.686840277776</v>
          </cell>
          <cell r="CJ2332"/>
          <cell r="CK2332" t="e">
            <v>#REF!</v>
          </cell>
          <cell r="CL2332" t="e">
            <v>#REF!</v>
          </cell>
        </row>
        <row r="2333">
          <cell r="BG2333" t="str">
            <v>Pass</v>
          </cell>
          <cell r="BH2333" t="str">
            <v>Pass</v>
          </cell>
          <cell r="BI2333" t="str">
            <v>xxxxx</v>
          </cell>
          <cell r="BJ2333">
            <v>0</v>
          </cell>
          <cell r="BK2333">
            <v>0</v>
          </cell>
          <cell r="BL2333">
            <v>0</v>
          </cell>
          <cell r="BM2333"/>
          <cell r="BN2333"/>
          <cell r="BO2333"/>
          <cell r="BP2333"/>
          <cell r="BQ2333">
            <v>0</v>
          </cell>
          <cell r="BR2333">
            <v>0</v>
          </cell>
          <cell r="BS2333">
            <v>0</v>
          </cell>
          <cell r="BT2333">
            <v>0</v>
          </cell>
          <cell r="BU2333">
            <v>0</v>
          </cell>
          <cell r="BV2333">
            <v>0</v>
          </cell>
          <cell r="BW2333">
            <v>0</v>
          </cell>
          <cell r="BX2333">
            <v>0</v>
          </cell>
          <cell r="BY2333"/>
          <cell r="BZ2333">
            <v>0</v>
          </cell>
          <cell r="CA2333" t="e">
            <v>#REF!</v>
          </cell>
          <cell r="CB2333" t="str">
            <v>Match</v>
          </cell>
          <cell r="CC2333" t="b">
            <v>0</v>
          </cell>
          <cell r="CD2333" t="str">
            <v>0</v>
          </cell>
          <cell r="CE2333">
            <v>1</v>
          </cell>
          <cell r="CF2333">
            <v>0</v>
          </cell>
          <cell r="CG2333" t="e">
            <v>#VALUE!</v>
          </cell>
          <cell r="CH2333" t="str">
            <v>Invalid #</v>
          </cell>
          <cell r="CI2333">
            <v>43123.686840277776</v>
          </cell>
          <cell r="CJ2333"/>
          <cell r="CK2333" t="e">
            <v>#REF!</v>
          </cell>
          <cell r="CL2333" t="e">
            <v>#REF!</v>
          </cell>
        </row>
        <row r="2334">
          <cell r="BG2334" t="str">
            <v>Pass</v>
          </cell>
          <cell r="BH2334" t="str">
            <v>Pass</v>
          </cell>
          <cell r="BI2334" t="str">
            <v>xxxxx</v>
          </cell>
          <cell r="BJ2334">
            <v>0</v>
          </cell>
          <cell r="BK2334">
            <v>0</v>
          </cell>
          <cell r="BL2334">
            <v>0</v>
          </cell>
          <cell r="BM2334"/>
          <cell r="BN2334"/>
          <cell r="BO2334"/>
          <cell r="BP2334"/>
          <cell r="BQ2334">
            <v>0</v>
          </cell>
          <cell r="BR2334">
            <v>0</v>
          </cell>
          <cell r="BS2334">
            <v>0</v>
          </cell>
          <cell r="BT2334">
            <v>0</v>
          </cell>
          <cell r="BU2334">
            <v>0</v>
          </cell>
          <cell r="BV2334">
            <v>0</v>
          </cell>
          <cell r="BW2334">
            <v>0</v>
          </cell>
          <cell r="BX2334">
            <v>0</v>
          </cell>
          <cell r="BY2334"/>
          <cell r="BZ2334">
            <v>0</v>
          </cell>
          <cell r="CA2334" t="e">
            <v>#REF!</v>
          </cell>
          <cell r="CB2334" t="str">
            <v>Match</v>
          </cell>
          <cell r="CC2334" t="b">
            <v>0</v>
          </cell>
          <cell r="CD2334" t="str">
            <v>0</v>
          </cell>
          <cell r="CE2334">
            <v>1</v>
          </cell>
          <cell r="CF2334">
            <v>0</v>
          </cell>
          <cell r="CG2334" t="e">
            <v>#VALUE!</v>
          </cell>
          <cell r="CH2334" t="str">
            <v>Invalid #</v>
          </cell>
          <cell r="CI2334">
            <v>43123.686840277776</v>
          </cell>
          <cell r="CJ2334"/>
          <cell r="CK2334" t="e">
            <v>#REF!</v>
          </cell>
          <cell r="CL2334" t="e">
            <v>#REF!</v>
          </cell>
        </row>
        <row r="2335">
          <cell r="BG2335" t="str">
            <v>Pass</v>
          </cell>
          <cell r="BH2335" t="str">
            <v>Pass</v>
          </cell>
          <cell r="BI2335" t="str">
            <v>xxxxx</v>
          </cell>
          <cell r="BJ2335">
            <v>0</v>
          </cell>
          <cell r="BK2335">
            <v>0</v>
          </cell>
          <cell r="BL2335">
            <v>0</v>
          </cell>
          <cell r="BM2335"/>
          <cell r="BN2335"/>
          <cell r="BO2335"/>
          <cell r="BP2335"/>
          <cell r="BQ2335">
            <v>0</v>
          </cell>
          <cell r="BR2335">
            <v>0</v>
          </cell>
          <cell r="BS2335">
            <v>0</v>
          </cell>
          <cell r="BT2335">
            <v>0</v>
          </cell>
          <cell r="BU2335">
            <v>0</v>
          </cell>
          <cell r="BV2335">
            <v>0</v>
          </cell>
          <cell r="BW2335">
            <v>0</v>
          </cell>
          <cell r="BX2335">
            <v>0</v>
          </cell>
          <cell r="BY2335"/>
          <cell r="BZ2335">
            <v>0</v>
          </cell>
          <cell r="CA2335" t="e">
            <v>#REF!</v>
          </cell>
          <cell r="CB2335" t="str">
            <v>Match</v>
          </cell>
          <cell r="CC2335" t="b">
            <v>0</v>
          </cell>
          <cell r="CD2335" t="str">
            <v>0</v>
          </cell>
          <cell r="CE2335">
            <v>1</v>
          </cell>
          <cell r="CF2335">
            <v>0</v>
          </cell>
          <cell r="CG2335" t="e">
            <v>#VALUE!</v>
          </cell>
          <cell r="CH2335" t="str">
            <v>Invalid #</v>
          </cell>
          <cell r="CI2335">
            <v>43123.686840277776</v>
          </cell>
          <cell r="CJ2335"/>
          <cell r="CK2335" t="e">
            <v>#REF!</v>
          </cell>
          <cell r="CL2335" t="e">
            <v>#REF!</v>
          </cell>
        </row>
        <row r="2336">
          <cell r="BG2336" t="str">
            <v>Pass</v>
          </cell>
          <cell r="BH2336" t="str">
            <v>Pass</v>
          </cell>
          <cell r="BI2336" t="str">
            <v>xxxxx</v>
          </cell>
          <cell r="BJ2336">
            <v>0</v>
          </cell>
          <cell r="BK2336">
            <v>0</v>
          </cell>
          <cell r="BL2336">
            <v>0</v>
          </cell>
          <cell r="BM2336"/>
          <cell r="BN2336"/>
          <cell r="BO2336"/>
          <cell r="BP2336"/>
          <cell r="BQ2336">
            <v>0</v>
          </cell>
          <cell r="BR2336">
            <v>0</v>
          </cell>
          <cell r="BS2336">
            <v>0</v>
          </cell>
          <cell r="BT2336">
            <v>0</v>
          </cell>
          <cell r="BU2336">
            <v>0</v>
          </cell>
          <cell r="BV2336">
            <v>0</v>
          </cell>
          <cell r="BW2336">
            <v>0</v>
          </cell>
          <cell r="BX2336">
            <v>0</v>
          </cell>
          <cell r="BY2336"/>
          <cell r="BZ2336">
            <v>0</v>
          </cell>
          <cell r="CA2336" t="e">
            <v>#REF!</v>
          </cell>
          <cell r="CB2336" t="str">
            <v>Match</v>
          </cell>
          <cell r="CC2336" t="b">
            <v>0</v>
          </cell>
          <cell r="CD2336" t="str">
            <v>0</v>
          </cell>
          <cell r="CE2336">
            <v>1</v>
          </cell>
          <cell r="CF2336">
            <v>0</v>
          </cell>
          <cell r="CG2336" t="e">
            <v>#VALUE!</v>
          </cell>
          <cell r="CH2336" t="str">
            <v>Invalid #</v>
          </cell>
          <cell r="CI2336">
            <v>43123.686840277776</v>
          </cell>
          <cell r="CJ2336"/>
          <cell r="CK2336" t="e">
            <v>#REF!</v>
          </cell>
          <cell r="CL2336" t="e">
            <v>#REF!</v>
          </cell>
        </row>
        <row r="2337">
          <cell r="BG2337" t="str">
            <v>Pass</v>
          </cell>
          <cell r="BH2337" t="str">
            <v>Pass</v>
          </cell>
          <cell r="BI2337" t="str">
            <v>xxxxx</v>
          </cell>
          <cell r="BJ2337">
            <v>0</v>
          </cell>
          <cell r="BK2337">
            <v>0</v>
          </cell>
          <cell r="BL2337">
            <v>0</v>
          </cell>
          <cell r="BM2337"/>
          <cell r="BN2337"/>
          <cell r="BO2337"/>
          <cell r="BP2337"/>
          <cell r="BQ2337">
            <v>0</v>
          </cell>
          <cell r="BR2337">
            <v>0</v>
          </cell>
          <cell r="BS2337">
            <v>0</v>
          </cell>
          <cell r="BT2337">
            <v>0</v>
          </cell>
          <cell r="BU2337">
            <v>0</v>
          </cell>
          <cell r="BV2337">
            <v>0</v>
          </cell>
          <cell r="BW2337">
            <v>0</v>
          </cell>
          <cell r="BX2337">
            <v>0</v>
          </cell>
          <cell r="BY2337"/>
          <cell r="BZ2337">
            <v>0</v>
          </cell>
          <cell r="CA2337" t="e">
            <v>#REF!</v>
          </cell>
          <cell r="CB2337" t="str">
            <v>Match</v>
          </cell>
          <cell r="CC2337" t="b">
            <v>0</v>
          </cell>
          <cell r="CD2337" t="str">
            <v>0</v>
          </cell>
          <cell r="CE2337">
            <v>1</v>
          </cell>
          <cell r="CF2337">
            <v>0</v>
          </cell>
          <cell r="CG2337" t="e">
            <v>#VALUE!</v>
          </cell>
          <cell r="CH2337" t="str">
            <v>Invalid #</v>
          </cell>
          <cell r="CI2337">
            <v>43123.686840277776</v>
          </cell>
          <cell r="CJ2337"/>
          <cell r="CK2337" t="e">
            <v>#REF!</v>
          </cell>
          <cell r="CL2337" t="e">
            <v>#REF!</v>
          </cell>
        </row>
        <row r="2338">
          <cell r="BG2338" t="str">
            <v>Pass</v>
          </cell>
          <cell r="BH2338" t="str">
            <v>Pass</v>
          </cell>
          <cell r="BI2338" t="str">
            <v>xxxxx</v>
          </cell>
          <cell r="BJ2338">
            <v>0</v>
          </cell>
          <cell r="BK2338">
            <v>0</v>
          </cell>
          <cell r="BL2338">
            <v>0</v>
          </cell>
          <cell r="BM2338"/>
          <cell r="BN2338"/>
          <cell r="BO2338"/>
          <cell r="BP2338"/>
          <cell r="BQ2338">
            <v>0</v>
          </cell>
          <cell r="BR2338">
            <v>0</v>
          </cell>
          <cell r="BS2338">
            <v>0</v>
          </cell>
          <cell r="BT2338">
            <v>0</v>
          </cell>
          <cell r="BU2338">
            <v>0</v>
          </cell>
          <cell r="BV2338">
            <v>0</v>
          </cell>
          <cell r="BW2338">
            <v>0</v>
          </cell>
          <cell r="BX2338">
            <v>0</v>
          </cell>
          <cell r="BY2338"/>
          <cell r="BZ2338">
            <v>0</v>
          </cell>
          <cell r="CA2338" t="e">
            <v>#REF!</v>
          </cell>
          <cell r="CB2338" t="str">
            <v>Match</v>
          </cell>
          <cell r="CC2338" t="b">
            <v>0</v>
          </cell>
          <cell r="CD2338" t="str">
            <v>0</v>
          </cell>
          <cell r="CE2338">
            <v>1</v>
          </cell>
          <cell r="CF2338">
            <v>0</v>
          </cell>
          <cell r="CG2338" t="e">
            <v>#VALUE!</v>
          </cell>
          <cell r="CH2338" t="str">
            <v>Invalid #</v>
          </cell>
          <cell r="CI2338">
            <v>43123.686840277776</v>
          </cell>
          <cell r="CJ2338"/>
          <cell r="CK2338" t="e">
            <v>#REF!</v>
          </cell>
          <cell r="CL2338" t="e">
            <v>#REF!</v>
          </cell>
        </row>
        <row r="2339">
          <cell r="BG2339" t="str">
            <v>Pass</v>
          </cell>
          <cell r="BH2339" t="str">
            <v>Pass</v>
          </cell>
          <cell r="BI2339" t="str">
            <v>xxxxx</v>
          </cell>
          <cell r="BJ2339">
            <v>0</v>
          </cell>
          <cell r="BK2339">
            <v>0</v>
          </cell>
          <cell r="BL2339">
            <v>0</v>
          </cell>
          <cell r="BM2339"/>
          <cell r="BN2339"/>
          <cell r="BO2339"/>
          <cell r="BP2339"/>
          <cell r="BQ2339">
            <v>0</v>
          </cell>
          <cell r="BR2339">
            <v>0</v>
          </cell>
          <cell r="BS2339">
            <v>0</v>
          </cell>
          <cell r="BT2339">
            <v>0</v>
          </cell>
          <cell r="BU2339">
            <v>0</v>
          </cell>
          <cell r="BV2339">
            <v>0</v>
          </cell>
          <cell r="BW2339">
            <v>0</v>
          </cell>
          <cell r="BX2339">
            <v>0</v>
          </cell>
          <cell r="BY2339"/>
          <cell r="BZ2339">
            <v>0</v>
          </cell>
          <cell r="CA2339" t="e">
            <v>#REF!</v>
          </cell>
          <cell r="CB2339" t="str">
            <v>Match</v>
          </cell>
          <cell r="CC2339" t="b">
            <v>0</v>
          </cell>
          <cell r="CD2339" t="str">
            <v>0</v>
          </cell>
          <cell r="CE2339">
            <v>1</v>
          </cell>
          <cell r="CF2339">
            <v>0</v>
          </cell>
          <cell r="CG2339" t="e">
            <v>#VALUE!</v>
          </cell>
          <cell r="CH2339" t="str">
            <v>Invalid #</v>
          </cell>
          <cell r="CI2339">
            <v>43123.686840277776</v>
          </cell>
          <cell r="CJ2339"/>
          <cell r="CK2339" t="e">
            <v>#REF!</v>
          </cell>
          <cell r="CL2339" t="e">
            <v>#REF!</v>
          </cell>
        </row>
        <row r="2340">
          <cell r="BG2340" t="str">
            <v>Pass</v>
          </cell>
          <cell r="BH2340" t="str">
            <v>Pass</v>
          </cell>
          <cell r="BI2340" t="str">
            <v>xxxxx</v>
          </cell>
          <cell r="BJ2340">
            <v>0</v>
          </cell>
          <cell r="BK2340">
            <v>0</v>
          </cell>
          <cell r="BL2340">
            <v>0</v>
          </cell>
          <cell r="BM2340"/>
          <cell r="BN2340"/>
          <cell r="BO2340"/>
          <cell r="BP2340"/>
          <cell r="BQ2340">
            <v>0</v>
          </cell>
          <cell r="BR2340">
            <v>0</v>
          </cell>
          <cell r="BS2340">
            <v>0</v>
          </cell>
          <cell r="BT2340">
            <v>0</v>
          </cell>
          <cell r="BU2340">
            <v>0</v>
          </cell>
          <cell r="BV2340">
            <v>0</v>
          </cell>
          <cell r="BW2340">
            <v>0</v>
          </cell>
          <cell r="BX2340">
            <v>0</v>
          </cell>
          <cell r="BY2340"/>
          <cell r="BZ2340">
            <v>0</v>
          </cell>
          <cell r="CA2340" t="e">
            <v>#REF!</v>
          </cell>
          <cell r="CB2340" t="str">
            <v>Match</v>
          </cell>
          <cell r="CC2340" t="b">
            <v>0</v>
          </cell>
          <cell r="CD2340" t="str">
            <v>0</v>
          </cell>
          <cell r="CE2340">
            <v>1</v>
          </cell>
          <cell r="CF2340">
            <v>0</v>
          </cell>
          <cell r="CG2340" t="e">
            <v>#VALUE!</v>
          </cell>
          <cell r="CH2340" t="str">
            <v>Invalid #</v>
          </cell>
          <cell r="CI2340">
            <v>43123.686840277776</v>
          </cell>
          <cell r="CJ2340"/>
          <cell r="CK2340" t="e">
            <v>#REF!</v>
          </cell>
          <cell r="CL2340" t="e">
            <v>#REF!</v>
          </cell>
        </row>
        <row r="2341">
          <cell r="BG2341" t="str">
            <v>Pass</v>
          </cell>
          <cell r="BH2341" t="str">
            <v>Pass</v>
          </cell>
          <cell r="BI2341" t="str">
            <v>xxxxx</v>
          </cell>
          <cell r="BJ2341">
            <v>0</v>
          </cell>
          <cell r="BK2341">
            <v>0</v>
          </cell>
          <cell r="BL2341">
            <v>0</v>
          </cell>
          <cell r="BM2341"/>
          <cell r="BN2341"/>
          <cell r="BO2341"/>
          <cell r="BP2341"/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/>
          <cell r="BZ2341">
            <v>0</v>
          </cell>
          <cell r="CA2341" t="e">
            <v>#REF!</v>
          </cell>
          <cell r="CB2341" t="str">
            <v>Match</v>
          </cell>
          <cell r="CC2341" t="b">
            <v>0</v>
          </cell>
          <cell r="CD2341" t="str">
            <v>0</v>
          </cell>
          <cell r="CE2341">
            <v>1</v>
          </cell>
          <cell r="CF2341">
            <v>0</v>
          </cell>
          <cell r="CG2341" t="e">
            <v>#VALUE!</v>
          </cell>
          <cell r="CH2341" t="str">
            <v>Invalid #</v>
          </cell>
          <cell r="CI2341">
            <v>43123.686840277776</v>
          </cell>
          <cell r="CJ2341"/>
          <cell r="CK2341" t="e">
            <v>#REF!</v>
          </cell>
          <cell r="CL2341" t="e">
            <v>#REF!</v>
          </cell>
        </row>
        <row r="2342">
          <cell r="BG2342" t="str">
            <v>Pass</v>
          </cell>
          <cell r="BH2342" t="str">
            <v>Pass</v>
          </cell>
          <cell r="BI2342" t="str">
            <v>xxxxx</v>
          </cell>
          <cell r="BJ2342">
            <v>0</v>
          </cell>
          <cell r="BK2342">
            <v>0</v>
          </cell>
          <cell r="BL2342">
            <v>0</v>
          </cell>
          <cell r="BM2342"/>
          <cell r="BN2342"/>
          <cell r="BO2342"/>
          <cell r="BP2342"/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/>
          <cell r="BZ2342">
            <v>0</v>
          </cell>
          <cell r="CA2342" t="e">
            <v>#REF!</v>
          </cell>
          <cell r="CB2342" t="str">
            <v>Match</v>
          </cell>
          <cell r="CC2342" t="b">
            <v>0</v>
          </cell>
          <cell r="CD2342" t="str">
            <v>0</v>
          </cell>
          <cell r="CE2342">
            <v>1</v>
          </cell>
          <cell r="CF2342">
            <v>0</v>
          </cell>
          <cell r="CG2342" t="e">
            <v>#VALUE!</v>
          </cell>
          <cell r="CH2342" t="str">
            <v>Invalid #</v>
          </cell>
          <cell r="CI2342">
            <v>43123.686840277776</v>
          </cell>
          <cell r="CJ2342"/>
          <cell r="CK2342" t="e">
            <v>#REF!</v>
          </cell>
          <cell r="CL2342" t="e">
            <v>#REF!</v>
          </cell>
        </row>
        <row r="2343">
          <cell r="BG2343" t="str">
            <v>Pass</v>
          </cell>
          <cell r="BH2343" t="str">
            <v>Pass</v>
          </cell>
          <cell r="BI2343" t="str">
            <v>xxxxx</v>
          </cell>
          <cell r="BJ2343">
            <v>0</v>
          </cell>
          <cell r="BK2343">
            <v>0</v>
          </cell>
          <cell r="BL2343">
            <v>0</v>
          </cell>
          <cell r="BM2343"/>
          <cell r="BN2343"/>
          <cell r="BO2343"/>
          <cell r="BP2343"/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/>
          <cell r="BZ2343">
            <v>0</v>
          </cell>
          <cell r="CA2343" t="e">
            <v>#REF!</v>
          </cell>
          <cell r="CB2343" t="str">
            <v>Match</v>
          </cell>
          <cell r="CC2343" t="b">
            <v>0</v>
          </cell>
          <cell r="CD2343" t="str">
            <v>0</v>
          </cell>
          <cell r="CE2343">
            <v>1</v>
          </cell>
          <cell r="CF2343">
            <v>0</v>
          </cell>
          <cell r="CG2343" t="e">
            <v>#VALUE!</v>
          </cell>
          <cell r="CH2343" t="str">
            <v>Invalid #</v>
          </cell>
          <cell r="CI2343">
            <v>43123.686840277776</v>
          </cell>
          <cell r="CJ2343"/>
          <cell r="CK2343" t="e">
            <v>#REF!</v>
          </cell>
          <cell r="CL2343" t="e">
            <v>#REF!</v>
          </cell>
        </row>
        <row r="2344">
          <cell r="BG2344" t="str">
            <v>Pass</v>
          </cell>
          <cell r="BH2344" t="str">
            <v>Pass</v>
          </cell>
          <cell r="BI2344" t="str">
            <v>xxxxx</v>
          </cell>
          <cell r="BJ2344">
            <v>0</v>
          </cell>
          <cell r="BK2344">
            <v>0</v>
          </cell>
          <cell r="BL2344">
            <v>0</v>
          </cell>
          <cell r="BM2344"/>
          <cell r="BN2344"/>
          <cell r="BO2344"/>
          <cell r="BP2344"/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/>
          <cell r="BZ2344">
            <v>0</v>
          </cell>
          <cell r="CA2344" t="e">
            <v>#REF!</v>
          </cell>
          <cell r="CB2344" t="str">
            <v>Match</v>
          </cell>
          <cell r="CC2344" t="b">
            <v>0</v>
          </cell>
          <cell r="CD2344" t="str">
            <v>0</v>
          </cell>
          <cell r="CE2344">
            <v>1</v>
          </cell>
          <cell r="CF2344">
            <v>0</v>
          </cell>
          <cell r="CG2344" t="e">
            <v>#VALUE!</v>
          </cell>
          <cell r="CH2344" t="str">
            <v>Invalid #</v>
          </cell>
          <cell r="CI2344">
            <v>43123.686840277776</v>
          </cell>
          <cell r="CJ2344"/>
          <cell r="CK2344" t="e">
            <v>#REF!</v>
          </cell>
          <cell r="CL2344" t="e">
            <v>#REF!</v>
          </cell>
        </row>
        <row r="2345">
          <cell r="BG2345" t="str">
            <v>Pass</v>
          </cell>
          <cell r="BH2345" t="str">
            <v>Pass</v>
          </cell>
          <cell r="BI2345" t="str">
            <v>xxxxx</v>
          </cell>
          <cell r="BJ2345">
            <v>0</v>
          </cell>
          <cell r="BK2345">
            <v>0</v>
          </cell>
          <cell r="BL2345">
            <v>0</v>
          </cell>
          <cell r="BM2345"/>
          <cell r="BN2345"/>
          <cell r="BO2345"/>
          <cell r="BP2345"/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/>
          <cell r="BZ2345">
            <v>0</v>
          </cell>
          <cell r="CA2345" t="e">
            <v>#REF!</v>
          </cell>
          <cell r="CB2345" t="str">
            <v>Match</v>
          </cell>
          <cell r="CC2345" t="b">
            <v>0</v>
          </cell>
          <cell r="CD2345" t="str">
            <v>0</v>
          </cell>
          <cell r="CE2345">
            <v>1</v>
          </cell>
          <cell r="CF2345">
            <v>0</v>
          </cell>
          <cell r="CG2345" t="e">
            <v>#VALUE!</v>
          </cell>
          <cell r="CH2345" t="str">
            <v>Invalid #</v>
          </cell>
          <cell r="CI2345">
            <v>43123.686840277776</v>
          </cell>
          <cell r="CJ2345"/>
          <cell r="CK2345" t="e">
            <v>#REF!</v>
          </cell>
          <cell r="CL2345" t="e">
            <v>#REF!</v>
          </cell>
        </row>
        <row r="2346">
          <cell r="BG2346" t="str">
            <v>Pass</v>
          </cell>
          <cell r="BH2346" t="str">
            <v>Pass</v>
          </cell>
          <cell r="BI2346" t="str">
            <v>xxxxx</v>
          </cell>
          <cell r="BJ2346">
            <v>0</v>
          </cell>
          <cell r="BK2346">
            <v>0</v>
          </cell>
          <cell r="BL2346">
            <v>0</v>
          </cell>
          <cell r="BM2346"/>
          <cell r="BN2346"/>
          <cell r="BO2346"/>
          <cell r="BP2346"/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/>
          <cell r="BZ2346">
            <v>0</v>
          </cell>
          <cell r="CA2346" t="e">
            <v>#REF!</v>
          </cell>
          <cell r="CB2346" t="str">
            <v>Match</v>
          </cell>
          <cell r="CC2346" t="b">
            <v>0</v>
          </cell>
          <cell r="CD2346" t="str">
            <v>0</v>
          </cell>
          <cell r="CE2346">
            <v>1</v>
          </cell>
          <cell r="CF2346">
            <v>0</v>
          </cell>
          <cell r="CG2346" t="e">
            <v>#VALUE!</v>
          </cell>
          <cell r="CH2346" t="str">
            <v>Invalid #</v>
          </cell>
          <cell r="CI2346">
            <v>43123.686840277776</v>
          </cell>
          <cell r="CJ2346"/>
          <cell r="CK2346" t="e">
            <v>#REF!</v>
          </cell>
          <cell r="CL2346" t="e">
            <v>#REF!</v>
          </cell>
        </row>
        <row r="2347">
          <cell r="BG2347" t="str">
            <v>Pass</v>
          </cell>
          <cell r="BH2347" t="str">
            <v>Pass</v>
          </cell>
          <cell r="BI2347" t="str">
            <v>xxxxx</v>
          </cell>
          <cell r="BJ2347">
            <v>0</v>
          </cell>
          <cell r="BK2347">
            <v>0</v>
          </cell>
          <cell r="BL2347">
            <v>0</v>
          </cell>
          <cell r="BM2347"/>
          <cell r="BN2347"/>
          <cell r="BO2347"/>
          <cell r="BP2347"/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/>
          <cell r="BZ2347">
            <v>0</v>
          </cell>
          <cell r="CA2347" t="e">
            <v>#REF!</v>
          </cell>
          <cell r="CB2347" t="str">
            <v>Match</v>
          </cell>
          <cell r="CC2347" t="b">
            <v>0</v>
          </cell>
          <cell r="CD2347" t="str">
            <v>0</v>
          </cell>
          <cell r="CE2347">
            <v>1</v>
          </cell>
          <cell r="CF2347">
            <v>0</v>
          </cell>
          <cell r="CG2347" t="e">
            <v>#VALUE!</v>
          </cell>
          <cell r="CH2347" t="str">
            <v>Invalid #</v>
          </cell>
          <cell r="CI2347">
            <v>43123.686840277776</v>
          </cell>
          <cell r="CJ2347"/>
          <cell r="CK2347" t="e">
            <v>#REF!</v>
          </cell>
          <cell r="CL2347" t="e">
            <v>#REF!</v>
          </cell>
        </row>
        <row r="2348">
          <cell r="BG2348" t="str">
            <v>Pass</v>
          </cell>
          <cell r="BH2348" t="str">
            <v>Pass</v>
          </cell>
          <cell r="BI2348" t="str">
            <v>xxxxx</v>
          </cell>
          <cell r="BJ2348">
            <v>0</v>
          </cell>
          <cell r="BK2348">
            <v>0</v>
          </cell>
          <cell r="BL2348">
            <v>0</v>
          </cell>
          <cell r="BM2348"/>
          <cell r="BN2348"/>
          <cell r="BO2348"/>
          <cell r="BP2348"/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/>
          <cell r="BZ2348">
            <v>0</v>
          </cell>
          <cell r="CA2348" t="e">
            <v>#REF!</v>
          </cell>
          <cell r="CB2348" t="str">
            <v>Match</v>
          </cell>
          <cell r="CC2348" t="b">
            <v>0</v>
          </cell>
          <cell r="CD2348" t="str">
            <v>0</v>
          </cell>
          <cell r="CE2348">
            <v>1</v>
          </cell>
          <cell r="CF2348">
            <v>0</v>
          </cell>
          <cell r="CG2348" t="e">
            <v>#VALUE!</v>
          </cell>
          <cell r="CH2348" t="str">
            <v>Invalid #</v>
          </cell>
          <cell r="CI2348">
            <v>43123.686840277776</v>
          </cell>
          <cell r="CJ2348"/>
          <cell r="CK2348" t="e">
            <v>#REF!</v>
          </cell>
          <cell r="CL2348" t="e">
            <v>#REF!</v>
          </cell>
        </row>
        <row r="2349">
          <cell r="BG2349" t="str">
            <v>Pass</v>
          </cell>
          <cell r="BH2349" t="str">
            <v>Pass</v>
          </cell>
          <cell r="BI2349" t="str">
            <v>xxxxx</v>
          </cell>
          <cell r="BJ2349">
            <v>0</v>
          </cell>
          <cell r="BK2349">
            <v>0</v>
          </cell>
          <cell r="BL2349">
            <v>0</v>
          </cell>
          <cell r="BM2349"/>
          <cell r="BN2349"/>
          <cell r="BO2349"/>
          <cell r="BP2349"/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/>
          <cell r="BZ2349">
            <v>0</v>
          </cell>
          <cell r="CA2349" t="e">
            <v>#REF!</v>
          </cell>
          <cell r="CB2349" t="str">
            <v>Match</v>
          </cell>
          <cell r="CC2349" t="b">
            <v>0</v>
          </cell>
          <cell r="CD2349" t="str">
            <v>0</v>
          </cell>
          <cell r="CE2349">
            <v>1</v>
          </cell>
          <cell r="CF2349">
            <v>0</v>
          </cell>
          <cell r="CG2349" t="e">
            <v>#VALUE!</v>
          </cell>
          <cell r="CH2349" t="str">
            <v>Invalid #</v>
          </cell>
          <cell r="CI2349">
            <v>43123.686840277776</v>
          </cell>
          <cell r="CJ2349"/>
          <cell r="CK2349" t="e">
            <v>#REF!</v>
          </cell>
          <cell r="CL2349" t="e">
            <v>#REF!</v>
          </cell>
        </row>
        <row r="2350">
          <cell r="BG2350" t="str">
            <v>Pass</v>
          </cell>
          <cell r="BH2350" t="str">
            <v>Pass</v>
          </cell>
          <cell r="BI2350" t="str">
            <v>xxxxx</v>
          </cell>
          <cell r="BJ2350">
            <v>0</v>
          </cell>
          <cell r="BK2350">
            <v>0</v>
          </cell>
          <cell r="BL2350">
            <v>0</v>
          </cell>
          <cell r="BM2350"/>
          <cell r="BN2350"/>
          <cell r="BO2350"/>
          <cell r="BP2350"/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/>
          <cell r="BZ2350">
            <v>0</v>
          </cell>
          <cell r="CA2350" t="e">
            <v>#REF!</v>
          </cell>
          <cell r="CB2350" t="str">
            <v>Match</v>
          </cell>
          <cell r="CC2350" t="b">
            <v>0</v>
          </cell>
          <cell r="CD2350" t="str">
            <v>0</v>
          </cell>
          <cell r="CE2350">
            <v>1</v>
          </cell>
          <cell r="CF2350">
            <v>0</v>
          </cell>
          <cell r="CG2350" t="e">
            <v>#VALUE!</v>
          </cell>
          <cell r="CH2350" t="str">
            <v>Invalid #</v>
          </cell>
          <cell r="CI2350">
            <v>43123.686840277776</v>
          </cell>
          <cell r="CJ2350"/>
          <cell r="CK2350" t="e">
            <v>#REF!</v>
          </cell>
          <cell r="CL2350" t="e">
            <v>#REF!</v>
          </cell>
        </row>
        <row r="2351">
          <cell r="BG2351" t="str">
            <v>Pass</v>
          </cell>
          <cell r="BH2351" t="str">
            <v>Pass</v>
          </cell>
          <cell r="BI2351" t="str">
            <v>xxxxx</v>
          </cell>
          <cell r="BJ2351">
            <v>0</v>
          </cell>
          <cell r="BK2351">
            <v>0</v>
          </cell>
          <cell r="BL2351">
            <v>0</v>
          </cell>
          <cell r="BM2351"/>
          <cell r="BN2351"/>
          <cell r="BO2351"/>
          <cell r="BP2351"/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/>
          <cell r="BZ2351">
            <v>0</v>
          </cell>
          <cell r="CA2351" t="e">
            <v>#REF!</v>
          </cell>
          <cell r="CB2351" t="str">
            <v>Match</v>
          </cell>
          <cell r="CC2351" t="b">
            <v>0</v>
          </cell>
          <cell r="CD2351" t="str">
            <v>0</v>
          </cell>
          <cell r="CE2351">
            <v>1</v>
          </cell>
          <cell r="CF2351">
            <v>0</v>
          </cell>
          <cell r="CG2351" t="e">
            <v>#VALUE!</v>
          </cell>
          <cell r="CH2351" t="str">
            <v>Invalid #</v>
          </cell>
          <cell r="CI2351">
            <v>43123.686840277776</v>
          </cell>
          <cell r="CJ2351"/>
          <cell r="CK2351" t="e">
            <v>#REF!</v>
          </cell>
          <cell r="CL2351" t="e">
            <v>#REF!</v>
          </cell>
        </row>
        <row r="2352">
          <cell r="BG2352" t="str">
            <v>Pass</v>
          </cell>
          <cell r="BH2352" t="str">
            <v>Pass</v>
          </cell>
          <cell r="BI2352" t="str">
            <v>xxxxx</v>
          </cell>
          <cell r="BJ2352">
            <v>0</v>
          </cell>
          <cell r="BK2352">
            <v>0</v>
          </cell>
          <cell r="BL2352">
            <v>0</v>
          </cell>
          <cell r="BM2352"/>
          <cell r="BN2352"/>
          <cell r="BO2352"/>
          <cell r="BP2352"/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/>
          <cell r="BZ2352">
            <v>0</v>
          </cell>
          <cell r="CA2352" t="e">
            <v>#REF!</v>
          </cell>
          <cell r="CB2352" t="str">
            <v>Match</v>
          </cell>
          <cell r="CC2352" t="b">
            <v>0</v>
          </cell>
          <cell r="CD2352" t="str">
            <v>0</v>
          </cell>
          <cell r="CE2352">
            <v>1</v>
          </cell>
          <cell r="CF2352">
            <v>0</v>
          </cell>
          <cell r="CG2352" t="e">
            <v>#VALUE!</v>
          </cell>
          <cell r="CH2352" t="str">
            <v>Invalid #</v>
          </cell>
          <cell r="CI2352">
            <v>43123.686840277776</v>
          </cell>
          <cell r="CJ2352"/>
          <cell r="CK2352" t="e">
            <v>#REF!</v>
          </cell>
          <cell r="CL2352" t="e">
            <v>#REF!</v>
          </cell>
        </row>
        <row r="2353">
          <cell r="BG2353" t="str">
            <v>Pass</v>
          </cell>
          <cell r="BH2353" t="str">
            <v>Pass</v>
          </cell>
          <cell r="BI2353" t="str">
            <v>xxxxx</v>
          </cell>
          <cell r="BJ2353">
            <v>0</v>
          </cell>
          <cell r="BK2353">
            <v>0</v>
          </cell>
          <cell r="BL2353">
            <v>0</v>
          </cell>
          <cell r="BM2353"/>
          <cell r="BN2353"/>
          <cell r="BO2353"/>
          <cell r="BP2353"/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/>
          <cell r="BZ2353">
            <v>0</v>
          </cell>
          <cell r="CA2353" t="e">
            <v>#REF!</v>
          </cell>
          <cell r="CB2353" t="str">
            <v>Match</v>
          </cell>
          <cell r="CC2353" t="b">
            <v>0</v>
          </cell>
          <cell r="CD2353" t="str">
            <v>0</v>
          </cell>
          <cell r="CE2353">
            <v>1</v>
          </cell>
          <cell r="CF2353">
            <v>0</v>
          </cell>
          <cell r="CG2353" t="e">
            <v>#VALUE!</v>
          </cell>
          <cell r="CH2353" t="str">
            <v>Invalid #</v>
          </cell>
          <cell r="CI2353">
            <v>43123.686840277776</v>
          </cell>
          <cell r="CJ2353"/>
          <cell r="CK2353" t="e">
            <v>#REF!</v>
          </cell>
          <cell r="CL2353" t="e">
            <v>#REF!</v>
          </cell>
        </row>
        <row r="2354">
          <cell r="BG2354" t="str">
            <v>Pass</v>
          </cell>
          <cell r="BH2354" t="str">
            <v>Pass</v>
          </cell>
          <cell r="BI2354" t="str">
            <v>xxxxx</v>
          </cell>
          <cell r="BJ2354">
            <v>0</v>
          </cell>
          <cell r="BK2354">
            <v>0</v>
          </cell>
          <cell r="BL2354">
            <v>0</v>
          </cell>
          <cell r="BM2354"/>
          <cell r="BN2354"/>
          <cell r="BO2354"/>
          <cell r="BP2354"/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/>
          <cell r="BZ2354">
            <v>0</v>
          </cell>
          <cell r="CA2354" t="e">
            <v>#REF!</v>
          </cell>
          <cell r="CB2354" t="str">
            <v>Match</v>
          </cell>
          <cell r="CC2354" t="b">
            <v>0</v>
          </cell>
          <cell r="CD2354" t="str">
            <v>0</v>
          </cell>
          <cell r="CE2354">
            <v>1</v>
          </cell>
          <cell r="CF2354">
            <v>0</v>
          </cell>
          <cell r="CG2354" t="e">
            <v>#VALUE!</v>
          </cell>
          <cell r="CH2354" t="str">
            <v>Invalid #</v>
          </cell>
          <cell r="CI2354">
            <v>43123.686840277776</v>
          </cell>
          <cell r="CJ2354"/>
          <cell r="CK2354" t="e">
            <v>#REF!</v>
          </cell>
          <cell r="CL2354" t="e">
            <v>#REF!</v>
          </cell>
        </row>
        <row r="2355">
          <cell r="BG2355" t="str">
            <v>Pass</v>
          </cell>
          <cell r="BH2355" t="str">
            <v>Pass</v>
          </cell>
          <cell r="BI2355" t="str">
            <v>xxxxx</v>
          </cell>
          <cell r="BJ2355">
            <v>0</v>
          </cell>
          <cell r="BK2355">
            <v>0</v>
          </cell>
          <cell r="BL2355">
            <v>0</v>
          </cell>
          <cell r="BM2355"/>
          <cell r="BN2355"/>
          <cell r="BO2355"/>
          <cell r="BP2355"/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/>
          <cell r="BZ2355">
            <v>0</v>
          </cell>
          <cell r="CA2355" t="e">
            <v>#REF!</v>
          </cell>
          <cell r="CB2355" t="str">
            <v>Match</v>
          </cell>
          <cell r="CC2355" t="b">
            <v>0</v>
          </cell>
          <cell r="CD2355" t="str">
            <v>0</v>
          </cell>
          <cell r="CE2355">
            <v>1</v>
          </cell>
          <cell r="CF2355">
            <v>0</v>
          </cell>
          <cell r="CG2355" t="e">
            <v>#VALUE!</v>
          </cell>
          <cell r="CH2355" t="str">
            <v>Invalid #</v>
          </cell>
          <cell r="CI2355">
            <v>43123.686840277776</v>
          </cell>
          <cell r="CJ2355"/>
          <cell r="CK2355" t="e">
            <v>#REF!</v>
          </cell>
          <cell r="CL2355" t="e">
            <v>#REF!</v>
          </cell>
        </row>
        <row r="2356">
          <cell r="BG2356" t="str">
            <v>Pass</v>
          </cell>
          <cell r="BH2356" t="str">
            <v>Pass</v>
          </cell>
          <cell r="BI2356" t="str">
            <v>xxxxx</v>
          </cell>
          <cell r="BJ2356">
            <v>0</v>
          </cell>
          <cell r="BK2356">
            <v>0</v>
          </cell>
          <cell r="BL2356">
            <v>0</v>
          </cell>
          <cell r="BM2356"/>
          <cell r="BN2356"/>
          <cell r="BO2356"/>
          <cell r="BP2356"/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/>
          <cell r="BZ2356">
            <v>0</v>
          </cell>
          <cell r="CA2356" t="e">
            <v>#REF!</v>
          </cell>
          <cell r="CB2356" t="str">
            <v>Match</v>
          </cell>
          <cell r="CC2356" t="b">
            <v>0</v>
          </cell>
          <cell r="CD2356" t="str">
            <v>0</v>
          </cell>
          <cell r="CE2356">
            <v>1</v>
          </cell>
          <cell r="CF2356">
            <v>0</v>
          </cell>
          <cell r="CG2356" t="e">
            <v>#VALUE!</v>
          </cell>
          <cell r="CH2356" t="str">
            <v>Invalid #</v>
          </cell>
          <cell r="CI2356">
            <v>43123.686840277776</v>
          </cell>
          <cell r="CJ2356"/>
          <cell r="CK2356" t="e">
            <v>#REF!</v>
          </cell>
          <cell r="CL2356" t="e">
            <v>#REF!</v>
          </cell>
        </row>
        <row r="2357">
          <cell r="BG2357" t="str">
            <v>Pass</v>
          </cell>
          <cell r="BH2357" t="str">
            <v>Pass</v>
          </cell>
          <cell r="BI2357" t="str">
            <v>xxxxx</v>
          </cell>
          <cell r="BJ2357">
            <v>0</v>
          </cell>
          <cell r="BK2357">
            <v>0</v>
          </cell>
          <cell r="BL2357">
            <v>0</v>
          </cell>
          <cell r="BM2357"/>
          <cell r="BN2357"/>
          <cell r="BO2357"/>
          <cell r="BP2357"/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/>
          <cell r="BZ2357">
            <v>0</v>
          </cell>
          <cell r="CA2357" t="e">
            <v>#REF!</v>
          </cell>
          <cell r="CB2357" t="str">
            <v>Match</v>
          </cell>
          <cell r="CC2357" t="b">
            <v>0</v>
          </cell>
          <cell r="CD2357" t="str">
            <v>0</v>
          </cell>
          <cell r="CE2357">
            <v>1</v>
          </cell>
          <cell r="CF2357">
            <v>0</v>
          </cell>
          <cell r="CG2357" t="e">
            <v>#VALUE!</v>
          </cell>
          <cell r="CH2357" t="str">
            <v>Invalid #</v>
          </cell>
          <cell r="CI2357">
            <v>43123.686840277776</v>
          </cell>
          <cell r="CJ2357"/>
          <cell r="CK2357" t="e">
            <v>#REF!</v>
          </cell>
          <cell r="CL2357" t="e">
            <v>#REF!</v>
          </cell>
        </row>
        <row r="2358">
          <cell r="BG2358" t="str">
            <v>Pass</v>
          </cell>
          <cell r="BH2358" t="str">
            <v>Pass</v>
          </cell>
          <cell r="BI2358" t="str">
            <v>xxxxx</v>
          </cell>
          <cell r="BJ2358">
            <v>0</v>
          </cell>
          <cell r="BK2358">
            <v>0</v>
          </cell>
          <cell r="BL2358">
            <v>0</v>
          </cell>
          <cell r="BM2358"/>
          <cell r="BN2358"/>
          <cell r="BO2358"/>
          <cell r="BP2358"/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/>
          <cell r="BZ2358">
            <v>0</v>
          </cell>
          <cell r="CA2358" t="e">
            <v>#REF!</v>
          </cell>
          <cell r="CB2358" t="str">
            <v>Match</v>
          </cell>
          <cell r="CC2358" t="b">
            <v>0</v>
          </cell>
          <cell r="CD2358" t="str">
            <v>0</v>
          </cell>
          <cell r="CE2358">
            <v>1</v>
          </cell>
          <cell r="CF2358">
            <v>0</v>
          </cell>
          <cell r="CG2358" t="e">
            <v>#VALUE!</v>
          </cell>
          <cell r="CH2358" t="str">
            <v>Invalid #</v>
          </cell>
          <cell r="CI2358">
            <v>43123.686840277776</v>
          </cell>
          <cell r="CJ2358"/>
          <cell r="CK2358" t="e">
            <v>#REF!</v>
          </cell>
          <cell r="CL2358" t="e">
            <v>#REF!</v>
          </cell>
        </row>
        <row r="2359">
          <cell r="BG2359" t="str">
            <v>Pass</v>
          </cell>
          <cell r="BH2359" t="str">
            <v>Pass</v>
          </cell>
          <cell r="BI2359" t="str">
            <v>xxxxx</v>
          </cell>
          <cell r="BJ2359">
            <v>0</v>
          </cell>
          <cell r="BK2359">
            <v>0</v>
          </cell>
          <cell r="BL2359">
            <v>0</v>
          </cell>
          <cell r="BM2359"/>
          <cell r="BN2359"/>
          <cell r="BO2359"/>
          <cell r="BP2359"/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/>
          <cell r="BZ2359">
            <v>0</v>
          </cell>
          <cell r="CA2359" t="e">
            <v>#REF!</v>
          </cell>
          <cell r="CB2359" t="str">
            <v>Match</v>
          </cell>
          <cell r="CC2359" t="b">
            <v>0</v>
          </cell>
          <cell r="CD2359" t="str">
            <v>0</v>
          </cell>
          <cell r="CE2359">
            <v>1</v>
          </cell>
          <cell r="CF2359">
            <v>0</v>
          </cell>
          <cell r="CG2359" t="e">
            <v>#VALUE!</v>
          </cell>
          <cell r="CH2359" t="str">
            <v>Invalid #</v>
          </cell>
          <cell r="CI2359">
            <v>43123.686840277776</v>
          </cell>
          <cell r="CJ2359"/>
          <cell r="CK2359" t="e">
            <v>#REF!</v>
          </cell>
          <cell r="CL2359" t="e">
            <v>#REF!</v>
          </cell>
        </row>
        <row r="2360">
          <cell r="BG2360" t="str">
            <v>Pass</v>
          </cell>
          <cell r="BH2360" t="str">
            <v>Pass</v>
          </cell>
          <cell r="BI2360" t="str">
            <v>xxxxx</v>
          </cell>
          <cell r="BJ2360">
            <v>0</v>
          </cell>
          <cell r="BK2360">
            <v>0</v>
          </cell>
          <cell r="BL2360">
            <v>0</v>
          </cell>
          <cell r="BM2360"/>
          <cell r="BN2360"/>
          <cell r="BO2360"/>
          <cell r="BP2360"/>
          <cell r="BQ2360">
            <v>0</v>
          </cell>
          <cell r="BR2360">
            <v>0</v>
          </cell>
          <cell r="BS2360">
            <v>0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0</v>
          </cell>
          <cell r="BY2360"/>
          <cell r="BZ2360">
            <v>0</v>
          </cell>
          <cell r="CA2360" t="e">
            <v>#REF!</v>
          </cell>
          <cell r="CB2360" t="str">
            <v>Match</v>
          </cell>
          <cell r="CC2360" t="b">
            <v>0</v>
          </cell>
          <cell r="CD2360" t="str">
            <v>0</v>
          </cell>
          <cell r="CE2360">
            <v>1</v>
          </cell>
          <cell r="CF2360">
            <v>0</v>
          </cell>
          <cell r="CG2360" t="e">
            <v>#VALUE!</v>
          </cell>
          <cell r="CH2360" t="str">
            <v>Invalid #</v>
          </cell>
          <cell r="CI2360">
            <v>43123.686840277776</v>
          </cell>
          <cell r="CJ2360"/>
          <cell r="CK2360" t="e">
            <v>#REF!</v>
          </cell>
          <cell r="CL2360" t="e">
            <v>#REF!</v>
          </cell>
        </row>
        <row r="2361">
          <cell r="BG2361" t="str">
            <v>Pass</v>
          </cell>
          <cell r="BH2361" t="str">
            <v>Pass</v>
          </cell>
          <cell r="BI2361" t="str">
            <v>xxxxx</v>
          </cell>
          <cell r="BJ2361">
            <v>0</v>
          </cell>
          <cell r="BK2361">
            <v>0</v>
          </cell>
          <cell r="BL2361">
            <v>0</v>
          </cell>
          <cell r="BM2361"/>
          <cell r="BN2361"/>
          <cell r="BO2361"/>
          <cell r="BP2361"/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/>
          <cell r="BZ2361">
            <v>0</v>
          </cell>
          <cell r="CA2361" t="e">
            <v>#REF!</v>
          </cell>
          <cell r="CB2361" t="str">
            <v>Match</v>
          </cell>
          <cell r="CC2361" t="b">
            <v>0</v>
          </cell>
          <cell r="CD2361" t="str">
            <v>0</v>
          </cell>
          <cell r="CE2361">
            <v>1</v>
          </cell>
          <cell r="CF2361">
            <v>0</v>
          </cell>
          <cell r="CG2361" t="e">
            <v>#VALUE!</v>
          </cell>
          <cell r="CH2361" t="str">
            <v>Invalid #</v>
          </cell>
          <cell r="CI2361">
            <v>43123.686840277776</v>
          </cell>
          <cell r="CJ2361"/>
          <cell r="CK2361" t="e">
            <v>#REF!</v>
          </cell>
          <cell r="CL2361" t="e">
            <v>#REF!</v>
          </cell>
        </row>
        <row r="2362">
          <cell r="BG2362" t="str">
            <v>Pass</v>
          </cell>
          <cell r="BH2362" t="str">
            <v>Pass</v>
          </cell>
          <cell r="BI2362" t="str">
            <v>xxxxx</v>
          </cell>
          <cell r="BJ2362">
            <v>0</v>
          </cell>
          <cell r="BK2362">
            <v>0</v>
          </cell>
          <cell r="BL2362">
            <v>0</v>
          </cell>
          <cell r="BM2362"/>
          <cell r="BN2362"/>
          <cell r="BO2362"/>
          <cell r="BP2362"/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/>
          <cell r="BZ2362">
            <v>0</v>
          </cell>
          <cell r="CA2362" t="e">
            <v>#REF!</v>
          </cell>
          <cell r="CB2362" t="str">
            <v>Match</v>
          </cell>
          <cell r="CC2362" t="b">
            <v>0</v>
          </cell>
          <cell r="CD2362" t="str">
            <v>0</v>
          </cell>
          <cell r="CE2362">
            <v>1</v>
          </cell>
          <cell r="CF2362">
            <v>0</v>
          </cell>
          <cell r="CG2362" t="e">
            <v>#VALUE!</v>
          </cell>
          <cell r="CH2362" t="str">
            <v>Invalid #</v>
          </cell>
          <cell r="CI2362">
            <v>43123.686840277776</v>
          </cell>
          <cell r="CJ2362"/>
          <cell r="CK2362" t="e">
            <v>#REF!</v>
          </cell>
          <cell r="CL2362" t="e">
            <v>#REF!</v>
          </cell>
        </row>
        <row r="2363">
          <cell r="BG2363" t="str">
            <v>Pass</v>
          </cell>
          <cell r="BH2363" t="str">
            <v>Pass</v>
          </cell>
          <cell r="BI2363" t="str">
            <v>xxxxx</v>
          </cell>
          <cell r="BJ2363">
            <v>0</v>
          </cell>
          <cell r="BK2363">
            <v>0</v>
          </cell>
          <cell r="BL2363">
            <v>0</v>
          </cell>
          <cell r="BM2363"/>
          <cell r="BN2363"/>
          <cell r="BO2363"/>
          <cell r="BP2363"/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0</v>
          </cell>
          <cell r="BY2363"/>
          <cell r="BZ2363">
            <v>0</v>
          </cell>
          <cell r="CA2363" t="e">
            <v>#REF!</v>
          </cell>
          <cell r="CB2363" t="str">
            <v>Match</v>
          </cell>
          <cell r="CC2363" t="b">
            <v>0</v>
          </cell>
          <cell r="CD2363" t="str">
            <v>0</v>
          </cell>
          <cell r="CE2363">
            <v>1</v>
          </cell>
          <cell r="CF2363">
            <v>0</v>
          </cell>
          <cell r="CG2363" t="e">
            <v>#VALUE!</v>
          </cell>
          <cell r="CH2363" t="str">
            <v>Invalid #</v>
          </cell>
          <cell r="CI2363">
            <v>43123.686840277776</v>
          </cell>
          <cell r="CJ2363"/>
          <cell r="CK2363" t="e">
            <v>#REF!</v>
          </cell>
          <cell r="CL2363" t="e">
            <v>#REF!</v>
          </cell>
        </row>
        <row r="2364">
          <cell r="BG2364" t="str">
            <v>Pass</v>
          </cell>
          <cell r="BH2364" t="str">
            <v>Pass</v>
          </cell>
          <cell r="BI2364" t="str">
            <v>xxxxx</v>
          </cell>
          <cell r="BJ2364">
            <v>0</v>
          </cell>
          <cell r="BK2364">
            <v>0</v>
          </cell>
          <cell r="BL2364">
            <v>0</v>
          </cell>
          <cell r="BM2364"/>
          <cell r="BN2364"/>
          <cell r="BO2364"/>
          <cell r="BP2364"/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0</v>
          </cell>
          <cell r="BY2364"/>
          <cell r="BZ2364">
            <v>0</v>
          </cell>
          <cell r="CA2364" t="e">
            <v>#REF!</v>
          </cell>
          <cell r="CB2364" t="str">
            <v>Match</v>
          </cell>
          <cell r="CC2364" t="b">
            <v>0</v>
          </cell>
          <cell r="CD2364" t="str">
            <v>0</v>
          </cell>
          <cell r="CE2364">
            <v>1</v>
          </cell>
          <cell r="CF2364">
            <v>0</v>
          </cell>
          <cell r="CG2364" t="e">
            <v>#VALUE!</v>
          </cell>
          <cell r="CH2364" t="str">
            <v>Invalid #</v>
          </cell>
          <cell r="CI2364">
            <v>43123.686840277776</v>
          </cell>
          <cell r="CJ2364"/>
          <cell r="CK2364" t="e">
            <v>#REF!</v>
          </cell>
          <cell r="CL2364" t="e">
            <v>#REF!</v>
          </cell>
        </row>
        <row r="2365">
          <cell r="BG2365" t="str">
            <v>Pass</v>
          </cell>
          <cell r="BH2365" t="str">
            <v>Pass</v>
          </cell>
          <cell r="BI2365" t="str">
            <v>xxxxx</v>
          </cell>
          <cell r="BJ2365">
            <v>0</v>
          </cell>
          <cell r="BK2365">
            <v>0</v>
          </cell>
          <cell r="BL2365">
            <v>0</v>
          </cell>
          <cell r="BM2365"/>
          <cell r="BN2365"/>
          <cell r="BO2365"/>
          <cell r="BP2365"/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/>
          <cell r="BZ2365">
            <v>0</v>
          </cell>
          <cell r="CA2365" t="e">
            <v>#REF!</v>
          </cell>
          <cell r="CB2365" t="str">
            <v>Match</v>
          </cell>
          <cell r="CC2365" t="b">
            <v>0</v>
          </cell>
          <cell r="CD2365" t="str">
            <v>0</v>
          </cell>
          <cell r="CE2365">
            <v>1</v>
          </cell>
          <cell r="CF2365">
            <v>0</v>
          </cell>
          <cell r="CG2365" t="e">
            <v>#VALUE!</v>
          </cell>
          <cell r="CH2365" t="str">
            <v>Invalid #</v>
          </cell>
          <cell r="CI2365">
            <v>43123.686840277776</v>
          </cell>
          <cell r="CJ2365"/>
          <cell r="CK2365" t="e">
            <v>#REF!</v>
          </cell>
          <cell r="CL2365" t="e">
            <v>#REF!</v>
          </cell>
        </row>
        <row r="2366">
          <cell r="BG2366" t="str">
            <v>Pass</v>
          </cell>
          <cell r="BH2366" t="str">
            <v>Pass</v>
          </cell>
          <cell r="BI2366" t="str">
            <v>xxxxx</v>
          </cell>
          <cell r="BJ2366">
            <v>0</v>
          </cell>
          <cell r="BK2366">
            <v>0</v>
          </cell>
          <cell r="BL2366">
            <v>0</v>
          </cell>
          <cell r="BM2366"/>
          <cell r="BN2366"/>
          <cell r="BO2366"/>
          <cell r="BP2366"/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0</v>
          </cell>
          <cell r="BY2366"/>
          <cell r="BZ2366">
            <v>0</v>
          </cell>
          <cell r="CA2366" t="e">
            <v>#REF!</v>
          </cell>
          <cell r="CB2366" t="str">
            <v>Match</v>
          </cell>
          <cell r="CC2366" t="b">
            <v>0</v>
          </cell>
          <cell r="CD2366" t="str">
            <v>0</v>
          </cell>
          <cell r="CE2366">
            <v>1</v>
          </cell>
          <cell r="CF2366">
            <v>0</v>
          </cell>
          <cell r="CG2366" t="e">
            <v>#VALUE!</v>
          </cell>
          <cell r="CH2366" t="str">
            <v>Invalid #</v>
          </cell>
          <cell r="CI2366">
            <v>43123.686840277776</v>
          </cell>
          <cell r="CJ2366"/>
          <cell r="CK2366" t="e">
            <v>#REF!</v>
          </cell>
          <cell r="CL2366" t="e">
            <v>#REF!</v>
          </cell>
        </row>
        <row r="2367">
          <cell r="BG2367" t="str">
            <v>Pass</v>
          </cell>
          <cell r="BH2367" t="str">
            <v>Pass</v>
          </cell>
          <cell r="BI2367" t="str">
            <v>xxxxx</v>
          </cell>
          <cell r="BJ2367">
            <v>0</v>
          </cell>
          <cell r="BK2367">
            <v>0</v>
          </cell>
          <cell r="BL2367">
            <v>0</v>
          </cell>
          <cell r="BM2367"/>
          <cell r="BN2367"/>
          <cell r="BO2367"/>
          <cell r="BP2367"/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/>
          <cell r="BZ2367">
            <v>0</v>
          </cell>
          <cell r="CA2367" t="e">
            <v>#REF!</v>
          </cell>
          <cell r="CB2367" t="str">
            <v>Match</v>
          </cell>
          <cell r="CC2367" t="b">
            <v>0</v>
          </cell>
          <cell r="CD2367" t="str">
            <v>0</v>
          </cell>
          <cell r="CE2367">
            <v>1</v>
          </cell>
          <cell r="CF2367">
            <v>0</v>
          </cell>
          <cell r="CG2367" t="e">
            <v>#VALUE!</v>
          </cell>
          <cell r="CH2367" t="str">
            <v>Invalid #</v>
          </cell>
          <cell r="CI2367">
            <v>43123.686840277776</v>
          </cell>
          <cell r="CJ2367"/>
          <cell r="CK2367" t="e">
            <v>#REF!</v>
          </cell>
          <cell r="CL2367" t="e">
            <v>#REF!</v>
          </cell>
        </row>
        <row r="2368">
          <cell r="BG2368" t="str">
            <v>Pass</v>
          </cell>
          <cell r="BH2368" t="str">
            <v>Pass</v>
          </cell>
          <cell r="BI2368" t="str">
            <v>xxxxx</v>
          </cell>
          <cell r="BJ2368">
            <v>0</v>
          </cell>
          <cell r="BK2368">
            <v>0</v>
          </cell>
          <cell r="BL2368">
            <v>0</v>
          </cell>
          <cell r="BM2368"/>
          <cell r="BN2368"/>
          <cell r="BO2368"/>
          <cell r="BP2368"/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/>
          <cell r="BZ2368">
            <v>0</v>
          </cell>
          <cell r="CA2368" t="e">
            <v>#REF!</v>
          </cell>
          <cell r="CB2368" t="str">
            <v>Match</v>
          </cell>
          <cell r="CC2368" t="b">
            <v>0</v>
          </cell>
          <cell r="CD2368" t="str">
            <v>0</v>
          </cell>
          <cell r="CE2368">
            <v>1</v>
          </cell>
          <cell r="CF2368">
            <v>0</v>
          </cell>
          <cell r="CG2368" t="e">
            <v>#VALUE!</v>
          </cell>
          <cell r="CH2368" t="str">
            <v>Invalid #</v>
          </cell>
          <cell r="CI2368">
            <v>43123.686840277776</v>
          </cell>
          <cell r="CJ2368"/>
          <cell r="CK2368" t="e">
            <v>#REF!</v>
          </cell>
          <cell r="CL2368" t="e">
            <v>#REF!</v>
          </cell>
        </row>
        <row r="2369">
          <cell r="BG2369" t="str">
            <v>Pass</v>
          </cell>
          <cell r="BH2369" t="str">
            <v>Pass</v>
          </cell>
          <cell r="BI2369" t="str">
            <v>xxxxx</v>
          </cell>
          <cell r="BJ2369">
            <v>0</v>
          </cell>
          <cell r="BK2369">
            <v>0</v>
          </cell>
          <cell r="BL2369">
            <v>0</v>
          </cell>
          <cell r="BM2369"/>
          <cell r="BN2369"/>
          <cell r="BO2369"/>
          <cell r="BP2369"/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/>
          <cell r="BZ2369">
            <v>0</v>
          </cell>
          <cell r="CA2369" t="e">
            <v>#REF!</v>
          </cell>
          <cell r="CB2369" t="str">
            <v>Match</v>
          </cell>
          <cell r="CC2369" t="b">
            <v>0</v>
          </cell>
          <cell r="CD2369" t="str">
            <v>0</v>
          </cell>
          <cell r="CE2369">
            <v>1</v>
          </cell>
          <cell r="CF2369">
            <v>0</v>
          </cell>
          <cell r="CG2369" t="e">
            <v>#VALUE!</v>
          </cell>
          <cell r="CH2369" t="str">
            <v>Invalid #</v>
          </cell>
          <cell r="CI2369">
            <v>43123.686840277776</v>
          </cell>
          <cell r="CJ2369"/>
          <cell r="CK2369" t="e">
            <v>#REF!</v>
          </cell>
          <cell r="CL2369" t="e">
            <v>#REF!</v>
          </cell>
        </row>
        <row r="2370">
          <cell r="BG2370" t="str">
            <v>Pass</v>
          </cell>
          <cell r="BH2370" t="str">
            <v>Pass</v>
          </cell>
          <cell r="BI2370" t="str">
            <v>xxxxx</v>
          </cell>
          <cell r="BJ2370">
            <v>0</v>
          </cell>
          <cell r="BK2370">
            <v>0</v>
          </cell>
          <cell r="BL2370">
            <v>0</v>
          </cell>
          <cell r="BM2370"/>
          <cell r="BN2370"/>
          <cell r="BO2370"/>
          <cell r="BP2370"/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/>
          <cell r="BZ2370">
            <v>0</v>
          </cell>
          <cell r="CA2370" t="e">
            <v>#REF!</v>
          </cell>
          <cell r="CB2370" t="str">
            <v>Match</v>
          </cell>
          <cell r="CC2370" t="b">
            <v>0</v>
          </cell>
          <cell r="CD2370" t="str">
            <v>0</v>
          </cell>
          <cell r="CE2370">
            <v>1</v>
          </cell>
          <cell r="CF2370">
            <v>0</v>
          </cell>
          <cell r="CG2370" t="e">
            <v>#VALUE!</v>
          </cell>
          <cell r="CH2370" t="str">
            <v>Invalid #</v>
          </cell>
          <cell r="CI2370">
            <v>43123.686840277776</v>
          </cell>
          <cell r="CJ2370"/>
          <cell r="CK2370" t="e">
            <v>#REF!</v>
          </cell>
          <cell r="CL2370" t="e">
            <v>#REF!</v>
          </cell>
        </row>
        <row r="2371">
          <cell r="BG2371" t="str">
            <v>Pass</v>
          </cell>
          <cell r="BH2371" t="str">
            <v>Pass</v>
          </cell>
          <cell r="BI2371" t="str">
            <v>xxxxx</v>
          </cell>
          <cell r="BJ2371">
            <v>0</v>
          </cell>
          <cell r="BK2371">
            <v>0</v>
          </cell>
          <cell r="BL2371">
            <v>0</v>
          </cell>
          <cell r="BM2371"/>
          <cell r="BN2371"/>
          <cell r="BO2371"/>
          <cell r="BP2371"/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/>
          <cell r="BZ2371">
            <v>0</v>
          </cell>
          <cell r="CA2371" t="e">
            <v>#REF!</v>
          </cell>
          <cell r="CB2371" t="str">
            <v>Match</v>
          </cell>
          <cell r="CC2371" t="b">
            <v>0</v>
          </cell>
          <cell r="CD2371" t="str">
            <v>0</v>
          </cell>
          <cell r="CE2371">
            <v>1</v>
          </cell>
          <cell r="CF2371">
            <v>0</v>
          </cell>
          <cell r="CG2371" t="e">
            <v>#VALUE!</v>
          </cell>
          <cell r="CH2371" t="str">
            <v>Invalid #</v>
          </cell>
          <cell r="CI2371">
            <v>43123.686840277776</v>
          </cell>
          <cell r="CJ2371"/>
          <cell r="CK2371" t="e">
            <v>#REF!</v>
          </cell>
          <cell r="CL2371" t="e">
            <v>#REF!</v>
          </cell>
        </row>
        <row r="2372">
          <cell r="BG2372" t="str">
            <v>Pass</v>
          </cell>
          <cell r="BH2372" t="str">
            <v>Pass</v>
          </cell>
          <cell r="BI2372" t="str">
            <v>xxxxx</v>
          </cell>
          <cell r="BJ2372">
            <v>0</v>
          </cell>
          <cell r="BK2372">
            <v>0</v>
          </cell>
          <cell r="BL2372">
            <v>0</v>
          </cell>
          <cell r="BM2372"/>
          <cell r="BN2372"/>
          <cell r="BO2372"/>
          <cell r="BP2372"/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/>
          <cell r="BZ2372">
            <v>0</v>
          </cell>
          <cell r="CA2372" t="e">
            <v>#REF!</v>
          </cell>
          <cell r="CB2372" t="str">
            <v>Match</v>
          </cell>
          <cell r="CC2372" t="b">
            <v>0</v>
          </cell>
          <cell r="CD2372" t="str">
            <v>0</v>
          </cell>
          <cell r="CE2372">
            <v>1</v>
          </cell>
          <cell r="CF2372">
            <v>0</v>
          </cell>
          <cell r="CG2372" t="e">
            <v>#VALUE!</v>
          </cell>
          <cell r="CH2372" t="str">
            <v>Invalid #</v>
          </cell>
          <cell r="CI2372">
            <v>43123.686840277776</v>
          </cell>
          <cell r="CJ2372"/>
          <cell r="CK2372" t="e">
            <v>#REF!</v>
          </cell>
          <cell r="CL2372" t="e">
            <v>#REF!</v>
          </cell>
        </row>
        <row r="2373">
          <cell r="BG2373" t="str">
            <v>Pass</v>
          </cell>
          <cell r="BH2373" t="str">
            <v>Pass</v>
          </cell>
          <cell r="BI2373" t="str">
            <v>xxxxx</v>
          </cell>
          <cell r="BJ2373">
            <v>0</v>
          </cell>
          <cell r="BK2373">
            <v>0</v>
          </cell>
          <cell r="BL2373">
            <v>0</v>
          </cell>
          <cell r="BM2373"/>
          <cell r="BN2373"/>
          <cell r="BO2373"/>
          <cell r="BP2373"/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0</v>
          </cell>
          <cell r="BY2373"/>
          <cell r="BZ2373">
            <v>0</v>
          </cell>
          <cell r="CA2373" t="e">
            <v>#REF!</v>
          </cell>
          <cell r="CB2373" t="str">
            <v>Match</v>
          </cell>
          <cell r="CC2373" t="b">
            <v>0</v>
          </cell>
          <cell r="CD2373" t="str">
            <v>0</v>
          </cell>
          <cell r="CE2373">
            <v>1</v>
          </cell>
          <cell r="CF2373">
            <v>0</v>
          </cell>
          <cell r="CG2373" t="e">
            <v>#VALUE!</v>
          </cell>
          <cell r="CH2373" t="str">
            <v>Invalid #</v>
          </cell>
          <cell r="CI2373">
            <v>43123.686840277776</v>
          </cell>
          <cell r="CJ2373"/>
          <cell r="CK2373" t="e">
            <v>#REF!</v>
          </cell>
          <cell r="CL2373" t="e">
            <v>#REF!</v>
          </cell>
        </row>
        <row r="2374">
          <cell r="BG2374" t="str">
            <v>Pass</v>
          </cell>
          <cell r="BH2374" t="str">
            <v>Pass</v>
          </cell>
          <cell r="BI2374" t="str">
            <v>xxxxx</v>
          </cell>
          <cell r="BJ2374">
            <v>0</v>
          </cell>
          <cell r="BK2374">
            <v>0</v>
          </cell>
          <cell r="BL2374">
            <v>0</v>
          </cell>
          <cell r="BM2374"/>
          <cell r="BN2374"/>
          <cell r="BO2374"/>
          <cell r="BP2374"/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/>
          <cell r="BZ2374">
            <v>0</v>
          </cell>
          <cell r="CA2374" t="e">
            <v>#REF!</v>
          </cell>
          <cell r="CB2374" t="str">
            <v>Match</v>
          </cell>
          <cell r="CC2374" t="b">
            <v>0</v>
          </cell>
          <cell r="CD2374" t="str">
            <v>0</v>
          </cell>
          <cell r="CE2374">
            <v>1</v>
          </cell>
          <cell r="CF2374">
            <v>0</v>
          </cell>
          <cell r="CG2374" t="e">
            <v>#VALUE!</v>
          </cell>
          <cell r="CH2374" t="str">
            <v>Invalid #</v>
          </cell>
          <cell r="CI2374">
            <v>43123.686840277776</v>
          </cell>
          <cell r="CJ2374"/>
          <cell r="CK2374" t="e">
            <v>#REF!</v>
          </cell>
          <cell r="CL2374" t="e">
            <v>#REF!</v>
          </cell>
        </row>
        <row r="2375">
          <cell r="BG2375" t="str">
            <v>Pass</v>
          </cell>
          <cell r="BH2375" t="str">
            <v>Pass</v>
          </cell>
          <cell r="BI2375" t="str">
            <v>xxxxx</v>
          </cell>
          <cell r="BJ2375">
            <v>0</v>
          </cell>
          <cell r="BK2375">
            <v>0</v>
          </cell>
          <cell r="BL2375">
            <v>0</v>
          </cell>
          <cell r="BM2375"/>
          <cell r="BN2375"/>
          <cell r="BO2375"/>
          <cell r="BP2375"/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0</v>
          </cell>
          <cell r="BY2375"/>
          <cell r="BZ2375">
            <v>0</v>
          </cell>
          <cell r="CA2375" t="e">
            <v>#REF!</v>
          </cell>
          <cell r="CB2375" t="str">
            <v>Match</v>
          </cell>
          <cell r="CC2375" t="b">
            <v>0</v>
          </cell>
          <cell r="CD2375" t="str">
            <v>0</v>
          </cell>
          <cell r="CE2375">
            <v>1</v>
          </cell>
          <cell r="CF2375">
            <v>0</v>
          </cell>
          <cell r="CG2375" t="e">
            <v>#VALUE!</v>
          </cell>
          <cell r="CH2375" t="str">
            <v>Invalid #</v>
          </cell>
          <cell r="CI2375">
            <v>43123.686840277776</v>
          </cell>
          <cell r="CJ2375"/>
          <cell r="CK2375" t="e">
            <v>#REF!</v>
          </cell>
          <cell r="CL2375" t="e">
            <v>#REF!</v>
          </cell>
        </row>
        <row r="2376">
          <cell r="BG2376" t="str">
            <v>Pass</v>
          </cell>
          <cell r="BH2376" t="str">
            <v>Pass</v>
          </cell>
          <cell r="BI2376" t="str">
            <v>xxxxx</v>
          </cell>
          <cell r="BJ2376">
            <v>0</v>
          </cell>
          <cell r="BK2376">
            <v>0</v>
          </cell>
          <cell r="BL2376">
            <v>0</v>
          </cell>
          <cell r="BM2376"/>
          <cell r="BN2376"/>
          <cell r="BO2376"/>
          <cell r="BP2376"/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/>
          <cell r="BZ2376">
            <v>0</v>
          </cell>
          <cell r="CA2376" t="e">
            <v>#REF!</v>
          </cell>
          <cell r="CB2376" t="str">
            <v>Match</v>
          </cell>
          <cell r="CC2376" t="b">
            <v>0</v>
          </cell>
          <cell r="CD2376" t="str">
            <v>0</v>
          </cell>
          <cell r="CE2376">
            <v>1</v>
          </cell>
          <cell r="CF2376">
            <v>0</v>
          </cell>
          <cell r="CG2376" t="e">
            <v>#VALUE!</v>
          </cell>
          <cell r="CH2376" t="str">
            <v>Invalid #</v>
          </cell>
          <cell r="CI2376">
            <v>43123.686840277776</v>
          </cell>
          <cell r="CJ2376"/>
          <cell r="CK2376" t="e">
            <v>#REF!</v>
          </cell>
          <cell r="CL2376" t="e">
            <v>#REF!</v>
          </cell>
        </row>
        <row r="2377">
          <cell r="BG2377" t="str">
            <v>Pass</v>
          </cell>
          <cell r="BH2377" t="str">
            <v>Pass</v>
          </cell>
          <cell r="BI2377" t="str">
            <v>xxxxx</v>
          </cell>
          <cell r="BJ2377">
            <v>0</v>
          </cell>
          <cell r="BK2377">
            <v>0</v>
          </cell>
          <cell r="BL2377">
            <v>0</v>
          </cell>
          <cell r="BM2377"/>
          <cell r="BN2377"/>
          <cell r="BO2377"/>
          <cell r="BP2377"/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/>
          <cell r="BZ2377">
            <v>0</v>
          </cell>
          <cell r="CA2377" t="e">
            <v>#REF!</v>
          </cell>
          <cell r="CB2377" t="str">
            <v>Match</v>
          </cell>
          <cell r="CC2377" t="b">
            <v>0</v>
          </cell>
          <cell r="CD2377" t="str">
            <v>0</v>
          </cell>
          <cell r="CE2377">
            <v>1</v>
          </cell>
          <cell r="CF2377">
            <v>0</v>
          </cell>
          <cell r="CG2377" t="e">
            <v>#VALUE!</v>
          </cell>
          <cell r="CH2377" t="str">
            <v>Invalid #</v>
          </cell>
          <cell r="CI2377">
            <v>43123.686840277776</v>
          </cell>
          <cell r="CJ2377"/>
          <cell r="CK2377" t="e">
            <v>#REF!</v>
          </cell>
          <cell r="CL2377" t="e">
            <v>#REF!</v>
          </cell>
        </row>
        <row r="2378">
          <cell r="BG2378" t="str">
            <v>Pass</v>
          </cell>
          <cell r="BH2378" t="str">
            <v>Pass</v>
          </cell>
          <cell r="BI2378" t="str">
            <v>xxxxx</v>
          </cell>
          <cell r="BJ2378">
            <v>0</v>
          </cell>
          <cell r="BK2378">
            <v>0</v>
          </cell>
          <cell r="BL2378">
            <v>0</v>
          </cell>
          <cell r="BM2378"/>
          <cell r="BN2378"/>
          <cell r="BO2378"/>
          <cell r="BP2378"/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0</v>
          </cell>
          <cell r="BY2378"/>
          <cell r="BZ2378">
            <v>0</v>
          </cell>
          <cell r="CA2378" t="e">
            <v>#REF!</v>
          </cell>
          <cell r="CB2378" t="str">
            <v>Match</v>
          </cell>
          <cell r="CC2378" t="b">
            <v>0</v>
          </cell>
          <cell r="CD2378" t="str">
            <v>0</v>
          </cell>
          <cell r="CE2378">
            <v>1</v>
          </cell>
          <cell r="CF2378">
            <v>0</v>
          </cell>
          <cell r="CG2378" t="e">
            <v>#VALUE!</v>
          </cell>
          <cell r="CH2378" t="str">
            <v>Invalid #</v>
          </cell>
          <cell r="CI2378">
            <v>43123.686840277776</v>
          </cell>
          <cell r="CJ2378"/>
          <cell r="CK2378" t="e">
            <v>#REF!</v>
          </cell>
          <cell r="CL2378" t="e">
            <v>#REF!</v>
          </cell>
        </row>
        <row r="2379">
          <cell r="BG2379" t="str">
            <v>Pass</v>
          </cell>
          <cell r="BH2379" t="str">
            <v>Pass</v>
          </cell>
          <cell r="BI2379" t="str">
            <v>xxxxx</v>
          </cell>
          <cell r="BJ2379">
            <v>0</v>
          </cell>
          <cell r="BK2379">
            <v>0</v>
          </cell>
          <cell r="BL2379">
            <v>0</v>
          </cell>
          <cell r="BM2379"/>
          <cell r="BN2379"/>
          <cell r="BO2379"/>
          <cell r="BP2379"/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/>
          <cell r="BZ2379">
            <v>0</v>
          </cell>
          <cell r="CA2379" t="e">
            <v>#REF!</v>
          </cell>
          <cell r="CB2379" t="str">
            <v>Match</v>
          </cell>
          <cell r="CC2379" t="b">
            <v>0</v>
          </cell>
          <cell r="CD2379" t="str">
            <v>0</v>
          </cell>
          <cell r="CE2379">
            <v>1</v>
          </cell>
          <cell r="CF2379">
            <v>0</v>
          </cell>
          <cell r="CG2379" t="e">
            <v>#VALUE!</v>
          </cell>
          <cell r="CH2379" t="str">
            <v>Invalid #</v>
          </cell>
          <cell r="CI2379">
            <v>43123.686840277776</v>
          </cell>
          <cell r="CJ2379"/>
          <cell r="CK2379" t="e">
            <v>#REF!</v>
          </cell>
          <cell r="CL2379" t="e">
            <v>#REF!</v>
          </cell>
        </row>
        <row r="2380">
          <cell r="BG2380" t="str">
            <v>Pass</v>
          </cell>
          <cell r="BH2380" t="str">
            <v>Pass</v>
          </cell>
          <cell r="BI2380" t="str">
            <v>xxxxx</v>
          </cell>
          <cell r="BJ2380">
            <v>0</v>
          </cell>
          <cell r="BK2380">
            <v>0</v>
          </cell>
          <cell r="BL2380">
            <v>0</v>
          </cell>
          <cell r="BM2380"/>
          <cell r="BN2380"/>
          <cell r="BO2380"/>
          <cell r="BP2380"/>
          <cell r="BQ2380">
            <v>0</v>
          </cell>
          <cell r="BR2380">
            <v>0</v>
          </cell>
          <cell r="BS2380">
            <v>0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0</v>
          </cell>
          <cell r="BY2380"/>
          <cell r="BZ2380">
            <v>0</v>
          </cell>
          <cell r="CA2380" t="e">
            <v>#REF!</v>
          </cell>
          <cell r="CB2380" t="str">
            <v>Match</v>
          </cell>
          <cell r="CC2380" t="b">
            <v>0</v>
          </cell>
          <cell r="CD2380" t="str">
            <v>0</v>
          </cell>
          <cell r="CE2380">
            <v>1</v>
          </cell>
          <cell r="CF2380">
            <v>0</v>
          </cell>
          <cell r="CG2380" t="e">
            <v>#VALUE!</v>
          </cell>
          <cell r="CH2380" t="str">
            <v>Invalid #</v>
          </cell>
          <cell r="CI2380">
            <v>43123.686840277776</v>
          </cell>
          <cell r="CJ2380"/>
          <cell r="CK2380" t="e">
            <v>#REF!</v>
          </cell>
          <cell r="CL2380" t="e">
            <v>#REF!</v>
          </cell>
        </row>
        <row r="2381">
          <cell r="BG2381" t="str">
            <v>Pass</v>
          </cell>
          <cell r="BH2381" t="str">
            <v>Pass</v>
          </cell>
          <cell r="BI2381" t="str">
            <v>xxxxx</v>
          </cell>
          <cell r="BJ2381">
            <v>0</v>
          </cell>
          <cell r="BK2381">
            <v>0</v>
          </cell>
          <cell r="BL2381">
            <v>0</v>
          </cell>
          <cell r="BM2381"/>
          <cell r="BN2381"/>
          <cell r="BO2381"/>
          <cell r="BP2381"/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/>
          <cell r="BZ2381">
            <v>0</v>
          </cell>
          <cell r="CA2381" t="e">
            <v>#REF!</v>
          </cell>
          <cell r="CB2381" t="str">
            <v>Match</v>
          </cell>
          <cell r="CC2381" t="b">
            <v>0</v>
          </cell>
          <cell r="CD2381" t="str">
            <v>0</v>
          </cell>
          <cell r="CE2381">
            <v>1</v>
          </cell>
          <cell r="CF2381">
            <v>0</v>
          </cell>
          <cell r="CG2381" t="e">
            <v>#VALUE!</v>
          </cell>
          <cell r="CH2381" t="str">
            <v>Invalid #</v>
          </cell>
          <cell r="CI2381">
            <v>43123.686840277776</v>
          </cell>
          <cell r="CJ2381"/>
          <cell r="CK2381" t="e">
            <v>#REF!</v>
          </cell>
          <cell r="CL2381" t="e">
            <v>#REF!</v>
          </cell>
        </row>
        <row r="2382">
          <cell r="BG2382" t="str">
            <v>Pass</v>
          </cell>
          <cell r="BH2382" t="str">
            <v>Pass</v>
          </cell>
          <cell r="BI2382" t="str">
            <v>xxxxx</v>
          </cell>
          <cell r="BJ2382">
            <v>0</v>
          </cell>
          <cell r="BK2382">
            <v>0</v>
          </cell>
          <cell r="BL2382">
            <v>0</v>
          </cell>
          <cell r="BM2382"/>
          <cell r="BN2382"/>
          <cell r="BO2382"/>
          <cell r="BP2382"/>
          <cell r="BQ2382">
            <v>0</v>
          </cell>
          <cell r="BR2382">
            <v>0</v>
          </cell>
          <cell r="BS2382">
            <v>0</v>
          </cell>
          <cell r="BT2382">
            <v>0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/>
          <cell r="BZ2382">
            <v>0</v>
          </cell>
          <cell r="CA2382" t="e">
            <v>#REF!</v>
          </cell>
          <cell r="CB2382" t="str">
            <v>Match</v>
          </cell>
          <cell r="CC2382" t="b">
            <v>0</v>
          </cell>
          <cell r="CD2382" t="str">
            <v>0</v>
          </cell>
          <cell r="CE2382">
            <v>1</v>
          </cell>
          <cell r="CF2382">
            <v>0</v>
          </cell>
          <cell r="CG2382" t="e">
            <v>#VALUE!</v>
          </cell>
          <cell r="CH2382" t="str">
            <v>Invalid #</v>
          </cell>
          <cell r="CI2382">
            <v>43123.686840277776</v>
          </cell>
          <cell r="CJ2382"/>
          <cell r="CK2382" t="e">
            <v>#REF!</v>
          </cell>
          <cell r="CL2382" t="e">
            <v>#REF!</v>
          </cell>
        </row>
        <row r="2383">
          <cell r="BG2383" t="str">
            <v>Pass</v>
          </cell>
          <cell r="BH2383" t="str">
            <v>Pass</v>
          </cell>
          <cell r="BI2383" t="str">
            <v>xxxxx</v>
          </cell>
          <cell r="BJ2383">
            <v>0</v>
          </cell>
          <cell r="BK2383">
            <v>0</v>
          </cell>
          <cell r="BL2383">
            <v>0</v>
          </cell>
          <cell r="BM2383"/>
          <cell r="BN2383"/>
          <cell r="BO2383"/>
          <cell r="BP2383"/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/>
          <cell r="BZ2383">
            <v>0</v>
          </cell>
          <cell r="CA2383" t="e">
            <v>#REF!</v>
          </cell>
          <cell r="CB2383" t="str">
            <v>Match</v>
          </cell>
          <cell r="CC2383" t="b">
            <v>0</v>
          </cell>
          <cell r="CD2383" t="str">
            <v>0</v>
          </cell>
          <cell r="CE2383">
            <v>1</v>
          </cell>
          <cell r="CF2383">
            <v>0</v>
          </cell>
          <cell r="CG2383" t="e">
            <v>#VALUE!</v>
          </cell>
          <cell r="CH2383" t="str">
            <v>Invalid #</v>
          </cell>
          <cell r="CI2383">
            <v>43123.686840277776</v>
          </cell>
          <cell r="CJ2383"/>
          <cell r="CK2383" t="e">
            <v>#REF!</v>
          </cell>
          <cell r="CL2383" t="e">
            <v>#REF!</v>
          </cell>
        </row>
        <row r="2384">
          <cell r="BG2384" t="str">
            <v>Pass</v>
          </cell>
          <cell r="BH2384" t="str">
            <v>Pass</v>
          </cell>
          <cell r="BI2384" t="str">
            <v>xxxxx</v>
          </cell>
          <cell r="BJ2384">
            <v>0</v>
          </cell>
          <cell r="BK2384">
            <v>0</v>
          </cell>
          <cell r="BL2384">
            <v>0</v>
          </cell>
          <cell r="BM2384"/>
          <cell r="BN2384"/>
          <cell r="BO2384"/>
          <cell r="BP2384"/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/>
          <cell r="BZ2384">
            <v>0</v>
          </cell>
          <cell r="CA2384" t="e">
            <v>#REF!</v>
          </cell>
          <cell r="CB2384" t="str">
            <v>Match</v>
          </cell>
          <cell r="CC2384" t="b">
            <v>0</v>
          </cell>
          <cell r="CD2384" t="str">
            <v>0</v>
          </cell>
          <cell r="CE2384">
            <v>1</v>
          </cell>
          <cell r="CF2384">
            <v>0</v>
          </cell>
          <cell r="CG2384" t="e">
            <v>#VALUE!</v>
          </cell>
          <cell r="CH2384" t="str">
            <v>Invalid #</v>
          </cell>
          <cell r="CI2384">
            <v>43123.686840277776</v>
          </cell>
          <cell r="CJ2384"/>
          <cell r="CK2384" t="e">
            <v>#REF!</v>
          </cell>
          <cell r="CL2384" t="e">
            <v>#REF!</v>
          </cell>
        </row>
        <row r="2385">
          <cell r="BG2385" t="str">
            <v>Pass</v>
          </cell>
          <cell r="BH2385" t="str">
            <v>Pass</v>
          </cell>
          <cell r="BI2385" t="str">
            <v>xxxxx</v>
          </cell>
          <cell r="BJ2385">
            <v>0</v>
          </cell>
          <cell r="BK2385">
            <v>0</v>
          </cell>
          <cell r="BL2385">
            <v>0</v>
          </cell>
          <cell r="BM2385"/>
          <cell r="BN2385"/>
          <cell r="BO2385"/>
          <cell r="BP2385"/>
          <cell r="BQ2385">
            <v>0</v>
          </cell>
          <cell r="BR2385">
            <v>0</v>
          </cell>
          <cell r="BS2385">
            <v>0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/>
          <cell r="BZ2385">
            <v>0</v>
          </cell>
          <cell r="CA2385" t="e">
            <v>#REF!</v>
          </cell>
          <cell r="CB2385" t="str">
            <v>Match</v>
          </cell>
          <cell r="CC2385" t="b">
            <v>0</v>
          </cell>
          <cell r="CD2385" t="str">
            <v>0</v>
          </cell>
          <cell r="CE2385">
            <v>1</v>
          </cell>
          <cell r="CF2385">
            <v>0</v>
          </cell>
          <cell r="CG2385" t="e">
            <v>#VALUE!</v>
          </cell>
          <cell r="CH2385" t="str">
            <v>Invalid #</v>
          </cell>
          <cell r="CI2385">
            <v>43123.686840277776</v>
          </cell>
          <cell r="CJ2385"/>
          <cell r="CK2385" t="e">
            <v>#REF!</v>
          </cell>
          <cell r="CL2385" t="e">
            <v>#REF!</v>
          </cell>
        </row>
        <row r="2386">
          <cell r="BG2386" t="str">
            <v>Pass</v>
          </cell>
          <cell r="BH2386" t="str">
            <v>Pass</v>
          </cell>
          <cell r="BI2386" t="str">
            <v>xxxxx</v>
          </cell>
          <cell r="BJ2386">
            <v>0</v>
          </cell>
          <cell r="BK2386">
            <v>0</v>
          </cell>
          <cell r="BL2386">
            <v>0</v>
          </cell>
          <cell r="BM2386"/>
          <cell r="BN2386"/>
          <cell r="BO2386"/>
          <cell r="BP2386"/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/>
          <cell r="BZ2386">
            <v>0</v>
          </cell>
          <cell r="CA2386" t="e">
            <v>#REF!</v>
          </cell>
          <cell r="CB2386" t="str">
            <v>Match</v>
          </cell>
          <cell r="CC2386" t="b">
            <v>0</v>
          </cell>
          <cell r="CD2386" t="str">
            <v>0</v>
          </cell>
          <cell r="CE2386">
            <v>1</v>
          </cell>
          <cell r="CF2386">
            <v>0</v>
          </cell>
          <cell r="CG2386" t="e">
            <v>#VALUE!</v>
          </cell>
          <cell r="CH2386" t="str">
            <v>Invalid #</v>
          </cell>
          <cell r="CI2386">
            <v>43123.686840277776</v>
          </cell>
          <cell r="CJ2386"/>
          <cell r="CK2386" t="e">
            <v>#REF!</v>
          </cell>
          <cell r="CL2386" t="e">
            <v>#REF!</v>
          </cell>
        </row>
        <row r="2387">
          <cell r="BG2387" t="str">
            <v>Pass</v>
          </cell>
          <cell r="BH2387" t="str">
            <v>Pass</v>
          </cell>
          <cell r="BI2387" t="str">
            <v>xxxxx</v>
          </cell>
          <cell r="BJ2387">
            <v>0</v>
          </cell>
          <cell r="BK2387">
            <v>0</v>
          </cell>
          <cell r="BL2387">
            <v>0</v>
          </cell>
          <cell r="BM2387"/>
          <cell r="BN2387"/>
          <cell r="BO2387"/>
          <cell r="BP2387"/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/>
          <cell r="BZ2387">
            <v>0</v>
          </cell>
          <cell r="CA2387" t="e">
            <v>#REF!</v>
          </cell>
          <cell r="CB2387" t="str">
            <v>Match</v>
          </cell>
          <cell r="CC2387" t="b">
            <v>0</v>
          </cell>
          <cell r="CD2387" t="str">
            <v>0</v>
          </cell>
          <cell r="CE2387">
            <v>1</v>
          </cell>
          <cell r="CF2387">
            <v>0</v>
          </cell>
          <cell r="CG2387" t="e">
            <v>#VALUE!</v>
          </cell>
          <cell r="CH2387" t="str">
            <v>Invalid #</v>
          </cell>
          <cell r="CI2387">
            <v>43123.686840277776</v>
          </cell>
          <cell r="CJ2387"/>
          <cell r="CK2387" t="e">
            <v>#REF!</v>
          </cell>
          <cell r="CL2387" t="e">
            <v>#REF!</v>
          </cell>
        </row>
        <row r="2388">
          <cell r="BG2388" t="str">
            <v>Pass</v>
          </cell>
          <cell r="BH2388" t="str">
            <v>Pass</v>
          </cell>
          <cell r="BI2388" t="str">
            <v>xxxxx</v>
          </cell>
          <cell r="BJ2388">
            <v>0</v>
          </cell>
          <cell r="BK2388">
            <v>0</v>
          </cell>
          <cell r="BL2388">
            <v>0</v>
          </cell>
          <cell r="BM2388"/>
          <cell r="BN2388"/>
          <cell r="BO2388"/>
          <cell r="BP2388"/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/>
          <cell r="BZ2388">
            <v>0</v>
          </cell>
          <cell r="CA2388" t="e">
            <v>#REF!</v>
          </cell>
          <cell r="CB2388" t="str">
            <v>Match</v>
          </cell>
          <cell r="CC2388" t="b">
            <v>0</v>
          </cell>
          <cell r="CD2388" t="str">
            <v>0</v>
          </cell>
          <cell r="CE2388">
            <v>1</v>
          </cell>
          <cell r="CF2388">
            <v>0</v>
          </cell>
          <cell r="CG2388" t="e">
            <v>#VALUE!</v>
          </cell>
          <cell r="CH2388" t="str">
            <v>Invalid #</v>
          </cell>
          <cell r="CI2388">
            <v>43123.686840277776</v>
          </cell>
          <cell r="CJ2388"/>
          <cell r="CK2388" t="e">
            <v>#REF!</v>
          </cell>
          <cell r="CL2388" t="e">
            <v>#REF!</v>
          </cell>
        </row>
        <row r="2389">
          <cell r="BG2389" t="str">
            <v>Pass</v>
          </cell>
          <cell r="BH2389" t="str">
            <v>Pass</v>
          </cell>
          <cell r="BI2389" t="str">
            <v>xxxxx</v>
          </cell>
          <cell r="BJ2389">
            <v>0</v>
          </cell>
          <cell r="BK2389">
            <v>0</v>
          </cell>
          <cell r="BL2389">
            <v>0</v>
          </cell>
          <cell r="BM2389"/>
          <cell r="BN2389"/>
          <cell r="BO2389"/>
          <cell r="BP2389"/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/>
          <cell r="BZ2389">
            <v>0</v>
          </cell>
          <cell r="CA2389" t="e">
            <v>#REF!</v>
          </cell>
          <cell r="CB2389" t="str">
            <v>Match</v>
          </cell>
          <cell r="CC2389" t="b">
            <v>0</v>
          </cell>
          <cell r="CD2389" t="str">
            <v>0</v>
          </cell>
          <cell r="CE2389">
            <v>1</v>
          </cell>
          <cell r="CF2389">
            <v>0</v>
          </cell>
          <cell r="CG2389" t="e">
            <v>#VALUE!</v>
          </cell>
          <cell r="CH2389" t="str">
            <v>Invalid #</v>
          </cell>
          <cell r="CI2389">
            <v>43123.686840277776</v>
          </cell>
          <cell r="CJ2389"/>
          <cell r="CK2389" t="e">
            <v>#REF!</v>
          </cell>
          <cell r="CL2389" t="e">
            <v>#REF!</v>
          </cell>
        </row>
        <row r="2390">
          <cell r="BG2390" t="str">
            <v>Pass</v>
          </cell>
          <cell r="BH2390" t="str">
            <v>Pass</v>
          </cell>
          <cell r="BI2390" t="str">
            <v>xxxxx</v>
          </cell>
          <cell r="BJ2390">
            <v>0</v>
          </cell>
          <cell r="BK2390">
            <v>0</v>
          </cell>
          <cell r="BL2390">
            <v>0</v>
          </cell>
          <cell r="BM2390"/>
          <cell r="BN2390"/>
          <cell r="BO2390"/>
          <cell r="BP2390"/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/>
          <cell r="BZ2390">
            <v>0</v>
          </cell>
          <cell r="CA2390" t="e">
            <v>#REF!</v>
          </cell>
          <cell r="CB2390" t="str">
            <v>Match</v>
          </cell>
          <cell r="CC2390" t="b">
            <v>0</v>
          </cell>
          <cell r="CD2390" t="str">
            <v>0</v>
          </cell>
          <cell r="CE2390">
            <v>1</v>
          </cell>
          <cell r="CF2390">
            <v>0</v>
          </cell>
          <cell r="CG2390" t="e">
            <v>#VALUE!</v>
          </cell>
          <cell r="CH2390" t="str">
            <v>Invalid #</v>
          </cell>
          <cell r="CI2390">
            <v>43123.686840277776</v>
          </cell>
          <cell r="CJ2390"/>
          <cell r="CK2390" t="e">
            <v>#REF!</v>
          </cell>
          <cell r="CL2390" t="e">
            <v>#REF!</v>
          </cell>
        </row>
        <row r="2391">
          <cell r="BG2391" t="str">
            <v>Pass</v>
          </cell>
          <cell r="BH2391" t="str">
            <v>Pass</v>
          </cell>
          <cell r="BI2391" t="str">
            <v>xxxxx</v>
          </cell>
          <cell r="BJ2391">
            <v>0</v>
          </cell>
          <cell r="BK2391">
            <v>0</v>
          </cell>
          <cell r="BL2391">
            <v>0</v>
          </cell>
          <cell r="BM2391"/>
          <cell r="BN2391"/>
          <cell r="BO2391"/>
          <cell r="BP2391"/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/>
          <cell r="BZ2391">
            <v>0</v>
          </cell>
          <cell r="CA2391" t="e">
            <v>#REF!</v>
          </cell>
          <cell r="CB2391" t="str">
            <v>Match</v>
          </cell>
          <cell r="CC2391" t="b">
            <v>0</v>
          </cell>
          <cell r="CD2391" t="str">
            <v>0</v>
          </cell>
          <cell r="CE2391">
            <v>1</v>
          </cell>
          <cell r="CF2391">
            <v>0</v>
          </cell>
          <cell r="CG2391" t="e">
            <v>#VALUE!</v>
          </cell>
          <cell r="CH2391" t="str">
            <v>Invalid #</v>
          </cell>
          <cell r="CI2391">
            <v>43123.686840277776</v>
          </cell>
          <cell r="CJ2391"/>
          <cell r="CK2391" t="e">
            <v>#REF!</v>
          </cell>
          <cell r="CL2391" t="e">
            <v>#REF!</v>
          </cell>
        </row>
        <row r="2392">
          <cell r="BG2392" t="str">
            <v>Pass</v>
          </cell>
          <cell r="BH2392" t="str">
            <v>Pass</v>
          </cell>
          <cell r="BI2392" t="str">
            <v>xxxxx</v>
          </cell>
          <cell r="BJ2392">
            <v>0</v>
          </cell>
          <cell r="BK2392">
            <v>0</v>
          </cell>
          <cell r="BL2392">
            <v>0</v>
          </cell>
          <cell r="BM2392"/>
          <cell r="BN2392"/>
          <cell r="BO2392"/>
          <cell r="BP2392"/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/>
          <cell r="BZ2392">
            <v>0</v>
          </cell>
          <cell r="CA2392" t="e">
            <v>#REF!</v>
          </cell>
          <cell r="CB2392" t="str">
            <v>Match</v>
          </cell>
          <cell r="CC2392" t="b">
            <v>0</v>
          </cell>
          <cell r="CD2392" t="str">
            <v>0</v>
          </cell>
          <cell r="CE2392">
            <v>1</v>
          </cell>
          <cell r="CF2392">
            <v>0</v>
          </cell>
          <cell r="CG2392" t="e">
            <v>#VALUE!</v>
          </cell>
          <cell r="CH2392" t="str">
            <v>Invalid #</v>
          </cell>
          <cell r="CI2392">
            <v>43123.686840277776</v>
          </cell>
          <cell r="CJ2392"/>
          <cell r="CK2392" t="e">
            <v>#REF!</v>
          </cell>
          <cell r="CL2392" t="e">
            <v>#REF!</v>
          </cell>
        </row>
        <row r="2393">
          <cell r="BG2393" t="str">
            <v>Pass</v>
          </cell>
          <cell r="BH2393" t="str">
            <v>Pass</v>
          </cell>
          <cell r="BI2393" t="str">
            <v>xxxxx</v>
          </cell>
          <cell r="BJ2393">
            <v>0</v>
          </cell>
          <cell r="BK2393">
            <v>0</v>
          </cell>
          <cell r="BL2393">
            <v>0</v>
          </cell>
          <cell r="BM2393"/>
          <cell r="BN2393"/>
          <cell r="BO2393"/>
          <cell r="BP2393"/>
          <cell r="BQ2393">
            <v>0</v>
          </cell>
          <cell r="BR2393">
            <v>0</v>
          </cell>
          <cell r="BS2393">
            <v>0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/>
          <cell r="BZ2393">
            <v>0</v>
          </cell>
          <cell r="CA2393" t="e">
            <v>#REF!</v>
          </cell>
          <cell r="CB2393" t="str">
            <v>Match</v>
          </cell>
          <cell r="CC2393" t="b">
            <v>0</v>
          </cell>
          <cell r="CD2393" t="str">
            <v>0</v>
          </cell>
          <cell r="CE2393">
            <v>1</v>
          </cell>
          <cell r="CF2393">
            <v>0</v>
          </cell>
          <cell r="CG2393" t="e">
            <v>#VALUE!</v>
          </cell>
          <cell r="CH2393" t="str">
            <v>Invalid #</v>
          </cell>
          <cell r="CI2393">
            <v>43123.686840277776</v>
          </cell>
          <cell r="CJ2393"/>
          <cell r="CK2393" t="e">
            <v>#REF!</v>
          </cell>
          <cell r="CL2393" t="e">
            <v>#REF!</v>
          </cell>
        </row>
        <row r="2394">
          <cell r="BG2394" t="str">
            <v>Pass</v>
          </cell>
          <cell r="BH2394" t="str">
            <v>Pass</v>
          </cell>
          <cell r="BI2394" t="str">
            <v>xxxxx</v>
          </cell>
          <cell r="BJ2394">
            <v>0</v>
          </cell>
          <cell r="BK2394">
            <v>0</v>
          </cell>
          <cell r="BL2394">
            <v>0</v>
          </cell>
          <cell r="BM2394"/>
          <cell r="BN2394"/>
          <cell r="BO2394"/>
          <cell r="BP2394"/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/>
          <cell r="BZ2394">
            <v>0</v>
          </cell>
          <cell r="CA2394" t="e">
            <v>#REF!</v>
          </cell>
          <cell r="CB2394" t="str">
            <v>Match</v>
          </cell>
          <cell r="CC2394" t="b">
            <v>0</v>
          </cell>
          <cell r="CD2394" t="str">
            <v>0</v>
          </cell>
          <cell r="CE2394">
            <v>1</v>
          </cell>
          <cell r="CF2394">
            <v>0</v>
          </cell>
          <cell r="CG2394" t="e">
            <v>#VALUE!</v>
          </cell>
          <cell r="CH2394" t="str">
            <v>Invalid #</v>
          </cell>
          <cell r="CI2394">
            <v>43123.686840277776</v>
          </cell>
          <cell r="CJ2394"/>
          <cell r="CK2394" t="e">
            <v>#REF!</v>
          </cell>
          <cell r="CL2394" t="e">
            <v>#REF!</v>
          </cell>
        </row>
        <row r="2395">
          <cell r="BG2395" t="str">
            <v>Pass</v>
          </cell>
          <cell r="BH2395" t="str">
            <v>Pass</v>
          </cell>
          <cell r="BI2395" t="str">
            <v>xxxxx</v>
          </cell>
          <cell r="BJ2395">
            <v>0</v>
          </cell>
          <cell r="BK2395">
            <v>0</v>
          </cell>
          <cell r="BL2395">
            <v>0</v>
          </cell>
          <cell r="BM2395"/>
          <cell r="BN2395"/>
          <cell r="BO2395"/>
          <cell r="BP2395"/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/>
          <cell r="BZ2395">
            <v>0</v>
          </cell>
          <cell r="CA2395" t="e">
            <v>#REF!</v>
          </cell>
          <cell r="CB2395" t="str">
            <v>Match</v>
          </cell>
          <cell r="CC2395" t="b">
            <v>0</v>
          </cell>
          <cell r="CD2395" t="str">
            <v>0</v>
          </cell>
          <cell r="CE2395">
            <v>1</v>
          </cell>
          <cell r="CF2395">
            <v>0</v>
          </cell>
          <cell r="CG2395" t="e">
            <v>#VALUE!</v>
          </cell>
          <cell r="CH2395" t="str">
            <v>Invalid #</v>
          </cell>
          <cell r="CI2395">
            <v>43123.686840277776</v>
          </cell>
          <cell r="CJ2395"/>
          <cell r="CK2395" t="e">
            <v>#REF!</v>
          </cell>
          <cell r="CL2395" t="e">
            <v>#REF!</v>
          </cell>
        </row>
        <row r="2396">
          <cell r="BG2396" t="str">
            <v>Pass</v>
          </cell>
          <cell r="BH2396" t="str">
            <v>Pass</v>
          </cell>
          <cell r="BI2396" t="str">
            <v>xxxxx</v>
          </cell>
          <cell r="BJ2396">
            <v>0</v>
          </cell>
          <cell r="BK2396">
            <v>0</v>
          </cell>
          <cell r="BL2396">
            <v>0</v>
          </cell>
          <cell r="BM2396"/>
          <cell r="BN2396"/>
          <cell r="BO2396"/>
          <cell r="BP2396"/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/>
          <cell r="BZ2396">
            <v>0</v>
          </cell>
          <cell r="CA2396" t="e">
            <v>#REF!</v>
          </cell>
          <cell r="CB2396" t="str">
            <v>Match</v>
          </cell>
          <cell r="CC2396" t="b">
            <v>0</v>
          </cell>
          <cell r="CD2396" t="str">
            <v>0</v>
          </cell>
          <cell r="CE2396">
            <v>1</v>
          </cell>
          <cell r="CF2396">
            <v>0</v>
          </cell>
          <cell r="CG2396" t="e">
            <v>#VALUE!</v>
          </cell>
          <cell r="CH2396" t="str">
            <v>Invalid #</v>
          </cell>
          <cell r="CI2396">
            <v>43123.686840277776</v>
          </cell>
          <cell r="CJ2396"/>
          <cell r="CK2396" t="e">
            <v>#REF!</v>
          </cell>
          <cell r="CL2396" t="e">
            <v>#REF!</v>
          </cell>
        </row>
        <row r="2397">
          <cell r="BG2397" t="str">
            <v>Pass</v>
          </cell>
          <cell r="BH2397" t="str">
            <v>Pass</v>
          </cell>
          <cell r="BI2397" t="str">
            <v>xxxxx</v>
          </cell>
          <cell r="BJ2397">
            <v>0</v>
          </cell>
          <cell r="BK2397">
            <v>0</v>
          </cell>
          <cell r="BL2397">
            <v>0</v>
          </cell>
          <cell r="BM2397"/>
          <cell r="BN2397"/>
          <cell r="BO2397"/>
          <cell r="BP2397"/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0</v>
          </cell>
          <cell r="BY2397"/>
          <cell r="BZ2397">
            <v>0</v>
          </cell>
          <cell r="CA2397" t="e">
            <v>#REF!</v>
          </cell>
          <cell r="CB2397" t="str">
            <v>Match</v>
          </cell>
          <cell r="CC2397" t="b">
            <v>0</v>
          </cell>
          <cell r="CD2397" t="str">
            <v>0</v>
          </cell>
          <cell r="CE2397">
            <v>1</v>
          </cell>
          <cell r="CF2397">
            <v>0</v>
          </cell>
          <cell r="CG2397" t="e">
            <v>#VALUE!</v>
          </cell>
          <cell r="CH2397" t="str">
            <v>Invalid #</v>
          </cell>
          <cell r="CI2397">
            <v>43123.686840277776</v>
          </cell>
          <cell r="CJ2397"/>
          <cell r="CK2397" t="e">
            <v>#REF!</v>
          </cell>
          <cell r="CL2397" t="e">
            <v>#REF!</v>
          </cell>
        </row>
        <row r="2398">
          <cell r="BG2398" t="str">
            <v>Pass</v>
          </cell>
          <cell r="BH2398" t="str">
            <v>Pass</v>
          </cell>
          <cell r="BI2398" t="str">
            <v>xxxxx</v>
          </cell>
          <cell r="BJ2398">
            <v>0</v>
          </cell>
          <cell r="BK2398">
            <v>0</v>
          </cell>
          <cell r="BL2398">
            <v>0</v>
          </cell>
          <cell r="BM2398"/>
          <cell r="BN2398"/>
          <cell r="BO2398"/>
          <cell r="BP2398"/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0</v>
          </cell>
          <cell r="BY2398"/>
          <cell r="BZ2398">
            <v>0</v>
          </cell>
          <cell r="CA2398" t="e">
            <v>#REF!</v>
          </cell>
          <cell r="CB2398" t="str">
            <v>Match</v>
          </cell>
          <cell r="CC2398" t="b">
            <v>0</v>
          </cell>
          <cell r="CD2398" t="str">
            <v>0</v>
          </cell>
          <cell r="CE2398">
            <v>1</v>
          </cell>
          <cell r="CF2398">
            <v>0</v>
          </cell>
          <cell r="CG2398" t="e">
            <v>#VALUE!</v>
          </cell>
          <cell r="CH2398" t="str">
            <v>Invalid #</v>
          </cell>
          <cell r="CI2398">
            <v>43123.686840277776</v>
          </cell>
          <cell r="CJ2398"/>
          <cell r="CK2398" t="e">
            <v>#REF!</v>
          </cell>
          <cell r="CL2398" t="e">
            <v>#REF!</v>
          </cell>
        </row>
        <row r="2399">
          <cell r="BG2399" t="str">
            <v>Pass</v>
          </cell>
          <cell r="BH2399" t="str">
            <v>Pass</v>
          </cell>
          <cell r="BI2399" t="str">
            <v>xxxxx</v>
          </cell>
          <cell r="BJ2399">
            <v>0</v>
          </cell>
          <cell r="BK2399">
            <v>0</v>
          </cell>
          <cell r="BL2399">
            <v>0</v>
          </cell>
          <cell r="BM2399"/>
          <cell r="BN2399"/>
          <cell r="BO2399"/>
          <cell r="BP2399"/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0</v>
          </cell>
          <cell r="BY2399"/>
          <cell r="BZ2399">
            <v>0</v>
          </cell>
          <cell r="CA2399" t="e">
            <v>#REF!</v>
          </cell>
          <cell r="CB2399" t="str">
            <v>Match</v>
          </cell>
          <cell r="CC2399" t="b">
            <v>0</v>
          </cell>
          <cell r="CD2399" t="str">
            <v>0</v>
          </cell>
          <cell r="CE2399">
            <v>1</v>
          </cell>
          <cell r="CF2399">
            <v>0</v>
          </cell>
          <cell r="CG2399" t="e">
            <v>#VALUE!</v>
          </cell>
          <cell r="CH2399" t="str">
            <v>Invalid #</v>
          </cell>
          <cell r="CI2399">
            <v>43123.686840277776</v>
          </cell>
          <cell r="CJ2399"/>
          <cell r="CK2399" t="e">
            <v>#REF!</v>
          </cell>
          <cell r="CL2399" t="e">
            <v>#REF!</v>
          </cell>
        </row>
        <row r="2400">
          <cell r="BG2400" t="str">
            <v>Pass</v>
          </cell>
          <cell r="BH2400" t="str">
            <v>Pass</v>
          </cell>
          <cell r="BI2400" t="str">
            <v>xxxxx</v>
          </cell>
          <cell r="BJ2400">
            <v>0</v>
          </cell>
          <cell r="BK2400">
            <v>0</v>
          </cell>
          <cell r="BL2400">
            <v>0</v>
          </cell>
          <cell r="BM2400"/>
          <cell r="BN2400"/>
          <cell r="BO2400"/>
          <cell r="BP2400"/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/>
          <cell r="BZ2400">
            <v>0</v>
          </cell>
          <cell r="CA2400" t="e">
            <v>#REF!</v>
          </cell>
          <cell r="CB2400" t="str">
            <v>Match</v>
          </cell>
          <cell r="CC2400" t="b">
            <v>0</v>
          </cell>
          <cell r="CD2400" t="str">
            <v>0</v>
          </cell>
          <cell r="CE2400">
            <v>1</v>
          </cell>
          <cell r="CF2400">
            <v>0</v>
          </cell>
          <cell r="CG2400" t="e">
            <v>#VALUE!</v>
          </cell>
          <cell r="CH2400" t="str">
            <v>Invalid #</v>
          </cell>
          <cell r="CI2400">
            <v>43123.686840277776</v>
          </cell>
          <cell r="CJ2400"/>
          <cell r="CK2400" t="e">
            <v>#REF!</v>
          </cell>
          <cell r="CL2400" t="e">
            <v>#REF!</v>
          </cell>
        </row>
        <row r="2401">
          <cell r="BG2401" t="str">
            <v>Pass</v>
          </cell>
          <cell r="BH2401" t="str">
            <v>Pass</v>
          </cell>
          <cell r="BI2401" t="str">
            <v>xxxxx</v>
          </cell>
          <cell r="BJ2401">
            <v>0</v>
          </cell>
          <cell r="BK2401">
            <v>0</v>
          </cell>
          <cell r="BL2401">
            <v>0</v>
          </cell>
          <cell r="BM2401"/>
          <cell r="BN2401"/>
          <cell r="BO2401"/>
          <cell r="BP2401"/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0</v>
          </cell>
          <cell r="BY2401"/>
          <cell r="BZ2401">
            <v>0</v>
          </cell>
          <cell r="CA2401" t="e">
            <v>#REF!</v>
          </cell>
          <cell r="CB2401" t="str">
            <v>Match</v>
          </cell>
          <cell r="CC2401" t="b">
            <v>0</v>
          </cell>
          <cell r="CD2401" t="str">
            <v>0</v>
          </cell>
          <cell r="CE2401">
            <v>1</v>
          </cell>
          <cell r="CF2401">
            <v>0</v>
          </cell>
          <cell r="CG2401" t="e">
            <v>#VALUE!</v>
          </cell>
          <cell r="CH2401" t="str">
            <v>Invalid #</v>
          </cell>
          <cell r="CI2401">
            <v>43123.686840277776</v>
          </cell>
          <cell r="CJ2401"/>
          <cell r="CK2401" t="e">
            <v>#REF!</v>
          </cell>
          <cell r="CL2401" t="e">
            <v>#REF!</v>
          </cell>
        </row>
        <row r="2402">
          <cell r="BG2402" t="str">
            <v>Pass</v>
          </cell>
          <cell r="BH2402" t="str">
            <v>Pass</v>
          </cell>
          <cell r="BI2402" t="str">
            <v>xxxxx</v>
          </cell>
          <cell r="BJ2402">
            <v>0</v>
          </cell>
          <cell r="BK2402">
            <v>0</v>
          </cell>
          <cell r="BL2402">
            <v>0</v>
          </cell>
          <cell r="BM2402"/>
          <cell r="BN2402"/>
          <cell r="BO2402"/>
          <cell r="BP2402"/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0</v>
          </cell>
          <cell r="BY2402"/>
          <cell r="BZ2402">
            <v>0</v>
          </cell>
          <cell r="CA2402" t="e">
            <v>#REF!</v>
          </cell>
          <cell r="CB2402" t="str">
            <v>Match</v>
          </cell>
          <cell r="CC2402" t="b">
            <v>0</v>
          </cell>
          <cell r="CD2402" t="str">
            <v>0</v>
          </cell>
          <cell r="CE2402">
            <v>1</v>
          </cell>
          <cell r="CF2402">
            <v>0</v>
          </cell>
          <cell r="CG2402" t="e">
            <v>#VALUE!</v>
          </cell>
          <cell r="CH2402" t="str">
            <v>Invalid #</v>
          </cell>
          <cell r="CI2402">
            <v>43123.686840277776</v>
          </cell>
          <cell r="CJ2402"/>
          <cell r="CK2402" t="e">
            <v>#REF!</v>
          </cell>
          <cell r="CL2402" t="e">
            <v>#REF!</v>
          </cell>
        </row>
        <row r="2403">
          <cell r="BG2403" t="str">
            <v>Pass</v>
          </cell>
          <cell r="BH2403" t="str">
            <v>Pass</v>
          </cell>
          <cell r="BI2403" t="str">
            <v>xxxxx</v>
          </cell>
          <cell r="BJ2403">
            <v>0</v>
          </cell>
          <cell r="BK2403">
            <v>0</v>
          </cell>
          <cell r="BL2403">
            <v>0</v>
          </cell>
          <cell r="BM2403"/>
          <cell r="BN2403"/>
          <cell r="BO2403"/>
          <cell r="BP2403"/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/>
          <cell r="BZ2403">
            <v>0</v>
          </cell>
          <cell r="CA2403" t="e">
            <v>#REF!</v>
          </cell>
          <cell r="CB2403" t="str">
            <v>Match</v>
          </cell>
          <cell r="CC2403" t="b">
            <v>0</v>
          </cell>
          <cell r="CD2403" t="str">
            <v>0</v>
          </cell>
          <cell r="CE2403">
            <v>1</v>
          </cell>
          <cell r="CF2403">
            <v>0</v>
          </cell>
          <cell r="CG2403" t="e">
            <v>#VALUE!</v>
          </cell>
          <cell r="CH2403" t="str">
            <v>Invalid #</v>
          </cell>
          <cell r="CI2403">
            <v>43123.686840277776</v>
          </cell>
          <cell r="CJ2403"/>
          <cell r="CK2403" t="e">
            <v>#REF!</v>
          </cell>
          <cell r="CL2403" t="e">
            <v>#REF!</v>
          </cell>
        </row>
        <row r="2404">
          <cell r="BG2404" t="str">
            <v>Pass</v>
          </cell>
          <cell r="BH2404" t="str">
            <v>Pass</v>
          </cell>
          <cell r="BI2404" t="str">
            <v>xxxxx</v>
          </cell>
          <cell r="BJ2404">
            <v>0</v>
          </cell>
          <cell r="BK2404">
            <v>0</v>
          </cell>
          <cell r="BL2404">
            <v>0</v>
          </cell>
          <cell r="BM2404"/>
          <cell r="BN2404"/>
          <cell r="BO2404"/>
          <cell r="BP2404"/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0</v>
          </cell>
          <cell r="BY2404"/>
          <cell r="BZ2404">
            <v>0</v>
          </cell>
          <cell r="CA2404" t="e">
            <v>#REF!</v>
          </cell>
          <cell r="CB2404" t="str">
            <v>Match</v>
          </cell>
          <cell r="CC2404" t="b">
            <v>0</v>
          </cell>
          <cell r="CD2404" t="str">
            <v>0</v>
          </cell>
          <cell r="CE2404">
            <v>1</v>
          </cell>
          <cell r="CF2404">
            <v>0</v>
          </cell>
          <cell r="CG2404" t="e">
            <v>#VALUE!</v>
          </cell>
          <cell r="CH2404" t="str">
            <v>Invalid #</v>
          </cell>
          <cell r="CI2404">
            <v>43123.686840277776</v>
          </cell>
          <cell r="CJ2404"/>
          <cell r="CK2404" t="e">
            <v>#REF!</v>
          </cell>
          <cell r="CL2404" t="e">
            <v>#REF!</v>
          </cell>
        </row>
        <row r="2405">
          <cell r="BG2405" t="str">
            <v>Pass</v>
          </cell>
          <cell r="BH2405" t="str">
            <v>Pass</v>
          </cell>
          <cell r="BI2405" t="str">
            <v>xxxxx</v>
          </cell>
          <cell r="BJ2405">
            <v>0</v>
          </cell>
          <cell r="BK2405">
            <v>0</v>
          </cell>
          <cell r="BL2405">
            <v>0</v>
          </cell>
          <cell r="BM2405"/>
          <cell r="BN2405"/>
          <cell r="BO2405"/>
          <cell r="BP2405"/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  <cell r="BX2405">
            <v>0</v>
          </cell>
          <cell r="BY2405"/>
          <cell r="BZ2405">
            <v>0</v>
          </cell>
          <cell r="CA2405" t="e">
            <v>#REF!</v>
          </cell>
          <cell r="CB2405" t="str">
            <v>Match</v>
          </cell>
          <cell r="CC2405" t="b">
            <v>0</v>
          </cell>
          <cell r="CD2405" t="str">
            <v>0</v>
          </cell>
          <cell r="CE2405">
            <v>1</v>
          </cell>
          <cell r="CF2405">
            <v>0</v>
          </cell>
          <cell r="CG2405" t="e">
            <v>#VALUE!</v>
          </cell>
          <cell r="CH2405" t="str">
            <v>Invalid #</v>
          </cell>
          <cell r="CI2405">
            <v>43123.686840277776</v>
          </cell>
          <cell r="CJ2405"/>
          <cell r="CK2405" t="e">
            <v>#REF!</v>
          </cell>
          <cell r="CL2405" t="e">
            <v>#REF!</v>
          </cell>
        </row>
        <row r="2406">
          <cell r="BG2406" t="str">
            <v>Pass</v>
          </cell>
          <cell r="BH2406" t="str">
            <v>Pass</v>
          </cell>
          <cell r="BI2406" t="str">
            <v>xxxxx</v>
          </cell>
          <cell r="BJ2406">
            <v>0</v>
          </cell>
          <cell r="BK2406">
            <v>0</v>
          </cell>
          <cell r="BL2406">
            <v>0</v>
          </cell>
          <cell r="BM2406"/>
          <cell r="BN2406"/>
          <cell r="BO2406"/>
          <cell r="BP2406"/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  <cell r="BX2406">
            <v>0</v>
          </cell>
          <cell r="BY2406"/>
          <cell r="BZ2406">
            <v>0</v>
          </cell>
          <cell r="CA2406" t="e">
            <v>#REF!</v>
          </cell>
          <cell r="CB2406" t="str">
            <v>Match</v>
          </cell>
          <cell r="CC2406" t="b">
            <v>0</v>
          </cell>
          <cell r="CD2406" t="str">
            <v>0</v>
          </cell>
          <cell r="CE2406">
            <v>1</v>
          </cell>
          <cell r="CF2406">
            <v>0</v>
          </cell>
          <cell r="CG2406" t="e">
            <v>#VALUE!</v>
          </cell>
          <cell r="CH2406" t="str">
            <v>Invalid #</v>
          </cell>
          <cell r="CI2406">
            <v>43123.686840277776</v>
          </cell>
          <cell r="CJ2406"/>
          <cell r="CK2406" t="e">
            <v>#REF!</v>
          </cell>
          <cell r="CL2406" t="e">
            <v>#REF!</v>
          </cell>
        </row>
        <row r="2407">
          <cell r="BG2407" t="str">
            <v>Pass</v>
          </cell>
          <cell r="BH2407" t="str">
            <v>Pass</v>
          </cell>
          <cell r="BI2407" t="str">
            <v>xxxxx</v>
          </cell>
          <cell r="BJ2407">
            <v>0</v>
          </cell>
          <cell r="BK2407">
            <v>0</v>
          </cell>
          <cell r="BL2407">
            <v>0</v>
          </cell>
          <cell r="BM2407"/>
          <cell r="BN2407"/>
          <cell r="BO2407"/>
          <cell r="BP2407"/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  <cell r="BX2407">
            <v>0</v>
          </cell>
          <cell r="BY2407"/>
          <cell r="BZ2407">
            <v>0</v>
          </cell>
          <cell r="CA2407" t="e">
            <v>#REF!</v>
          </cell>
          <cell r="CB2407" t="str">
            <v>Match</v>
          </cell>
          <cell r="CC2407" t="b">
            <v>0</v>
          </cell>
          <cell r="CD2407" t="str">
            <v>0</v>
          </cell>
          <cell r="CE2407">
            <v>1</v>
          </cell>
          <cell r="CF2407">
            <v>0</v>
          </cell>
          <cell r="CG2407" t="e">
            <v>#VALUE!</v>
          </cell>
          <cell r="CH2407" t="str">
            <v>Invalid #</v>
          </cell>
          <cell r="CI2407">
            <v>43123.686840277776</v>
          </cell>
          <cell r="CJ2407"/>
          <cell r="CK2407" t="e">
            <v>#REF!</v>
          </cell>
          <cell r="CL2407" t="e">
            <v>#REF!</v>
          </cell>
        </row>
        <row r="2408">
          <cell r="BG2408" t="str">
            <v>Pass</v>
          </cell>
          <cell r="BH2408" t="str">
            <v>Pass</v>
          </cell>
          <cell r="BI2408" t="str">
            <v>xxxxx</v>
          </cell>
          <cell r="BJ2408">
            <v>0</v>
          </cell>
          <cell r="BK2408">
            <v>0</v>
          </cell>
          <cell r="BL2408">
            <v>0</v>
          </cell>
          <cell r="BM2408"/>
          <cell r="BN2408"/>
          <cell r="BO2408"/>
          <cell r="BP2408"/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0</v>
          </cell>
          <cell r="BW2408">
            <v>0</v>
          </cell>
          <cell r="BX2408">
            <v>0</v>
          </cell>
          <cell r="BY2408"/>
          <cell r="BZ2408">
            <v>0</v>
          </cell>
          <cell r="CA2408" t="e">
            <v>#REF!</v>
          </cell>
          <cell r="CB2408" t="str">
            <v>Match</v>
          </cell>
          <cell r="CC2408" t="b">
            <v>0</v>
          </cell>
          <cell r="CD2408" t="str">
            <v>0</v>
          </cell>
          <cell r="CE2408">
            <v>1</v>
          </cell>
          <cell r="CF2408">
            <v>0</v>
          </cell>
          <cell r="CG2408" t="e">
            <v>#VALUE!</v>
          </cell>
          <cell r="CH2408" t="str">
            <v>Invalid #</v>
          </cell>
          <cell r="CI2408">
            <v>43123.686840277776</v>
          </cell>
          <cell r="CJ2408"/>
          <cell r="CK2408" t="e">
            <v>#REF!</v>
          </cell>
          <cell r="CL2408" t="e">
            <v>#REF!</v>
          </cell>
        </row>
        <row r="2409">
          <cell r="BG2409" t="str">
            <v>Pass</v>
          </cell>
          <cell r="BH2409" t="str">
            <v>Pass</v>
          </cell>
          <cell r="BI2409" t="str">
            <v>xxxxx</v>
          </cell>
          <cell r="BJ2409">
            <v>0</v>
          </cell>
          <cell r="BK2409">
            <v>0</v>
          </cell>
          <cell r="BL2409">
            <v>0</v>
          </cell>
          <cell r="BM2409"/>
          <cell r="BN2409"/>
          <cell r="BO2409"/>
          <cell r="BP2409"/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0</v>
          </cell>
          <cell r="BW2409">
            <v>0</v>
          </cell>
          <cell r="BX2409">
            <v>0</v>
          </cell>
          <cell r="BY2409"/>
          <cell r="BZ2409">
            <v>0</v>
          </cell>
          <cell r="CA2409" t="e">
            <v>#REF!</v>
          </cell>
          <cell r="CB2409" t="str">
            <v>Match</v>
          </cell>
          <cell r="CC2409" t="b">
            <v>0</v>
          </cell>
          <cell r="CD2409" t="str">
            <v>0</v>
          </cell>
          <cell r="CE2409">
            <v>1</v>
          </cell>
          <cell r="CF2409">
            <v>0</v>
          </cell>
          <cell r="CG2409" t="e">
            <v>#VALUE!</v>
          </cell>
          <cell r="CH2409" t="str">
            <v>Invalid #</v>
          </cell>
          <cell r="CI2409">
            <v>43123.686840277776</v>
          </cell>
          <cell r="CJ2409"/>
          <cell r="CK2409" t="e">
            <v>#REF!</v>
          </cell>
          <cell r="CL2409" t="e">
            <v>#REF!</v>
          </cell>
        </row>
        <row r="2410">
          <cell r="BG2410" t="str">
            <v>Pass</v>
          </cell>
          <cell r="BH2410" t="str">
            <v>Pass</v>
          </cell>
          <cell r="BI2410" t="str">
            <v>xxxxx</v>
          </cell>
          <cell r="BJ2410">
            <v>0</v>
          </cell>
          <cell r="BK2410">
            <v>0</v>
          </cell>
          <cell r="BL2410">
            <v>0</v>
          </cell>
          <cell r="BM2410"/>
          <cell r="BN2410"/>
          <cell r="BO2410"/>
          <cell r="BP2410"/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0</v>
          </cell>
          <cell r="BW2410">
            <v>0</v>
          </cell>
          <cell r="BX2410">
            <v>0</v>
          </cell>
          <cell r="BY2410"/>
          <cell r="BZ2410">
            <v>0</v>
          </cell>
          <cell r="CA2410" t="e">
            <v>#REF!</v>
          </cell>
          <cell r="CB2410" t="str">
            <v>Match</v>
          </cell>
          <cell r="CC2410" t="b">
            <v>0</v>
          </cell>
          <cell r="CD2410" t="str">
            <v>0</v>
          </cell>
          <cell r="CE2410">
            <v>1</v>
          </cell>
          <cell r="CF2410">
            <v>0</v>
          </cell>
          <cell r="CG2410" t="e">
            <v>#VALUE!</v>
          </cell>
          <cell r="CH2410" t="str">
            <v>Invalid #</v>
          </cell>
          <cell r="CI2410">
            <v>43123.686840277776</v>
          </cell>
          <cell r="CJ2410"/>
          <cell r="CK2410" t="e">
            <v>#REF!</v>
          </cell>
          <cell r="CL2410" t="e">
            <v>#REF!</v>
          </cell>
        </row>
        <row r="2411">
          <cell r="BG2411" t="str">
            <v>Pass</v>
          </cell>
          <cell r="BH2411" t="str">
            <v>Pass</v>
          </cell>
          <cell r="BI2411" t="str">
            <v>xxxxx</v>
          </cell>
          <cell r="BJ2411">
            <v>0</v>
          </cell>
          <cell r="BK2411">
            <v>0</v>
          </cell>
          <cell r="BL2411">
            <v>0</v>
          </cell>
          <cell r="BM2411"/>
          <cell r="BN2411"/>
          <cell r="BO2411"/>
          <cell r="BP2411"/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0</v>
          </cell>
          <cell r="BW2411">
            <v>0</v>
          </cell>
          <cell r="BX2411">
            <v>0</v>
          </cell>
          <cell r="BY2411"/>
          <cell r="BZ2411">
            <v>0</v>
          </cell>
          <cell r="CA2411" t="e">
            <v>#REF!</v>
          </cell>
          <cell r="CB2411" t="str">
            <v>Match</v>
          </cell>
          <cell r="CC2411" t="b">
            <v>0</v>
          </cell>
          <cell r="CD2411" t="str">
            <v>0</v>
          </cell>
          <cell r="CE2411">
            <v>1</v>
          </cell>
          <cell r="CF2411">
            <v>0</v>
          </cell>
          <cell r="CG2411" t="e">
            <v>#VALUE!</v>
          </cell>
          <cell r="CH2411" t="str">
            <v>Invalid #</v>
          </cell>
          <cell r="CI2411">
            <v>43123.686840277776</v>
          </cell>
          <cell r="CJ2411"/>
          <cell r="CK2411" t="e">
            <v>#REF!</v>
          </cell>
          <cell r="CL2411" t="e">
            <v>#REF!</v>
          </cell>
        </row>
        <row r="2412">
          <cell r="BG2412" t="str">
            <v>Pass</v>
          </cell>
          <cell r="BH2412" t="str">
            <v>Pass</v>
          </cell>
          <cell r="BI2412" t="str">
            <v>xxxxx</v>
          </cell>
          <cell r="BJ2412">
            <v>0</v>
          </cell>
          <cell r="BK2412">
            <v>0</v>
          </cell>
          <cell r="BL2412">
            <v>0</v>
          </cell>
          <cell r="BM2412"/>
          <cell r="BN2412"/>
          <cell r="BO2412"/>
          <cell r="BP2412"/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0</v>
          </cell>
          <cell r="BW2412">
            <v>0</v>
          </cell>
          <cell r="BX2412">
            <v>0</v>
          </cell>
          <cell r="BY2412"/>
          <cell r="BZ2412">
            <v>0</v>
          </cell>
          <cell r="CA2412" t="e">
            <v>#REF!</v>
          </cell>
          <cell r="CB2412" t="str">
            <v>Match</v>
          </cell>
          <cell r="CC2412" t="b">
            <v>0</v>
          </cell>
          <cell r="CD2412" t="str">
            <v>0</v>
          </cell>
          <cell r="CE2412">
            <v>1</v>
          </cell>
          <cell r="CF2412">
            <v>0</v>
          </cell>
          <cell r="CG2412" t="e">
            <v>#VALUE!</v>
          </cell>
          <cell r="CH2412" t="str">
            <v>Invalid #</v>
          </cell>
          <cell r="CI2412">
            <v>43123.686840277776</v>
          </cell>
          <cell r="CJ2412"/>
          <cell r="CK2412" t="e">
            <v>#REF!</v>
          </cell>
          <cell r="CL2412" t="e">
            <v>#REF!</v>
          </cell>
        </row>
        <row r="2413">
          <cell r="BG2413" t="str">
            <v>Pass</v>
          </cell>
          <cell r="BH2413" t="str">
            <v>Pass</v>
          </cell>
          <cell r="BI2413" t="str">
            <v>xxxxx</v>
          </cell>
          <cell r="BJ2413">
            <v>0</v>
          </cell>
          <cell r="BK2413">
            <v>0</v>
          </cell>
          <cell r="BL2413">
            <v>0</v>
          </cell>
          <cell r="BM2413"/>
          <cell r="BN2413"/>
          <cell r="BO2413"/>
          <cell r="BP2413"/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0</v>
          </cell>
          <cell r="BW2413">
            <v>0</v>
          </cell>
          <cell r="BX2413">
            <v>0</v>
          </cell>
          <cell r="BY2413"/>
          <cell r="BZ2413">
            <v>0</v>
          </cell>
          <cell r="CA2413" t="e">
            <v>#REF!</v>
          </cell>
          <cell r="CB2413" t="str">
            <v>Match</v>
          </cell>
          <cell r="CC2413" t="b">
            <v>0</v>
          </cell>
          <cell r="CD2413" t="str">
            <v>0</v>
          </cell>
          <cell r="CE2413">
            <v>1</v>
          </cell>
          <cell r="CF2413">
            <v>0</v>
          </cell>
          <cell r="CG2413" t="e">
            <v>#VALUE!</v>
          </cell>
          <cell r="CH2413" t="str">
            <v>Invalid #</v>
          </cell>
          <cell r="CI2413">
            <v>43123.686840277776</v>
          </cell>
          <cell r="CJ2413"/>
          <cell r="CK2413" t="e">
            <v>#REF!</v>
          </cell>
          <cell r="CL2413" t="e">
            <v>#REF!</v>
          </cell>
        </row>
        <row r="2414">
          <cell r="BG2414" t="str">
            <v>Pass</v>
          </cell>
          <cell r="BH2414" t="str">
            <v>Pass</v>
          </cell>
          <cell r="BI2414" t="str">
            <v>xxxxx</v>
          </cell>
          <cell r="BJ2414">
            <v>0</v>
          </cell>
          <cell r="BK2414">
            <v>0</v>
          </cell>
          <cell r="BL2414">
            <v>0</v>
          </cell>
          <cell r="BM2414"/>
          <cell r="BN2414"/>
          <cell r="BO2414"/>
          <cell r="BP2414"/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0</v>
          </cell>
          <cell r="BV2414">
            <v>0</v>
          </cell>
          <cell r="BW2414">
            <v>0</v>
          </cell>
          <cell r="BX2414">
            <v>0</v>
          </cell>
          <cell r="BY2414"/>
          <cell r="BZ2414">
            <v>0</v>
          </cell>
          <cell r="CA2414" t="e">
            <v>#REF!</v>
          </cell>
          <cell r="CB2414" t="str">
            <v>Match</v>
          </cell>
          <cell r="CC2414" t="b">
            <v>0</v>
          </cell>
          <cell r="CD2414" t="str">
            <v>0</v>
          </cell>
          <cell r="CE2414">
            <v>1</v>
          </cell>
          <cell r="CF2414">
            <v>0</v>
          </cell>
          <cell r="CG2414" t="e">
            <v>#VALUE!</v>
          </cell>
          <cell r="CH2414" t="str">
            <v>Invalid #</v>
          </cell>
          <cell r="CI2414">
            <v>43123.686840277776</v>
          </cell>
          <cell r="CJ2414"/>
          <cell r="CK2414" t="e">
            <v>#REF!</v>
          </cell>
          <cell r="CL2414" t="e">
            <v>#REF!</v>
          </cell>
        </row>
        <row r="2415">
          <cell r="BG2415" t="str">
            <v>Pass</v>
          </cell>
          <cell r="BH2415" t="str">
            <v>Pass</v>
          </cell>
          <cell r="BI2415" t="str">
            <v>xxxxx</v>
          </cell>
          <cell r="BJ2415">
            <v>0</v>
          </cell>
          <cell r="BK2415">
            <v>0</v>
          </cell>
          <cell r="BL2415">
            <v>0</v>
          </cell>
          <cell r="BM2415"/>
          <cell r="BN2415"/>
          <cell r="BO2415"/>
          <cell r="BP2415"/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0</v>
          </cell>
          <cell r="BW2415">
            <v>0</v>
          </cell>
          <cell r="BX2415">
            <v>0</v>
          </cell>
          <cell r="BY2415"/>
          <cell r="BZ2415">
            <v>0</v>
          </cell>
          <cell r="CA2415" t="e">
            <v>#REF!</v>
          </cell>
          <cell r="CB2415" t="str">
            <v>Match</v>
          </cell>
          <cell r="CC2415" t="b">
            <v>0</v>
          </cell>
          <cell r="CD2415" t="str">
            <v>0</v>
          </cell>
          <cell r="CE2415">
            <v>1</v>
          </cell>
          <cell r="CF2415">
            <v>0</v>
          </cell>
          <cell r="CG2415" t="e">
            <v>#VALUE!</v>
          </cell>
          <cell r="CH2415" t="str">
            <v>Invalid #</v>
          </cell>
          <cell r="CI2415">
            <v>43123.686840277776</v>
          </cell>
          <cell r="CJ2415"/>
          <cell r="CK2415" t="e">
            <v>#REF!</v>
          </cell>
          <cell r="CL2415" t="e">
            <v>#REF!</v>
          </cell>
        </row>
        <row r="2416">
          <cell r="BG2416" t="str">
            <v>Pass</v>
          </cell>
          <cell r="BH2416" t="str">
            <v>Pass</v>
          </cell>
          <cell r="BI2416" t="str">
            <v>xxxxx</v>
          </cell>
          <cell r="BJ2416">
            <v>0</v>
          </cell>
          <cell r="BK2416">
            <v>0</v>
          </cell>
          <cell r="BL2416">
            <v>0</v>
          </cell>
          <cell r="BM2416"/>
          <cell r="BN2416"/>
          <cell r="BO2416"/>
          <cell r="BP2416"/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0</v>
          </cell>
          <cell r="BW2416">
            <v>0</v>
          </cell>
          <cell r="BX2416">
            <v>0</v>
          </cell>
          <cell r="BY2416"/>
          <cell r="BZ2416">
            <v>0</v>
          </cell>
          <cell r="CA2416" t="e">
            <v>#REF!</v>
          </cell>
          <cell r="CB2416" t="str">
            <v>Match</v>
          </cell>
          <cell r="CC2416" t="b">
            <v>0</v>
          </cell>
          <cell r="CD2416" t="str">
            <v>0</v>
          </cell>
          <cell r="CE2416">
            <v>1</v>
          </cell>
          <cell r="CF2416">
            <v>0</v>
          </cell>
          <cell r="CG2416" t="e">
            <v>#VALUE!</v>
          </cell>
          <cell r="CH2416" t="str">
            <v>Invalid #</v>
          </cell>
          <cell r="CI2416">
            <v>43123.686840277776</v>
          </cell>
          <cell r="CJ2416"/>
          <cell r="CK2416" t="e">
            <v>#REF!</v>
          </cell>
          <cell r="CL2416" t="e">
            <v>#REF!</v>
          </cell>
        </row>
        <row r="2417">
          <cell r="BG2417" t="str">
            <v>Pass</v>
          </cell>
          <cell r="BH2417" t="str">
            <v>Pass</v>
          </cell>
          <cell r="BI2417" t="str">
            <v>xxxxx</v>
          </cell>
          <cell r="BJ2417">
            <v>0</v>
          </cell>
          <cell r="BK2417">
            <v>0</v>
          </cell>
          <cell r="BL2417">
            <v>0</v>
          </cell>
          <cell r="BM2417"/>
          <cell r="BN2417"/>
          <cell r="BO2417"/>
          <cell r="BP2417"/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0</v>
          </cell>
          <cell r="BW2417">
            <v>0</v>
          </cell>
          <cell r="BX2417">
            <v>0</v>
          </cell>
          <cell r="BY2417"/>
          <cell r="BZ2417">
            <v>0</v>
          </cell>
          <cell r="CA2417" t="e">
            <v>#REF!</v>
          </cell>
          <cell r="CB2417" t="str">
            <v>Match</v>
          </cell>
          <cell r="CC2417" t="b">
            <v>0</v>
          </cell>
          <cell r="CD2417" t="str">
            <v>0</v>
          </cell>
          <cell r="CE2417">
            <v>1</v>
          </cell>
          <cell r="CF2417">
            <v>0</v>
          </cell>
          <cell r="CG2417" t="e">
            <v>#VALUE!</v>
          </cell>
          <cell r="CH2417" t="str">
            <v>Invalid #</v>
          </cell>
          <cell r="CI2417">
            <v>43123.686840277776</v>
          </cell>
          <cell r="CJ2417"/>
          <cell r="CK2417" t="e">
            <v>#REF!</v>
          </cell>
          <cell r="CL2417" t="e">
            <v>#REF!</v>
          </cell>
        </row>
        <row r="2418">
          <cell r="BG2418" t="str">
            <v>Pass</v>
          </cell>
          <cell r="BH2418" t="str">
            <v>Pass</v>
          </cell>
          <cell r="BI2418" t="str">
            <v>xxxxx</v>
          </cell>
          <cell r="BJ2418">
            <v>0</v>
          </cell>
          <cell r="BK2418">
            <v>0</v>
          </cell>
          <cell r="BL2418">
            <v>0</v>
          </cell>
          <cell r="BM2418"/>
          <cell r="BN2418"/>
          <cell r="BO2418"/>
          <cell r="BP2418"/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0</v>
          </cell>
          <cell r="BW2418">
            <v>0</v>
          </cell>
          <cell r="BX2418">
            <v>0</v>
          </cell>
          <cell r="BY2418"/>
          <cell r="BZ2418">
            <v>0</v>
          </cell>
          <cell r="CA2418" t="e">
            <v>#REF!</v>
          </cell>
          <cell r="CB2418" t="str">
            <v>Match</v>
          </cell>
          <cell r="CC2418" t="b">
            <v>0</v>
          </cell>
          <cell r="CD2418" t="str">
            <v>0</v>
          </cell>
          <cell r="CE2418">
            <v>1</v>
          </cell>
          <cell r="CF2418">
            <v>0</v>
          </cell>
          <cell r="CG2418" t="e">
            <v>#VALUE!</v>
          </cell>
          <cell r="CH2418" t="str">
            <v>Invalid #</v>
          </cell>
          <cell r="CI2418">
            <v>43123.686840277776</v>
          </cell>
          <cell r="CJ2418"/>
          <cell r="CK2418" t="e">
            <v>#REF!</v>
          </cell>
          <cell r="CL2418" t="e">
            <v>#REF!</v>
          </cell>
        </row>
        <row r="2419">
          <cell r="BG2419" t="str">
            <v>Pass</v>
          </cell>
          <cell r="BH2419" t="str">
            <v>Pass</v>
          </cell>
          <cell r="BI2419" t="str">
            <v>xxxxx</v>
          </cell>
          <cell r="BJ2419">
            <v>0</v>
          </cell>
          <cell r="BK2419">
            <v>0</v>
          </cell>
          <cell r="BL2419">
            <v>0</v>
          </cell>
          <cell r="BM2419"/>
          <cell r="BN2419"/>
          <cell r="BO2419"/>
          <cell r="BP2419"/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0</v>
          </cell>
          <cell r="BW2419">
            <v>0</v>
          </cell>
          <cell r="BX2419">
            <v>0</v>
          </cell>
          <cell r="BY2419"/>
          <cell r="BZ2419">
            <v>0</v>
          </cell>
          <cell r="CA2419" t="e">
            <v>#REF!</v>
          </cell>
          <cell r="CB2419" t="str">
            <v>Match</v>
          </cell>
          <cell r="CC2419" t="b">
            <v>0</v>
          </cell>
          <cell r="CD2419" t="str">
            <v>0</v>
          </cell>
          <cell r="CE2419">
            <v>1</v>
          </cell>
          <cell r="CF2419">
            <v>0</v>
          </cell>
          <cell r="CG2419" t="e">
            <v>#VALUE!</v>
          </cell>
          <cell r="CH2419" t="str">
            <v>Invalid #</v>
          </cell>
          <cell r="CI2419">
            <v>43123.686840277776</v>
          </cell>
          <cell r="CJ2419"/>
          <cell r="CK2419" t="e">
            <v>#REF!</v>
          </cell>
          <cell r="CL2419" t="e">
            <v>#REF!</v>
          </cell>
        </row>
        <row r="2420">
          <cell r="BG2420" t="str">
            <v>Pass</v>
          </cell>
          <cell r="BH2420" t="str">
            <v>Pass</v>
          </cell>
          <cell r="BI2420" t="str">
            <v>xxxxx</v>
          </cell>
          <cell r="BJ2420">
            <v>0</v>
          </cell>
          <cell r="BK2420">
            <v>0</v>
          </cell>
          <cell r="BL2420">
            <v>0</v>
          </cell>
          <cell r="BM2420"/>
          <cell r="BN2420"/>
          <cell r="BO2420"/>
          <cell r="BP2420"/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0</v>
          </cell>
          <cell r="BW2420">
            <v>0</v>
          </cell>
          <cell r="BX2420">
            <v>0</v>
          </cell>
          <cell r="BY2420"/>
          <cell r="BZ2420">
            <v>0</v>
          </cell>
          <cell r="CA2420" t="e">
            <v>#REF!</v>
          </cell>
          <cell r="CB2420" t="str">
            <v>Match</v>
          </cell>
          <cell r="CC2420" t="b">
            <v>0</v>
          </cell>
          <cell r="CD2420" t="str">
            <v>0</v>
          </cell>
          <cell r="CE2420">
            <v>1</v>
          </cell>
          <cell r="CF2420">
            <v>0</v>
          </cell>
          <cell r="CG2420" t="e">
            <v>#VALUE!</v>
          </cell>
          <cell r="CH2420" t="str">
            <v>Invalid #</v>
          </cell>
          <cell r="CI2420">
            <v>43123.686840277776</v>
          </cell>
          <cell r="CJ2420"/>
          <cell r="CK2420" t="e">
            <v>#REF!</v>
          </cell>
          <cell r="CL2420" t="e">
            <v>#REF!</v>
          </cell>
        </row>
        <row r="2421">
          <cell r="BG2421" t="str">
            <v>Pass</v>
          </cell>
          <cell r="BH2421" t="str">
            <v>Pass</v>
          </cell>
          <cell r="BI2421" t="str">
            <v>xxxxx</v>
          </cell>
          <cell r="BJ2421">
            <v>0</v>
          </cell>
          <cell r="BK2421">
            <v>0</v>
          </cell>
          <cell r="BL2421">
            <v>0</v>
          </cell>
          <cell r="BM2421"/>
          <cell r="BN2421"/>
          <cell r="BO2421"/>
          <cell r="BP2421"/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0</v>
          </cell>
          <cell r="BW2421">
            <v>0</v>
          </cell>
          <cell r="BX2421">
            <v>0</v>
          </cell>
          <cell r="BY2421"/>
          <cell r="BZ2421">
            <v>0</v>
          </cell>
          <cell r="CA2421" t="e">
            <v>#REF!</v>
          </cell>
          <cell r="CB2421" t="str">
            <v>Match</v>
          </cell>
          <cell r="CC2421" t="b">
            <v>0</v>
          </cell>
          <cell r="CD2421" t="str">
            <v>0</v>
          </cell>
          <cell r="CE2421">
            <v>1</v>
          </cell>
          <cell r="CF2421">
            <v>0</v>
          </cell>
          <cell r="CG2421" t="e">
            <v>#VALUE!</v>
          </cell>
          <cell r="CH2421" t="str">
            <v>Invalid #</v>
          </cell>
          <cell r="CI2421">
            <v>43123.686840277776</v>
          </cell>
          <cell r="CJ2421"/>
          <cell r="CK2421" t="e">
            <v>#REF!</v>
          </cell>
          <cell r="CL2421" t="e">
            <v>#REF!</v>
          </cell>
        </row>
        <row r="2422">
          <cell r="BG2422" t="str">
            <v>Pass</v>
          </cell>
          <cell r="BH2422" t="str">
            <v>Pass</v>
          </cell>
          <cell r="BI2422" t="str">
            <v>xxxxx</v>
          </cell>
          <cell r="BJ2422">
            <v>0</v>
          </cell>
          <cell r="BK2422">
            <v>0</v>
          </cell>
          <cell r="BL2422">
            <v>0</v>
          </cell>
          <cell r="BM2422"/>
          <cell r="BN2422"/>
          <cell r="BO2422"/>
          <cell r="BP2422"/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0</v>
          </cell>
          <cell r="BW2422">
            <v>0</v>
          </cell>
          <cell r="BX2422">
            <v>0</v>
          </cell>
          <cell r="BY2422"/>
          <cell r="BZ2422">
            <v>0</v>
          </cell>
          <cell r="CA2422" t="e">
            <v>#REF!</v>
          </cell>
          <cell r="CB2422" t="str">
            <v>Match</v>
          </cell>
          <cell r="CC2422" t="b">
            <v>0</v>
          </cell>
          <cell r="CD2422" t="str">
            <v>0</v>
          </cell>
          <cell r="CE2422">
            <v>1</v>
          </cell>
          <cell r="CF2422">
            <v>0</v>
          </cell>
          <cell r="CG2422" t="e">
            <v>#VALUE!</v>
          </cell>
          <cell r="CH2422" t="str">
            <v>Invalid #</v>
          </cell>
          <cell r="CI2422">
            <v>43123.686840277776</v>
          </cell>
          <cell r="CJ2422"/>
          <cell r="CK2422" t="e">
            <v>#REF!</v>
          </cell>
          <cell r="CL2422" t="e">
            <v>#REF!</v>
          </cell>
        </row>
        <row r="2423">
          <cell r="BG2423" t="str">
            <v>Pass</v>
          </cell>
          <cell r="BH2423" t="str">
            <v>Pass</v>
          </cell>
          <cell r="BI2423" t="str">
            <v>xxxxx</v>
          </cell>
          <cell r="BJ2423">
            <v>0</v>
          </cell>
          <cell r="BK2423">
            <v>0</v>
          </cell>
          <cell r="BL2423">
            <v>0</v>
          </cell>
          <cell r="BM2423"/>
          <cell r="BN2423"/>
          <cell r="BO2423"/>
          <cell r="BP2423"/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0</v>
          </cell>
          <cell r="BW2423">
            <v>0</v>
          </cell>
          <cell r="BX2423">
            <v>0</v>
          </cell>
          <cell r="BY2423"/>
          <cell r="BZ2423">
            <v>0</v>
          </cell>
          <cell r="CA2423" t="e">
            <v>#REF!</v>
          </cell>
          <cell r="CB2423" t="str">
            <v>Match</v>
          </cell>
          <cell r="CC2423" t="b">
            <v>0</v>
          </cell>
          <cell r="CD2423" t="str">
            <v>0</v>
          </cell>
          <cell r="CE2423">
            <v>1</v>
          </cell>
          <cell r="CF2423">
            <v>0</v>
          </cell>
          <cell r="CG2423" t="e">
            <v>#VALUE!</v>
          </cell>
          <cell r="CH2423" t="str">
            <v>Invalid #</v>
          </cell>
          <cell r="CI2423">
            <v>43123.686840277776</v>
          </cell>
          <cell r="CJ2423"/>
          <cell r="CK2423" t="e">
            <v>#REF!</v>
          </cell>
          <cell r="CL2423" t="e">
            <v>#REF!</v>
          </cell>
        </row>
        <row r="2424">
          <cell r="BG2424" t="str">
            <v>Pass</v>
          </cell>
          <cell r="BH2424" t="str">
            <v>Pass</v>
          </cell>
          <cell r="BI2424" t="str">
            <v>xxxxx</v>
          </cell>
          <cell r="BJ2424">
            <v>0</v>
          </cell>
          <cell r="BK2424">
            <v>0</v>
          </cell>
          <cell r="BL2424">
            <v>0</v>
          </cell>
          <cell r="BM2424"/>
          <cell r="BN2424"/>
          <cell r="BO2424"/>
          <cell r="BP2424"/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0</v>
          </cell>
          <cell r="BW2424">
            <v>0</v>
          </cell>
          <cell r="BX2424">
            <v>0</v>
          </cell>
          <cell r="BY2424"/>
          <cell r="BZ2424">
            <v>0</v>
          </cell>
          <cell r="CA2424" t="e">
            <v>#REF!</v>
          </cell>
          <cell r="CB2424" t="str">
            <v>Match</v>
          </cell>
          <cell r="CC2424" t="b">
            <v>0</v>
          </cell>
          <cell r="CD2424" t="str">
            <v>0</v>
          </cell>
          <cell r="CE2424">
            <v>1</v>
          </cell>
          <cell r="CF2424">
            <v>0</v>
          </cell>
          <cell r="CG2424" t="e">
            <v>#VALUE!</v>
          </cell>
          <cell r="CH2424" t="str">
            <v>Invalid #</v>
          </cell>
          <cell r="CI2424">
            <v>43123.686840277776</v>
          </cell>
          <cell r="CJ2424"/>
          <cell r="CK2424" t="e">
            <v>#REF!</v>
          </cell>
          <cell r="CL2424" t="e">
            <v>#REF!</v>
          </cell>
        </row>
        <row r="2425">
          <cell r="BG2425" t="str">
            <v>Pass</v>
          </cell>
          <cell r="BH2425" t="str">
            <v>Pass</v>
          </cell>
          <cell r="BI2425" t="str">
            <v>xxxxx</v>
          </cell>
          <cell r="BJ2425">
            <v>0</v>
          </cell>
          <cell r="BK2425">
            <v>0</v>
          </cell>
          <cell r="BL2425">
            <v>0</v>
          </cell>
          <cell r="BM2425"/>
          <cell r="BN2425"/>
          <cell r="BO2425"/>
          <cell r="BP2425"/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0</v>
          </cell>
          <cell r="BW2425">
            <v>0</v>
          </cell>
          <cell r="BX2425">
            <v>0</v>
          </cell>
          <cell r="BY2425"/>
          <cell r="BZ2425">
            <v>0</v>
          </cell>
          <cell r="CA2425" t="e">
            <v>#REF!</v>
          </cell>
          <cell r="CB2425" t="str">
            <v>Match</v>
          </cell>
          <cell r="CC2425" t="b">
            <v>0</v>
          </cell>
          <cell r="CD2425" t="str">
            <v>0</v>
          </cell>
          <cell r="CE2425">
            <v>1</v>
          </cell>
          <cell r="CF2425">
            <v>0</v>
          </cell>
          <cell r="CG2425" t="e">
            <v>#VALUE!</v>
          </cell>
          <cell r="CH2425" t="str">
            <v>Invalid #</v>
          </cell>
          <cell r="CI2425">
            <v>43123.686840277776</v>
          </cell>
          <cell r="CJ2425"/>
          <cell r="CK2425" t="e">
            <v>#REF!</v>
          </cell>
          <cell r="CL2425" t="e">
            <v>#REF!</v>
          </cell>
        </row>
        <row r="2426">
          <cell r="BG2426" t="str">
            <v>Pass</v>
          </cell>
          <cell r="BH2426" t="str">
            <v>Pass</v>
          </cell>
          <cell r="BI2426" t="str">
            <v>xxxxx</v>
          </cell>
          <cell r="BJ2426">
            <v>0</v>
          </cell>
          <cell r="BK2426">
            <v>0</v>
          </cell>
          <cell r="BL2426">
            <v>0</v>
          </cell>
          <cell r="BM2426"/>
          <cell r="BN2426"/>
          <cell r="BO2426"/>
          <cell r="BP2426"/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0</v>
          </cell>
          <cell r="BW2426">
            <v>0</v>
          </cell>
          <cell r="BX2426">
            <v>0</v>
          </cell>
          <cell r="BY2426"/>
          <cell r="BZ2426">
            <v>0</v>
          </cell>
          <cell r="CA2426" t="e">
            <v>#REF!</v>
          </cell>
          <cell r="CB2426" t="str">
            <v>Match</v>
          </cell>
          <cell r="CC2426" t="b">
            <v>0</v>
          </cell>
          <cell r="CD2426" t="str">
            <v>0</v>
          </cell>
          <cell r="CE2426">
            <v>1</v>
          </cell>
          <cell r="CF2426">
            <v>0</v>
          </cell>
          <cell r="CG2426" t="e">
            <v>#VALUE!</v>
          </cell>
          <cell r="CH2426" t="str">
            <v>Invalid #</v>
          </cell>
          <cell r="CI2426">
            <v>43123.686840277776</v>
          </cell>
          <cell r="CJ2426"/>
          <cell r="CK2426" t="e">
            <v>#REF!</v>
          </cell>
          <cell r="CL2426" t="e">
            <v>#REF!</v>
          </cell>
        </row>
        <row r="2427">
          <cell r="BG2427" t="str">
            <v>Pass</v>
          </cell>
          <cell r="BH2427" t="str">
            <v>Pass</v>
          </cell>
          <cell r="BI2427" t="str">
            <v>xxxxx</v>
          </cell>
          <cell r="BJ2427">
            <v>0</v>
          </cell>
          <cell r="BK2427">
            <v>0</v>
          </cell>
          <cell r="BL2427">
            <v>0</v>
          </cell>
          <cell r="BM2427"/>
          <cell r="BN2427"/>
          <cell r="BO2427"/>
          <cell r="BP2427"/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0</v>
          </cell>
          <cell r="BW2427">
            <v>0</v>
          </cell>
          <cell r="BX2427">
            <v>0</v>
          </cell>
          <cell r="BY2427"/>
          <cell r="BZ2427">
            <v>0</v>
          </cell>
          <cell r="CA2427" t="e">
            <v>#REF!</v>
          </cell>
          <cell r="CB2427" t="str">
            <v>Match</v>
          </cell>
          <cell r="CC2427" t="b">
            <v>0</v>
          </cell>
          <cell r="CD2427" t="str">
            <v>0</v>
          </cell>
          <cell r="CE2427">
            <v>1</v>
          </cell>
          <cell r="CF2427">
            <v>0</v>
          </cell>
          <cell r="CG2427" t="e">
            <v>#VALUE!</v>
          </cell>
          <cell r="CH2427" t="str">
            <v>Invalid #</v>
          </cell>
          <cell r="CI2427">
            <v>43123.686840277776</v>
          </cell>
          <cell r="CJ2427"/>
          <cell r="CK2427" t="e">
            <v>#REF!</v>
          </cell>
          <cell r="CL2427" t="e">
            <v>#REF!</v>
          </cell>
        </row>
        <row r="2428">
          <cell r="BG2428" t="str">
            <v>Pass</v>
          </cell>
          <cell r="BH2428" t="str">
            <v>Pass</v>
          </cell>
          <cell r="BI2428" t="str">
            <v>xxxxx</v>
          </cell>
          <cell r="BJ2428">
            <v>0</v>
          </cell>
          <cell r="BK2428">
            <v>0</v>
          </cell>
          <cell r="BL2428">
            <v>0</v>
          </cell>
          <cell r="BM2428"/>
          <cell r="BN2428"/>
          <cell r="BO2428"/>
          <cell r="BP2428"/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/>
          <cell r="BZ2428">
            <v>0</v>
          </cell>
          <cell r="CA2428" t="e">
            <v>#REF!</v>
          </cell>
          <cell r="CB2428" t="str">
            <v>Match</v>
          </cell>
          <cell r="CC2428" t="b">
            <v>0</v>
          </cell>
          <cell r="CD2428" t="str">
            <v>0</v>
          </cell>
          <cell r="CE2428">
            <v>1</v>
          </cell>
          <cell r="CF2428">
            <v>0</v>
          </cell>
          <cell r="CG2428" t="e">
            <v>#VALUE!</v>
          </cell>
          <cell r="CH2428" t="str">
            <v>Invalid #</v>
          </cell>
          <cell r="CI2428">
            <v>43123.686840277776</v>
          </cell>
          <cell r="CJ2428"/>
          <cell r="CK2428" t="e">
            <v>#REF!</v>
          </cell>
          <cell r="CL2428" t="e">
            <v>#REF!</v>
          </cell>
        </row>
        <row r="2429">
          <cell r="BG2429" t="str">
            <v>Pass</v>
          </cell>
          <cell r="BH2429" t="str">
            <v>Pass</v>
          </cell>
          <cell r="BI2429" t="str">
            <v>xxxxx</v>
          </cell>
          <cell r="BJ2429">
            <v>0</v>
          </cell>
          <cell r="BK2429">
            <v>0</v>
          </cell>
          <cell r="BL2429">
            <v>0</v>
          </cell>
          <cell r="BM2429"/>
          <cell r="BN2429"/>
          <cell r="BO2429"/>
          <cell r="BP2429"/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/>
          <cell r="BZ2429">
            <v>0</v>
          </cell>
          <cell r="CA2429" t="e">
            <v>#REF!</v>
          </cell>
          <cell r="CB2429" t="str">
            <v>Match</v>
          </cell>
          <cell r="CC2429" t="b">
            <v>0</v>
          </cell>
          <cell r="CD2429" t="str">
            <v>0</v>
          </cell>
          <cell r="CE2429">
            <v>1</v>
          </cell>
          <cell r="CF2429">
            <v>0</v>
          </cell>
          <cell r="CG2429" t="e">
            <v>#VALUE!</v>
          </cell>
          <cell r="CH2429" t="str">
            <v>Invalid #</v>
          </cell>
          <cell r="CI2429">
            <v>43123.686840277776</v>
          </cell>
          <cell r="CJ2429"/>
          <cell r="CK2429" t="e">
            <v>#REF!</v>
          </cell>
          <cell r="CL2429" t="e">
            <v>#REF!</v>
          </cell>
        </row>
        <row r="2430">
          <cell r="BG2430" t="str">
            <v>Pass</v>
          </cell>
          <cell r="BH2430" t="str">
            <v>Pass</v>
          </cell>
          <cell r="BI2430" t="str">
            <v>xxxxx</v>
          </cell>
          <cell r="BJ2430">
            <v>0</v>
          </cell>
          <cell r="BK2430">
            <v>0</v>
          </cell>
          <cell r="BL2430">
            <v>0</v>
          </cell>
          <cell r="BM2430"/>
          <cell r="BN2430"/>
          <cell r="BO2430"/>
          <cell r="BP2430"/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/>
          <cell r="BZ2430">
            <v>0</v>
          </cell>
          <cell r="CA2430" t="e">
            <v>#REF!</v>
          </cell>
          <cell r="CB2430" t="str">
            <v>Match</v>
          </cell>
          <cell r="CC2430" t="b">
            <v>0</v>
          </cell>
          <cell r="CD2430" t="str">
            <v>0</v>
          </cell>
          <cell r="CE2430">
            <v>1</v>
          </cell>
          <cell r="CF2430">
            <v>0</v>
          </cell>
          <cell r="CG2430" t="e">
            <v>#VALUE!</v>
          </cell>
          <cell r="CH2430" t="str">
            <v>Invalid #</v>
          </cell>
          <cell r="CI2430">
            <v>43123.686840277776</v>
          </cell>
          <cell r="CJ2430"/>
          <cell r="CK2430" t="e">
            <v>#REF!</v>
          </cell>
          <cell r="CL2430" t="e">
            <v>#REF!</v>
          </cell>
        </row>
        <row r="2431">
          <cell r="BG2431" t="str">
            <v>Pass</v>
          </cell>
          <cell r="BH2431" t="str">
            <v>Pass</v>
          </cell>
          <cell r="BI2431" t="str">
            <v>xxxxx</v>
          </cell>
          <cell r="BJ2431">
            <v>0</v>
          </cell>
          <cell r="BK2431">
            <v>0</v>
          </cell>
          <cell r="BL2431">
            <v>0</v>
          </cell>
          <cell r="BM2431"/>
          <cell r="BN2431"/>
          <cell r="BO2431"/>
          <cell r="BP2431"/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/>
          <cell r="BZ2431">
            <v>0</v>
          </cell>
          <cell r="CA2431" t="e">
            <v>#REF!</v>
          </cell>
          <cell r="CB2431" t="str">
            <v>Match</v>
          </cell>
          <cell r="CC2431" t="b">
            <v>0</v>
          </cell>
          <cell r="CD2431" t="str">
            <v>0</v>
          </cell>
          <cell r="CE2431">
            <v>1</v>
          </cell>
          <cell r="CF2431">
            <v>0</v>
          </cell>
          <cell r="CG2431" t="e">
            <v>#VALUE!</v>
          </cell>
          <cell r="CH2431" t="str">
            <v>Invalid #</v>
          </cell>
          <cell r="CI2431">
            <v>43123.686840277776</v>
          </cell>
          <cell r="CJ2431"/>
          <cell r="CK2431" t="e">
            <v>#REF!</v>
          </cell>
          <cell r="CL2431" t="e">
            <v>#REF!</v>
          </cell>
        </row>
        <row r="2432">
          <cell r="BG2432" t="str">
            <v>Pass</v>
          </cell>
          <cell r="BH2432" t="str">
            <v>Pass</v>
          </cell>
          <cell r="BI2432" t="str">
            <v>xxxxx</v>
          </cell>
          <cell r="BJ2432">
            <v>0</v>
          </cell>
          <cell r="BK2432">
            <v>0</v>
          </cell>
          <cell r="BL2432">
            <v>0</v>
          </cell>
          <cell r="BM2432"/>
          <cell r="BN2432"/>
          <cell r="BO2432"/>
          <cell r="BP2432"/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/>
          <cell r="BZ2432">
            <v>0</v>
          </cell>
          <cell r="CA2432" t="e">
            <v>#REF!</v>
          </cell>
          <cell r="CB2432" t="str">
            <v>Match</v>
          </cell>
          <cell r="CC2432" t="b">
            <v>0</v>
          </cell>
          <cell r="CD2432" t="str">
            <v>0</v>
          </cell>
          <cell r="CE2432">
            <v>1</v>
          </cell>
          <cell r="CF2432">
            <v>0</v>
          </cell>
          <cell r="CG2432" t="e">
            <v>#VALUE!</v>
          </cell>
          <cell r="CH2432" t="str">
            <v>Invalid #</v>
          </cell>
          <cell r="CI2432">
            <v>43123.686840277776</v>
          </cell>
          <cell r="CJ2432"/>
          <cell r="CK2432" t="e">
            <v>#REF!</v>
          </cell>
          <cell r="CL2432" t="e">
            <v>#REF!</v>
          </cell>
        </row>
        <row r="2433">
          <cell r="BG2433" t="str">
            <v>Pass</v>
          </cell>
          <cell r="BH2433" t="str">
            <v>Pass</v>
          </cell>
          <cell r="BI2433" t="str">
            <v>xxxxx</v>
          </cell>
          <cell r="BJ2433">
            <v>0</v>
          </cell>
          <cell r="BK2433">
            <v>0</v>
          </cell>
          <cell r="BL2433">
            <v>0</v>
          </cell>
          <cell r="BM2433"/>
          <cell r="BN2433"/>
          <cell r="BO2433"/>
          <cell r="BP2433"/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/>
          <cell r="BZ2433">
            <v>0</v>
          </cell>
          <cell r="CA2433" t="e">
            <v>#REF!</v>
          </cell>
          <cell r="CB2433" t="str">
            <v>Match</v>
          </cell>
          <cell r="CC2433" t="b">
            <v>0</v>
          </cell>
          <cell r="CD2433" t="str">
            <v>0</v>
          </cell>
          <cell r="CE2433">
            <v>1</v>
          </cell>
          <cell r="CF2433">
            <v>0</v>
          </cell>
          <cell r="CG2433" t="e">
            <v>#VALUE!</v>
          </cell>
          <cell r="CH2433" t="str">
            <v>Invalid #</v>
          </cell>
          <cell r="CI2433">
            <v>43123.686840277776</v>
          </cell>
          <cell r="CJ2433"/>
          <cell r="CK2433" t="e">
            <v>#REF!</v>
          </cell>
          <cell r="CL2433" t="e">
            <v>#REF!</v>
          </cell>
        </row>
        <row r="2434">
          <cell r="BG2434" t="str">
            <v>Pass</v>
          </cell>
          <cell r="BH2434" t="str">
            <v>Pass</v>
          </cell>
          <cell r="BI2434" t="str">
            <v>xxxxx</v>
          </cell>
          <cell r="BJ2434">
            <v>0</v>
          </cell>
          <cell r="BK2434">
            <v>0</v>
          </cell>
          <cell r="BL2434">
            <v>0</v>
          </cell>
          <cell r="BM2434"/>
          <cell r="BN2434"/>
          <cell r="BO2434"/>
          <cell r="BP2434"/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/>
          <cell r="BZ2434">
            <v>0</v>
          </cell>
          <cell r="CA2434" t="e">
            <v>#REF!</v>
          </cell>
          <cell r="CB2434" t="str">
            <v>Match</v>
          </cell>
          <cell r="CC2434" t="b">
            <v>0</v>
          </cell>
          <cell r="CD2434" t="str">
            <v>0</v>
          </cell>
          <cell r="CE2434">
            <v>1</v>
          </cell>
          <cell r="CF2434">
            <v>0</v>
          </cell>
          <cell r="CG2434" t="e">
            <v>#VALUE!</v>
          </cell>
          <cell r="CH2434" t="str">
            <v>Invalid #</v>
          </cell>
          <cell r="CI2434">
            <v>43123.686840277776</v>
          </cell>
          <cell r="CJ2434"/>
          <cell r="CK2434" t="e">
            <v>#REF!</v>
          </cell>
          <cell r="CL2434" t="e">
            <v>#REF!</v>
          </cell>
        </row>
        <row r="2435">
          <cell r="BG2435" t="str">
            <v>Pass</v>
          </cell>
          <cell r="BH2435" t="str">
            <v>Pass</v>
          </cell>
          <cell r="BI2435" t="str">
            <v>xxxxx</v>
          </cell>
          <cell r="BJ2435">
            <v>0</v>
          </cell>
          <cell r="BK2435">
            <v>0</v>
          </cell>
          <cell r="BL2435">
            <v>0</v>
          </cell>
          <cell r="BM2435"/>
          <cell r="BN2435"/>
          <cell r="BO2435"/>
          <cell r="BP2435"/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/>
          <cell r="BZ2435">
            <v>0</v>
          </cell>
          <cell r="CA2435" t="e">
            <v>#REF!</v>
          </cell>
          <cell r="CB2435" t="str">
            <v>Match</v>
          </cell>
          <cell r="CC2435" t="b">
            <v>0</v>
          </cell>
          <cell r="CD2435" t="str">
            <v>0</v>
          </cell>
          <cell r="CE2435">
            <v>1</v>
          </cell>
          <cell r="CF2435">
            <v>0</v>
          </cell>
          <cell r="CG2435" t="e">
            <v>#VALUE!</v>
          </cell>
          <cell r="CH2435" t="str">
            <v>Invalid #</v>
          </cell>
          <cell r="CI2435">
            <v>43123.686840277776</v>
          </cell>
          <cell r="CJ2435"/>
          <cell r="CK2435" t="e">
            <v>#REF!</v>
          </cell>
          <cell r="CL2435" t="e">
            <v>#REF!</v>
          </cell>
        </row>
        <row r="2436">
          <cell r="BG2436" t="str">
            <v>Pass</v>
          </cell>
          <cell r="BH2436" t="str">
            <v>Pass</v>
          </cell>
          <cell r="BI2436" t="str">
            <v>xxxxx</v>
          </cell>
          <cell r="BJ2436">
            <v>0</v>
          </cell>
          <cell r="BK2436">
            <v>0</v>
          </cell>
          <cell r="BL2436">
            <v>0</v>
          </cell>
          <cell r="BM2436"/>
          <cell r="BN2436"/>
          <cell r="BO2436"/>
          <cell r="BP2436"/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/>
          <cell r="BZ2436">
            <v>0</v>
          </cell>
          <cell r="CA2436" t="e">
            <v>#REF!</v>
          </cell>
          <cell r="CB2436" t="str">
            <v>Match</v>
          </cell>
          <cell r="CC2436" t="b">
            <v>0</v>
          </cell>
          <cell r="CD2436" t="str">
            <v>0</v>
          </cell>
          <cell r="CE2436">
            <v>1</v>
          </cell>
          <cell r="CF2436">
            <v>0</v>
          </cell>
          <cell r="CG2436" t="e">
            <v>#VALUE!</v>
          </cell>
          <cell r="CH2436" t="str">
            <v>Invalid #</v>
          </cell>
          <cell r="CI2436">
            <v>43123.686840277776</v>
          </cell>
          <cell r="CJ2436"/>
          <cell r="CK2436" t="e">
            <v>#REF!</v>
          </cell>
          <cell r="CL2436" t="e">
            <v>#REF!</v>
          </cell>
        </row>
        <row r="2437">
          <cell r="BG2437" t="str">
            <v>Pass</v>
          </cell>
          <cell r="BH2437" t="str">
            <v>Pass</v>
          </cell>
          <cell r="BI2437" t="str">
            <v>xxxxx</v>
          </cell>
          <cell r="BJ2437">
            <v>0</v>
          </cell>
          <cell r="BK2437">
            <v>0</v>
          </cell>
          <cell r="BL2437">
            <v>0</v>
          </cell>
          <cell r="BM2437"/>
          <cell r="BN2437"/>
          <cell r="BO2437"/>
          <cell r="BP2437"/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/>
          <cell r="BZ2437">
            <v>0</v>
          </cell>
          <cell r="CA2437" t="e">
            <v>#REF!</v>
          </cell>
          <cell r="CB2437" t="str">
            <v>Match</v>
          </cell>
          <cell r="CC2437" t="b">
            <v>0</v>
          </cell>
          <cell r="CD2437" t="str">
            <v>0</v>
          </cell>
          <cell r="CE2437">
            <v>1</v>
          </cell>
          <cell r="CF2437">
            <v>0</v>
          </cell>
          <cell r="CG2437" t="e">
            <v>#VALUE!</v>
          </cell>
          <cell r="CH2437" t="str">
            <v>Invalid #</v>
          </cell>
          <cell r="CI2437">
            <v>43123.686840277776</v>
          </cell>
          <cell r="CJ2437"/>
          <cell r="CK2437" t="e">
            <v>#REF!</v>
          </cell>
          <cell r="CL2437" t="e">
            <v>#REF!</v>
          </cell>
        </row>
        <row r="2438">
          <cell r="BG2438" t="str">
            <v>Pass</v>
          </cell>
          <cell r="BH2438" t="str">
            <v>Pass</v>
          </cell>
          <cell r="BI2438" t="str">
            <v>xxxxx</v>
          </cell>
          <cell r="BJ2438">
            <v>0</v>
          </cell>
          <cell r="BK2438">
            <v>0</v>
          </cell>
          <cell r="BL2438">
            <v>0</v>
          </cell>
          <cell r="BM2438"/>
          <cell r="BN2438"/>
          <cell r="BO2438"/>
          <cell r="BP2438"/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/>
          <cell r="BZ2438">
            <v>0</v>
          </cell>
          <cell r="CA2438" t="e">
            <v>#REF!</v>
          </cell>
          <cell r="CB2438" t="str">
            <v>Match</v>
          </cell>
          <cell r="CC2438" t="b">
            <v>0</v>
          </cell>
          <cell r="CD2438" t="str">
            <v>0</v>
          </cell>
          <cell r="CE2438">
            <v>1</v>
          </cell>
          <cell r="CF2438">
            <v>0</v>
          </cell>
          <cell r="CG2438" t="e">
            <v>#VALUE!</v>
          </cell>
          <cell r="CH2438" t="str">
            <v>Invalid #</v>
          </cell>
          <cell r="CI2438">
            <v>43123.686840277776</v>
          </cell>
          <cell r="CJ2438"/>
          <cell r="CK2438" t="e">
            <v>#REF!</v>
          </cell>
          <cell r="CL2438" t="e">
            <v>#REF!</v>
          </cell>
        </row>
        <row r="2439">
          <cell r="BG2439" t="str">
            <v>Pass</v>
          </cell>
          <cell r="BH2439" t="str">
            <v>Pass</v>
          </cell>
          <cell r="BI2439" t="str">
            <v>xxxxx</v>
          </cell>
          <cell r="BJ2439">
            <v>0</v>
          </cell>
          <cell r="BK2439">
            <v>0</v>
          </cell>
          <cell r="BL2439">
            <v>0</v>
          </cell>
          <cell r="BM2439"/>
          <cell r="BN2439"/>
          <cell r="BO2439"/>
          <cell r="BP2439"/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/>
          <cell r="BZ2439">
            <v>0</v>
          </cell>
          <cell r="CA2439" t="e">
            <v>#REF!</v>
          </cell>
          <cell r="CB2439" t="str">
            <v>Match</v>
          </cell>
          <cell r="CC2439" t="b">
            <v>0</v>
          </cell>
          <cell r="CD2439" t="str">
            <v>0</v>
          </cell>
          <cell r="CE2439">
            <v>1</v>
          </cell>
          <cell r="CF2439">
            <v>0</v>
          </cell>
          <cell r="CG2439" t="e">
            <v>#VALUE!</v>
          </cell>
          <cell r="CH2439" t="str">
            <v>Invalid #</v>
          </cell>
          <cell r="CI2439">
            <v>43123.686840277776</v>
          </cell>
          <cell r="CJ2439"/>
          <cell r="CK2439" t="e">
            <v>#REF!</v>
          </cell>
          <cell r="CL2439" t="e">
            <v>#REF!</v>
          </cell>
        </row>
        <row r="2440">
          <cell r="BG2440" t="str">
            <v>Pass</v>
          </cell>
          <cell r="BH2440" t="str">
            <v>Pass</v>
          </cell>
          <cell r="BI2440" t="str">
            <v>xxxxx</v>
          </cell>
          <cell r="BJ2440">
            <v>0</v>
          </cell>
          <cell r="BK2440">
            <v>0</v>
          </cell>
          <cell r="BL2440">
            <v>0</v>
          </cell>
          <cell r="BM2440"/>
          <cell r="BN2440"/>
          <cell r="BO2440"/>
          <cell r="BP2440"/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/>
          <cell r="BZ2440">
            <v>0</v>
          </cell>
          <cell r="CA2440" t="e">
            <v>#REF!</v>
          </cell>
          <cell r="CB2440" t="str">
            <v>Match</v>
          </cell>
          <cell r="CC2440" t="b">
            <v>0</v>
          </cell>
          <cell r="CD2440" t="str">
            <v>0</v>
          </cell>
          <cell r="CE2440">
            <v>1</v>
          </cell>
          <cell r="CF2440">
            <v>0</v>
          </cell>
          <cell r="CG2440" t="e">
            <v>#VALUE!</v>
          </cell>
          <cell r="CH2440" t="str">
            <v>Invalid #</v>
          </cell>
          <cell r="CI2440">
            <v>43123.686840277776</v>
          </cell>
          <cell r="CJ2440"/>
          <cell r="CK2440" t="e">
            <v>#REF!</v>
          </cell>
          <cell r="CL2440" t="e">
            <v>#REF!</v>
          </cell>
        </row>
        <row r="2441">
          <cell r="BG2441" t="str">
            <v>Pass</v>
          </cell>
          <cell r="BH2441" t="str">
            <v>Pass</v>
          </cell>
          <cell r="BI2441" t="str">
            <v>xxxxx</v>
          </cell>
          <cell r="BJ2441">
            <v>0</v>
          </cell>
          <cell r="BK2441">
            <v>0</v>
          </cell>
          <cell r="BL2441">
            <v>0</v>
          </cell>
          <cell r="BM2441"/>
          <cell r="BN2441"/>
          <cell r="BO2441"/>
          <cell r="BP2441"/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/>
          <cell r="BZ2441">
            <v>0</v>
          </cell>
          <cell r="CA2441" t="e">
            <v>#REF!</v>
          </cell>
          <cell r="CB2441" t="str">
            <v>Match</v>
          </cell>
          <cell r="CC2441" t="b">
            <v>0</v>
          </cell>
          <cell r="CD2441" t="str">
            <v>0</v>
          </cell>
          <cell r="CE2441">
            <v>1</v>
          </cell>
          <cell r="CF2441">
            <v>0</v>
          </cell>
          <cell r="CG2441" t="e">
            <v>#VALUE!</v>
          </cell>
          <cell r="CH2441" t="str">
            <v>Invalid #</v>
          </cell>
          <cell r="CI2441">
            <v>43123.686840277776</v>
          </cell>
          <cell r="CJ2441"/>
          <cell r="CK2441" t="e">
            <v>#REF!</v>
          </cell>
          <cell r="CL2441" t="e">
            <v>#REF!</v>
          </cell>
        </row>
        <row r="2442">
          <cell r="BG2442" t="str">
            <v>Pass</v>
          </cell>
          <cell r="BH2442" t="str">
            <v>Pass</v>
          </cell>
          <cell r="BI2442" t="str">
            <v>xxxxx</v>
          </cell>
          <cell r="BJ2442">
            <v>0</v>
          </cell>
          <cell r="BK2442">
            <v>0</v>
          </cell>
          <cell r="BL2442">
            <v>0</v>
          </cell>
          <cell r="BM2442"/>
          <cell r="BN2442"/>
          <cell r="BO2442"/>
          <cell r="BP2442"/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/>
          <cell r="BZ2442">
            <v>0</v>
          </cell>
          <cell r="CA2442" t="e">
            <v>#REF!</v>
          </cell>
          <cell r="CB2442" t="str">
            <v>Match</v>
          </cell>
          <cell r="CC2442" t="b">
            <v>0</v>
          </cell>
          <cell r="CD2442" t="str">
            <v>0</v>
          </cell>
          <cell r="CE2442">
            <v>1</v>
          </cell>
          <cell r="CF2442">
            <v>0</v>
          </cell>
          <cell r="CG2442" t="e">
            <v>#VALUE!</v>
          </cell>
          <cell r="CH2442" t="str">
            <v>Invalid #</v>
          </cell>
          <cell r="CI2442">
            <v>43123.686840277776</v>
          </cell>
          <cell r="CJ2442"/>
          <cell r="CK2442" t="e">
            <v>#REF!</v>
          </cell>
          <cell r="CL2442" t="e">
            <v>#REF!</v>
          </cell>
        </row>
        <row r="2443">
          <cell r="BG2443" t="str">
            <v>Pass</v>
          </cell>
          <cell r="BH2443" t="str">
            <v>Pass</v>
          </cell>
          <cell r="BI2443" t="str">
            <v>xxxxx</v>
          </cell>
          <cell r="BJ2443">
            <v>0</v>
          </cell>
          <cell r="BK2443">
            <v>0</v>
          </cell>
          <cell r="BL2443">
            <v>0</v>
          </cell>
          <cell r="BM2443"/>
          <cell r="BN2443"/>
          <cell r="BO2443"/>
          <cell r="BP2443"/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/>
          <cell r="BZ2443">
            <v>0</v>
          </cell>
          <cell r="CA2443" t="e">
            <v>#REF!</v>
          </cell>
          <cell r="CB2443" t="str">
            <v>Match</v>
          </cell>
          <cell r="CC2443" t="b">
            <v>0</v>
          </cell>
          <cell r="CD2443" t="str">
            <v>0</v>
          </cell>
          <cell r="CE2443">
            <v>1</v>
          </cell>
          <cell r="CF2443">
            <v>0</v>
          </cell>
          <cell r="CG2443" t="e">
            <v>#VALUE!</v>
          </cell>
          <cell r="CH2443" t="str">
            <v>Invalid #</v>
          </cell>
          <cell r="CI2443">
            <v>43123.686840277776</v>
          </cell>
          <cell r="CJ2443"/>
          <cell r="CK2443" t="e">
            <v>#REF!</v>
          </cell>
          <cell r="CL2443" t="e">
            <v>#REF!</v>
          </cell>
        </row>
        <row r="2444">
          <cell r="BG2444" t="str">
            <v>Pass</v>
          </cell>
          <cell r="BH2444" t="str">
            <v>Pass</v>
          </cell>
          <cell r="BI2444" t="str">
            <v>xxxxx</v>
          </cell>
          <cell r="BJ2444">
            <v>0</v>
          </cell>
          <cell r="BK2444">
            <v>0</v>
          </cell>
          <cell r="BL2444">
            <v>0</v>
          </cell>
          <cell r="BM2444"/>
          <cell r="BN2444"/>
          <cell r="BO2444"/>
          <cell r="BP2444"/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/>
          <cell r="BZ2444">
            <v>0</v>
          </cell>
          <cell r="CA2444" t="e">
            <v>#REF!</v>
          </cell>
          <cell r="CB2444" t="str">
            <v>Match</v>
          </cell>
          <cell r="CC2444" t="b">
            <v>0</v>
          </cell>
          <cell r="CD2444" t="str">
            <v>0</v>
          </cell>
          <cell r="CE2444">
            <v>1</v>
          </cell>
          <cell r="CF2444">
            <v>0</v>
          </cell>
          <cell r="CG2444" t="e">
            <v>#VALUE!</v>
          </cell>
          <cell r="CH2444" t="str">
            <v>Invalid #</v>
          </cell>
          <cell r="CI2444">
            <v>43123.686840277776</v>
          </cell>
          <cell r="CJ2444"/>
          <cell r="CK2444" t="e">
            <v>#REF!</v>
          </cell>
          <cell r="CL2444" t="e">
            <v>#REF!</v>
          </cell>
        </row>
        <row r="2445">
          <cell r="BG2445" t="str">
            <v>Pass</v>
          </cell>
          <cell r="BH2445" t="str">
            <v>Pass</v>
          </cell>
          <cell r="BI2445" t="str">
            <v>xxxxx</v>
          </cell>
          <cell r="BJ2445">
            <v>0</v>
          </cell>
          <cell r="BK2445">
            <v>0</v>
          </cell>
          <cell r="BL2445">
            <v>0</v>
          </cell>
          <cell r="BM2445"/>
          <cell r="BN2445"/>
          <cell r="BO2445"/>
          <cell r="BP2445"/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/>
          <cell r="BZ2445">
            <v>0</v>
          </cell>
          <cell r="CA2445" t="e">
            <v>#REF!</v>
          </cell>
          <cell r="CB2445" t="str">
            <v>Match</v>
          </cell>
          <cell r="CC2445" t="b">
            <v>0</v>
          </cell>
          <cell r="CD2445" t="str">
            <v>0</v>
          </cell>
          <cell r="CE2445">
            <v>1</v>
          </cell>
          <cell r="CF2445">
            <v>0</v>
          </cell>
          <cell r="CG2445" t="e">
            <v>#VALUE!</v>
          </cell>
          <cell r="CH2445" t="str">
            <v>Invalid #</v>
          </cell>
          <cell r="CI2445">
            <v>43123.686840277776</v>
          </cell>
          <cell r="CJ2445"/>
          <cell r="CK2445" t="e">
            <v>#REF!</v>
          </cell>
          <cell r="CL2445" t="e">
            <v>#REF!</v>
          </cell>
        </row>
        <row r="2446">
          <cell r="BG2446" t="str">
            <v>Pass</v>
          </cell>
          <cell r="BH2446" t="str">
            <v>Pass</v>
          </cell>
          <cell r="BI2446" t="str">
            <v>xxxxx</v>
          </cell>
          <cell r="BJ2446">
            <v>0</v>
          </cell>
          <cell r="BK2446">
            <v>0</v>
          </cell>
          <cell r="BL2446">
            <v>0</v>
          </cell>
          <cell r="BM2446"/>
          <cell r="BN2446"/>
          <cell r="BO2446"/>
          <cell r="BP2446"/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/>
          <cell r="BZ2446">
            <v>0</v>
          </cell>
          <cell r="CA2446" t="e">
            <v>#REF!</v>
          </cell>
          <cell r="CB2446" t="str">
            <v>Match</v>
          </cell>
          <cell r="CC2446" t="b">
            <v>0</v>
          </cell>
          <cell r="CD2446" t="str">
            <v>0</v>
          </cell>
          <cell r="CE2446">
            <v>1</v>
          </cell>
          <cell r="CF2446">
            <v>0</v>
          </cell>
          <cell r="CG2446" t="e">
            <v>#VALUE!</v>
          </cell>
          <cell r="CH2446" t="str">
            <v>Invalid #</v>
          </cell>
          <cell r="CI2446">
            <v>43123.686840277776</v>
          </cell>
          <cell r="CJ2446"/>
          <cell r="CK2446" t="e">
            <v>#REF!</v>
          </cell>
          <cell r="CL2446" t="e">
            <v>#REF!</v>
          </cell>
        </row>
        <row r="2447">
          <cell r="BG2447" t="str">
            <v>Pass</v>
          </cell>
          <cell r="BH2447" t="str">
            <v>Pass</v>
          </cell>
          <cell r="BI2447" t="str">
            <v>xxxxx</v>
          </cell>
          <cell r="BJ2447">
            <v>0</v>
          </cell>
          <cell r="BK2447">
            <v>0</v>
          </cell>
          <cell r="BL2447">
            <v>0</v>
          </cell>
          <cell r="BM2447"/>
          <cell r="BN2447"/>
          <cell r="BO2447"/>
          <cell r="BP2447"/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/>
          <cell r="BZ2447">
            <v>0</v>
          </cell>
          <cell r="CA2447" t="e">
            <v>#REF!</v>
          </cell>
          <cell r="CB2447" t="str">
            <v>Match</v>
          </cell>
          <cell r="CC2447" t="b">
            <v>0</v>
          </cell>
          <cell r="CD2447" t="str">
            <v>0</v>
          </cell>
          <cell r="CE2447">
            <v>1</v>
          </cell>
          <cell r="CF2447">
            <v>0</v>
          </cell>
          <cell r="CG2447" t="e">
            <v>#VALUE!</v>
          </cell>
          <cell r="CH2447" t="str">
            <v>Invalid #</v>
          </cell>
          <cell r="CI2447">
            <v>43123.686840277776</v>
          </cell>
          <cell r="CJ2447"/>
          <cell r="CK2447" t="e">
            <v>#REF!</v>
          </cell>
          <cell r="CL2447" t="e">
            <v>#REF!</v>
          </cell>
        </row>
        <row r="2448">
          <cell r="BG2448" t="str">
            <v>Pass</v>
          </cell>
          <cell r="BH2448" t="str">
            <v>Pass</v>
          </cell>
          <cell r="BI2448" t="str">
            <v>xxxxx</v>
          </cell>
          <cell r="BJ2448">
            <v>0</v>
          </cell>
          <cell r="BK2448">
            <v>0</v>
          </cell>
          <cell r="BL2448">
            <v>0</v>
          </cell>
          <cell r="BM2448"/>
          <cell r="BN2448"/>
          <cell r="BO2448"/>
          <cell r="BP2448"/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/>
          <cell r="BZ2448">
            <v>0</v>
          </cell>
          <cell r="CA2448" t="e">
            <v>#REF!</v>
          </cell>
          <cell r="CB2448" t="str">
            <v>Match</v>
          </cell>
          <cell r="CC2448" t="b">
            <v>0</v>
          </cell>
          <cell r="CD2448" t="str">
            <v>0</v>
          </cell>
          <cell r="CE2448">
            <v>1</v>
          </cell>
          <cell r="CF2448">
            <v>0</v>
          </cell>
          <cell r="CG2448" t="e">
            <v>#VALUE!</v>
          </cell>
          <cell r="CH2448" t="str">
            <v>Invalid #</v>
          </cell>
          <cell r="CI2448">
            <v>43123.686840277776</v>
          </cell>
          <cell r="CJ2448"/>
          <cell r="CK2448" t="e">
            <v>#REF!</v>
          </cell>
          <cell r="CL2448" t="e">
            <v>#REF!</v>
          </cell>
        </row>
        <row r="2449">
          <cell r="BG2449" t="str">
            <v>Pass</v>
          </cell>
          <cell r="BH2449" t="str">
            <v>Pass</v>
          </cell>
          <cell r="BI2449" t="str">
            <v>xxxxx</v>
          </cell>
          <cell r="BJ2449">
            <v>0</v>
          </cell>
          <cell r="BK2449">
            <v>0</v>
          </cell>
          <cell r="BL2449">
            <v>0</v>
          </cell>
          <cell r="BM2449"/>
          <cell r="BN2449"/>
          <cell r="BO2449"/>
          <cell r="BP2449"/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/>
          <cell r="BZ2449">
            <v>0</v>
          </cell>
          <cell r="CA2449" t="e">
            <v>#REF!</v>
          </cell>
          <cell r="CB2449" t="str">
            <v>Match</v>
          </cell>
          <cell r="CC2449" t="b">
            <v>0</v>
          </cell>
          <cell r="CD2449" t="str">
            <v>0</v>
          </cell>
          <cell r="CE2449">
            <v>1</v>
          </cell>
          <cell r="CF2449">
            <v>0</v>
          </cell>
          <cell r="CG2449" t="e">
            <v>#VALUE!</v>
          </cell>
          <cell r="CH2449" t="str">
            <v>Invalid #</v>
          </cell>
          <cell r="CI2449">
            <v>43123.686840277776</v>
          </cell>
          <cell r="CJ2449"/>
          <cell r="CK2449" t="e">
            <v>#REF!</v>
          </cell>
          <cell r="CL2449" t="e">
            <v>#REF!</v>
          </cell>
        </row>
        <row r="2450">
          <cell r="BG2450" t="str">
            <v>Pass</v>
          </cell>
          <cell r="BH2450" t="str">
            <v>Pass</v>
          </cell>
          <cell r="BI2450" t="str">
            <v>xxxxx</v>
          </cell>
          <cell r="BJ2450">
            <v>0</v>
          </cell>
          <cell r="BK2450">
            <v>0</v>
          </cell>
          <cell r="BL2450">
            <v>0</v>
          </cell>
          <cell r="BM2450"/>
          <cell r="BN2450"/>
          <cell r="BO2450"/>
          <cell r="BP2450"/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/>
          <cell r="BZ2450">
            <v>0</v>
          </cell>
          <cell r="CA2450" t="e">
            <v>#REF!</v>
          </cell>
          <cell r="CB2450" t="str">
            <v>Match</v>
          </cell>
          <cell r="CC2450" t="b">
            <v>0</v>
          </cell>
          <cell r="CD2450" t="str">
            <v>0</v>
          </cell>
          <cell r="CE2450">
            <v>1</v>
          </cell>
          <cell r="CF2450">
            <v>0</v>
          </cell>
          <cell r="CG2450" t="e">
            <v>#VALUE!</v>
          </cell>
          <cell r="CH2450" t="str">
            <v>Invalid #</v>
          </cell>
          <cell r="CI2450">
            <v>43123.686840277776</v>
          </cell>
          <cell r="CJ2450"/>
          <cell r="CK2450" t="e">
            <v>#REF!</v>
          </cell>
          <cell r="CL2450" t="e">
            <v>#REF!</v>
          </cell>
        </row>
        <row r="2451">
          <cell r="BG2451" t="str">
            <v>Pass</v>
          </cell>
          <cell r="BH2451" t="str">
            <v>Pass</v>
          </cell>
          <cell r="BI2451" t="str">
            <v>xxxxx</v>
          </cell>
          <cell r="BJ2451">
            <v>0</v>
          </cell>
          <cell r="BK2451">
            <v>0</v>
          </cell>
          <cell r="BL2451">
            <v>0</v>
          </cell>
          <cell r="BM2451"/>
          <cell r="BN2451"/>
          <cell r="BO2451"/>
          <cell r="BP2451"/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/>
          <cell r="BZ2451">
            <v>0</v>
          </cell>
          <cell r="CA2451" t="e">
            <v>#REF!</v>
          </cell>
          <cell r="CB2451" t="str">
            <v>Match</v>
          </cell>
          <cell r="CC2451" t="b">
            <v>0</v>
          </cell>
          <cell r="CD2451" t="str">
            <v>0</v>
          </cell>
          <cell r="CE2451">
            <v>1</v>
          </cell>
          <cell r="CF2451">
            <v>0</v>
          </cell>
          <cell r="CG2451" t="e">
            <v>#VALUE!</v>
          </cell>
          <cell r="CH2451" t="str">
            <v>Invalid #</v>
          </cell>
          <cell r="CI2451">
            <v>43123.686840277776</v>
          </cell>
          <cell r="CJ2451"/>
          <cell r="CK2451" t="e">
            <v>#REF!</v>
          </cell>
          <cell r="CL2451" t="e">
            <v>#REF!</v>
          </cell>
        </row>
        <row r="2452">
          <cell r="BG2452" t="str">
            <v>Pass</v>
          </cell>
          <cell r="BH2452" t="str">
            <v>Pass</v>
          </cell>
          <cell r="BI2452" t="str">
            <v>xxxxx</v>
          </cell>
          <cell r="BJ2452">
            <v>0</v>
          </cell>
          <cell r="BK2452">
            <v>0</v>
          </cell>
          <cell r="BL2452">
            <v>0</v>
          </cell>
          <cell r="BM2452"/>
          <cell r="BN2452"/>
          <cell r="BO2452"/>
          <cell r="BP2452"/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/>
          <cell r="BZ2452">
            <v>0</v>
          </cell>
          <cell r="CA2452" t="e">
            <v>#REF!</v>
          </cell>
          <cell r="CB2452" t="str">
            <v>Match</v>
          </cell>
          <cell r="CC2452" t="b">
            <v>0</v>
          </cell>
          <cell r="CD2452" t="str">
            <v>0</v>
          </cell>
          <cell r="CE2452">
            <v>1</v>
          </cell>
          <cell r="CF2452">
            <v>0</v>
          </cell>
          <cell r="CG2452" t="e">
            <v>#VALUE!</v>
          </cell>
          <cell r="CH2452" t="str">
            <v>Invalid #</v>
          </cell>
          <cell r="CI2452">
            <v>43123.686840277776</v>
          </cell>
          <cell r="CJ2452"/>
          <cell r="CK2452" t="e">
            <v>#REF!</v>
          </cell>
          <cell r="CL2452" t="e">
            <v>#REF!</v>
          </cell>
        </row>
        <row r="2453">
          <cell r="BG2453" t="str">
            <v>Pass</v>
          </cell>
          <cell r="BH2453" t="str">
            <v>Pass</v>
          </cell>
          <cell r="BI2453" t="str">
            <v>xxxxx</v>
          </cell>
          <cell r="BJ2453">
            <v>0</v>
          </cell>
          <cell r="BK2453">
            <v>0</v>
          </cell>
          <cell r="BL2453">
            <v>0</v>
          </cell>
          <cell r="BM2453"/>
          <cell r="BN2453"/>
          <cell r="BO2453"/>
          <cell r="BP2453"/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0</v>
          </cell>
          <cell r="BW2453">
            <v>0</v>
          </cell>
          <cell r="BX2453">
            <v>0</v>
          </cell>
          <cell r="BY2453"/>
          <cell r="BZ2453">
            <v>0</v>
          </cell>
          <cell r="CA2453" t="e">
            <v>#REF!</v>
          </cell>
          <cell r="CB2453" t="str">
            <v>Match</v>
          </cell>
          <cell r="CC2453" t="b">
            <v>0</v>
          </cell>
          <cell r="CD2453" t="str">
            <v>0</v>
          </cell>
          <cell r="CE2453">
            <v>1</v>
          </cell>
          <cell r="CF2453">
            <v>0</v>
          </cell>
          <cell r="CG2453" t="e">
            <v>#VALUE!</v>
          </cell>
          <cell r="CH2453" t="str">
            <v>Invalid #</v>
          </cell>
          <cell r="CI2453">
            <v>43123.686840277776</v>
          </cell>
          <cell r="CJ2453"/>
          <cell r="CK2453" t="e">
            <v>#REF!</v>
          </cell>
          <cell r="CL2453" t="e">
            <v>#REF!</v>
          </cell>
        </row>
        <row r="2454">
          <cell r="BG2454" t="str">
            <v>Pass</v>
          </cell>
          <cell r="BH2454" t="str">
            <v>Pass</v>
          </cell>
          <cell r="BI2454" t="str">
            <v>xxxxx</v>
          </cell>
          <cell r="BJ2454">
            <v>0</v>
          </cell>
          <cell r="BK2454">
            <v>0</v>
          </cell>
          <cell r="BL2454">
            <v>0</v>
          </cell>
          <cell r="BM2454"/>
          <cell r="BN2454"/>
          <cell r="BO2454"/>
          <cell r="BP2454"/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/>
          <cell r="BZ2454">
            <v>0</v>
          </cell>
          <cell r="CA2454" t="e">
            <v>#REF!</v>
          </cell>
          <cell r="CB2454" t="str">
            <v>Match</v>
          </cell>
          <cell r="CC2454" t="b">
            <v>0</v>
          </cell>
          <cell r="CD2454" t="str">
            <v>0</v>
          </cell>
          <cell r="CE2454">
            <v>1</v>
          </cell>
          <cell r="CF2454">
            <v>0</v>
          </cell>
          <cell r="CG2454" t="e">
            <v>#VALUE!</v>
          </cell>
          <cell r="CH2454" t="str">
            <v>Invalid #</v>
          </cell>
          <cell r="CI2454">
            <v>43123.686840277776</v>
          </cell>
          <cell r="CJ2454"/>
          <cell r="CK2454" t="e">
            <v>#REF!</v>
          </cell>
          <cell r="CL2454" t="e">
            <v>#REF!</v>
          </cell>
        </row>
        <row r="2455">
          <cell r="BG2455" t="str">
            <v>Pass</v>
          </cell>
          <cell r="BH2455" t="str">
            <v>Pass</v>
          </cell>
          <cell r="BI2455" t="str">
            <v>xxxxx</v>
          </cell>
          <cell r="BJ2455">
            <v>0</v>
          </cell>
          <cell r="BK2455">
            <v>0</v>
          </cell>
          <cell r="BL2455">
            <v>0</v>
          </cell>
          <cell r="BM2455"/>
          <cell r="BN2455"/>
          <cell r="BO2455"/>
          <cell r="BP2455"/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/>
          <cell r="BZ2455">
            <v>0</v>
          </cell>
          <cell r="CA2455" t="e">
            <v>#REF!</v>
          </cell>
          <cell r="CB2455" t="str">
            <v>Match</v>
          </cell>
          <cell r="CC2455" t="b">
            <v>0</v>
          </cell>
          <cell r="CD2455" t="str">
            <v>0</v>
          </cell>
          <cell r="CE2455">
            <v>1</v>
          </cell>
          <cell r="CF2455">
            <v>0</v>
          </cell>
          <cell r="CG2455" t="e">
            <v>#VALUE!</v>
          </cell>
          <cell r="CH2455" t="str">
            <v>Invalid #</v>
          </cell>
          <cell r="CI2455">
            <v>43123.686840277776</v>
          </cell>
          <cell r="CJ2455"/>
          <cell r="CK2455" t="e">
            <v>#REF!</v>
          </cell>
          <cell r="CL2455" t="e">
            <v>#REF!</v>
          </cell>
        </row>
        <row r="2456">
          <cell r="BG2456" t="str">
            <v>Pass</v>
          </cell>
          <cell r="BH2456" t="str">
            <v>Pass</v>
          </cell>
          <cell r="BI2456" t="str">
            <v>xxxxx</v>
          </cell>
          <cell r="BJ2456">
            <v>0</v>
          </cell>
          <cell r="BK2456">
            <v>0</v>
          </cell>
          <cell r="BL2456">
            <v>0</v>
          </cell>
          <cell r="BM2456"/>
          <cell r="BN2456"/>
          <cell r="BO2456"/>
          <cell r="BP2456"/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/>
          <cell r="BZ2456">
            <v>0</v>
          </cell>
          <cell r="CA2456" t="e">
            <v>#REF!</v>
          </cell>
          <cell r="CB2456" t="str">
            <v>Match</v>
          </cell>
          <cell r="CC2456" t="b">
            <v>0</v>
          </cell>
          <cell r="CD2456" t="str">
            <v>0</v>
          </cell>
          <cell r="CE2456">
            <v>1</v>
          </cell>
          <cell r="CF2456">
            <v>0</v>
          </cell>
          <cell r="CG2456" t="e">
            <v>#VALUE!</v>
          </cell>
          <cell r="CH2456" t="str">
            <v>Invalid #</v>
          </cell>
          <cell r="CI2456">
            <v>43123.686840277776</v>
          </cell>
          <cell r="CJ2456"/>
          <cell r="CK2456" t="e">
            <v>#REF!</v>
          </cell>
          <cell r="CL2456" t="e">
            <v>#REF!</v>
          </cell>
        </row>
        <row r="2457">
          <cell r="BG2457" t="str">
            <v>Pass</v>
          </cell>
          <cell r="BH2457" t="str">
            <v>Pass</v>
          </cell>
          <cell r="BI2457" t="str">
            <v>xxxxx</v>
          </cell>
          <cell r="BJ2457">
            <v>0</v>
          </cell>
          <cell r="BK2457">
            <v>0</v>
          </cell>
          <cell r="BL2457">
            <v>0</v>
          </cell>
          <cell r="BM2457"/>
          <cell r="BN2457"/>
          <cell r="BO2457"/>
          <cell r="BP2457"/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0</v>
          </cell>
          <cell r="BW2457">
            <v>0</v>
          </cell>
          <cell r="BX2457">
            <v>0</v>
          </cell>
          <cell r="BY2457"/>
          <cell r="BZ2457">
            <v>0</v>
          </cell>
          <cell r="CA2457" t="e">
            <v>#REF!</v>
          </cell>
          <cell r="CB2457" t="str">
            <v>Match</v>
          </cell>
          <cell r="CC2457" t="b">
            <v>0</v>
          </cell>
          <cell r="CD2457" t="str">
            <v>0</v>
          </cell>
          <cell r="CE2457">
            <v>1</v>
          </cell>
          <cell r="CF2457">
            <v>0</v>
          </cell>
          <cell r="CG2457" t="e">
            <v>#VALUE!</v>
          </cell>
          <cell r="CH2457" t="str">
            <v>Invalid #</v>
          </cell>
          <cell r="CI2457">
            <v>43123.686840277776</v>
          </cell>
          <cell r="CJ2457"/>
          <cell r="CK2457" t="e">
            <v>#REF!</v>
          </cell>
          <cell r="CL2457" t="e">
            <v>#REF!</v>
          </cell>
        </row>
        <row r="2458">
          <cell r="BG2458" t="str">
            <v>Pass</v>
          </cell>
          <cell r="BH2458" t="str">
            <v>Pass</v>
          </cell>
          <cell r="BI2458" t="str">
            <v>xxxxx</v>
          </cell>
          <cell r="BJ2458">
            <v>0</v>
          </cell>
          <cell r="BK2458">
            <v>0</v>
          </cell>
          <cell r="BL2458">
            <v>0</v>
          </cell>
          <cell r="BM2458"/>
          <cell r="BN2458"/>
          <cell r="BO2458"/>
          <cell r="BP2458"/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/>
          <cell r="BZ2458">
            <v>0</v>
          </cell>
          <cell r="CA2458" t="e">
            <v>#REF!</v>
          </cell>
          <cell r="CB2458" t="str">
            <v>Match</v>
          </cell>
          <cell r="CC2458" t="b">
            <v>0</v>
          </cell>
          <cell r="CD2458" t="str">
            <v>0</v>
          </cell>
          <cell r="CE2458">
            <v>1</v>
          </cell>
          <cell r="CF2458">
            <v>0</v>
          </cell>
          <cell r="CG2458" t="e">
            <v>#VALUE!</v>
          </cell>
          <cell r="CH2458" t="str">
            <v>Invalid #</v>
          </cell>
          <cell r="CI2458">
            <v>43123.686840277776</v>
          </cell>
          <cell r="CJ2458"/>
          <cell r="CK2458" t="e">
            <v>#REF!</v>
          </cell>
          <cell r="CL2458" t="e">
            <v>#REF!</v>
          </cell>
        </row>
        <row r="2459">
          <cell r="BG2459" t="str">
            <v>Pass</v>
          </cell>
          <cell r="BH2459" t="str">
            <v>Pass</v>
          </cell>
          <cell r="BI2459" t="str">
            <v>xxxxx</v>
          </cell>
          <cell r="BJ2459">
            <v>0</v>
          </cell>
          <cell r="BK2459">
            <v>0</v>
          </cell>
          <cell r="BL2459">
            <v>0</v>
          </cell>
          <cell r="BM2459"/>
          <cell r="BN2459"/>
          <cell r="BO2459"/>
          <cell r="BP2459"/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/>
          <cell r="BZ2459">
            <v>0</v>
          </cell>
          <cell r="CA2459" t="e">
            <v>#REF!</v>
          </cell>
          <cell r="CB2459" t="str">
            <v>Match</v>
          </cell>
          <cell r="CC2459" t="b">
            <v>0</v>
          </cell>
          <cell r="CD2459" t="str">
            <v>0</v>
          </cell>
          <cell r="CE2459">
            <v>1</v>
          </cell>
          <cell r="CF2459">
            <v>0</v>
          </cell>
          <cell r="CG2459" t="e">
            <v>#VALUE!</v>
          </cell>
          <cell r="CH2459" t="str">
            <v>Invalid #</v>
          </cell>
          <cell r="CI2459">
            <v>43123.686840277776</v>
          </cell>
          <cell r="CJ2459"/>
          <cell r="CK2459" t="e">
            <v>#REF!</v>
          </cell>
          <cell r="CL2459" t="e">
            <v>#REF!</v>
          </cell>
        </row>
        <row r="2460">
          <cell r="BG2460" t="str">
            <v>Pass</v>
          </cell>
          <cell r="BH2460" t="str">
            <v>Pass</v>
          </cell>
          <cell r="BI2460" t="str">
            <v>xxxxx</v>
          </cell>
          <cell r="BJ2460">
            <v>0</v>
          </cell>
          <cell r="BK2460">
            <v>0</v>
          </cell>
          <cell r="BL2460">
            <v>0</v>
          </cell>
          <cell r="BM2460"/>
          <cell r="BN2460"/>
          <cell r="BO2460"/>
          <cell r="BP2460"/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0</v>
          </cell>
          <cell r="BW2460">
            <v>0</v>
          </cell>
          <cell r="BX2460">
            <v>0</v>
          </cell>
          <cell r="BY2460"/>
          <cell r="BZ2460">
            <v>0</v>
          </cell>
          <cell r="CA2460" t="e">
            <v>#REF!</v>
          </cell>
          <cell r="CB2460" t="str">
            <v>Match</v>
          </cell>
          <cell r="CC2460" t="b">
            <v>0</v>
          </cell>
          <cell r="CD2460" t="str">
            <v>0</v>
          </cell>
          <cell r="CE2460">
            <v>1</v>
          </cell>
          <cell r="CF2460">
            <v>0</v>
          </cell>
          <cell r="CG2460" t="e">
            <v>#VALUE!</v>
          </cell>
          <cell r="CH2460" t="str">
            <v>Invalid #</v>
          </cell>
          <cell r="CI2460">
            <v>43123.686840277776</v>
          </cell>
          <cell r="CJ2460"/>
          <cell r="CK2460" t="e">
            <v>#REF!</v>
          </cell>
          <cell r="CL2460" t="e">
            <v>#REF!</v>
          </cell>
        </row>
        <row r="2461">
          <cell r="BG2461" t="str">
            <v>Pass</v>
          </cell>
          <cell r="BH2461" t="str">
            <v>Pass</v>
          </cell>
          <cell r="BI2461" t="str">
            <v>xxxxx</v>
          </cell>
          <cell r="BJ2461">
            <v>0</v>
          </cell>
          <cell r="BK2461">
            <v>0</v>
          </cell>
          <cell r="BL2461">
            <v>0</v>
          </cell>
          <cell r="BM2461"/>
          <cell r="BN2461"/>
          <cell r="BO2461"/>
          <cell r="BP2461"/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/>
          <cell r="BZ2461">
            <v>0</v>
          </cell>
          <cell r="CA2461" t="e">
            <v>#REF!</v>
          </cell>
          <cell r="CB2461" t="str">
            <v>Match</v>
          </cell>
          <cell r="CC2461" t="b">
            <v>0</v>
          </cell>
          <cell r="CD2461" t="str">
            <v>0</v>
          </cell>
          <cell r="CE2461">
            <v>1</v>
          </cell>
          <cell r="CF2461">
            <v>0</v>
          </cell>
          <cell r="CG2461" t="e">
            <v>#VALUE!</v>
          </cell>
          <cell r="CH2461" t="str">
            <v>Invalid #</v>
          </cell>
          <cell r="CI2461">
            <v>43123.686840277776</v>
          </cell>
          <cell r="CJ2461"/>
          <cell r="CK2461" t="e">
            <v>#REF!</v>
          </cell>
          <cell r="CL2461" t="e">
            <v>#REF!</v>
          </cell>
        </row>
        <row r="2462">
          <cell r="BG2462" t="str">
            <v>Pass</v>
          </cell>
          <cell r="BH2462" t="str">
            <v>Pass</v>
          </cell>
          <cell r="BI2462" t="str">
            <v>xxxxx</v>
          </cell>
          <cell r="BJ2462">
            <v>0</v>
          </cell>
          <cell r="BK2462">
            <v>0</v>
          </cell>
          <cell r="BL2462">
            <v>0</v>
          </cell>
          <cell r="BM2462"/>
          <cell r="BN2462"/>
          <cell r="BO2462"/>
          <cell r="BP2462"/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0</v>
          </cell>
          <cell r="BW2462">
            <v>0</v>
          </cell>
          <cell r="BX2462">
            <v>0</v>
          </cell>
          <cell r="BY2462"/>
          <cell r="BZ2462">
            <v>0</v>
          </cell>
          <cell r="CA2462" t="e">
            <v>#REF!</v>
          </cell>
          <cell r="CB2462" t="str">
            <v>Match</v>
          </cell>
          <cell r="CC2462" t="b">
            <v>0</v>
          </cell>
          <cell r="CD2462" t="str">
            <v>0</v>
          </cell>
          <cell r="CE2462">
            <v>1</v>
          </cell>
          <cell r="CF2462">
            <v>0</v>
          </cell>
          <cell r="CG2462" t="e">
            <v>#VALUE!</v>
          </cell>
          <cell r="CH2462" t="str">
            <v>Invalid #</v>
          </cell>
          <cell r="CI2462">
            <v>43123.686840277776</v>
          </cell>
          <cell r="CJ2462"/>
          <cell r="CK2462" t="e">
            <v>#REF!</v>
          </cell>
          <cell r="CL2462" t="e">
            <v>#REF!</v>
          </cell>
        </row>
        <row r="2463">
          <cell r="BG2463" t="str">
            <v>Pass</v>
          </cell>
          <cell r="BH2463" t="str">
            <v>Pass</v>
          </cell>
          <cell r="BI2463" t="str">
            <v>xxxxx</v>
          </cell>
          <cell r="BJ2463">
            <v>0</v>
          </cell>
          <cell r="BK2463">
            <v>0</v>
          </cell>
          <cell r="BL2463">
            <v>0</v>
          </cell>
          <cell r="BM2463"/>
          <cell r="BN2463"/>
          <cell r="BO2463"/>
          <cell r="BP2463"/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/>
          <cell r="BZ2463">
            <v>0</v>
          </cell>
          <cell r="CA2463" t="e">
            <v>#REF!</v>
          </cell>
          <cell r="CB2463" t="str">
            <v>Match</v>
          </cell>
          <cell r="CC2463" t="b">
            <v>0</v>
          </cell>
          <cell r="CD2463" t="str">
            <v>0</v>
          </cell>
          <cell r="CE2463">
            <v>1</v>
          </cell>
          <cell r="CF2463">
            <v>0</v>
          </cell>
          <cell r="CG2463" t="e">
            <v>#VALUE!</v>
          </cell>
          <cell r="CH2463" t="str">
            <v>Invalid #</v>
          </cell>
          <cell r="CI2463">
            <v>43123.686840277776</v>
          </cell>
          <cell r="CJ2463"/>
          <cell r="CK2463" t="e">
            <v>#REF!</v>
          </cell>
          <cell r="CL2463" t="e">
            <v>#REF!</v>
          </cell>
        </row>
        <row r="2464">
          <cell r="BG2464" t="str">
            <v>Pass</v>
          </cell>
          <cell r="BH2464" t="str">
            <v>Pass</v>
          </cell>
          <cell r="BI2464" t="str">
            <v>xxxxx</v>
          </cell>
          <cell r="BJ2464">
            <v>0</v>
          </cell>
          <cell r="BK2464">
            <v>0</v>
          </cell>
          <cell r="BL2464">
            <v>0</v>
          </cell>
          <cell r="BM2464"/>
          <cell r="BN2464"/>
          <cell r="BO2464"/>
          <cell r="BP2464"/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/>
          <cell r="BZ2464">
            <v>0</v>
          </cell>
          <cell r="CA2464" t="e">
            <v>#REF!</v>
          </cell>
          <cell r="CB2464" t="str">
            <v>Match</v>
          </cell>
          <cell r="CC2464" t="b">
            <v>0</v>
          </cell>
          <cell r="CD2464" t="str">
            <v>0</v>
          </cell>
          <cell r="CE2464">
            <v>1</v>
          </cell>
          <cell r="CF2464">
            <v>0</v>
          </cell>
          <cell r="CG2464" t="e">
            <v>#VALUE!</v>
          </cell>
          <cell r="CH2464" t="str">
            <v>Invalid #</v>
          </cell>
          <cell r="CI2464">
            <v>43123.686840277776</v>
          </cell>
          <cell r="CJ2464"/>
          <cell r="CK2464" t="e">
            <v>#REF!</v>
          </cell>
          <cell r="CL2464" t="e">
            <v>#REF!</v>
          </cell>
        </row>
        <row r="2465">
          <cell r="BG2465" t="str">
            <v>Pass</v>
          </cell>
          <cell r="BH2465" t="str">
            <v>Pass</v>
          </cell>
          <cell r="BI2465" t="str">
            <v>xxxxx</v>
          </cell>
          <cell r="BJ2465">
            <v>0</v>
          </cell>
          <cell r="BK2465">
            <v>0</v>
          </cell>
          <cell r="BL2465">
            <v>0</v>
          </cell>
          <cell r="BM2465"/>
          <cell r="BN2465"/>
          <cell r="BO2465"/>
          <cell r="BP2465"/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/>
          <cell r="BZ2465">
            <v>0</v>
          </cell>
          <cell r="CA2465" t="e">
            <v>#REF!</v>
          </cell>
          <cell r="CB2465" t="str">
            <v>Match</v>
          </cell>
          <cell r="CC2465" t="b">
            <v>0</v>
          </cell>
          <cell r="CD2465" t="str">
            <v>0</v>
          </cell>
          <cell r="CE2465">
            <v>1</v>
          </cell>
          <cell r="CF2465">
            <v>0</v>
          </cell>
          <cell r="CG2465" t="e">
            <v>#VALUE!</v>
          </cell>
          <cell r="CH2465" t="str">
            <v>Invalid #</v>
          </cell>
          <cell r="CI2465">
            <v>43123.686840277776</v>
          </cell>
          <cell r="CJ2465"/>
          <cell r="CK2465" t="e">
            <v>#REF!</v>
          </cell>
          <cell r="CL2465" t="e">
            <v>#REF!</v>
          </cell>
        </row>
        <row r="2466">
          <cell r="BG2466" t="str">
            <v>Pass</v>
          </cell>
          <cell r="BH2466" t="str">
            <v>Pass</v>
          </cell>
          <cell r="BI2466" t="str">
            <v>xxxxx</v>
          </cell>
          <cell r="BJ2466">
            <v>0</v>
          </cell>
          <cell r="BK2466">
            <v>0</v>
          </cell>
          <cell r="BL2466">
            <v>0</v>
          </cell>
          <cell r="BM2466"/>
          <cell r="BN2466"/>
          <cell r="BO2466"/>
          <cell r="BP2466"/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/>
          <cell r="BZ2466">
            <v>0</v>
          </cell>
          <cell r="CA2466" t="e">
            <v>#REF!</v>
          </cell>
          <cell r="CB2466" t="str">
            <v>Match</v>
          </cell>
          <cell r="CC2466" t="b">
            <v>0</v>
          </cell>
          <cell r="CD2466" t="str">
            <v>0</v>
          </cell>
          <cell r="CE2466">
            <v>1</v>
          </cell>
          <cell r="CF2466">
            <v>0</v>
          </cell>
          <cell r="CG2466" t="e">
            <v>#VALUE!</v>
          </cell>
          <cell r="CH2466" t="str">
            <v>Invalid #</v>
          </cell>
          <cell r="CI2466">
            <v>43123.686840277776</v>
          </cell>
          <cell r="CJ2466"/>
          <cell r="CK2466" t="e">
            <v>#REF!</v>
          </cell>
          <cell r="CL2466" t="e">
            <v>#REF!</v>
          </cell>
        </row>
        <row r="2467">
          <cell r="BG2467" t="str">
            <v>Pass</v>
          </cell>
          <cell r="BH2467" t="str">
            <v>Pass</v>
          </cell>
          <cell r="BI2467" t="str">
            <v>xxxxx</v>
          </cell>
          <cell r="BJ2467">
            <v>0</v>
          </cell>
          <cell r="BK2467">
            <v>0</v>
          </cell>
          <cell r="BL2467">
            <v>0</v>
          </cell>
          <cell r="BM2467"/>
          <cell r="BN2467"/>
          <cell r="BO2467"/>
          <cell r="BP2467"/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/>
          <cell r="BZ2467">
            <v>0</v>
          </cell>
          <cell r="CA2467" t="e">
            <v>#REF!</v>
          </cell>
          <cell r="CB2467" t="str">
            <v>Match</v>
          </cell>
          <cell r="CC2467" t="b">
            <v>0</v>
          </cell>
          <cell r="CD2467" t="str">
            <v>0</v>
          </cell>
          <cell r="CE2467">
            <v>1</v>
          </cell>
          <cell r="CF2467">
            <v>0</v>
          </cell>
          <cell r="CG2467" t="e">
            <v>#VALUE!</v>
          </cell>
          <cell r="CH2467" t="str">
            <v>Invalid #</v>
          </cell>
          <cell r="CI2467">
            <v>43123.686840277776</v>
          </cell>
          <cell r="CJ2467"/>
          <cell r="CK2467" t="e">
            <v>#REF!</v>
          </cell>
          <cell r="CL2467" t="e">
            <v>#REF!</v>
          </cell>
        </row>
        <row r="2468">
          <cell r="BG2468" t="str">
            <v>Pass</v>
          </cell>
          <cell r="BH2468" t="str">
            <v>Pass</v>
          </cell>
          <cell r="BI2468" t="str">
            <v>xxxxx</v>
          </cell>
          <cell r="BJ2468">
            <v>0</v>
          </cell>
          <cell r="BK2468">
            <v>0</v>
          </cell>
          <cell r="BL2468">
            <v>0</v>
          </cell>
          <cell r="BM2468"/>
          <cell r="BN2468"/>
          <cell r="BO2468"/>
          <cell r="BP2468"/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/>
          <cell r="BZ2468">
            <v>0</v>
          </cell>
          <cell r="CA2468" t="e">
            <v>#REF!</v>
          </cell>
          <cell r="CB2468" t="str">
            <v>Match</v>
          </cell>
          <cell r="CC2468" t="b">
            <v>0</v>
          </cell>
          <cell r="CD2468" t="str">
            <v>0</v>
          </cell>
          <cell r="CE2468">
            <v>1</v>
          </cell>
          <cell r="CF2468">
            <v>0</v>
          </cell>
          <cell r="CG2468" t="e">
            <v>#VALUE!</v>
          </cell>
          <cell r="CH2468" t="str">
            <v>Invalid #</v>
          </cell>
          <cell r="CI2468">
            <v>43123.686840277776</v>
          </cell>
          <cell r="CJ2468"/>
          <cell r="CK2468" t="e">
            <v>#REF!</v>
          </cell>
          <cell r="CL2468" t="e">
            <v>#REF!</v>
          </cell>
        </row>
        <row r="2469">
          <cell r="BG2469" t="str">
            <v>Pass</v>
          </cell>
          <cell r="BH2469" t="str">
            <v>Pass</v>
          </cell>
          <cell r="BI2469" t="str">
            <v>xxxxx</v>
          </cell>
          <cell r="BJ2469">
            <v>0</v>
          </cell>
          <cell r="BK2469">
            <v>0</v>
          </cell>
          <cell r="BL2469">
            <v>0</v>
          </cell>
          <cell r="BM2469"/>
          <cell r="BN2469"/>
          <cell r="BO2469"/>
          <cell r="BP2469"/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/>
          <cell r="BZ2469">
            <v>0</v>
          </cell>
          <cell r="CA2469" t="e">
            <v>#REF!</v>
          </cell>
          <cell r="CB2469" t="str">
            <v>Match</v>
          </cell>
          <cell r="CC2469" t="b">
            <v>0</v>
          </cell>
          <cell r="CD2469" t="str">
            <v>0</v>
          </cell>
          <cell r="CE2469">
            <v>1</v>
          </cell>
          <cell r="CF2469">
            <v>0</v>
          </cell>
          <cell r="CG2469" t="e">
            <v>#VALUE!</v>
          </cell>
          <cell r="CH2469" t="str">
            <v>Invalid #</v>
          </cell>
          <cell r="CI2469">
            <v>43123.686840277776</v>
          </cell>
          <cell r="CJ2469"/>
          <cell r="CK2469" t="e">
            <v>#REF!</v>
          </cell>
          <cell r="CL2469" t="e">
            <v>#REF!</v>
          </cell>
        </row>
        <row r="2470">
          <cell r="BG2470" t="str">
            <v>Pass</v>
          </cell>
          <cell r="BH2470" t="str">
            <v>Pass</v>
          </cell>
          <cell r="BI2470" t="str">
            <v>xxxxx</v>
          </cell>
          <cell r="BJ2470">
            <v>0</v>
          </cell>
          <cell r="BK2470">
            <v>0</v>
          </cell>
          <cell r="BL2470">
            <v>0</v>
          </cell>
          <cell r="BM2470"/>
          <cell r="BN2470"/>
          <cell r="BO2470"/>
          <cell r="BP2470"/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/>
          <cell r="BZ2470">
            <v>0</v>
          </cell>
          <cell r="CA2470" t="e">
            <v>#REF!</v>
          </cell>
          <cell r="CB2470" t="str">
            <v>Match</v>
          </cell>
          <cell r="CC2470" t="b">
            <v>0</v>
          </cell>
          <cell r="CD2470" t="str">
            <v>0</v>
          </cell>
          <cell r="CE2470">
            <v>1</v>
          </cell>
          <cell r="CF2470">
            <v>0</v>
          </cell>
          <cell r="CG2470" t="e">
            <v>#VALUE!</v>
          </cell>
          <cell r="CH2470" t="str">
            <v>Invalid #</v>
          </cell>
          <cell r="CI2470">
            <v>43123.686840277776</v>
          </cell>
          <cell r="CJ2470"/>
          <cell r="CK2470" t="e">
            <v>#REF!</v>
          </cell>
          <cell r="CL2470" t="e">
            <v>#REF!</v>
          </cell>
        </row>
        <row r="2471">
          <cell r="BG2471" t="str">
            <v>Pass</v>
          </cell>
          <cell r="BH2471" t="str">
            <v>Pass</v>
          </cell>
          <cell r="BI2471" t="str">
            <v>xxxxx</v>
          </cell>
          <cell r="BJ2471">
            <v>0</v>
          </cell>
          <cell r="BK2471">
            <v>0</v>
          </cell>
          <cell r="BL2471">
            <v>0</v>
          </cell>
          <cell r="BM2471"/>
          <cell r="BN2471"/>
          <cell r="BO2471"/>
          <cell r="BP2471"/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/>
          <cell r="BZ2471">
            <v>0</v>
          </cell>
          <cell r="CA2471" t="e">
            <v>#REF!</v>
          </cell>
          <cell r="CB2471" t="str">
            <v>Match</v>
          </cell>
          <cell r="CC2471" t="b">
            <v>0</v>
          </cell>
          <cell r="CD2471" t="str">
            <v>0</v>
          </cell>
          <cell r="CE2471">
            <v>1</v>
          </cell>
          <cell r="CF2471">
            <v>0</v>
          </cell>
          <cell r="CG2471" t="e">
            <v>#VALUE!</v>
          </cell>
          <cell r="CH2471" t="str">
            <v>Invalid #</v>
          </cell>
          <cell r="CI2471">
            <v>43123.686840277776</v>
          </cell>
          <cell r="CJ2471"/>
          <cell r="CK2471" t="e">
            <v>#REF!</v>
          </cell>
          <cell r="CL2471" t="e">
            <v>#REF!</v>
          </cell>
        </row>
        <row r="2472">
          <cell r="BG2472" t="str">
            <v>Pass</v>
          </cell>
          <cell r="BH2472" t="str">
            <v>Pass</v>
          </cell>
          <cell r="BI2472" t="str">
            <v>xxxxx</v>
          </cell>
          <cell r="BJ2472">
            <v>0</v>
          </cell>
          <cell r="BK2472">
            <v>0</v>
          </cell>
          <cell r="BL2472">
            <v>0</v>
          </cell>
          <cell r="BM2472"/>
          <cell r="BN2472"/>
          <cell r="BO2472"/>
          <cell r="BP2472"/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/>
          <cell r="BZ2472">
            <v>0</v>
          </cell>
          <cell r="CA2472" t="e">
            <v>#REF!</v>
          </cell>
          <cell r="CB2472" t="str">
            <v>Match</v>
          </cell>
          <cell r="CC2472" t="b">
            <v>0</v>
          </cell>
          <cell r="CD2472" t="str">
            <v>0</v>
          </cell>
          <cell r="CE2472">
            <v>1</v>
          </cell>
          <cell r="CF2472">
            <v>0</v>
          </cell>
          <cell r="CG2472" t="e">
            <v>#VALUE!</v>
          </cell>
          <cell r="CH2472" t="str">
            <v>Invalid #</v>
          </cell>
          <cell r="CI2472">
            <v>43123.686840277776</v>
          </cell>
          <cell r="CJ2472"/>
          <cell r="CK2472" t="e">
            <v>#REF!</v>
          </cell>
          <cell r="CL2472" t="e">
            <v>#REF!</v>
          </cell>
        </row>
        <row r="2473">
          <cell r="BG2473" t="str">
            <v>Pass</v>
          </cell>
          <cell r="BH2473" t="str">
            <v>Pass</v>
          </cell>
          <cell r="BI2473" t="str">
            <v>xxxxx</v>
          </cell>
          <cell r="BJ2473">
            <v>0</v>
          </cell>
          <cell r="BK2473">
            <v>0</v>
          </cell>
          <cell r="BL2473">
            <v>0</v>
          </cell>
          <cell r="BM2473"/>
          <cell r="BN2473"/>
          <cell r="BO2473"/>
          <cell r="BP2473"/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/>
          <cell r="BZ2473">
            <v>0</v>
          </cell>
          <cell r="CA2473" t="e">
            <v>#REF!</v>
          </cell>
          <cell r="CB2473" t="str">
            <v>Match</v>
          </cell>
          <cell r="CC2473" t="b">
            <v>0</v>
          </cell>
          <cell r="CD2473" t="str">
            <v>0</v>
          </cell>
          <cell r="CE2473">
            <v>1</v>
          </cell>
          <cell r="CF2473">
            <v>0</v>
          </cell>
          <cell r="CG2473" t="e">
            <v>#VALUE!</v>
          </cell>
          <cell r="CH2473" t="str">
            <v>Invalid #</v>
          </cell>
          <cell r="CI2473">
            <v>43123.686840277776</v>
          </cell>
          <cell r="CJ2473"/>
          <cell r="CK2473" t="e">
            <v>#REF!</v>
          </cell>
          <cell r="CL2473" t="e">
            <v>#REF!</v>
          </cell>
        </row>
        <row r="2474">
          <cell r="BG2474" t="str">
            <v>Pass</v>
          </cell>
          <cell r="BH2474" t="str">
            <v>Pass</v>
          </cell>
          <cell r="BI2474" t="str">
            <v>xxxxx</v>
          </cell>
          <cell r="BJ2474">
            <v>0</v>
          </cell>
          <cell r="BK2474">
            <v>0</v>
          </cell>
          <cell r="BL2474">
            <v>0</v>
          </cell>
          <cell r="BM2474"/>
          <cell r="BN2474"/>
          <cell r="BO2474"/>
          <cell r="BP2474"/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/>
          <cell r="BZ2474">
            <v>0</v>
          </cell>
          <cell r="CA2474" t="e">
            <v>#REF!</v>
          </cell>
          <cell r="CB2474" t="str">
            <v>Match</v>
          </cell>
          <cell r="CC2474" t="b">
            <v>0</v>
          </cell>
          <cell r="CD2474" t="str">
            <v>0</v>
          </cell>
          <cell r="CE2474">
            <v>1</v>
          </cell>
          <cell r="CF2474">
            <v>0</v>
          </cell>
          <cell r="CG2474" t="e">
            <v>#VALUE!</v>
          </cell>
          <cell r="CH2474" t="str">
            <v>Invalid #</v>
          </cell>
          <cell r="CI2474">
            <v>43123.686840277776</v>
          </cell>
          <cell r="CJ2474"/>
          <cell r="CK2474" t="e">
            <v>#REF!</v>
          </cell>
          <cell r="CL2474" t="e">
            <v>#REF!</v>
          </cell>
        </row>
        <row r="2475">
          <cell r="BG2475" t="str">
            <v>Pass</v>
          </cell>
          <cell r="BH2475" t="str">
            <v>Pass</v>
          </cell>
          <cell r="BI2475" t="str">
            <v>xxxxx</v>
          </cell>
          <cell r="BJ2475">
            <v>0</v>
          </cell>
          <cell r="BK2475">
            <v>0</v>
          </cell>
          <cell r="BL2475">
            <v>0</v>
          </cell>
          <cell r="BM2475"/>
          <cell r="BN2475"/>
          <cell r="BO2475"/>
          <cell r="BP2475"/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/>
          <cell r="BZ2475">
            <v>0</v>
          </cell>
          <cell r="CA2475" t="e">
            <v>#REF!</v>
          </cell>
          <cell r="CB2475" t="str">
            <v>Match</v>
          </cell>
          <cell r="CC2475" t="b">
            <v>0</v>
          </cell>
          <cell r="CD2475" t="str">
            <v>0</v>
          </cell>
          <cell r="CE2475">
            <v>1</v>
          </cell>
          <cell r="CF2475">
            <v>0</v>
          </cell>
          <cell r="CG2475" t="e">
            <v>#VALUE!</v>
          </cell>
          <cell r="CH2475" t="str">
            <v>Invalid #</v>
          </cell>
          <cell r="CI2475">
            <v>43123.686840277776</v>
          </cell>
          <cell r="CJ2475"/>
          <cell r="CK2475" t="e">
            <v>#REF!</v>
          </cell>
          <cell r="CL2475" t="e">
            <v>#REF!</v>
          </cell>
        </row>
        <row r="2476">
          <cell r="BG2476" t="str">
            <v>Pass</v>
          </cell>
          <cell r="BH2476" t="str">
            <v>Pass</v>
          </cell>
          <cell r="BI2476" t="str">
            <v>xxxxx</v>
          </cell>
          <cell r="BJ2476">
            <v>0</v>
          </cell>
          <cell r="BK2476">
            <v>0</v>
          </cell>
          <cell r="BL2476">
            <v>0</v>
          </cell>
          <cell r="BM2476"/>
          <cell r="BN2476"/>
          <cell r="BO2476"/>
          <cell r="BP2476"/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/>
          <cell r="BZ2476">
            <v>0</v>
          </cell>
          <cell r="CA2476" t="e">
            <v>#REF!</v>
          </cell>
          <cell r="CB2476" t="str">
            <v>Match</v>
          </cell>
          <cell r="CC2476" t="b">
            <v>0</v>
          </cell>
          <cell r="CD2476" t="str">
            <v>0</v>
          </cell>
          <cell r="CE2476">
            <v>1</v>
          </cell>
          <cell r="CF2476">
            <v>0</v>
          </cell>
          <cell r="CG2476" t="e">
            <v>#VALUE!</v>
          </cell>
          <cell r="CH2476" t="str">
            <v>Invalid #</v>
          </cell>
          <cell r="CI2476">
            <v>43123.686840277776</v>
          </cell>
          <cell r="CJ2476"/>
          <cell r="CK2476" t="e">
            <v>#REF!</v>
          </cell>
          <cell r="CL2476" t="e">
            <v>#REF!</v>
          </cell>
        </row>
        <row r="2477">
          <cell r="BG2477" t="str">
            <v>Pass</v>
          </cell>
          <cell r="BH2477" t="str">
            <v>Pass</v>
          </cell>
          <cell r="BI2477" t="str">
            <v>xxxxx</v>
          </cell>
          <cell r="BJ2477">
            <v>0</v>
          </cell>
          <cell r="BK2477">
            <v>0</v>
          </cell>
          <cell r="BL2477">
            <v>0</v>
          </cell>
          <cell r="BM2477"/>
          <cell r="BN2477"/>
          <cell r="BO2477"/>
          <cell r="BP2477"/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/>
          <cell r="BZ2477">
            <v>0</v>
          </cell>
          <cell r="CA2477" t="e">
            <v>#REF!</v>
          </cell>
          <cell r="CB2477" t="str">
            <v>Match</v>
          </cell>
          <cell r="CC2477" t="b">
            <v>0</v>
          </cell>
          <cell r="CD2477" t="str">
            <v>0</v>
          </cell>
          <cell r="CE2477">
            <v>1</v>
          </cell>
          <cell r="CF2477">
            <v>0</v>
          </cell>
          <cell r="CG2477" t="e">
            <v>#VALUE!</v>
          </cell>
          <cell r="CH2477" t="str">
            <v>Invalid #</v>
          </cell>
          <cell r="CI2477">
            <v>43123.686840277776</v>
          </cell>
          <cell r="CJ2477"/>
          <cell r="CK2477" t="e">
            <v>#REF!</v>
          </cell>
          <cell r="CL2477" t="e">
            <v>#REF!</v>
          </cell>
        </row>
        <row r="2478">
          <cell r="BG2478" t="str">
            <v>Pass</v>
          </cell>
          <cell r="BH2478" t="str">
            <v>Pass</v>
          </cell>
          <cell r="BI2478" t="str">
            <v>xxxxx</v>
          </cell>
          <cell r="BJ2478">
            <v>0</v>
          </cell>
          <cell r="BK2478">
            <v>0</v>
          </cell>
          <cell r="BL2478">
            <v>0</v>
          </cell>
          <cell r="BM2478"/>
          <cell r="BN2478"/>
          <cell r="BO2478"/>
          <cell r="BP2478"/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/>
          <cell r="BZ2478">
            <v>0</v>
          </cell>
          <cell r="CA2478" t="e">
            <v>#REF!</v>
          </cell>
          <cell r="CB2478" t="str">
            <v>Match</v>
          </cell>
          <cell r="CC2478" t="b">
            <v>0</v>
          </cell>
          <cell r="CD2478" t="str">
            <v>0</v>
          </cell>
          <cell r="CE2478">
            <v>1</v>
          </cell>
          <cell r="CF2478">
            <v>0</v>
          </cell>
          <cell r="CG2478" t="e">
            <v>#VALUE!</v>
          </cell>
          <cell r="CH2478" t="str">
            <v>Invalid #</v>
          </cell>
          <cell r="CI2478">
            <v>43123.686840277776</v>
          </cell>
          <cell r="CJ2478"/>
          <cell r="CK2478" t="e">
            <v>#REF!</v>
          </cell>
          <cell r="CL2478" t="e">
            <v>#REF!</v>
          </cell>
        </row>
        <row r="2479">
          <cell r="BG2479" t="str">
            <v>Pass</v>
          </cell>
          <cell r="BH2479" t="str">
            <v>Pass</v>
          </cell>
          <cell r="BI2479" t="str">
            <v>xxxxx</v>
          </cell>
          <cell r="BJ2479">
            <v>0</v>
          </cell>
          <cell r="BK2479">
            <v>0</v>
          </cell>
          <cell r="BL2479">
            <v>0</v>
          </cell>
          <cell r="BM2479"/>
          <cell r="BN2479"/>
          <cell r="BO2479"/>
          <cell r="BP2479"/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/>
          <cell r="BZ2479">
            <v>0</v>
          </cell>
          <cell r="CA2479" t="e">
            <v>#REF!</v>
          </cell>
          <cell r="CB2479" t="str">
            <v>Match</v>
          </cell>
          <cell r="CC2479" t="b">
            <v>0</v>
          </cell>
          <cell r="CD2479" t="str">
            <v>0</v>
          </cell>
          <cell r="CE2479">
            <v>1</v>
          </cell>
          <cell r="CF2479">
            <v>0</v>
          </cell>
          <cell r="CG2479" t="e">
            <v>#VALUE!</v>
          </cell>
          <cell r="CH2479" t="str">
            <v>Invalid #</v>
          </cell>
          <cell r="CI2479">
            <v>43123.686840277776</v>
          </cell>
          <cell r="CJ2479"/>
          <cell r="CK2479" t="e">
            <v>#REF!</v>
          </cell>
          <cell r="CL2479" t="e">
            <v>#REF!</v>
          </cell>
        </row>
        <row r="2480">
          <cell r="BG2480" t="str">
            <v>Pass</v>
          </cell>
          <cell r="BH2480" t="str">
            <v>Pass</v>
          </cell>
          <cell r="BI2480" t="str">
            <v>xxxxx</v>
          </cell>
          <cell r="BJ2480">
            <v>0</v>
          </cell>
          <cell r="BK2480">
            <v>0</v>
          </cell>
          <cell r="BL2480">
            <v>0</v>
          </cell>
          <cell r="BM2480"/>
          <cell r="BN2480"/>
          <cell r="BO2480"/>
          <cell r="BP2480"/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/>
          <cell r="BZ2480">
            <v>0</v>
          </cell>
          <cell r="CA2480" t="e">
            <v>#REF!</v>
          </cell>
          <cell r="CB2480" t="str">
            <v>Match</v>
          </cell>
          <cell r="CC2480" t="b">
            <v>0</v>
          </cell>
          <cell r="CD2480" t="str">
            <v>0</v>
          </cell>
          <cell r="CE2480">
            <v>1</v>
          </cell>
          <cell r="CF2480">
            <v>0</v>
          </cell>
          <cell r="CG2480" t="e">
            <v>#VALUE!</v>
          </cell>
          <cell r="CH2480" t="str">
            <v>Invalid #</v>
          </cell>
          <cell r="CI2480">
            <v>43123.686840277776</v>
          </cell>
          <cell r="CJ2480"/>
          <cell r="CK2480" t="e">
            <v>#REF!</v>
          </cell>
          <cell r="CL2480" t="e">
            <v>#REF!</v>
          </cell>
        </row>
        <row r="2481">
          <cell r="BG2481" t="str">
            <v>Pass</v>
          </cell>
          <cell r="BH2481" t="str">
            <v>Pass</v>
          </cell>
          <cell r="BI2481" t="str">
            <v>xxxxx</v>
          </cell>
          <cell r="BJ2481">
            <v>0</v>
          </cell>
          <cell r="BK2481">
            <v>0</v>
          </cell>
          <cell r="BL2481">
            <v>0</v>
          </cell>
          <cell r="BM2481"/>
          <cell r="BN2481"/>
          <cell r="BO2481"/>
          <cell r="BP2481"/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/>
          <cell r="BZ2481">
            <v>0</v>
          </cell>
          <cell r="CA2481" t="e">
            <v>#REF!</v>
          </cell>
          <cell r="CB2481" t="str">
            <v>Match</v>
          </cell>
          <cell r="CC2481" t="b">
            <v>0</v>
          </cell>
          <cell r="CD2481" t="str">
            <v>0</v>
          </cell>
          <cell r="CE2481">
            <v>1</v>
          </cell>
          <cell r="CF2481">
            <v>0</v>
          </cell>
          <cell r="CG2481" t="e">
            <v>#VALUE!</v>
          </cell>
          <cell r="CH2481" t="str">
            <v>Invalid #</v>
          </cell>
          <cell r="CI2481">
            <v>43123.686840277776</v>
          </cell>
          <cell r="CJ2481"/>
          <cell r="CK2481" t="e">
            <v>#REF!</v>
          </cell>
          <cell r="CL2481" t="e">
            <v>#REF!</v>
          </cell>
        </row>
        <row r="2482">
          <cell r="BG2482" t="str">
            <v>Pass</v>
          </cell>
          <cell r="BH2482" t="str">
            <v>Pass</v>
          </cell>
          <cell r="BI2482" t="str">
            <v>xxxxx</v>
          </cell>
          <cell r="BJ2482">
            <v>0</v>
          </cell>
          <cell r="BK2482">
            <v>0</v>
          </cell>
          <cell r="BL2482">
            <v>0</v>
          </cell>
          <cell r="BM2482"/>
          <cell r="BN2482"/>
          <cell r="BO2482"/>
          <cell r="BP2482"/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/>
          <cell r="BZ2482">
            <v>0</v>
          </cell>
          <cell r="CA2482" t="e">
            <v>#REF!</v>
          </cell>
          <cell r="CB2482" t="str">
            <v>Match</v>
          </cell>
          <cell r="CC2482" t="b">
            <v>0</v>
          </cell>
          <cell r="CD2482" t="str">
            <v>0</v>
          </cell>
          <cell r="CE2482">
            <v>1</v>
          </cell>
          <cell r="CF2482">
            <v>0</v>
          </cell>
          <cell r="CG2482" t="e">
            <v>#VALUE!</v>
          </cell>
          <cell r="CH2482" t="str">
            <v>Invalid #</v>
          </cell>
          <cell r="CI2482">
            <v>43123.686840277776</v>
          </cell>
          <cell r="CJ2482"/>
          <cell r="CK2482" t="e">
            <v>#REF!</v>
          </cell>
          <cell r="CL2482" t="e">
            <v>#REF!</v>
          </cell>
        </row>
        <row r="2483">
          <cell r="BG2483" t="str">
            <v>Pass</v>
          </cell>
          <cell r="BH2483" t="str">
            <v>Pass</v>
          </cell>
          <cell r="BI2483" t="str">
            <v>xxxxx</v>
          </cell>
          <cell r="BJ2483">
            <v>0</v>
          </cell>
          <cell r="BK2483">
            <v>0</v>
          </cell>
          <cell r="BL2483">
            <v>0</v>
          </cell>
          <cell r="BM2483"/>
          <cell r="BN2483"/>
          <cell r="BO2483"/>
          <cell r="BP2483"/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/>
          <cell r="BZ2483">
            <v>0</v>
          </cell>
          <cell r="CA2483" t="e">
            <v>#REF!</v>
          </cell>
          <cell r="CB2483" t="str">
            <v>Match</v>
          </cell>
          <cell r="CC2483" t="b">
            <v>0</v>
          </cell>
          <cell r="CD2483" t="str">
            <v>0</v>
          </cell>
          <cell r="CE2483">
            <v>1</v>
          </cell>
          <cell r="CF2483">
            <v>0</v>
          </cell>
          <cell r="CG2483" t="e">
            <v>#VALUE!</v>
          </cell>
          <cell r="CH2483" t="str">
            <v>Invalid #</v>
          </cell>
          <cell r="CI2483">
            <v>43123.686840277776</v>
          </cell>
          <cell r="CJ2483"/>
          <cell r="CK2483" t="e">
            <v>#REF!</v>
          </cell>
          <cell r="CL2483" t="e">
            <v>#REF!</v>
          </cell>
        </row>
        <row r="2484">
          <cell r="BG2484" t="str">
            <v>Pass</v>
          </cell>
          <cell r="BH2484" t="str">
            <v>Pass</v>
          </cell>
          <cell r="BI2484" t="str">
            <v>xxxxx</v>
          </cell>
          <cell r="BJ2484">
            <v>0</v>
          </cell>
          <cell r="BK2484">
            <v>0</v>
          </cell>
          <cell r="BL2484">
            <v>0</v>
          </cell>
          <cell r="BM2484"/>
          <cell r="BN2484"/>
          <cell r="BO2484"/>
          <cell r="BP2484"/>
          <cell r="BQ2484">
            <v>0</v>
          </cell>
          <cell r="BR2484">
            <v>0</v>
          </cell>
          <cell r="BS2484">
            <v>0</v>
          </cell>
          <cell r="BT2484">
            <v>0</v>
          </cell>
          <cell r="BU2484">
            <v>0</v>
          </cell>
          <cell r="BV2484">
            <v>0</v>
          </cell>
          <cell r="BW2484">
            <v>0</v>
          </cell>
          <cell r="BX2484">
            <v>0</v>
          </cell>
          <cell r="BY2484"/>
          <cell r="BZ2484">
            <v>0</v>
          </cell>
          <cell r="CA2484" t="e">
            <v>#REF!</v>
          </cell>
          <cell r="CB2484" t="str">
            <v>Match</v>
          </cell>
          <cell r="CC2484" t="b">
            <v>0</v>
          </cell>
          <cell r="CD2484" t="str">
            <v>0</v>
          </cell>
          <cell r="CE2484">
            <v>1</v>
          </cell>
          <cell r="CF2484">
            <v>0</v>
          </cell>
          <cell r="CG2484" t="e">
            <v>#VALUE!</v>
          </cell>
          <cell r="CH2484" t="str">
            <v>Invalid #</v>
          </cell>
          <cell r="CI2484">
            <v>43123.686840277776</v>
          </cell>
          <cell r="CJ2484"/>
          <cell r="CK2484" t="e">
            <v>#REF!</v>
          </cell>
          <cell r="CL2484" t="e">
            <v>#REF!</v>
          </cell>
        </row>
        <row r="2485">
          <cell r="BG2485" t="str">
            <v>Pass</v>
          </cell>
          <cell r="BH2485" t="str">
            <v>Pass</v>
          </cell>
          <cell r="BI2485" t="str">
            <v>xxxxx</v>
          </cell>
          <cell r="BJ2485">
            <v>0</v>
          </cell>
          <cell r="BK2485">
            <v>0</v>
          </cell>
          <cell r="BL2485">
            <v>0</v>
          </cell>
          <cell r="BM2485"/>
          <cell r="BN2485"/>
          <cell r="BO2485"/>
          <cell r="BP2485"/>
          <cell r="BQ2485">
            <v>0</v>
          </cell>
          <cell r="BR2485">
            <v>0</v>
          </cell>
          <cell r="BS2485">
            <v>0</v>
          </cell>
          <cell r="BT2485">
            <v>0</v>
          </cell>
          <cell r="BU2485">
            <v>0</v>
          </cell>
          <cell r="BV2485">
            <v>0</v>
          </cell>
          <cell r="BW2485">
            <v>0</v>
          </cell>
          <cell r="BX2485">
            <v>0</v>
          </cell>
          <cell r="BY2485"/>
          <cell r="BZ2485">
            <v>0</v>
          </cell>
          <cell r="CA2485" t="e">
            <v>#REF!</v>
          </cell>
          <cell r="CB2485" t="str">
            <v>Match</v>
          </cell>
          <cell r="CC2485" t="b">
            <v>0</v>
          </cell>
          <cell r="CD2485" t="str">
            <v>0</v>
          </cell>
          <cell r="CE2485">
            <v>1</v>
          </cell>
          <cell r="CF2485">
            <v>0</v>
          </cell>
          <cell r="CG2485" t="e">
            <v>#VALUE!</v>
          </cell>
          <cell r="CH2485" t="str">
            <v>Invalid #</v>
          </cell>
          <cell r="CI2485">
            <v>43123.686840277776</v>
          </cell>
          <cell r="CJ2485"/>
          <cell r="CK2485" t="e">
            <v>#REF!</v>
          </cell>
          <cell r="CL2485" t="e">
            <v>#REF!</v>
          </cell>
        </row>
        <row r="2486">
          <cell r="BG2486" t="str">
            <v>Pass</v>
          </cell>
          <cell r="BH2486" t="str">
            <v>Pass</v>
          </cell>
          <cell r="BI2486" t="str">
            <v>xxxxx</v>
          </cell>
          <cell r="BJ2486">
            <v>0</v>
          </cell>
          <cell r="BK2486">
            <v>0</v>
          </cell>
          <cell r="BL2486">
            <v>0</v>
          </cell>
          <cell r="BM2486"/>
          <cell r="BN2486"/>
          <cell r="BO2486"/>
          <cell r="BP2486"/>
          <cell r="BQ2486">
            <v>0</v>
          </cell>
          <cell r="BR2486">
            <v>0</v>
          </cell>
          <cell r="BS2486">
            <v>0</v>
          </cell>
          <cell r="BT2486">
            <v>0</v>
          </cell>
          <cell r="BU2486">
            <v>0</v>
          </cell>
          <cell r="BV2486">
            <v>0</v>
          </cell>
          <cell r="BW2486">
            <v>0</v>
          </cell>
          <cell r="BX2486">
            <v>0</v>
          </cell>
          <cell r="BY2486"/>
          <cell r="BZ2486">
            <v>0</v>
          </cell>
          <cell r="CA2486" t="e">
            <v>#REF!</v>
          </cell>
          <cell r="CB2486" t="str">
            <v>Match</v>
          </cell>
          <cell r="CC2486" t="b">
            <v>0</v>
          </cell>
          <cell r="CD2486" t="str">
            <v>0</v>
          </cell>
          <cell r="CE2486">
            <v>1</v>
          </cell>
          <cell r="CF2486">
            <v>0</v>
          </cell>
          <cell r="CG2486" t="e">
            <v>#VALUE!</v>
          </cell>
          <cell r="CH2486" t="str">
            <v>Invalid #</v>
          </cell>
          <cell r="CI2486">
            <v>43123.686840277776</v>
          </cell>
          <cell r="CJ2486"/>
          <cell r="CK2486" t="e">
            <v>#REF!</v>
          </cell>
          <cell r="CL2486" t="e">
            <v>#REF!</v>
          </cell>
        </row>
        <row r="2487">
          <cell r="BG2487" t="str">
            <v>Pass</v>
          </cell>
          <cell r="BH2487" t="str">
            <v>Pass</v>
          </cell>
          <cell r="BI2487" t="str">
            <v>xxxxx</v>
          </cell>
          <cell r="BJ2487">
            <v>0</v>
          </cell>
          <cell r="BK2487">
            <v>0</v>
          </cell>
          <cell r="BL2487">
            <v>0</v>
          </cell>
          <cell r="BM2487"/>
          <cell r="BN2487"/>
          <cell r="BO2487"/>
          <cell r="BP2487"/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0</v>
          </cell>
          <cell r="BW2487">
            <v>0</v>
          </cell>
          <cell r="BX2487">
            <v>0</v>
          </cell>
          <cell r="BY2487"/>
          <cell r="BZ2487">
            <v>0</v>
          </cell>
          <cell r="CA2487" t="e">
            <v>#REF!</v>
          </cell>
          <cell r="CB2487" t="str">
            <v>Match</v>
          </cell>
          <cell r="CC2487" t="b">
            <v>0</v>
          </cell>
          <cell r="CD2487" t="str">
            <v>0</v>
          </cell>
          <cell r="CE2487">
            <v>1</v>
          </cell>
          <cell r="CF2487">
            <v>0</v>
          </cell>
          <cell r="CG2487" t="e">
            <v>#VALUE!</v>
          </cell>
          <cell r="CH2487" t="str">
            <v>Invalid #</v>
          </cell>
          <cell r="CI2487">
            <v>43123.686840277776</v>
          </cell>
          <cell r="CJ2487"/>
          <cell r="CK2487" t="e">
            <v>#REF!</v>
          </cell>
          <cell r="CL2487" t="e">
            <v>#REF!</v>
          </cell>
        </row>
        <row r="2488">
          <cell r="BG2488" t="str">
            <v>Pass</v>
          </cell>
          <cell r="BH2488" t="str">
            <v>Pass</v>
          </cell>
          <cell r="BI2488" t="str">
            <v>xxxxx</v>
          </cell>
          <cell r="BJ2488">
            <v>0</v>
          </cell>
          <cell r="BK2488">
            <v>0</v>
          </cell>
          <cell r="BL2488">
            <v>0</v>
          </cell>
          <cell r="BM2488"/>
          <cell r="BN2488"/>
          <cell r="BO2488"/>
          <cell r="BP2488"/>
          <cell r="BQ2488">
            <v>0</v>
          </cell>
          <cell r="BR2488">
            <v>0</v>
          </cell>
          <cell r="BS2488">
            <v>0</v>
          </cell>
          <cell r="BT2488">
            <v>0</v>
          </cell>
          <cell r="BU2488">
            <v>0</v>
          </cell>
          <cell r="BV2488">
            <v>0</v>
          </cell>
          <cell r="BW2488">
            <v>0</v>
          </cell>
          <cell r="BX2488">
            <v>0</v>
          </cell>
          <cell r="BY2488"/>
          <cell r="BZ2488">
            <v>0</v>
          </cell>
          <cell r="CA2488" t="e">
            <v>#REF!</v>
          </cell>
          <cell r="CB2488" t="str">
            <v>Match</v>
          </cell>
          <cell r="CC2488" t="b">
            <v>0</v>
          </cell>
          <cell r="CD2488" t="str">
            <v>0</v>
          </cell>
          <cell r="CE2488">
            <v>1</v>
          </cell>
          <cell r="CF2488">
            <v>0</v>
          </cell>
          <cell r="CG2488" t="e">
            <v>#VALUE!</v>
          </cell>
          <cell r="CH2488" t="str">
            <v>Invalid #</v>
          </cell>
          <cell r="CI2488">
            <v>43123.686840277776</v>
          </cell>
          <cell r="CJ2488"/>
          <cell r="CK2488" t="e">
            <v>#REF!</v>
          </cell>
          <cell r="CL2488" t="e">
            <v>#REF!</v>
          </cell>
        </row>
        <row r="2489">
          <cell r="BG2489" t="str">
            <v>Pass</v>
          </cell>
          <cell r="BH2489" t="str">
            <v>Pass</v>
          </cell>
          <cell r="BI2489" t="str">
            <v>xxxxx</v>
          </cell>
          <cell r="BJ2489">
            <v>0</v>
          </cell>
          <cell r="BK2489">
            <v>0</v>
          </cell>
          <cell r="BL2489">
            <v>0</v>
          </cell>
          <cell r="BM2489"/>
          <cell r="BN2489"/>
          <cell r="BO2489"/>
          <cell r="BP2489"/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0</v>
          </cell>
          <cell r="BV2489">
            <v>0</v>
          </cell>
          <cell r="BW2489">
            <v>0</v>
          </cell>
          <cell r="BX2489">
            <v>0</v>
          </cell>
          <cell r="BY2489"/>
          <cell r="BZ2489">
            <v>0</v>
          </cell>
          <cell r="CA2489" t="e">
            <v>#REF!</v>
          </cell>
          <cell r="CB2489" t="str">
            <v>Match</v>
          </cell>
          <cell r="CC2489" t="b">
            <v>0</v>
          </cell>
          <cell r="CD2489" t="str">
            <v>0</v>
          </cell>
          <cell r="CE2489">
            <v>1</v>
          </cell>
          <cell r="CF2489">
            <v>0</v>
          </cell>
          <cell r="CG2489" t="e">
            <v>#VALUE!</v>
          </cell>
          <cell r="CH2489" t="str">
            <v>Invalid #</v>
          </cell>
          <cell r="CI2489">
            <v>43123.686840277776</v>
          </cell>
          <cell r="CJ2489"/>
          <cell r="CK2489" t="e">
            <v>#REF!</v>
          </cell>
          <cell r="CL2489" t="e">
            <v>#REF!</v>
          </cell>
        </row>
        <row r="2490">
          <cell r="BG2490" t="str">
            <v>Pass</v>
          </cell>
          <cell r="BH2490" t="str">
            <v>Pass</v>
          </cell>
          <cell r="BI2490" t="str">
            <v>xxxxx</v>
          </cell>
          <cell r="BJ2490">
            <v>0</v>
          </cell>
          <cell r="BK2490">
            <v>0</v>
          </cell>
          <cell r="BL2490">
            <v>0</v>
          </cell>
          <cell r="BM2490"/>
          <cell r="BN2490"/>
          <cell r="BO2490"/>
          <cell r="BP2490"/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0</v>
          </cell>
          <cell r="BW2490">
            <v>0</v>
          </cell>
          <cell r="BX2490">
            <v>0</v>
          </cell>
          <cell r="BY2490"/>
          <cell r="BZ2490">
            <v>0</v>
          </cell>
          <cell r="CA2490" t="e">
            <v>#REF!</v>
          </cell>
          <cell r="CB2490" t="str">
            <v>Match</v>
          </cell>
          <cell r="CC2490" t="b">
            <v>0</v>
          </cell>
          <cell r="CD2490" t="str">
            <v>0</v>
          </cell>
          <cell r="CE2490">
            <v>1</v>
          </cell>
          <cell r="CF2490">
            <v>0</v>
          </cell>
          <cell r="CG2490" t="e">
            <v>#VALUE!</v>
          </cell>
          <cell r="CH2490" t="str">
            <v>Invalid #</v>
          </cell>
          <cell r="CI2490">
            <v>43123.686840277776</v>
          </cell>
          <cell r="CJ2490"/>
          <cell r="CK2490" t="e">
            <v>#REF!</v>
          </cell>
          <cell r="CL2490" t="e">
            <v>#REF!</v>
          </cell>
        </row>
        <row r="2491">
          <cell r="BG2491" t="str">
            <v>Pass</v>
          </cell>
          <cell r="BH2491" t="str">
            <v>Pass</v>
          </cell>
          <cell r="BI2491" t="str">
            <v>xxxxx</v>
          </cell>
          <cell r="BJ2491">
            <v>0</v>
          </cell>
          <cell r="BK2491">
            <v>0</v>
          </cell>
          <cell r="BL2491">
            <v>0</v>
          </cell>
          <cell r="BM2491"/>
          <cell r="BN2491"/>
          <cell r="BO2491"/>
          <cell r="BP2491"/>
          <cell r="BQ2491">
            <v>0</v>
          </cell>
          <cell r="BR2491">
            <v>0</v>
          </cell>
          <cell r="BS2491">
            <v>0</v>
          </cell>
          <cell r="BT2491">
            <v>0</v>
          </cell>
          <cell r="BU2491">
            <v>0</v>
          </cell>
          <cell r="BV2491">
            <v>0</v>
          </cell>
          <cell r="BW2491">
            <v>0</v>
          </cell>
          <cell r="BX2491">
            <v>0</v>
          </cell>
          <cell r="BY2491"/>
          <cell r="BZ2491">
            <v>0</v>
          </cell>
          <cell r="CA2491" t="e">
            <v>#REF!</v>
          </cell>
          <cell r="CB2491" t="str">
            <v>Match</v>
          </cell>
          <cell r="CC2491" t="b">
            <v>0</v>
          </cell>
          <cell r="CD2491" t="str">
            <v>0</v>
          </cell>
          <cell r="CE2491">
            <v>1</v>
          </cell>
          <cell r="CF2491">
            <v>0</v>
          </cell>
          <cell r="CG2491" t="e">
            <v>#VALUE!</v>
          </cell>
          <cell r="CH2491" t="str">
            <v>Invalid #</v>
          </cell>
          <cell r="CI2491">
            <v>43123.686840277776</v>
          </cell>
          <cell r="CJ2491"/>
          <cell r="CK2491" t="e">
            <v>#REF!</v>
          </cell>
          <cell r="CL2491" t="e">
            <v>#REF!</v>
          </cell>
        </row>
        <row r="2492">
          <cell r="BG2492" t="str">
            <v>Pass</v>
          </cell>
          <cell r="BH2492" t="str">
            <v>Pass</v>
          </cell>
          <cell r="BI2492" t="str">
            <v>xxxxx</v>
          </cell>
          <cell r="BJ2492">
            <v>0</v>
          </cell>
          <cell r="BK2492">
            <v>0</v>
          </cell>
          <cell r="BL2492">
            <v>0</v>
          </cell>
          <cell r="BM2492"/>
          <cell r="BN2492"/>
          <cell r="BO2492"/>
          <cell r="BP2492"/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0</v>
          </cell>
          <cell r="BW2492">
            <v>0</v>
          </cell>
          <cell r="BX2492">
            <v>0</v>
          </cell>
          <cell r="BY2492"/>
          <cell r="BZ2492">
            <v>0</v>
          </cell>
          <cell r="CA2492" t="e">
            <v>#REF!</v>
          </cell>
          <cell r="CB2492" t="str">
            <v>Match</v>
          </cell>
          <cell r="CC2492" t="b">
            <v>0</v>
          </cell>
          <cell r="CD2492" t="str">
            <v>0</v>
          </cell>
          <cell r="CE2492">
            <v>1</v>
          </cell>
          <cell r="CF2492">
            <v>0</v>
          </cell>
          <cell r="CG2492" t="e">
            <v>#VALUE!</v>
          </cell>
          <cell r="CH2492" t="str">
            <v>Invalid #</v>
          </cell>
          <cell r="CI2492">
            <v>43123.686840277776</v>
          </cell>
          <cell r="CJ2492"/>
          <cell r="CK2492" t="e">
            <v>#REF!</v>
          </cell>
          <cell r="CL2492" t="e">
            <v>#REF!</v>
          </cell>
        </row>
        <row r="2493">
          <cell r="BG2493" t="str">
            <v>Pass</v>
          </cell>
          <cell r="BH2493" t="str">
            <v>Pass</v>
          </cell>
          <cell r="BI2493" t="str">
            <v>xxxxx</v>
          </cell>
          <cell r="BJ2493">
            <v>0</v>
          </cell>
          <cell r="BK2493">
            <v>0</v>
          </cell>
          <cell r="BL2493">
            <v>0</v>
          </cell>
          <cell r="BM2493"/>
          <cell r="BN2493"/>
          <cell r="BO2493"/>
          <cell r="BP2493"/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0</v>
          </cell>
          <cell r="BW2493">
            <v>0</v>
          </cell>
          <cell r="BX2493">
            <v>0</v>
          </cell>
          <cell r="BY2493"/>
          <cell r="BZ2493">
            <v>0</v>
          </cell>
          <cell r="CA2493" t="e">
            <v>#REF!</v>
          </cell>
          <cell r="CB2493" t="str">
            <v>Match</v>
          </cell>
          <cell r="CC2493" t="b">
            <v>0</v>
          </cell>
          <cell r="CD2493" t="str">
            <v>0</v>
          </cell>
          <cell r="CE2493">
            <v>1</v>
          </cell>
          <cell r="CF2493">
            <v>0</v>
          </cell>
          <cell r="CG2493" t="e">
            <v>#VALUE!</v>
          </cell>
          <cell r="CH2493" t="str">
            <v>Invalid #</v>
          </cell>
          <cell r="CI2493">
            <v>43123.686840277776</v>
          </cell>
          <cell r="CJ2493"/>
          <cell r="CK2493" t="e">
            <v>#REF!</v>
          </cell>
          <cell r="CL2493" t="e">
            <v>#REF!</v>
          </cell>
        </row>
        <row r="2494">
          <cell r="BG2494" t="str">
            <v>Pass</v>
          </cell>
          <cell r="BH2494" t="str">
            <v>Pass</v>
          </cell>
          <cell r="BI2494" t="str">
            <v>xxxxx</v>
          </cell>
          <cell r="BJ2494">
            <v>0</v>
          </cell>
          <cell r="BK2494">
            <v>0</v>
          </cell>
          <cell r="BL2494">
            <v>0</v>
          </cell>
          <cell r="BM2494"/>
          <cell r="BN2494"/>
          <cell r="BO2494"/>
          <cell r="BP2494"/>
          <cell r="BQ2494">
            <v>0</v>
          </cell>
          <cell r="BR2494">
            <v>0</v>
          </cell>
          <cell r="BS2494">
            <v>0</v>
          </cell>
          <cell r="BT2494">
            <v>0</v>
          </cell>
          <cell r="BU2494">
            <v>0</v>
          </cell>
          <cell r="BV2494">
            <v>0</v>
          </cell>
          <cell r="BW2494">
            <v>0</v>
          </cell>
          <cell r="BX2494">
            <v>0</v>
          </cell>
          <cell r="BY2494"/>
          <cell r="BZ2494">
            <v>0</v>
          </cell>
          <cell r="CA2494" t="e">
            <v>#REF!</v>
          </cell>
          <cell r="CB2494" t="str">
            <v>Match</v>
          </cell>
          <cell r="CC2494" t="b">
            <v>0</v>
          </cell>
          <cell r="CD2494" t="str">
            <v>0</v>
          </cell>
          <cell r="CE2494">
            <v>1</v>
          </cell>
          <cell r="CF2494">
            <v>0</v>
          </cell>
          <cell r="CG2494" t="e">
            <v>#VALUE!</v>
          </cell>
          <cell r="CH2494" t="str">
            <v>Invalid #</v>
          </cell>
          <cell r="CI2494">
            <v>43123.686840277776</v>
          </cell>
          <cell r="CJ2494"/>
          <cell r="CK2494" t="e">
            <v>#REF!</v>
          </cell>
          <cell r="CL2494" t="e">
            <v>#REF!</v>
          </cell>
        </row>
        <row r="2495">
          <cell r="BG2495" t="str">
            <v>Pass</v>
          </cell>
          <cell r="BH2495" t="str">
            <v>Pass</v>
          </cell>
          <cell r="BI2495" t="str">
            <v>xxxxx</v>
          </cell>
          <cell r="BJ2495">
            <v>0</v>
          </cell>
          <cell r="BK2495">
            <v>0</v>
          </cell>
          <cell r="BL2495">
            <v>0</v>
          </cell>
          <cell r="BM2495"/>
          <cell r="BN2495"/>
          <cell r="BO2495"/>
          <cell r="BP2495"/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0</v>
          </cell>
          <cell r="BW2495">
            <v>0</v>
          </cell>
          <cell r="BX2495">
            <v>0</v>
          </cell>
          <cell r="BY2495"/>
          <cell r="BZ2495">
            <v>0</v>
          </cell>
          <cell r="CA2495" t="e">
            <v>#REF!</v>
          </cell>
          <cell r="CB2495" t="str">
            <v>Match</v>
          </cell>
          <cell r="CC2495" t="b">
            <v>0</v>
          </cell>
          <cell r="CD2495" t="str">
            <v>0</v>
          </cell>
          <cell r="CE2495">
            <v>1</v>
          </cell>
          <cell r="CF2495">
            <v>0</v>
          </cell>
          <cell r="CG2495" t="e">
            <v>#VALUE!</v>
          </cell>
          <cell r="CH2495" t="str">
            <v>Invalid #</v>
          </cell>
          <cell r="CI2495">
            <v>43123.686840277776</v>
          </cell>
          <cell r="CJ2495"/>
          <cell r="CK2495" t="e">
            <v>#REF!</v>
          </cell>
          <cell r="CL2495" t="e">
            <v>#REF!</v>
          </cell>
        </row>
        <row r="2496">
          <cell r="BG2496" t="str">
            <v>Pass</v>
          </cell>
          <cell r="BH2496" t="str">
            <v>Pass</v>
          </cell>
          <cell r="BI2496" t="str">
            <v>xxxxx</v>
          </cell>
          <cell r="BJ2496">
            <v>0</v>
          </cell>
          <cell r="BK2496">
            <v>0</v>
          </cell>
          <cell r="BL2496">
            <v>0</v>
          </cell>
          <cell r="BM2496"/>
          <cell r="BN2496"/>
          <cell r="BO2496"/>
          <cell r="BP2496"/>
          <cell r="BQ2496">
            <v>0</v>
          </cell>
          <cell r="BR2496">
            <v>0</v>
          </cell>
          <cell r="BS2496">
            <v>0</v>
          </cell>
          <cell r="BT2496">
            <v>0</v>
          </cell>
          <cell r="BU2496">
            <v>0</v>
          </cell>
          <cell r="BV2496">
            <v>0</v>
          </cell>
          <cell r="BW2496">
            <v>0</v>
          </cell>
          <cell r="BX2496">
            <v>0</v>
          </cell>
          <cell r="BY2496"/>
          <cell r="BZ2496">
            <v>0</v>
          </cell>
          <cell r="CA2496" t="e">
            <v>#REF!</v>
          </cell>
          <cell r="CB2496" t="str">
            <v>Match</v>
          </cell>
          <cell r="CC2496" t="b">
            <v>0</v>
          </cell>
          <cell r="CD2496" t="str">
            <v>0</v>
          </cell>
          <cell r="CE2496">
            <v>1</v>
          </cell>
          <cell r="CF2496">
            <v>0</v>
          </cell>
          <cell r="CG2496" t="e">
            <v>#VALUE!</v>
          </cell>
          <cell r="CH2496" t="str">
            <v>Invalid #</v>
          </cell>
          <cell r="CI2496">
            <v>43123.686840277776</v>
          </cell>
          <cell r="CJ2496"/>
          <cell r="CK2496" t="e">
            <v>#REF!</v>
          </cell>
          <cell r="CL2496" t="e">
            <v>#REF!</v>
          </cell>
        </row>
        <row r="2497">
          <cell r="BG2497" t="str">
            <v>Pass</v>
          </cell>
          <cell r="BH2497" t="str">
            <v>Pass</v>
          </cell>
          <cell r="BI2497" t="str">
            <v>xxxxx</v>
          </cell>
          <cell r="BJ2497">
            <v>0</v>
          </cell>
          <cell r="BK2497">
            <v>0</v>
          </cell>
          <cell r="BL2497">
            <v>0</v>
          </cell>
          <cell r="BM2497"/>
          <cell r="BN2497"/>
          <cell r="BO2497"/>
          <cell r="BP2497"/>
          <cell r="BQ2497">
            <v>0</v>
          </cell>
          <cell r="BR2497">
            <v>0</v>
          </cell>
          <cell r="BS2497">
            <v>0</v>
          </cell>
          <cell r="BT2497">
            <v>0</v>
          </cell>
          <cell r="BU2497">
            <v>0</v>
          </cell>
          <cell r="BV2497">
            <v>0</v>
          </cell>
          <cell r="BW2497">
            <v>0</v>
          </cell>
          <cell r="BX2497">
            <v>0</v>
          </cell>
          <cell r="BY2497"/>
          <cell r="BZ2497">
            <v>0</v>
          </cell>
          <cell r="CA2497" t="e">
            <v>#REF!</v>
          </cell>
          <cell r="CB2497" t="str">
            <v>Match</v>
          </cell>
          <cell r="CC2497" t="b">
            <v>0</v>
          </cell>
          <cell r="CD2497" t="str">
            <v>0</v>
          </cell>
          <cell r="CE2497">
            <v>1</v>
          </cell>
          <cell r="CF2497">
            <v>0</v>
          </cell>
          <cell r="CG2497" t="e">
            <v>#VALUE!</v>
          </cell>
          <cell r="CH2497" t="str">
            <v>Invalid #</v>
          </cell>
          <cell r="CI2497">
            <v>43123.686840277776</v>
          </cell>
          <cell r="CJ2497"/>
          <cell r="CK2497" t="e">
            <v>#REF!</v>
          </cell>
          <cell r="CL2497" t="e">
            <v>#REF!</v>
          </cell>
        </row>
        <row r="2498">
          <cell r="BG2498" t="str">
            <v>Pass</v>
          </cell>
          <cell r="BH2498" t="str">
            <v>Pass</v>
          </cell>
          <cell r="BI2498" t="str">
            <v>xxxxx</v>
          </cell>
          <cell r="BJ2498">
            <v>0</v>
          </cell>
          <cell r="BK2498">
            <v>0</v>
          </cell>
          <cell r="BL2498">
            <v>0</v>
          </cell>
          <cell r="BM2498"/>
          <cell r="BN2498"/>
          <cell r="BO2498"/>
          <cell r="BP2498"/>
          <cell r="BQ2498">
            <v>0</v>
          </cell>
          <cell r="BR2498">
            <v>0</v>
          </cell>
          <cell r="BS2498">
            <v>0</v>
          </cell>
          <cell r="BT2498">
            <v>0</v>
          </cell>
          <cell r="BU2498">
            <v>0</v>
          </cell>
          <cell r="BV2498">
            <v>0</v>
          </cell>
          <cell r="BW2498">
            <v>0</v>
          </cell>
          <cell r="BX2498">
            <v>0</v>
          </cell>
          <cell r="BY2498"/>
          <cell r="BZ2498">
            <v>0</v>
          </cell>
          <cell r="CA2498" t="e">
            <v>#REF!</v>
          </cell>
          <cell r="CB2498" t="str">
            <v>Match</v>
          </cell>
          <cell r="CC2498" t="b">
            <v>0</v>
          </cell>
          <cell r="CD2498" t="str">
            <v>0</v>
          </cell>
          <cell r="CE2498">
            <v>1</v>
          </cell>
          <cell r="CF2498">
            <v>0</v>
          </cell>
          <cell r="CG2498" t="e">
            <v>#VALUE!</v>
          </cell>
          <cell r="CH2498" t="str">
            <v>Invalid #</v>
          </cell>
          <cell r="CI2498">
            <v>43123.686840277776</v>
          </cell>
          <cell r="CJ2498"/>
          <cell r="CK2498" t="e">
            <v>#REF!</v>
          </cell>
          <cell r="CL2498" t="e">
            <v>#REF!</v>
          </cell>
        </row>
        <row r="2499">
          <cell r="BG2499" t="str">
            <v>Pass</v>
          </cell>
          <cell r="BH2499" t="str">
            <v>Pass</v>
          </cell>
          <cell r="BI2499" t="str">
            <v>xxxxx</v>
          </cell>
          <cell r="BJ2499">
            <v>0</v>
          </cell>
          <cell r="BK2499">
            <v>0</v>
          </cell>
          <cell r="BL2499">
            <v>0</v>
          </cell>
          <cell r="BM2499"/>
          <cell r="BN2499"/>
          <cell r="BO2499"/>
          <cell r="BP2499"/>
          <cell r="BQ2499">
            <v>0</v>
          </cell>
          <cell r="BR2499">
            <v>0</v>
          </cell>
          <cell r="BS2499">
            <v>0</v>
          </cell>
          <cell r="BT2499">
            <v>0</v>
          </cell>
          <cell r="BU2499">
            <v>0</v>
          </cell>
          <cell r="BV2499">
            <v>0</v>
          </cell>
          <cell r="BW2499">
            <v>0</v>
          </cell>
          <cell r="BX2499">
            <v>0</v>
          </cell>
          <cell r="BY2499"/>
          <cell r="BZ2499">
            <v>0</v>
          </cell>
          <cell r="CA2499" t="e">
            <v>#REF!</v>
          </cell>
          <cell r="CB2499" t="str">
            <v>Match</v>
          </cell>
          <cell r="CC2499" t="b">
            <v>0</v>
          </cell>
          <cell r="CD2499" t="str">
            <v>0</v>
          </cell>
          <cell r="CE2499">
            <v>1</v>
          </cell>
          <cell r="CF2499">
            <v>0</v>
          </cell>
          <cell r="CG2499" t="e">
            <v>#VALUE!</v>
          </cell>
          <cell r="CH2499" t="str">
            <v>Invalid #</v>
          </cell>
          <cell r="CI2499">
            <v>43123.686840277776</v>
          </cell>
          <cell r="CJ2499"/>
          <cell r="CK2499" t="e">
            <v>#REF!</v>
          </cell>
          <cell r="CL2499" t="e">
            <v>#REF!</v>
          </cell>
        </row>
        <row r="2500">
          <cell r="BG2500" t="str">
            <v>Pass</v>
          </cell>
          <cell r="BH2500" t="str">
            <v>Pass</v>
          </cell>
          <cell r="BI2500" t="str">
            <v>xxxxx</v>
          </cell>
          <cell r="BJ2500">
            <v>0</v>
          </cell>
          <cell r="BK2500">
            <v>0</v>
          </cell>
          <cell r="BL2500">
            <v>0</v>
          </cell>
          <cell r="BM2500"/>
          <cell r="BN2500"/>
          <cell r="BO2500"/>
          <cell r="BP2500"/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0</v>
          </cell>
          <cell r="BV2500">
            <v>0</v>
          </cell>
          <cell r="BW2500">
            <v>0</v>
          </cell>
          <cell r="BX2500">
            <v>0</v>
          </cell>
          <cell r="BY2500"/>
          <cell r="BZ2500">
            <v>0</v>
          </cell>
          <cell r="CA2500" t="e">
            <v>#REF!</v>
          </cell>
          <cell r="CB2500" t="str">
            <v>Match</v>
          </cell>
          <cell r="CC2500" t="b">
            <v>0</v>
          </cell>
          <cell r="CD2500" t="str">
            <v>0</v>
          </cell>
          <cell r="CE2500">
            <v>1</v>
          </cell>
          <cell r="CF2500">
            <v>0</v>
          </cell>
          <cell r="CG2500" t="e">
            <v>#VALUE!</v>
          </cell>
          <cell r="CH2500" t="str">
            <v>Invalid #</v>
          </cell>
          <cell r="CI2500">
            <v>43123.686840277776</v>
          </cell>
          <cell r="CJ2500"/>
          <cell r="CK2500" t="e">
            <v>#REF!</v>
          </cell>
          <cell r="CL2500" t="e">
            <v>#REF!</v>
          </cell>
        </row>
        <row r="2501">
          <cell r="BG2501" t="str">
            <v>Pass</v>
          </cell>
          <cell r="BH2501" t="str">
            <v>Pass</v>
          </cell>
          <cell r="BI2501" t="str">
            <v>xxxxx</v>
          </cell>
          <cell r="BJ2501">
            <v>0</v>
          </cell>
          <cell r="BK2501">
            <v>0</v>
          </cell>
          <cell r="BL2501">
            <v>0</v>
          </cell>
          <cell r="BM2501"/>
          <cell r="BN2501"/>
          <cell r="BO2501"/>
          <cell r="BP2501"/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0</v>
          </cell>
          <cell r="BV2501">
            <v>0</v>
          </cell>
          <cell r="BW2501">
            <v>0</v>
          </cell>
          <cell r="BX2501">
            <v>0</v>
          </cell>
          <cell r="BY2501"/>
          <cell r="BZ2501">
            <v>0</v>
          </cell>
          <cell r="CA2501" t="e">
            <v>#REF!</v>
          </cell>
          <cell r="CB2501" t="str">
            <v>Match</v>
          </cell>
          <cell r="CC2501" t="b">
            <v>0</v>
          </cell>
          <cell r="CD2501" t="str">
            <v>0</v>
          </cell>
          <cell r="CE2501">
            <v>1</v>
          </cell>
          <cell r="CF2501">
            <v>0</v>
          </cell>
          <cell r="CG2501" t="e">
            <v>#VALUE!</v>
          </cell>
          <cell r="CH2501" t="str">
            <v>Invalid #</v>
          </cell>
          <cell r="CI2501">
            <v>43123.686840277776</v>
          </cell>
          <cell r="CJ2501"/>
          <cell r="CK2501" t="e">
            <v>#REF!</v>
          </cell>
          <cell r="CL2501" t="e">
            <v>#REF!</v>
          </cell>
        </row>
        <row r="2502">
          <cell r="BG2502" t="str">
            <v>Pass</v>
          </cell>
          <cell r="BH2502" t="str">
            <v>Pass</v>
          </cell>
          <cell r="BI2502" t="str">
            <v>xxxxx</v>
          </cell>
          <cell r="BJ2502">
            <v>0</v>
          </cell>
          <cell r="BK2502">
            <v>0</v>
          </cell>
          <cell r="BL2502">
            <v>0</v>
          </cell>
          <cell r="BM2502"/>
          <cell r="BN2502"/>
          <cell r="BO2502"/>
          <cell r="BP2502"/>
          <cell r="BQ2502">
            <v>0</v>
          </cell>
          <cell r="BR2502">
            <v>0</v>
          </cell>
          <cell r="BS2502">
            <v>0</v>
          </cell>
          <cell r="BT2502">
            <v>0</v>
          </cell>
          <cell r="BU2502">
            <v>0</v>
          </cell>
          <cell r="BV2502">
            <v>0</v>
          </cell>
          <cell r="BW2502">
            <v>0</v>
          </cell>
          <cell r="BX2502">
            <v>0</v>
          </cell>
          <cell r="BY2502"/>
          <cell r="BZ2502">
            <v>0</v>
          </cell>
          <cell r="CA2502" t="e">
            <v>#REF!</v>
          </cell>
          <cell r="CB2502" t="str">
            <v>Match</v>
          </cell>
          <cell r="CC2502" t="b">
            <v>0</v>
          </cell>
          <cell r="CD2502" t="str">
            <v>0</v>
          </cell>
          <cell r="CE2502">
            <v>1</v>
          </cell>
          <cell r="CF2502">
            <v>0</v>
          </cell>
          <cell r="CG2502" t="e">
            <v>#VALUE!</v>
          </cell>
          <cell r="CH2502" t="str">
            <v>Invalid #</v>
          </cell>
          <cell r="CI2502">
            <v>43123.686840277776</v>
          </cell>
          <cell r="CJ2502"/>
          <cell r="CK2502" t="e">
            <v>#REF!</v>
          </cell>
          <cell r="CL2502" t="e">
            <v>#REF!</v>
          </cell>
        </row>
        <row r="2503">
          <cell r="BG2503" t="str">
            <v>Pass</v>
          </cell>
          <cell r="BH2503" t="str">
            <v>Pass</v>
          </cell>
          <cell r="BI2503" t="str">
            <v>xxxxx</v>
          </cell>
          <cell r="BJ2503">
            <v>0</v>
          </cell>
          <cell r="BK2503">
            <v>0</v>
          </cell>
          <cell r="BL2503">
            <v>0</v>
          </cell>
          <cell r="BM2503"/>
          <cell r="BN2503"/>
          <cell r="BO2503"/>
          <cell r="BP2503"/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0</v>
          </cell>
          <cell r="BW2503">
            <v>0</v>
          </cell>
          <cell r="BX2503">
            <v>0</v>
          </cell>
          <cell r="BY2503"/>
          <cell r="BZ2503">
            <v>0</v>
          </cell>
          <cell r="CA2503" t="e">
            <v>#REF!</v>
          </cell>
          <cell r="CB2503" t="str">
            <v>Match</v>
          </cell>
          <cell r="CC2503" t="b">
            <v>0</v>
          </cell>
          <cell r="CD2503" t="str">
            <v>0</v>
          </cell>
          <cell r="CE2503">
            <v>1</v>
          </cell>
          <cell r="CF2503">
            <v>0</v>
          </cell>
          <cell r="CG2503" t="e">
            <v>#VALUE!</v>
          </cell>
          <cell r="CH2503" t="str">
            <v>Invalid #</v>
          </cell>
          <cell r="CI2503">
            <v>43123.686840277776</v>
          </cell>
          <cell r="CJ2503"/>
          <cell r="CK2503" t="e">
            <v>#REF!</v>
          </cell>
          <cell r="CL2503" t="e">
            <v>#REF!</v>
          </cell>
        </row>
        <row r="2504">
          <cell r="BG2504" t="str">
            <v>Pass</v>
          </cell>
          <cell r="BH2504" t="str">
            <v>Pass</v>
          </cell>
          <cell r="BI2504" t="str">
            <v>xxxxx</v>
          </cell>
          <cell r="BJ2504">
            <v>0</v>
          </cell>
          <cell r="BK2504">
            <v>0</v>
          </cell>
          <cell r="BL2504">
            <v>0</v>
          </cell>
          <cell r="BM2504"/>
          <cell r="BN2504"/>
          <cell r="BO2504"/>
          <cell r="BP2504"/>
          <cell r="BQ2504">
            <v>0</v>
          </cell>
          <cell r="BR2504">
            <v>0</v>
          </cell>
          <cell r="BS2504">
            <v>0</v>
          </cell>
          <cell r="BT2504">
            <v>0</v>
          </cell>
          <cell r="BU2504">
            <v>0</v>
          </cell>
          <cell r="BV2504">
            <v>0</v>
          </cell>
          <cell r="BW2504">
            <v>0</v>
          </cell>
          <cell r="BX2504">
            <v>0</v>
          </cell>
          <cell r="BY2504"/>
          <cell r="BZ2504">
            <v>0</v>
          </cell>
          <cell r="CA2504" t="e">
            <v>#REF!</v>
          </cell>
          <cell r="CB2504" t="str">
            <v>Match</v>
          </cell>
          <cell r="CC2504" t="b">
            <v>0</v>
          </cell>
          <cell r="CD2504" t="str">
            <v>0</v>
          </cell>
          <cell r="CE2504">
            <v>1</v>
          </cell>
          <cell r="CF2504">
            <v>0</v>
          </cell>
          <cell r="CG2504" t="e">
            <v>#VALUE!</v>
          </cell>
          <cell r="CH2504" t="str">
            <v>Invalid #</v>
          </cell>
          <cell r="CI2504">
            <v>43123.686840277776</v>
          </cell>
          <cell r="CJ2504"/>
          <cell r="CK2504" t="e">
            <v>#REF!</v>
          </cell>
          <cell r="CL2504" t="e">
            <v>#REF!</v>
          </cell>
        </row>
        <row r="2505">
          <cell r="BG2505" t="str">
            <v>Pass</v>
          </cell>
          <cell r="BH2505" t="str">
            <v>Pass</v>
          </cell>
          <cell r="BI2505" t="str">
            <v>xxxxx</v>
          </cell>
          <cell r="BJ2505">
            <v>0</v>
          </cell>
          <cell r="BK2505">
            <v>0</v>
          </cell>
          <cell r="BL2505">
            <v>0</v>
          </cell>
          <cell r="BM2505"/>
          <cell r="BN2505"/>
          <cell r="BO2505"/>
          <cell r="BP2505"/>
          <cell r="BQ2505">
            <v>0</v>
          </cell>
          <cell r="BR2505">
            <v>0</v>
          </cell>
          <cell r="BS2505">
            <v>0</v>
          </cell>
          <cell r="BT2505">
            <v>0</v>
          </cell>
          <cell r="BU2505">
            <v>0</v>
          </cell>
          <cell r="BV2505">
            <v>0</v>
          </cell>
          <cell r="BW2505">
            <v>0</v>
          </cell>
          <cell r="BX2505">
            <v>0</v>
          </cell>
          <cell r="BY2505"/>
          <cell r="BZ2505">
            <v>0</v>
          </cell>
          <cell r="CA2505" t="e">
            <v>#REF!</v>
          </cell>
          <cell r="CB2505" t="str">
            <v>Match</v>
          </cell>
          <cell r="CC2505" t="b">
            <v>0</v>
          </cell>
          <cell r="CD2505" t="str">
            <v>0</v>
          </cell>
          <cell r="CE2505">
            <v>1</v>
          </cell>
          <cell r="CF2505">
            <v>0</v>
          </cell>
          <cell r="CG2505" t="e">
            <v>#VALUE!</v>
          </cell>
          <cell r="CH2505" t="str">
            <v>Invalid #</v>
          </cell>
          <cell r="CI2505">
            <v>43123.686840277776</v>
          </cell>
          <cell r="CJ2505"/>
          <cell r="CK2505" t="e">
            <v>#REF!</v>
          </cell>
          <cell r="CL2505" t="e">
            <v>#REF!</v>
          </cell>
        </row>
        <row r="2506">
          <cell r="BG2506" t="str">
            <v>Pass</v>
          </cell>
          <cell r="BH2506" t="str">
            <v>Pass</v>
          </cell>
          <cell r="BI2506" t="str">
            <v>xxxxx</v>
          </cell>
          <cell r="BJ2506">
            <v>0</v>
          </cell>
          <cell r="BK2506">
            <v>0</v>
          </cell>
          <cell r="BL2506">
            <v>0</v>
          </cell>
          <cell r="BM2506"/>
          <cell r="BN2506"/>
          <cell r="BO2506"/>
          <cell r="BP2506"/>
          <cell r="BQ2506">
            <v>0</v>
          </cell>
          <cell r="BR2506">
            <v>0</v>
          </cell>
          <cell r="BS2506">
            <v>0</v>
          </cell>
          <cell r="BT2506">
            <v>0</v>
          </cell>
          <cell r="BU2506">
            <v>0</v>
          </cell>
          <cell r="BV2506">
            <v>0</v>
          </cell>
          <cell r="BW2506">
            <v>0</v>
          </cell>
          <cell r="BX2506">
            <v>0</v>
          </cell>
          <cell r="BY2506"/>
          <cell r="BZ2506">
            <v>0</v>
          </cell>
          <cell r="CA2506" t="e">
            <v>#REF!</v>
          </cell>
          <cell r="CB2506" t="str">
            <v>Match</v>
          </cell>
          <cell r="CC2506" t="b">
            <v>0</v>
          </cell>
          <cell r="CD2506" t="str">
            <v>0</v>
          </cell>
          <cell r="CE2506">
            <v>1</v>
          </cell>
          <cell r="CF2506">
            <v>0</v>
          </cell>
          <cell r="CG2506" t="e">
            <v>#VALUE!</v>
          </cell>
          <cell r="CH2506" t="str">
            <v>Invalid #</v>
          </cell>
          <cell r="CI2506">
            <v>43123.686840277776</v>
          </cell>
          <cell r="CJ2506"/>
          <cell r="CK2506" t="e">
            <v>#REF!</v>
          </cell>
          <cell r="CL2506" t="e">
            <v>#REF!</v>
          </cell>
        </row>
        <row r="2507">
          <cell r="BG2507" t="str">
            <v>Pass</v>
          </cell>
          <cell r="BH2507" t="str">
            <v>Pass</v>
          </cell>
          <cell r="BI2507" t="str">
            <v>xxxxx</v>
          </cell>
          <cell r="BJ2507">
            <v>0</v>
          </cell>
          <cell r="BK2507">
            <v>0</v>
          </cell>
          <cell r="BL2507">
            <v>0</v>
          </cell>
          <cell r="BM2507"/>
          <cell r="BN2507"/>
          <cell r="BO2507"/>
          <cell r="BP2507"/>
          <cell r="BQ2507">
            <v>0</v>
          </cell>
          <cell r="BR2507">
            <v>0</v>
          </cell>
          <cell r="BS2507">
            <v>0</v>
          </cell>
          <cell r="BT2507">
            <v>0</v>
          </cell>
          <cell r="BU2507">
            <v>0</v>
          </cell>
          <cell r="BV2507">
            <v>0</v>
          </cell>
          <cell r="BW2507">
            <v>0</v>
          </cell>
          <cell r="BX2507">
            <v>0</v>
          </cell>
          <cell r="BY2507"/>
          <cell r="BZ2507">
            <v>0</v>
          </cell>
          <cell r="CA2507" t="e">
            <v>#REF!</v>
          </cell>
          <cell r="CB2507" t="str">
            <v>Match</v>
          </cell>
          <cell r="CC2507" t="b">
            <v>0</v>
          </cell>
          <cell r="CD2507" t="str">
            <v>0</v>
          </cell>
          <cell r="CE2507">
            <v>1</v>
          </cell>
          <cell r="CF2507">
            <v>0</v>
          </cell>
          <cell r="CG2507" t="e">
            <v>#VALUE!</v>
          </cell>
          <cell r="CH2507" t="str">
            <v>Invalid #</v>
          </cell>
          <cell r="CI2507">
            <v>43123.686840277776</v>
          </cell>
          <cell r="CJ2507"/>
          <cell r="CK2507" t="e">
            <v>#REF!</v>
          </cell>
          <cell r="CL2507" t="e">
            <v>#REF!</v>
          </cell>
        </row>
        <row r="2508">
          <cell r="BG2508" t="str">
            <v>Pass</v>
          </cell>
          <cell r="BH2508" t="str">
            <v>Pass</v>
          </cell>
          <cell r="BI2508" t="str">
            <v>xxxxx</v>
          </cell>
          <cell r="BJ2508">
            <v>0</v>
          </cell>
          <cell r="BK2508">
            <v>0</v>
          </cell>
          <cell r="BL2508">
            <v>0</v>
          </cell>
          <cell r="BM2508"/>
          <cell r="BN2508"/>
          <cell r="BO2508"/>
          <cell r="BP2508"/>
          <cell r="BQ2508">
            <v>0</v>
          </cell>
          <cell r="BR2508">
            <v>0</v>
          </cell>
          <cell r="BS2508">
            <v>0</v>
          </cell>
          <cell r="BT2508">
            <v>0</v>
          </cell>
          <cell r="BU2508">
            <v>0</v>
          </cell>
          <cell r="BV2508">
            <v>0</v>
          </cell>
          <cell r="BW2508">
            <v>0</v>
          </cell>
          <cell r="BX2508">
            <v>0</v>
          </cell>
          <cell r="BY2508"/>
          <cell r="BZ2508">
            <v>0</v>
          </cell>
          <cell r="CA2508" t="e">
            <v>#REF!</v>
          </cell>
          <cell r="CB2508" t="str">
            <v>Match</v>
          </cell>
          <cell r="CC2508" t="b">
            <v>0</v>
          </cell>
          <cell r="CD2508" t="str">
            <v>0</v>
          </cell>
          <cell r="CE2508">
            <v>1</v>
          </cell>
          <cell r="CF2508">
            <v>0</v>
          </cell>
          <cell r="CG2508" t="e">
            <v>#VALUE!</v>
          </cell>
          <cell r="CH2508" t="str">
            <v>Invalid #</v>
          </cell>
          <cell r="CI2508">
            <v>43123.686840277776</v>
          </cell>
          <cell r="CJ2508"/>
          <cell r="CK2508" t="e">
            <v>#REF!</v>
          </cell>
          <cell r="CL2508" t="e">
            <v>#REF!</v>
          </cell>
        </row>
        <row r="2509">
          <cell r="BG2509" t="str">
            <v>Pass</v>
          </cell>
          <cell r="BH2509" t="str">
            <v>Pass</v>
          </cell>
          <cell r="BI2509" t="str">
            <v>xxxxx</v>
          </cell>
          <cell r="BJ2509">
            <v>0</v>
          </cell>
          <cell r="BK2509">
            <v>0</v>
          </cell>
          <cell r="BL2509">
            <v>0</v>
          </cell>
          <cell r="BM2509"/>
          <cell r="BN2509"/>
          <cell r="BO2509"/>
          <cell r="BP2509"/>
          <cell r="BQ2509">
            <v>0</v>
          </cell>
          <cell r="BR2509">
            <v>0</v>
          </cell>
          <cell r="BS2509">
            <v>0</v>
          </cell>
          <cell r="BT2509">
            <v>0</v>
          </cell>
          <cell r="BU2509">
            <v>0</v>
          </cell>
          <cell r="BV2509">
            <v>0</v>
          </cell>
          <cell r="BW2509">
            <v>0</v>
          </cell>
          <cell r="BX2509">
            <v>0</v>
          </cell>
          <cell r="BY2509"/>
          <cell r="BZ2509">
            <v>0</v>
          </cell>
          <cell r="CA2509" t="e">
            <v>#REF!</v>
          </cell>
          <cell r="CB2509" t="str">
            <v>Match</v>
          </cell>
          <cell r="CC2509" t="b">
            <v>0</v>
          </cell>
          <cell r="CD2509" t="str">
            <v>0</v>
          </cell>
          <cell r="CE2509">
            <v>1</v>
          </cell>
          <cell r="CF2509">
            <v>0</v>
          </cell>
          <cell r="CG2509" t="e">
            <v>#VALUE!</v>
          </cell>
          <cell r="CH2509" t="str">
            <v>Invalid #</v>
          </cell>
          <cell r="CI2509">
            <v>43123.686840277776</v>
          </cell>
          <cell r="CJ2509"/>
          <cell r="CK2509" t="e">
            <v>#REF!</v>
          </cell>
          <cell r="CL2509" t="e">
            <v>#REF!</v>
          </cell>
        </row>
        <row r="2510">
          <cell r="BG2510" t="str">
            <v>Pass</v>
          </cell>
          <cell r="BH2510" t="str">
            <v>Pass</v>
          </cell>
          <cell r="BI2510" t="str">
            <v>xxxxx</v>
          </cell>
          <cell r="BJ2510">
            <v>0</v>
          </cell>
          <cell r="BK2510">
            <v>0</v>
          </cell>
          <cell r="BL2510">
            <v>0</v>
          </cell>
          <cell r="BM2510"/>
          <cell r="BN2510"/>
          <cell r="BO2510"/>
          <cell r="BP2510"/>
          <cell r="BQ2510">
            <v>0</v>
          </cell>
          <cell r="BR2510">
            <v>0</v>
          </cell>
          <cell r="BS2510">
            <v>0</v>
          </cell>
          <cell r="BT2510">
            <v>0</v>
          </cell>
          <cell r="BU2510">
            <v>0</v>
          </cell>
          <cell r="BV2510">
            <v>0</v>
          </cell>
          <cell r="BW2510">
            <v>0</v>
          </cell>
          <cell r="BX2510">
            <v>0</v>
          </cell>
          <cell r="BY2510"/>
          <cell r="BZ2510">
            <v>0</v>
          </cell>
          <cell r="CA2510" t="e">
            <v>#REF!</v>
          </cell>
          <cell r="CB2510" t="str">
            <v>Match</v>
          </cell>
          <cell r="CC2510" t="b">
            <v>0</v>
          </cell>
          <cell r="CD2510" t="str">
            <v>0</v>
          </cell>
          <cell r="CE2510">
            <v>1</v>
          </cell>
          <cell r="CF2510">
            <v>0</v>
          </cell>
          <cell r="CG2510" t="e">
            <v>#VALUE!</v>
          </cell>
          <cell r="CH2510" t="str">
            <v>Invalid #</v>
          </cell>
          <cell r="CI2510">
            <v>43123.686840277776</v>
          </cell>
          <cell r="CJ2510"/>
          <cell r="CK2510" t="e">
            <v>#REF!</v>
          </cell>
          <cell r="CL2510" t="e">
            <v>#REF!</v>
          </cell>
        </row>
        <row r="2511">
          <cell r="BG2511" t="str">
            <v>Pass</v>
          </cell>
          <cell r="BH2511" t="str">
            <v>Pass</v>
          </cell>
          <cell r="BI2511" t="str">
            <v>xxxxx</v>
          </cell>
          <cell r="BJ2511">
            <v>0</v>
          </cell>
          <cell r="BK2511">
            <v>0</v>
          </cell>
          <cell r="BL2511">
            <v>0</v>
          </cell>
          <cell r="BM2511"/>
          <cell r="BN2511"/>
          <cell r="BO2511"/>
          <cell r="BP2511"/>
          <cell r="BQ2511">
            <v>0</v>
          </cell>
          <cell r="BR2511">
            <v>0</v>
          </cell>
          <cell r="BS2511">
            <v>0</v>
          </cell>
          <cell r="BT2511">
            <v>0</v>
          </cell>
          <cell r="BU2511">
            <v>0</v>
          </cell>
          <cell r="BV2511">
            <v>0</v>
          </cell>
          <cell r="BW2511">
            <v>0</v>
          </cell>
          <cell r="BX2511">
            <v>0</v>
          </cell>
          <cell r="BY2511"/>
          <cell r="BZ2511">
            <v>0</v>
          </cell>
          <cell r="CA2511" t="e">
            <v>#REF!</v>
          </cell>
          <cell r="CB2511" t="str">
            <v>Match</v>
          </cell>
          <cell r="CC2511" t="b">
            <v>0</v>
          </cell>
          <cell r="CD2511" t="str">
            <v>0</v>
          </cell>
          <cell r="CE2511">
            <v>1</v>
          </cell>
          <cell r="CF2511">
            <v>0</v>
          </cell>
          <cell r="CG2511" t="e">
            <v>#VALUE!</v>
          </cell>
          <cell r="CH2511" t="str">
            <v>Invalid #</v>
          </cell>
          <cell r="CI2511">
            <v>43123.686840277776</v>
          </cell>
          <cell r="CJ2511"/>
          <cell r="CK2511" t="e">
            <v>#REF!</v>
          </cell>
          <cell r="CL2511" t="e">
            <v>#REF!</v>
          </cell>
        </row>
        <row r="2512">
          <cell r="BG2512" t="str">
            <v>Pass</v>
          </cell>
          <cell r="BH2512" t="str">
            <v>Pass</v>
          </cell>
          <cell r="BI2512" t="str">
            <v>xxxxx</v>
          </cell>
          <cell r="BJ2512">
            <v>0</v>
          </cell>
          <cell r="BK2512">
            <v>0</v>
          </cell>
          <cell r="BL2512">
            <v>0</v>
          </cell>
          <cell r="BM2512"/>
          <cell r="BN2512"/>
          <cell r="BO2512"/>
          <cell r="BP2512"/>
          <cell r="BQ2512">
            <v>0</v>
          </cell>
          <cell r="BR2512">
            <v>0</v>
          </cell>
          <cell r="BS2512">
            <v>0</v>
          </cell>
          <cell r="BT2512">
            <v>0</v>
          </cell>
          <cell r="BU2512">
            <v>0</v>
          </cell>
          <cell r="BV2512">
            <v>0</v>
          </cell>
          <cell r="BW2512">
            <v>0</v>
          </cell>
          <cell r="BX2512">
            <v>0</v>
          </cell>
          <cell r="BY2512"/>
          <cell r="BZ2512">
            <v>0</v>
          </cell>
          <cell r="CA2512" t="e">
            <v>#REF!</v>
          </cell>
          <cell r="CB2512" t="str">
            <v>Match</v>
          </cell>
          <cell r="CC2512" t="b">
            <v>0</v>
          </cell>
          <cell r="CD2512" t="str">
            <v>0</v>
          </cell>
          <cell r="CE2512">
            <v>1</v>
          </cell>
          <cell r="CF2512">
            <v>0</v>
          </cell>
          <cell r="CG2512" t="e">
            <v>#VALUE!</v>
          </cell>
          <cell r="CH2512" t="str">
            <v>Invalid #</v>
          </cell>
          <cell r="CI2512">
            <v>43123.686840277776</v>
          </cell>
          <cell r="CJ2512"/>
          <cell r="CK2512" t="e">
            <v>#REF!</v>
          </cell>
          <cell r="CL2512" t="e">
            <v>#REF!</v>
          </cell>
        </row>
        <row r="2513">
          <cell r="BG2513" t="str">
            <v>Pass</v>
          </cell>
          <cell r="BH2513" t="str">
            <v>Pass</v>
          </cell>
          <cell r="BI2513" t="str">
            <v>xxxxx</v>
          </cell>
          <cell r="BJ2513">
            <v>0</v>
          </cell>
          <cell r="BK2513">
            <v>0</v>
          </cell>
          <cell r="BL2513">
            <v>0</v>
          </cell>
          <cell r="BM2513"/>
          <cell r="BN2513"/>
          <cell r="BO2513"/>
          <cell r="BP2513"/>
          <cell r="BQ2513">
            <v>0</v>
          </cell>
          <cell r="BR2513">
            <v>0</v>
          </cell>
          <cell r="BS2513">
            <v>0</v>
          </cell>
          <cell r="BT2513">
            <v>0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  <cell r="BY2513"/>
          <cell r="BZ2513">
            <v>0</v>
          </cell>
          <cell r="CA2513" t="e">
            <v>#REF!</v>
          </cell>
          <cell r="CB2513" t="str">
            <v>Match</v>
          </cell>
          <cell r="CC2513" t="b">
            <v>0</v>
          </cell>
          <cell r="CD2513" t="str">
            <v>0</v>
          </cell>
          <cell r="CE2513">
            <v>1</v>
          </cell>
          <cell r="CF2513">
            <v>0</v>
          </cell>
          <cell r="CG2513" t="e">
            <v>#VALUE!</v>
          </cell>
          <cell r="CH2513" t="str">
            <v>Invalid #</v>
          </cell>
          <cell r="CI2513">
            <v>43123.686840277776</v>
          </cell>
          <cell r="CJ2513"/>
          <cell r="CK2513" t="e">
            <v>#REF!</v>
          </cell>
          <cell r="CL2513" t="e">
            <v>#REF!</v>
          </cell>
        </row>
        <row r="2514">
          <cell r="BG2514" t="str">
            <v>Pass</v>
          </cell>
          <cell r="BH2514" t="str">
            <v>Pass</v>
          </cell>
          <cell r="BI2514" t="str">
            <v>xxxxx</v>
          </cell>
          <cell r="BJ2514">
            <v>0</v>
          </cell>
          <cell r="BK2514">
            <v>0</v>
          </cell>
          <cell r="BL2514">
            <v>0</v>
          </cell>
          <cell r="BM2514"/>
          <cell r="BN2514"/>
          <cell r="BO2514"/>
          <cell r="BP2514"/>
          <cell r="BQ2514">
            <v>0</v>
          </cell>
          <cell r="BR2514">
            <v>0</v>
          </cell>
          <cell r="BS2514">
            <v>0</v>
          </cell>
          <cell r="BT2514">
            <v>0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  <cell r="BY2514"/>
          <cell r="BZ2514">
            <v>0</v>
          </cell>
          <cell r="CA2514" t="e">
            <v>#REF!</v>
          </cell>
          <cell r="CB2514" t="str">
            <v>Match</v>
          </cell>
          <cell r="CC2514" t="b">
            <v>0</v>
          </cell>
          <cell r="CD2514" t="str">
            <v>0</v>
          </cell>
          <cell r="CE2514">
            <v>1</v>
          </cell>
          <cell r="CF2514">
            <v>0</v>
          </cell>
          <cell r="CG2514" t="e">
            <v>#VALUE!</v>
          </cell>
          <cell r="CH2514" t="str">
            <v>Invalid #</v>
          </cell>
          <cell r="CI2514">
            <v>43123.686840277776</v>
          </cell>
          <cell r="CJ2514"/>
          <cell r="CK2514" t="e">
            <v>#REF!</v>
          </cell>
          <cell r="CL2514" t="e">
            <v>#REF!</v>
          </cell>
        </row>
        <row r="2515">
          <cell r="BG2515" t="str">
            <v>Pass</v>
          </cell>
          <cell r="BH2515" t="str">
            <v>Pass</v>
          </cell>
          <cell r="BI2515" t="str">
            <v>xxxxx</v>
          </cell>
          <cell r="BJ2515">
            <v>0</v>
          </cell>
          <cell r="BK2515">
            <v>0</v>
          </cell>
          <cell r="BL2515">
            <v>0</v>
          </cell>
          <cell r="BM2515"/>
          <cell r="BN2515"/>
          <cell r="BO2515"/>
          <cell r="BP2515"/>
          <cell r="BQ2515">
            <v>0</v>
          </cell>
          <cell r="BR2515">
            <v>0</v>
          </cell>
          <cell r="BS2515">
            <v>0</v>
          </cell>
          <cell r="BT2515">
            <v>0</v>
          </cell>
          <cell r="BU2515">
            <v>0</v>
          </cell>
          <cell r="BV2515">
            <v>0</v>
          </cell>
          <cell r="BW2515">
            <v>0</v>
          </cell>
          <cell r="BX2515">
            <v>0</v>
          </cell>
          <cell r="BY2515"/>
          <cell r="BZ2515">
            <v>0</v>
          </cell>
          <cell r="CA2515" t="e">
            <v>#REF!</v>
          </cell>
          <cell r="CB2515" t="str">
            <v>Match</v>
          </cell>
          <cell r="CC2515" t="b">
            <v>0</v>
          </cell>
          <cell r="CD2515" t="str">
            <v>0</v>
          </cell>
          <cell r="CE2515">
            <v>1</v>
          </cell>
          <cell r="CF2515">
            <v>0</v>
          </cell>
          <cell r="CG2515" t="e">
            <v>#VALUE!</v>
          </cell>
          <cell r="CH2515" t="str">
            <v>Invalid #</v>
          </cell>
          <cell r="CI2515">
            <v>43123.686840277776</v>
          </cell>
          <cell r="CJ2515"/>
          <cell r="CK2515" t="e">
            <v>#REF!</v>
          </cell>
          <cell r="CL2515" t="e">
            <v>#REF!</v>
          </cell>
        </row>
        <row r="2516">
          <cell r="BG2516" t="str">
            <v>Pass</v>
          </cell>
          <cell r="BH2516" t="str">
            <v>Pass</v>
          </cell>
          <cell r="BI2516" t="str">
            <v>xxxxx</v>
          </cell>
          <cell r="BJ2516">
            <v>0</v>
          </cell>
          <cell r="BK2516">
            <v>0</v>
          </cell>
          <cell r="BL2516">
            <v>0</v>
          </cell>
          <cell r="BM2516"/>
          <cell r="BN2516"/>
          <cell r="BO2516"/>
          <cell r="BP2516"/>
          <cell r="BQ2516">
            <v>0</v>
          </cell>
          <cell r="BR2516">
            <v>0</v>
          </cell>
          <cell r="BS2516">
            <v>0</v>
          </cell>
          <cell r="BT2516">
            <v>0</v>
          </cell>
          <cell r="BU2516">
            <v>0</v>
          </cell>
          <cell r="BV2516">
            <v>0</v>
          </cell>
          <cell r="BW2516">
            <v>0</v>
          </cell>
          <cell r="BX2516">
            <v>0</v>
          </cell>
          <cell r="BY2516"/>
          <cell r="BZ2516">
            <v>0</v>
          </cell>
          <cell r="CA2516" t="e">
            <v>#REF!</v>
          </cell>
          <cell r="CB2516" t="str">
            <v>Match</v>
          </cell>
          <cell r="CC2516" t="b">
            <v>0</v>
          </cell>
          <cell r="CD2516" t="str">
            <v>0</v>
          </cell>
          <cell r="CE2516">
            <v>1</v>
          </cell>
          <cell r="CF2516">
            <v>0</v>
          </cell>
          <cell r="CG2516" t="e">
            <v>#VALUE!</v>
          </cell>
          <cell r="CH2516" t="str">
            <v>Invalid #</v>
          </cell>
          <cell r="CI2516">
            <v>43123.686840277776</v>
          </cell>
          <cell r="CJ2516"/>
          <cell r="CK2516" t="e">
            <v>#REF!</v>
          </cell>
          <cell r="CL2516" t="e">
            <v>#REF!</v>
          </cell>
        </row>
        <row r="2517">
          <cell r="BG2517" t="str">
            <v>Pass</v>
          </cell>
          <cell r="BH2517" t="str">
            <v>Pass</v>
          </cell>
          <cell r="BI2517" t="str">
            <v>xxxxx</v>
          </cell>
          <cell r="BJ2517">
            <v>0</v>
          </cell>
          <cell r="BK2517">
            <v>0</v>
          </cell>
          <cell r="BL2517">
            <v>0</v>
          </cell>
          <cell r="BM2517"/>
          <cell r="BN2517"/>
          <cell r="BO2517"/>
          <cell r="BP2517"/>
          <cell r="BQ2517">
            <v>0</v>
          </cell>
          <cell r="BR2517">
            <v>0</v>
          </cell>
          <cell r="BS2517">
            <v>0</v>
          </cell>
          <cell r="BT2517">
            <v>0</v>
          </cell>
          <cell r="BU2517">
            <v>0</v>
          </cell>
          <cell r="BV2517">
            <v>0</v>
          </cell>
          <cell r="BW2517">
            <v>0</v>
          </cell>
          <cell r="BX2517">
            <v>0</v>
          </cell>
          <cell r="BY2517"/>
          <cell r="BZ2517">
            <v>0</v>
          </cell>
          <cell r="CA2517" t="e">
            <v>#REF!</v>
          </cell>
          <cell r="CB2517" t="str">
            <v>Match</v>
          </cell>
          <cell r="CC2517" t="b">
            <v>0</v>
          </cell>
          <cell r="CD2517" t="str">
            <v>0</v>
          </cell>
          <cell r="CE2517">
            <v>1</v>
          </cell>
          <cell r="CF2517">
            <v>0</v>
          </cell>
          <cell r="CG2517" t="e">
            <v>#VALUE!</v>
          </cell>
          <cell r="CH2517" t="str">
            <v>Invalid #</v>
          </cell>
          <cell r="CI2517">
            <v>43123.686840277776</v>
          </cell>
          <cell r="CJ2517"/>
          <cell r="CK2517" t="e">
            <v>#REF!</v>
          </cell>
          <cell r="CL2517" t="e">
            <v>#REF!</v>
          </cell>
        </row>
        <row r="2518">
          <cell r="BG2518" t="str">
            <v>Pass</v>
          </cell>
          <cell r="BH2518" t="str">
            <v>Pass</v>
          </cell>
          <cell r="BI2518" t="str">
            <v>xxxxx</v>
          </cell>
          <cell r="BJ2518">
            <v>0</v>
          </cell>
          <cell r="BK2518">
            <v>0</v>
          </cell>
          <cell r="BL2518">
            <v>0</v>
          </cell>
          <cell r="BM2518"/>
          <cell r="BN2518"/>
          <cell r="BO2518"/>
          <cell r="BP2518"/>
          <cell r="BQ2518">
            <v>0</v>
          </cell>
          <cell r="BR2518">
            <v>0</v>
          </cell>
          <cell r="BS2518">
            <v>0</v>
          </cell>
          <cell r="BT2518">
            <v>0</v>
          </cell>
          <cell r="BU2518">
            <v>0</v>
          </cell>
          <cell r="BV2518">
            <v>0</v>
          </cell>
          <cell r="BW2518">
            <v>0</v>
          </cell>
          <cell r="BX2518">
            <v>0</v>
          </cell>
          <cell r="BY2518"/>
          <cell r="BZ2518">
            <v>0</v>
          </cell>
          <cell r="CA2518" t="e">
            <v>#REF!</v>
          </cell>
          <cell r="CB2518" t="str">
            <v>Match</v>
          </cell>
          <cell r="CC2518" t="b">
            <v>0</v>
          </cell>
          <cell r="CD2518" t="str">
            <v>0</v>
          </cell>
          <cell r="CE2518">
            <v>1</v>
          </cell>
          <cell r="CF2518">
            <v>0</v>
          </cell>
          <cell r="CG2518" t="e">
            <v>#VALUE!</v>
          </cell>
          <cell r="CH2518" t="str">
            <v>Invalid #</v>
          </cell>
          <cell r="CI2518">
            <v>43123.686840277776</v>
          </cell>
          <cell r="CJ2518"/>
          <cell r="CK2518" t="e">
            <v>#REF!</v>
          </cell>
          <cell r="CL2518" t="e">
            <v>#REF!</v>
          </cell>
        </row>
        <row r="2519">
          <cell r="BG2519" t="str">
            <v>Pass</v>
          </cell>
          <cell r="BH2519" t="str">
            <v>Pass</v>
          </cell>
          <cell r="BI2519" t="str">
            <v>xxxxx</v>
          </cell>
          <cell r="BJ2519">
            <v>0</v>
          </cell>
          <cell r="BK2519">
            <v>0</v>
          </cell>
          <cell r="BL2519">
            <v>0</v>
          </cell>
          <cell r="BM2519"/>
          <cell r="BN2519"/>
          <cell r="BO2519"/>
          <cell r="BP2519"/>
          <cell r="BQ2519">
            <v>0</v>
          </cell>
          <cell r="BR2519">
            <v>0</v>
          </cell>
          <cell r="BS2519">
            <v>0</v>
          </cell>
          <cell r="BT2519">
            <v>0</v>
          </cell>
          <cell r="BU2519">
            <v>0</v>
          </cell>
          <cell r="BV2519">
            <v>0</v>
          </cell>
          <cell r="BW2519">
            <v>0</v>
          </cell>
          <cell r="BX2519">
            <v>0</v>
          </cell>
          <cell r="BY2519"/>
          <cell r="BZ2519">
            <v>0</v>
          </cell>
          <cell r="CA2519" t="e">
            <v>#REF!</v>
          </cell>
          <cell r="CB2519" t="str">
            <v>Match</v>
          </cell>
          <cell r="CC2519" t="b">
            <v>0</v>
          </cell>
          <cell r="CD2519" t="str">
            <v>0</v>
          </cell>
          <cell r="CE2519">
            <v>1</v>
          </cell>
          <cell r="CF2519">
            <v>0</v>
          </cell>
          <cell r="CG2519" t="e">
            <v>#VALUE!</v>
          </cell>
          <cell r="CH2519" t="str">
            <v>Invalid #</v>
          </cell>
          <cell r="CI2519">
            <v>43123.686840277776</v>
          </cell>
          <cell r="CJ2519"/>
          <cell r="CK2519" t="e">
            <v>#REF!</v>
          </cell>
          <cell r="CL2519" t="e">
            <v>#REF!</v>
          </cell>
        </row>
        <row r="2520">
          <cell r="BG2520" t="str">
            <v>Pass</v>
          </cell>
          <cell r="BH2520" t="str">
            <v>Pass</v>
          </cell>
          <cell r="BI2520" t="str">
            <v>xxxxx</v>
          </cell>
          <cell r="BJ2520">
            <v>0</v>
          </cell>
          <cell r="BK2520">
            <v>0</v>
          </cell>
          <cell r="BL2520">
            <v>0</v>
          </cell>
          <cell r="BM2520"/>
          <cell r="BN2520"/>
          <cell r="BO2520"/>
          <cell r="BP2520"/>
          <cell r="BQ2520">
            <v>0</v>
          </cell>
          <cell r="BR2520">
            <v>0</v>
          </cell>
          <cell r="BS2520">
            <v>0</v>
          </cell>
          <cell r="BT2520">
            <v>0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  <cell r="BY2520"/>
          <cell r="BZ2520">
            <v>0</v>
          </cell>
          <cell r="CA2520" t="e">
            <v>#REF!</v>
          </cell>
          <cell r="CB2520" t="str">
            <v>Match</v>
          </cell>
          <cell r="CC2520" t="b">
            <v>0</v>
          </cell>
          <cell r="CD2520" t="str">
            <v>0</v>
          </cell>
          <cell r="CE2520">
            <v>1</v>
          </cell>
          <cell r="CF2520">
            <v>0</v>
          </cell>
          <cell r="CG2520" t="e">
            <v>#VALUE!</v>
          </cell>
          <cell r="CH2520" t="str">
            <v>Invalid #</v>
          </cell>
          <cell r="CI2520">
            <v>43123.686840277776</v>
          </cell>
          <cell r="CJ2520"/>
          <cell r="CK2520" t="e">
            <v>#REF!</v>
          </cell>
          <cell r="CL2520" t="e">
            <v>#REF!</v>
          </cell>
        </row>
        <row r="2521">
          <cell r="BG2521" t="str">
            <v>Pass</v>
          </cell>
          <cell r="BH2521" t="str">
            <v>Pass</v>
          </cell>
          <cell r="BI2521" t="str">
            <v>xxxxx</v>
          </cell>
          <cell r="BJ2521">
            <v>0</v>
          </cell>
          <cell r="BK2521">
            <v>0</v>
          </cell>
          <cell r="BL2521">
            <v>0</v>
          </cell>
          <cell r="BM2521"/>
          <cell r="BN2521"/>
          <cell r="BO2521"/>
          <cell r="BP2521"/>
          <cell r="BQ2521">
            <v>0</v>
          </cell>
          <cell r="BR2521">
            <v>0</v>
          </cell>
          <cell r="BS2521">
            <v>0</v>
          </cell>
          <cell r="BT2521">
            <v>0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  <cell r="BY2521"/>
          <cell r="BZ2521">
            <v>0</v>
          </cell>
          <cell r="CA2521" t="e">
            <v>#REF!</v>
          </cell>
          <cell r="CB2521" t="str">
            <v>Match</v>
          </cell>
          <cell r="CC2521" t="b">
            <v>0</v>
          </cell>
          <cell r="CD2521" t="str">
            <v>0</v>
          </cell>
          <cell r="CE2521">
            <v>1</v>
          </cell>
          <cell r="CF2521">
            <v>0</v>
          </cell>
          <cell r="CG2521" t="e">
            <v>#VALUE!</v>
          </cell>
          <cell r="CH2521" t="str">
            <v>Invalid #</v>
          </cell>
          <cell r="CI2521">
            <v>43123.686840277776</v>
          </cell>
          <cell r="CJ2521"/>
          <cell r="CK2521" t="e">
            <v>#REF!</v>
          </cell>
          <cell r="CL2521" t="e">
            <v>#REF!</v>
          </cell>
        </row>
        <row r="2522">
          <cell r="BG2522" t="str">
            <v>Pass</v>
          </cell>
          <cell r="BH2522" t="str">
            <v>Pass</v>
          </cell>
          <cell r="BI2522" t="str">
            <v>xxxxx</v>
          </cell>
          <cell r="BJ2522">
            <v>0</v>
          </cell>
          <cell r="BK2522">
            <v>0</v>
          </cell>
          <cell r="BL2522">
            <v>0</v>
          </cell>
          <cell r="BM2522"/>
          <cell r="BN2522"/>
          <cell r="BO2522"/>
          <cell r="BP2522"/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0</v>
          </cell>
          <cell r="BV2522">
            <v>0</v>
          </cell>
          <cell r="BW2522">
            <v>0</v>
          </cell>
          <cell r="BX2522">
            <v>0</v>
          </cell>
          <cell r="BY2522"/>
          <cell r="BZ2522">
            <v>0</v>
          </cell>
          <cell r="CA2522" t="e">
            <v>#REF!</v>
          </cell>
          <cell r="CB2522" t="str">
            <v>Match</v>
          </cell>
          <cell r="CC2522" t="b">
            <v>0</v>
          </cell>
          <cell r="CD2522" t="str">
            <v>0</v>
          </cell>
          <cell r="CE2522">
            <v>1</v>
          </cell>
          <cell r="CF2522">
            <v>0</v>
          </cell>
          <cell r="CG2522" t="e">
            <v>#VALUE!</v>
          </cell>
          <cell r="CH2522" t="str">
            <v>Invalid #</v>
          </cell>
          <cell r="CI2522">
            <v>43123.686840277776</v>
          </cell>
          <cell r="CJ2522"/>
          <cell r="CK2522" t="e">
            <v>#REF!</v>
          </cell>
          <cell r="CL2522" t="e">
            <v>#REF!</v>
          </cell>
        </row>
        <row r="2523">
          <cell r="BG2523" t="str">
            <v>Pass</v>
          </cell>
          <cell r="BH2523" t="str">
            <v>Pass</v>
          </cell>
          <cell r="BI2523" t="str">
            <v>xxxxx</v>
          </cell>
          <cell r="BJ2523">
            <v>0</v>
          </cell>
          <cell r="BK2523">
            <v>0</v>
          </cell>
          <cell r="BL2523">
            <v>0</v>
          </cell>
          <cell r="BM2523"/>
          <cell r="BN2523"/>
          <cell r="BO2523"/>
          <cell r="BP2523"/>
          <cell r="BQ2523">
            <v>0</v>
          </cell>
          <cell r="BR2523">
            <v>0</v>
          </cell>
          <cell r="BS2523">
            <v>0</v>
          </cell>
          <cell r="BT2523">
            <v>0</v>
          </cell>
          <cell r="BU2523">
            <v>0</v>
          </cell>
          <cell r="BV2523">
            <v>0</v>
          </cell>
          <cell r="BW2523">
            <v>0</v>
          </cell>
          <cell r="BX2523">
            <v>0</v>
          </cell>
          <cell r="BY2523"/>
          <cell r="BZ2523">
            <v>0</v>
          </cell>
          <cell r="CA2523" t="e">
            <v>#REF!</v>
          </cell>
          <cell r="CB2523" t="str">
            <v>Match</v>
          </cell>
          <cell r="CC2523" t="b">
            <v>0</v>
          </cell>
          <cell r="CD2523" t="str">
            <v>0</v>
          </cell>
          <cell r="CE2523">
            <v>1</v>
          </cell>
          <cell r="CF2523">
            <v>0</v>
          </cell>
          <cell r="CG2523" t="e">
            <v>#VALUE!</v>
          </cell>
          <cell r="CH2523" t="str">
            <v>Invalid #</v>
          </cell>
          <cell r="CI2523">
            <v>43123.686840277776</v>
          </cell>
          <cell r="CJ2523"/>
          <cell r="CK2523" t="e">
            <v>#REF!</v>
          </cell>
          <cell r="CL2523" t="e">
            <v>#REF!</v>
          </cell>
        </row>
        <row r="2524">
          <cell r="BG2524" t="str">
            <v>Pass</v>
          </cell>
          <cell r="BH2524" t="str">
            <v>Pass</v>
          </cell>
          <cell r="BI2524" t="str">
            <v>xxxxx</v>
          </cell>
          <cell r="BJ2524">
            <v>0</v>
          </cell>
          <cell r="BK2524">
            <v>0</v>
          </cell>
          <cell r="BL2524">
            <v>0</v>
          </cell>
          <cell r="BM2524"/>
          <cell r="BN2524"/>
          <cell r="BO2524"/>
          <cell r="BP2524"/>
          <cell r="BQ2524">
            <v>0</v>
          </cell>
          <cell r="BR2524">
            <v>0</v>
          </cell>
          <cell r="BS2524">
            <v>0</v>
          </cell>
          <cell r="BT2524">
            <v>0</v>
          </cell>
          <cell r="BU2524">
            <v>0</v>
          </cell>
          <cell r="BV2524">
            <v>0</v>
          </cell>
          <cell r="BW2524">
            <v>0</v>
          </cell>
          <cell r="BX2524">
            <v>0</v>
          </cell>
          <cell r="BY2524"/>
          <cell r="BZ2524">
            <v>0</v>
          </cell>
          <cell r="CA2524" t="e">
            <v>#REF!</v>
          </cell>
          <cell r="CB2524" t="str">
            <v>Match</v>
          </cell>
          <cell r="CC2524" t="b">
            <v>0</v>
          </cell>
          <cell r="CD2524" t="str">
            <v>0</v>
          </cell>
          <cell r="CE2524">
            <v>1</v>
          </cell>
          <cell r="CF2524">
            <v>0</v>
          </cell>
          <cell r="CG2524" t="e">
            <v>#VALUE!</v>
          </cell>
          <cell r="CH2524" t="str">
            <v>Invalid #</v>
          </cell>
          <cell r="CI2524">
            <v>43123.686840277776</v>
          </cell>
          <cell r="CJ2524"/>
          <cell r="CK2524" t="e">
            <v>#REF!</v>
          </cell>
          <cell r="CL2524" t="e">
            <v>#REF!</v>
          </cell>
        </row>
        <row r="2525">
          <cell r="BG2525" t="str">
            <v>Pass</v>
          </cell>
          <cell r="BH2525" t="str">
            <v>Pass</v>
          </cell>
          <cell r="BI2525" t="str">
            <v>xxxxx</v>
          </cell>
          <cell r="BJ2525">
            <v>0</v>
          </cell>
          <cell r="BK2525">
            <v>0</v>
          </cell>
          <cell r="BL2525">
            <v>0</v>
          </cell>
          <cell r="BM2525"/>
          <cell r="BN2525"/>
          <cell r="BO2525"/>
          <cell r="BP2525"/>
          <cell r="BQ2525">
            <v>0</v>
          </cell>
          <cell r="BR2525">
            <v>0</v>
          </cell>
          <cell r="BS2525">
            <v>0</v>
          </cell>
          <cell r="BT2525">
            <v>0</v>
          </cell>
          <cell r="BU2525">
            <v>0</v>
          </cell>
          <cell r="BV2525">
            <v>0</v>
          </cell>
          <cell r="BW2525">
            <v>0</v>
          </cell>
          <cell r="BX2525">
            <v>0</v>
          </cell>
          <cell r="BY2525"/>
          <cell r="BZ2525">
            <v>0</v>
          </cell>
          <cell r="CA2525" t="e">
            <v>#REF!</v>
          </cell>
          <cell r="CB2525" t="str">
            <v>Match</v>
          </cell>
          <cell r="CC2525" t="b">
            <v>0</v>
          </cell>
          <cell r="CD2525" t="str">
            <v>0</v>
          </cell>
          <cell r="CE2525">
            <v>1</v>
          </cell>
          <cell r="CF2525">
            <v>0</v>
          </cell>
          <cell r="CG2525" t="e">
            <v>#VALUE!</v>
          </cell>
          <cell r="CH2525" t="str">
            <v>Invalid #</v>
          </cell>
          <cell r="CI2525">
            <v>43123.686840277776</v>
          </cell>
          <cell r="CJ2525"/>
          <cell r="CK2525" t="e">
            <v>#REF!</v>
          </cell>
          <cell r="CL2525" t="e">
            <v>#REF!</v>
          </cell>
        </row>
        <row r="2526">
          <cell r="BG2526" t="str">
            <v>Pass</v>
          </cell>
          <cell r="BH2526" t="str">
            <v>Pass</v>
          </cell>
          <cell r="BI2526" t="str">
            <v>xxxxx</v>
          </cell>
          <cell r="BJ2526">
            <v>0</v>
          </cell>
          <cell r="BK2526">
            <v>0</v>
          </cell>
          <cell r="BL2526">
            <v>0</v>
          </cell>
          <cell r="BM2526"/>
          <cell r="BN2526"/>
          <cell r="BO2526"/>
          <cell r="BP2526"/>
          <cell r="BQ2526">
            <v>0</v>
          </cell>
          <cell r="BR2526">
            <v>0</v>
          </cell>
          <cell r="BS2526">
            <v>0</v>
          </cell>
          <cell r="BT2526">
            <v>0</v>
          </cell>
          <cell r="BU2526">
            <v>0</v>
          </cell>
          <cell r="BV2526">
            <v>0</v>
          </cell>
          <cell r="BW2526">
            <v>0</v>
          </cell>
          <cell r="BX2526">
            <v>0</v>
          </cell>
          <cell r="BY2526"/>
          <cell r="BZ2526">
            <v>0</v>
          </cell>
          <cell r="CA2526" t="e">
            <v>#REF!</v>
          </cell>
          <cell r="CB2526" t="str">
            <v>Match</v>
          </cell>
          <cell r="CC2526" t="b">
            <v>0</v>
          </cell>
          <cell r="CD2526" t="str">
            <v>0</v>
          </cell>
          <cell r="CE2526">
            <v>1</v>
          </cell>
          <cell r="CF2526">
            <v>0</v>
          </cell>
          <cell r="CG2526" t="e">
            <v>#VALUE!</v>
          </cell>
          <cell r="CH2526" t="str">
            <v>Invalid #</v>
          </cell>
          <cell r="CI2526">
            <v>43123.686840277776</v>
          </cell>
          <cell r="CJ2526"/>
          <cell r="CK2526" t="e">
            <v>#REF!</v>
          </cell>
          <cell r="CL2526" t="e">
            <v>#REF!</v>
          </cell>
        </row>
        <row r="2527">
          <cell r="BG2527" t="str">
            <v>Pass</v>
          </cell>
          <cell r="BH2527" t="str">
            <v>Pass</v>
          </cell>
          <cell r="BI2527" t="str">
            <v>xxxxx</v>
          </cell>
          <cell r="BJ2527">
            <v>0</v>
          </cell>
          <cell r="BK2527">
            <v>0</v>
          </cell>
          <cell r="BL2527">
            <v>0</v>
          </cell>
          <cell r="BM2527"/>
          <cell r="BN2527"/>
          <cell r="BO2527"/>
          <cell r="BP2527"/>
          <cell r="BQ2527">
            <v>0</v>
          </cell>
          <cell r="BR2527">
            <v>0</v>
          </cell>
          <cell r="BS2527">
            <v>0</v>
          </cell>
          <cell r="BT2527">
            <v>0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  <cell r="BY2527"/>
          <cell r="BZ2527">
            <v>0</v>
          </cell>
          <cell r="CA2527" t="e">
            <v>#REF!</v>
          </cell>
          <cell r="CB2527" t="str">
            <v>Match</v>
          </cell>
          <cell r="CC2527" t="b">
            <v>0</v>
          </cell>
          <cell r="CD2527" t="str">
            <v>0</v>
          </cell>
          <cell r="CE2527">
            <v>1</v>
          </cell>
          <cell r="CF2527">
            <v>0</v>
          </cell>
          <cell r="CG2527" t="e">
            <v>#VALUE!</v>
          </cell>
          <cell r="CH2527" t="str">
            <v>Invalid #</v>
          </cell>
          <cell r="CI2527">
            <v>43123.686840277776</v>
          </cell>
          <cell r="CJ2527"/>
          <cell r="CK2527" t="e">
            <v>#REF!</v>
          </cell>
          <cell r="CL2527" t="e">
            <v>#REF!</v>
          </cell>
        </row>
        <row r="2528">
          <cell r="BG2528" t="str">
            <v>Pass</v>
          </cell>
          <cell r="BH2528" t="str">
            <v>Pass</v>
          </cell>
          <cell r="BI2528" t="str">
            <v>xxxxx</v>
          </cell>
          <cell r="BJ2528">
            <v>0</v>
          </cell>
          <cell r="BK2528">
            <v>0</v>
          </cell>
          <cell r="BL2528">
            <v>0</v>
          </cell>
          <cell r="BM2528"/>
          <cell r="BN2528"/>
          <cell r="BO2528"/>
          <cell r="BP2528"/>
          <cell r="BQ2528">
            <v>0</v>
          </cell>
          <cell r="BR2528">
            <v>0</v>
          </cell>
          <cell r="BS2528">
            <v>0</v>
          </cell>
          <cell r="BT2528">
            <v>0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  <cell r="BY2528"/>
          <cell r="BZ2528">
            <v>0</v>
          </cell>
          <cell r="CA2528" t="e">
            <v>#REF!</v>
          </cell>
          <cell r="CB2528" t="str">
            <v>Match</v>
          </cell>
          <cell r="CC2528" t="b">
            <v>0</v>
          </cell>
          <cell r="CD2528" t="str">
            <v>0</v>
          </cell>
          <cell r="CE2528">
            <v>1</v>
          </cell>
          <cell r="CF2528">
            <v>0</v>
          </cell>
          <cell r="CG2528" t="e">
            <v>#VALUE!</v>
          </cell>
          <cell r="CH2528" t="str">
            <v>Invalid #</v>
          </cell>
          <cell r="CI2528">
            <v>43123.686840277776</v>
          </cell>
          <cell r="CJ2528"/>
          <cell r="CK2528" t="e">
            <v>#REF!</v>
          </cell>
          <cell r="CL2528" t="e">
            <v>#REF!</v>
          </cell>
        </row>
        <row r="2529">
          <cell r="BG2529" t="str">
            <v>Pass</v>
          </cell>
          <cell r="BH2529" t="str">
            <v>Pass</v>
          </cell>
          <cell r="BI2529" t="str">
            <v>xxxxx</v>
          </cell>
          <cell r="BJ2529">
            <v>0</v>
          </cell>
          <cell r="BK2529">
            <v>0</v>
          </cell>
          <cell r="BL2529">
            <v>0</v>
          </cell>
          <cell r="BM2529"/>
          <cell r="BN2529"/>
          <cell r="BO2529"/>
          <cell r="BP2529"/>
          <cell r="BQ2529">
            <v>0</v>
          </cell>
          <cell r="BR2529">
            <v>0</v>
          </cell>
          <cell r="BS2529">
            <v>0</v>
          </cell>
          <cell r="BT2529">
            <v>0</v>
          </cell>
          <cell r="BU2529">
            <v>0</v>
          </cell>
          <cell r="BV2529">
            <v>0</v>
          </cell>
          <cell r="BW2529">
            <v>0</v>
          </cell>
          <cell r="BX2529">
            <v>0</v>
          </cell>
          <cell r="BY2529"/>
          <cell r="BZ2529">
            <v>0</v>
          </cell>
          <cell r="CA2529" t="e">
            <v>#REF!</v>
          </cell>
          <cell r="CB2529" t="str">
            <v>Match</v>
          </cell>
          <cell r="CC2529" t="b">
            <v>0</v>
          </cell>
          <cell r="CD2529" t="str">
            <v>0</v>
          </cell>
          <cell r="CE2529">
            <v>1</v>
          </cell>
          <cell r="CF2529">
            <v>0</v>
          </cell>
          <cell r="CG2529" t="e">
            <v>#VALUE!</v>
          </cell>
          <cell r="CH2529" t="str">
            <v>Invalid #</v>
          </cell>
          <cell r="CI2529">
            <v>43123.686840277776</v>
          </cell>
          <cell r="CJ2529"/>
          <cell r="CK2529" t="e">
            <v>#REF!</v>
          </cell>
          <cell r="CL2529" t="e">
            <v>#REF!</v>
          </cell>
        </row>
        <row r="2530">
          <cell r="BG2530" t="str">
            <v>Pass</v>
          </cell>
          <cell r="BH2530" t="str">
            <v>Pass</v>
          </cell>
          <cell r="BI2530" t="str">
            <v>xxxxx</v>
          </cell>
          <cell r="BJ2530">
            <v>0</v>
          </cell>
          <cell r="BK2530">
            <v>0</v>
          </cell>
          <cell r="BL2530">
            <v>0</v>
          </cell>
          <cell r="BM2530"/>
          <cell r="BN2530"/>
          <cell r="BO2530"/>
          <cell r="BP2530"/>
          <cell r="BQ2530">
            <v>0</v>
          </cell>
          <cell r="BR2530">
            <v>0</v>
          </cell>
          <cell r="BS2530">
            <v>0</v>
          </cell>
          <cell r="BT2530">
            <v>0</v>
          </cell>
          <cell r="BU2530">
            <v>0</v>
          </cell>
          <cell r="BV2530">
            <v>0</v>
          </cell>
          <cell r="BW2530">
            <v>0</v>
          </cell>
          <cell r="BX2530">
            <v>0</v>
          </cell>
          <cell r="BY2530"/>
          <cell r="BZ2530">
            <v>0</v>
          </cell>
          <cell r="CA2530" t="e">
            <v>#REF!</v>
          </cell>
          <cell r="CB2530" t="str">
            <v>Match</v>
          </cell>
          <cell r="CC2530" t="b">
            <v>0</v>
          </cell>
          <cell r="CD2530" t="str">
            <v>0</v>
          </cell>
          <cell r="CE2530">
            <v>1</v>
          </cell>
          <cell r="CF2530">
            <v>0</v>
          </cell>
          <cell r="CG2530" t="e">
            <v>#VALUE!</v>
          </cell>
          <cell r="CH2530" t="str">
            <v>Invalid #</v>
          </cell>
          <cell r="CI2530">
            <v>43123.686840277776</v>
          </cell>
          <cell r="CJ2530"/>
          <cell r="CK2530" t="e">
            <v>#REF!</v>
          </cell>
          <cell r="CL2530" t="e">
            <v>#REF!</v>
          </cell>
        </row>
        <row r="2531">
          <cell r="BG2531" t="str">
            <v>Pass</v>
          </cell>
          <cell r="BH2531" t="str">
            <v>Pass</v>
          </cell>
          <cell r="BI2531" t="str">
            <v>xxxxx</v>
          </cell>
          <cell r="BJ2531">
            <v>0</v>
          </cell>
          <cell r="BK2531">
            <v>0</v>
          </cell>
          <cell r="BL2531">
            <v>0</v>
          </cell>
          <cell r="BM2531"/>
          <cell r="BN2531"/>
          <cell r="BO2531"/>
          <cell r="BP2531"/>
          <cell r="BQ2531">
            <v>0</v>
          </cell>
          <cell r="BR2531">
            <v>0</v>
          </cell>
          <cell r="BS2531">
            <v>0</v>
          </cell>
          <cell r="BT2531">
            <v>0</v>
          </cell>
          <cell r="BU2531">
            <v>0</v>
          </cell>
          <cell r="BV2531">
            <v>0</v>
          </cell>
          <cell r="BW2531">
            <v>0</v>
          </cell>
          <cell r="BX2531">
            <v>0</v>
          </cell>
          <cell r="BY2531"/>
          <cell r="BZ2531">
            <v>0</v>
          </cell>
          <cell r="CA2531" t="e">
            <v>#REF!</v>
          </cell>
          <cell r="CB2531" t="str">
            <v>Match</v>
          </cell>
          <cell r="CC2531" t="b">
            <v>0</v>
          </cell>
          <cell r="CD2531" t="str">
            <v>0</v>
          </cell>
          <cell r="CE2531">
            <v>1</v>
          </cell>
          <cell r="CF2531">
            <v>0</v>
          </cell>
          <cell r="CG2531" t="e">
            <v>#VALUE!</v>
          </cell>
          <cell r="CH2531" t="str">
            <v>Invalid #</v>
          </cell>
          <cell r="CI2531">
            <v>43123.686840277776</v>
          </cell>
          <cell r="CJ2531"/>
          <cell r="CK2531" t="e">
            <v>#REF!</v>
          </cell>
          <cell r="CL2531" t="e">
            <v>#REF!</v>
          </cell>
        </row>
        <row r="2532">
          <cell r="BG2532" t="str">
            <v>Pass</v>
          </cell>
          <cell r="BH2532" t="str">
            <v>Pass</v>
          </cell>
          <cell r="BI2532" t="str">
            <v>xxxxx</v>
          </cell>
          <cell r="BJ2532">
            <v>0</v>
          </cell>
          <cell r="BK2532">
            <v>0</v>
          </cell>
          <cell r="BL2532">
            <v>0</v>
          </cell>
          <cell r="BM2532"/>
          <cell r="BN2532"/>
          <cell r="BO2532"/>
          <cell r="BP2532"/>
          <cell r="BQ2532">
            <v>0</v>
          </cell>
          <cell r="BR2532">
            <v>0</v>
          </cell>
          <cell r="BS2532">
            <v>0</v>
          </cell>
          <cell r="BT2532">
            <v>0</v>
          </cell>
          <cell r="BU2532">
            <v>0</v>
          </cell>
          <cell r="BV2532">
            <v>0</v>
          </cell>
          <cell r="BW2532">
            <v>0</v>
          </cell>
          <cell r="BX2532">
            <v>0</v>
          </cell>
          <cell r="BY2532"/>
          <cell r="BZ2532">
            <v>0</v>
          </cell>
          <cell r="CA2532" t="e">
            <v>#REF!</v>
          </cell>
          <cell r="CB2532" t="str">
            <v>Match</v>
          </cell>
          <cell r="CC2532" t="b">
            <v>0</v>
          </cell>
          <cell r="CD2532" t="str">
            <v>0</v>
          </cell>
          <cell r="CE2532">
            <v>1</v>
          </cell>
          <cell r="CF2532">
            <v>0</v>
          </cell>
          <cell r="CG2532" t="e">
            <v>#VALUE!</v>
          </cell>
          <cell r="CH2532" t="str">
            <v>Invalid #</v>
          </cell>
          <cell r="CI2532">
            <v>43123.686840277776</v>
          </cell>
          <cell r="CJ2532"/>
          <cell r="CK2532" t="e">
            <v>#REF!</v>
          </cell>
          <cell r="CL2532" t="e">
            <v>#REF!</v>
          </cell>
        </row>
        <row r="2533">
          <cell r="BG2533" t="str">
            <v>Pass</v>
          </cell>
          <cell r="BH2533" t="str">
            <v>Pass</v>
          </cell>
          <cell r="BI2533" t="str">
            <v>xxxxx</v>
          </cell>
          <cell r="BJ2533">
            <v>0</v>
          </cell>
          <cell r="BK2533">
            <v>0</v>
          </cell>
          <cell r="BL2533">
            <v>0</v>
          </cell>
          <cell r="BM2533"/>
          <cell r="BN2533"/>
          <cell r="BO2533"/>
          <cell r="BP2533"/>
          <cell r="BQ2533">
            <v>0</v>
          </cell>
          <cell r="BR2533">
            <v>0</v>
          </cell>
          <cell r="BS2533">
            <v>0</v>
          </cell>
          <cell r="BT2533">
            <v>0</v>
          </cell>
          <cell r="BU2533">
            <v>0</v>
          </cell>
          <cell r="BV2533">
            <v>0</v>
          </cell>
          <cell r="BW2533">
            <v>0</v>
          </cell>
          <cell r="BX2533">
            <v>0</v>
          </cell>
          <cell r="BY2533"/>
          <cell r="BZ2533">
            <v>0</v>
          </cell>
          <cell r="CA2533" t="e">
            <v>#REF!</v>
          </cell>
          <cell r="CB2533" t="str">
            <v>Match</v>
          </cell>
          <cell r="CC2533" t="b">
            <v>0</v>
          </cell>
          <cell r="CD2533" t="str">
            <v>0</v>
          </cell>
          <cell r="CE2533">
            <v>1</v>
          </cell>
          <cell r="CF2533">
            <v>0</v>
          </cell>
          <cell r="CG2533" t="e">
            <v>#VALUE!</v>
          </cell>
          <cell r="CH2533" t="str">
            <v>Invalid #</v>
          </cell>
          <cell r="CI2533">
            <v>43123.686840277776</v>
          </cell>
          <cell r="CJ2533"/>
          <cell r="CK2533" t="e">
            <v>#REF!</v>
          </cell>
          <cell r="CL2533" t="e">
            <v>#REF!</v>
          </cell>
        </row>
        <row r="2534">
          <cell r="BG2534" t="str">
            <v>Pass</v>
          </cell>
          <cell r="BH2534" t="str">
            <v>Pass</v>
          </cell>
          <cell r="BI2534" t="str">
            <v>xxxxx</v>
          </cell>
          <cell r="BJ2534">
            <v>0</v>
          </cell>
          <cell r="BK2534">
            <v>0</v>
          </cell>
          <cell r="BL2534">
            <v>0</v>
          </cell>
          <cell r="BM2534"/>
          <cell r="BN2534"/>
          <cell r="BO2534"/>
          <cell r="BP2534"/>
          <cell r="BQ2534">
            <v>0</v>
          </cell>
          <cell r="BR2534">
            <v>0</v>
          </cell>
          <cell r="BS2534">
            <v>0</v>
          </cell>
          <cell r="BT2534">
            <v>0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  <cell r="BY2534"/>
          <cell r="BZ2534">
            <v>0</v>
          </cell>
          <cell r="CA2534" t="e">
            <v>#REF!</v>
          </cell>
          <cell r="CB2534" t="str">
            <v>Match</v>
          </cell>
          <cell r="CC2534" t="b">
            <v>0</v>
          </cell>
          <cell r="CD2534" t="str">
            <v>0</v>
          </cell>
          <cell r="CE2534">
            <v>1</v>
          </cell>
          <cell r="CF2534">
            <v>0</v>
          </cell>
          <cell r="CG2534" t="e">
            <v>#VALUE!</v>
          </cell>
          <cell r="CH2534" t="str">
            <v>Invalid #</v>
          </cell>
          <cell r="CI2534">
            <v>43123.686840277776</v>
          </cell>
          <cell r="CJ2534"/>
          <cell r="CK2534" t="e">
            <v>#REF!</v>
          </cell>
          <cell r="CL2534" t="e">
            <v>#REF!</v>
          </cell>
        </row>
        <row r="2535">
          <cell r="BG2535" t="str">
            <v>Pass</v>
          </cell>
          <cell r="BH2535" t="str">
            <v>Pass</v>
          </cell>
          <cell r="BI2535" t="str">
            <v>xxxxx</v>
          </cell>
          <cell r="BJ2535">
            <v>0</v>
          </cell>
          <cell r="BK2535">
            <v>0</v>
          </cell>
          <cell r="BL2535">
            <v>0</v>
          </cell>
          <cell r="BM2535"/>
          <cell r="BN2535"/>
          <cell r="BO2535"/>
          <cell r="BP2535"/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0</v>
          </cell>
          <cell r="BW2535">
            <v>0</v>
          </cell>
          <cell r="BX2535">
            <v>0</v>
          </cell>
          <cell r="BY2535"/>
          <cell r="BZ2535">
            <v>0</v>
          </cell>
          <cell r="CA2535" t="e">
            <v>#REF!</v>
          </cell>
          <cell r="CB2535" t="str">
            <v>Match</v>
          </cell>
          <cell r="CC2535" t="b">
            <v>0</v>
          </cell>
          <cell r="CD2535" t="str">
            <v>0</v>
          </cell>
          <cell r="CE2535">
            <v>1</v>
          </cell>
          <cell r="CF2535">
            <v>0</v>
          </cell>
          <cell r="CG2535" t="e">
            <v>#VALUE!</v>
          </cell>
          <cell r="CH2535" t="str">
            <v>Invalid #</v>
          </cell>
          <cell r="CI2535">
            <v>43123.686840277776</v>
          </cell>
          <cell r="CJ2535"/>
          <cell r="CK2535" t="e">
            <v>#REF!</v>
          </cell>
          <cell r="CL2535" t="e">
            <v>#REF!</v>
          </cell>
        </row>
        <row r="2536">
          <cell r="BG2536" t="str">
            <v>Pass</v>
          </cell>
          <cell r="BH2536" t="str">
            <v>Pass</v>
          </cell>
          <cell r="BI2536" t="str">
            <v>xxxxx</v>
          </cell>
          <cell r="BJ2536">
            <v>0</v>
          </cell>
          <cell r="BK2536">
            <v>0</v>
          </cell>
          <cell r="BL2536">
            <v>0</v>
          </cell>
          <cell r="BM2536"/>
          <cell r="BN2536"/>
          <cell r="BO2536"/>
          <cell r="BP2536"/>
          <cell r="BQ2536">
            <v>0</v>
          </cell>
          <cell r="BR2536">
            <v>0</v>
          </cell>
          <cell r="BS2536">
            <v>0</v>
          </cell>
          <cell r="BT2536">
            <v>0</v>
          </cell>
          <cell r="BU2536">
            <v>0</v>
          </cell>
          <cell r="BV2536">
            <v>0</v>
          </cell>
          <cell r="BW2536">
            <v>0</v>
          </cell>
          <cell r="BX2536">
            <v>0</v>
          </cell>
          <cell r="BY2536"/>
          <cell r="BZ2536">
            <v>0</v>
          </cell>
          <cell r="CA2536" t="e">
            <v>#REF!</v>
          </cell>
          <cell r="CB2536" t="str">
            <v>Match</v>
          </cell>
          <cell r="CC2536" t="b">
            <v>0</v>
          </cell>
          <cell r="CD2536" t="str">
            <v>0</v>
          </cell>
          <cell r="CE2536">
            <v>1</v>
          </cell>
          <cell r="CF2536">
            <v>0</v>
          </cell>
          <cell r="CG2536" t="e">
            <v>#VALUE!</v>
          </cell>
          <cell r="CH2536" t="str">
            <v>Invalid #</v>
          </cell>
          <cell r="CI2536">
            <v>43123.686840277776</v>
          </cell>
          <cell r="CJ2536"/>
          <cell r="CK2536" t="e">
            <v>#REF!</v>
          </cell>
          <cell r="CL2536" t="e">
            <v>#REF!</v>
          </cell>
        </row>
        <row r="2537">
          <cell r="BG2537" t="str">
            <v>Pass</v>
          </cell>
          <cell r="BH2537" t="str">
            <v>Pass</v>
          </cell>
          <cell r="BI2537" t="str">
            <v>xxxxx</v>
          </cell>
          <cell r="BJ2537">
            <v>0</v>
          </cell>
          <cell r="BK2537">
            <v>0</v>
          </cell>
          <cell r="BL2537">
            <v>0</v>
          </cell>
          <cell r="BM2537"/>
          <cell r="BN2537"/>
          <cell r="BO2537"/>
          <cell r="BP2537"/>
          <cell r="BQ2537">
            <v>0</v>
          </cell>
          <cell r="BR2537">
            <v>0</v>
          </cell>
          <cell r="BS2537">
            <v>0</v>
          </cell>
          <cell r="BT2537">
            <v>0</v>
          </cell>
          <cell r="BU2537">
            <v>0</v>
          </cell>
          <cell r="BV2537">
            <v>0</v>
          </cell>
          <cell r="BW2537">
            <v>0</v>
          </cell>
          <cell r="BX2537">
            <v>0</v>
          </cell>
          <cell r="BY2537"/>
          <cell r="BZ2537">
            <v>0</v>
          </cell>
          <cell r="CA2537" t="e">
            <v>#REF!</v>
          </cell>
          <cell r="CB2537" t="str">
            <v>Match</v>
          </cell>
          <cell r="CC2537" t="b">
            <v>0</v>
          </cell>
          <cell r="CD2537" t="str">
            <v>0</v>
          </cell>
          <cell r="CE2537">
            <v>1</v>
          </cell>
          <cell r="CF2537">
            <v>0</v>
          </cell>
          <cell r="CG2537" t="e">
            <v>#VALUE!</v>
          </cell>
          <cell r="CH2537" t="str">
            <v>Invalid #</v>
          </cell>
          <cell r="CI2537">
            <v>43123.686840277776</v>
          </cell>
          <cell r="CJ2537"/>
          <cell r="CK2537" t="e">
            <v>#REF!</v>
          </cell>
          <cell r="CL2537" t="e">
            <v>#REF!</v>
          </cell>
        </row>
        <row r="2538">
          <cell r="BG2538" t="str">
            <v>Pass</v>
          </cell>
          <cell r="BH2538" t="str">
            <v>Pass</v>
          </cell>
          <cell r="BI2538" t="str">
            <v>xxxxx</v>
          </cell>
          <cell r="BJ2538">
            <v>0</v>
          </cell>
          <cell r="BK2538">
            <v>0</v>
          </cell>
          <cell r="BL2538">
            <v>0</v>
          </cell>
          <cell r="BM2538"/>
          <cell r="BN2538"/>
          <cell r="BO2538"/>
          <cell r="BP2538"/>
          <cell r="BQ2538">
            <v>0</v>
          </cell>
          <cell r="BR2538">
            <v>0</v>
          </cell>
          <cell r="BS2538">
            <v>0</v>
          </cell>
          <cell r="BT2538">
            <v>0</v>
          </cell>
          <cell r="BU2538">
            <v>0</v>
          </cell>
          <cell r="BV2538">
            <v>0</v>
          </cell>
          <cell r="BW2538">
            <v>0</v>
          </cell>
          <cell r="BX2538">
            <v>0</v>
          </cell>
          <cell r="BY2538"/>
          <cell r="BZ2538">
            <v>0</v>
          </cell>
          <cell r="CA2538" t="e">
            <v>#REF!</v>
          </cell>
          <cell r="CB2538" t="str">
            <v>Match</v>
          </cell>
          <cell r="CC2538" t="b">
            <v>0</v>
          </cell>
          <cell r="CD2538" t="str">
            <v>0</v>
          </cell>
          <cell r="CE2538">
            <v>1</v>
          </cell>
          <cell r="CF2538">
            <v>0</v>
          </cell>
          <cell r="CG2538" t="e">
            <v>#VALUE!</v>
          </cell>
          <cell r="CH2538" t="str">
            <v>Invalid #</v>
          </cell>
          <cell r="CI2538">
            <v>43123.686840277776</v>
          </cell>
          <cell r="CJ2538"/>
          <cell r="CK2538" t="e">
            <v>#REF!</v>
          </cell>
          <cell r="CL2538" t="e">
            <v>#REF!</v>
          </cell>
        </row>
        <row r="2539">
          <cell r="BG2539" t="str">
            <v>Pass</v>
          </cell>
          <cell r="BH2539" t="str">
            <v>Pass</v>
          </cell>
          <cell r="BI2539" t="str">
            <v>xxxxx</v>
          </cell>
          <cell r="BJ2539">
            <v>0</v>
          </cell>
          <cell r="BK2539">
            <v>0</v>
          </cell>
          <cell r="BL2539">
            <v>0</v>
          </cell>
          <cell r="BM2539"/>
          <cell r="BN2539"/>
          <cell r="BO2539"/>
          <cell r="BP2539"/>
          <cell r="BQ2539">
            <v>0</v>
          </cell>
          <cell r="BR2539">
            <v>0</v>
          </cell>
          <cell r="BS2539">
            <v>0</v>
          </cell>
          <cell r="BT2539">
            <v>0</v>
          </cell>
          <cell r="BU2539">
            <v>0</v>
          </cell>
          <cell r="BV2539">
            <v>0</v>
          </cell>
          <cell r="BW2539">
            <v>0</v>
          </cell>
          <cell r="BX2539">
            <v>0</v>
          </cell>
          <cell r="BY2539"/>
          <cell r="BZ2539">
            <v>0</v>
          </cell>
          <cell r="CA2539" t="e">
            <v>#REF!</v>
          </cell>
          <cell r="CB2539" t="str">
            <v>Match</v>
          </cell>
          <cell r="CC2539" t="b">
            <v>0</v>
          </cell>
          <cell r="CD2539" t="str">
            <v>0</v>
          </cell>
          <cell r="CE2539">
            <v>1</v>
          </cell>
          <cell r="CF2539">
            <v>0</v>
          </cell>
          <cell r="CG2539" t="e">
            <v>#VALUE!</v>
          </cell>
          <cell r="CH2539" t="str">
            <v>Invalid #</v>
          </cell>
          <cell r="CI2539">
            <v>43123.686840277776</v>
          </cell>
          <cell r="CJ2539"/>
          <cell r="CK2539" t="e">
            <v>#REF!</v>
          </cell>
          <cell r="CL2539" t="e">
            <v>#REF!</v>
          </cell>
        </row>
        <row r="2540">
          <cell r="BG2540" t="str">
            <v>Pass</v>
          </cell>
          <cell r="BH2540" t="str">
            <v>Pass</v>
          </cell>
          <cell r="BI2540" t="str">
            <v>xxxxx</v>
          </cell>
          <cell r="BJ2540">
            <v>0</v>
          </cell>
          <cell r="BK2540">
            <v>0</v>
          </cell>
          <cell r="BL2540">
            <v>0</v>
          </cell>
          <cell r="BM2540"/>
          <cell r="BN2540"/>
          <cell r="BO2540"/>
          <cell r="BP2540"/>
          <cell r="BQ2540">
            <v>0</v>
          </cell>
          <cell r="BR2540">
            <v>0</v>
          </cell>
          <cell r="BS2540">
            <v>0</v>
          </cell>
          <cell r="BT2540">
            <v>0</v>
          </cell>
          <cell r="BU2540">
            <v>0</v>
          </cell>
          <cell r="BV2540">
            <v>0</v>
          </cell>
          <cell r="BW2540">
            <v>0</v>
          </cell>
          <cell r="BX2540">
            <v>0</v>
          </cell>
          <cell r="BY2540"/>
          <cell r="BZ2540">
            <v>0</v>
          </cell>
          <cell r="CA2540" t="e">
            <v>#REF!</v>
          </cell>
          <cell r="CB2540" t="str">
            <v>Match</v>
          </cell>
          <cell r="CC2540" t="b">
            <v>0</v>
          </cell>
          <cell r="CD2540" t="str">
            <v>0</v>
          </cell>
          <cell r="CE2540">
            <v>1</v>
          </cell>
          <cell r="CF2540">
            <v>0</v>
          </cell>
          <cell r="CG2540" t="e">
            <v>#VALUE!</v>
          </cell>
          <cell r="CH2540" t="str">
            <v>Invalid #</v>
          </cell>
          <cell r="CI2540">
            <v>43123.686840277776</v>
          </cell>
          <cell r="CJ2540"/>
          <cell r="CK2540" t="e">
            <v>#REF!</v>
          </cell>
          <cell r="CL2540" t="e">
            <v>#REF!</v>
          </cell>
        </row>
        <row r="2541">
          <cell r="BG2541" t="str">
            <v>Pass</v>
          </cell>
          <cell r="BH2541" t="str">
            <v>Pass</v>
          </cell>
          <cell r="BI2541" t="str">
            <v>xxxxx</v>
          </cell>
          <cell r="BJ2541">
            <v>0</v>
          </cell>
          <cell r="BK2541">
            <v>0</v>
          </cell>
          <cell r="BL2541">
            <v>0</v>
          </cell>
          <cell r="BM2541"/>
          <cell r="BN2541"/>
          <cell r="BO2541"/>
          <cell r="BP2541"/>
          <cell r="BQ2541">
            <v>0</v>
          </cell>
          <cell r="BR2541">
            <v>0</v>
          </cell>
          <cell r="BS2541">
            <v>0</v>
          </cell>
          <cell r="BT2541">
            <v>0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  <cell r="BY2541"/>
          <cell r="BZ2541">
            <v>0</v>
          </cell>
          <cell r="CA2541" t="e">
            <v>#REF!</v>
          </cell>
          <cell r="CB2541" t="str">
            <v>Match</v>
          </cell>
          <cell r="CC2541" t="b">
            <v>0</v>
          </cell>
          <cell r="CD2541" t="str">
            <v>0</v>
          </cell>
          <cell r="CE2541">
            <v>1</v>
          </cell>
          <cell r="CF2541">
            <v>0</v>
          </cell>
          <cell r="CG2541" t="e">
            <v>#VALUE!</v>
          </cell>
          <cell r="CH2541" t="str">
            <v>Invalid #</v>
          </cell>
          <cell r="CI2541">
            <v>43123.686840277776</v>
          </cell>
          <cell r="CJ2541"/>
          <cell r="CK2541" t="e">
            <v>#REF!</v>
          </cell>
          <cell r="CL2541" t="e">
            <v>#REF!</v>
          </cell>
        </row>
        <row r="2542">
          <cell r="BG2542" t="str">
            <v>Pass</v>
          </cell>
          <cell r="BH2542" t="str">
            <v>Pass</v>
          </cell>
          <cell r="BI2542" t="str">
            <v>xxxxx</v>
          </cell>
          <cell r="BJ2542">
            <v>0</v>
          </cell>
          <cell r="BK2542">
            <v>0</v>
          </cell>
          <cell r="BL2542">
            <v>0</v>
          </cell>
          <cell r="BM2542"/>
          <cell r="BN2542"/>
          <cell r="BO2542"/>
          <cell r="BP2542"/>
          <cell r="BQ2542">
            <v>0</v>
          </cell>
          <cell r="BR2542">
            <v>0</v>
          </cell>
          <cell r="BS2542">
            <v>0</v>
          </cell>
          <cell r="BT2542">
            <v>0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  <cell r="BY2542"/>
          <cell r="BZ2542">
            <v>0</v>
          </cell>
          <cell r="CA2542" t="e">
            <v>#REF!</v>
          </cell>
          <cell r="CB2542" t="str">
            <v>Match</v>
          </cell>
          <cell r="CC2542" t="b">
            <v>0</v>
          </cell>
          <cell r="CD2542" t="str">
            <v>0</v>
          </cell>
          <cell r="CE2542">
            <v>1</v>
          </cell>
          <cell r="CF2542">
            <v>0</v>
          </cell>
          <cell r="CG2542" t="e">
            <v>#VALUE!</v>
          </cell>
          <cell r="CH2542" t="str">
            <v>Invalid #</v>
          </cell>
          <cell r="CI2542">
            <v>43123.686840277776</v>
          </cell>
          <cell r="CJ2542"/>
          <cell r="CK2542" t="e">
            <v>#REF!</v>
          </cell>
          <cell r="CL2542" t="e">
            <v>#REF!</v>
          </cell>
        </row>
        <row r="2543">
          <cell r="BG2543" t="str">
            <v>Pass</v>
          </cell>
          <cell r="BH2543" t="str">
            <v>Pass</v>
          </cell>
          <cell r="BI2543" t="str">
            <v>xxxxx</v>
          </cell>
          <cell r="BJ2543">
            <v>0</v>
          </cell>
          <cell r="BK2543">
            <v>0</v>
          </cell>
          <cell r="BL2543">
            <v>0</v>
          </cell>
          <cell r="BM2543"/>
          <cell r="BN2543"/>
          <cell r="BO2543"/>
          <cell r="BP2543"/>
          <cell r="BQ2543">
            <v>0</v>
          </cell>
          <cell r="BR2543">
            <v>0</v>
          </cell>
          <cell r="BS2543">
            <v>0</v>
          </cell>
          <cell r="BT2543">
            <v>0</v>
          </cell>
          <cell r="BU2543">
            <v>0</v>
          </cell>
          <cell r="BV2543">
            <v>0</v>
          </cell>
          <cell r="BW2543">
            <v>0</v>
          </cell>
          <cell r="BX2543">
            <v>0</v>
          </cell>
          <cell r="BY2543"/>
          <cell r="BZ2543">
            <v>0</v>
          </cell>
          <cell r="CA2543" t="e">
            <v>#REF!</v>
          </cell>
          <cell r="CB2543" t="str">
            <v>Match</v>
          </cell>
          <cell r="CC2543" t="b">
            <v>0</v>
          </cell>
          <cell r="CD2543" t="str">
            <v>0</v>
          </cell>
          <cell r="CE2543">
            <v>1</v>
          </cell>
          <cell r="CF2543">
            <v>0</v>
          </cell>
          <cell r="CG2543" t="e">
            <v>#VALUE!</v>
          </cell>
          <cell r="CH2543" t="str">
            <v>Invalid #</v>
          </cell>
          <cell r="CI2543">
            <v>43123.686840277776</v>
          </cell>
          <cell r="CJ2543"/>
          <cell r="CK2543" t="e">
            <v>#REF!</v>
          </cell>
          <cell r="CL2543" t="e">
            <v>#REF!</v>
          </cell>
        </row>
        <row r="2544">
          <cell r="BG2544" t="str">
            <v>Pass</v>
          </cell>
          <cell r="BH2544" t="str">
            <v>Pass</v>
          </cell>
          <cell r="BI2544" t="str">
            <v>xxxxx</v>
          </cell>
          <cell r="BJ2544">
            <v>0</v>
          </cell>
          <cell r="BK2544">
            <v>0</v>
          </cell>
          <cell r="BL2544">
            <v>0</v>
          </cell>
          <cell r="BM2544"/>
          <cell r="BN2544"/>
          <cell r="BO2544"/>
          <cell r="BP2544"/>
          <cell r="BQ2544">
            <v>0</v>
          </cell>
          <cell r="BR2544">
            <v>0</v>
          </cell>
          <cell r="BS2544">
            <v>0</v>
          </cell>
          <cell r="BT2544">
            <v>0</v>
          </cell>
          <cell r="BU2544">
            <v>0</v>
          </cell>
          <cell r="BV2544">
            <v>0</v>
          </cell>
          <cell r="BW2544">
            <v>0</v>
          </cell>
          <cell r="BX2544">
            <v>0</v>
          </cell>
          <cell r="BY2544"/>
          <cell r="BZ2544">
            <v>0</v>
          </cell>
          <cell r="CA2544" t="e">
            <v>#REF!</v>
          </cell>
          <cell r="CB2544" t="str">
            <v>Match</v>
          </cell>
          <cell r="CC2544" t="b">
            <v>0</v>
          </cell>
          <cell r="CD2544" t="str">
            <v>0</v>
          </cell>
          <cell r="CE2544">
            <v>1</v>
          </cell>
          <cell r="CF2544">
            <v>0</v>
          </cell>
          <cell r="CG2544" t="e">
            <v>#VALUE!</v>
          </cell>
          <cell r="CH2544" t="str">
            <v>Invalid #</v>
          </cell>
          <cell r="CI2544">
            <v>43123.686840277776</v>
          </cell>
          <cell r="CJ2544"/>
          <cell r="CK2544" t="e">
            <v>#REF!</v>
          </cell>
          <cell r="CL2544" t="e">
            <v>#REF!</v>
          </cell>
        </row>
        <row r="2545">
          <cell r="BG2545" t="str">
            <v>Pass</v>
          </cell>
          <cell r="BH2545" t="str">
            <v>Pass</v>
          </cell>
          <cell r="BI2545" t="str">
            <v>xxxxx</v>
          </cell>
          <cell r="BJ2545">
            <v>0</v>
          </cell>
          <cell r="BK2545">
            <v>0</v>
          </cell>
          <cell r="BL2545">
            <v>0</v>
          </cell>
          <cell r="BM2545"/>
          <cell r="BN2545"/>
          <cell r="BO2545"/>
          <cell r="BP2545"/>
          <cell r="BQ2545">
            <v>0</v>
          </cell>
          <cell r="BR2545">
            <v>0</v>
          </cell>
          <cell r="BS2545">
            <v>0</v>
          </cell>
          <cell r="BT2545">
            <v>0</v>
          </cell>
          <cell r="BU2545">
            <v>0</v>
          </cell>
          <cell r="BV2545">
            <v>0</v>
          </cell>
          <cell r="BW2545">
            <v>0</v>
          </cell>
          <cell r="BX2545">
            <v>0</v>
          </cell>
          <cell r="BY2545"/>
          <cell r="BZ2545">
            <v>0</v>
          </cell>
          <cell r="CA2545" t="e">
            <v>#REF!</v>
          </cell>
          <cell r="CB2545" t="str">
            <v>Match</v>
          </cell>
          <cell r="CC2545" t="b">
            <v>0</v>
          </cell>
          <cell r="CD2545" t="str">
            <v>0</v>
          </cell>
          <cell r="CE2545">
            <v>1</v>
          </cell>
          <cell r="CF2545">
            <v>0</v>
          </cell>
          <cell r="CG2545" t="e">
            <v>#VALUE!</v>
          </cell>
          <cell r="CH2545" t="str">
            <v>Invalid #</v>
          </cell>
          <cell r="CI2545">
            <v>43123.686840277776</v>
          </cell>
          <cell r="CJ2545"/>
          <cell r="CK2545" t="e">
            <v>#REF!</v>
          </cell>
          <cell r="CL2545" t="e">
            <v>#REF!</v>
          </cell>
        </row>
        <row r="2546">
          <cell r="BG2546" t="str">
            <v>Pass</v>
          </cell>
          <cell r="BH2546" t="str">
            <v>Pass</v>
          </cell>
          <cell r="BI2546" t="str">
            <v>xxxxx</v>
          </cell>
          <cell r="BJ2546">
            <v>0</v>
          </cell>
          <cell r="BK2546">
            <v>0</v>
          </cell>
          <cell r="BL2546">
            <v>0</v>
          </cell>
          <cell r="BM2546"/>
          <cell r="BN2546"/>
          <cell r="BO2546"/>
          <cell r="BP2546"/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0</v>
          </cell>
          <cell r="BW2546">
            <v>0</v>
          </cell>
          <cell r="BX2546">
            <v>0</v>
          </cell>
          <cell r="BY2546"/>
          <cell r="BZ2546">
            <v>0</v>
          </cell>
          <cell r="CA2546" t="e">
            <v>#REF!</v>
          </cell>
          <cell r="CB2546" t="str">
            <v>Match</v>
          </cell>
          <cell r="CC2546" t="b">
            <v>0</v>
          </cell>
          <cell r="CD2546" t="str">
            <v>0</v>
          </cell>
          <cell r="CE2546">
            <v>1</v>
          </cell>
          <cell r="CF2546">
            <v>0</v>
          </cell>
          <cell r="CG2546" t="e">
            <v>#VALUE!</v>
          </cell>
          <cell r="CH2546" t="str">
            <v>Invalid #</v>
          </cell>
          <cell r="CI2546">
            <v>43123.686840277776</v>
          </cell>
          <cell r="CJ2546"/>
          <cell r="CK2546" t="e">
            <v>#REF!</v>
          </cell>
          <cell r="CL2546" t="e">
            <v>#REF!</v>
          </cell>
        </row>
        <row r="2547">
          <cell r="BG2547" t="str">
            <v>Pass</v>
          </cell>
          <cell r="BH2547" t="str">
            <v>Pass</v>
          </cell>
          <cell r="BI2547" t="str">
            <v>xxxxx</v>
          </cell>
          <cell r="BJ2547">
            <v>0</v>
          </cell>
          <cell r="BK2547">
            <v>0</v>
          </cell>
          <cell r="BL2547">
            <v>0</v>
          </cell>
          <cell r="BM2547"/>
          <cell r="BN2547"/>
          <cell r="BO2547"/>
          <cell r="BP2547"/>
          <cell r="BQ2547">
            <v>0</v>
          </cell>
          <cell r="BR2547">
            <v>0</v>
          </cell>
          <cell r="BS2547">
            <v>0</v>
          </cell>
          <cell r="BT2547">
            <v>0</v>
          </cell>
          <cell r="BU2547">
            <v>0</v>
          </cell>
          <cell r="BV2547">
            <v>0</v>
          </cell>
          <cell r="BW2547">
            <v>0</v>
          </cell>
          <cell r="BX2547">
            <v>0</v>
          </cell>
          <cell r="BY2547"/>
          <cell r="BZ2547">
            <v>0</v>
          </cell>
          <cell r="CA2547" t="e">
            <v>#REF!</v>
          </cell>
          <cell r="CB2547" t="str">
            <v>Match</v>
          </cell>
          <cell r="CC2547" t="b">
            <v>0</v>
          </cell>
          <cell r="CD2547" t="str">
            <v>0</v>
          </cell>
          <cell r="CE2547">
            <v>1</v>
          </cell>
          <cell r="CF2547">
            <v>0</v>
          </cell>
          <cell r="CG2547" t="e">
            <v>#VALUE!</v>
          </cell>
          <cell r="CH2547" t="str">
            <v>Invalid #</v>
          </cell>
          <cell r="CI2547">
            <v>43123.686840277776</v>
          </cell>
          <cell r="CJ2547"/>
          <cell r="CK2547" t="e">
            <v>#REF!</v>
          </cell>
          <cell r="CL2547" t="e">
            <v>#REF!</v>
          </cell>
        </row>
        <row r="2548">
          <cell r="BG2548" t="str">
            <v>Pass</v>
          </cell>
          <cell r="BH2548" t="str">
            <v>Pass</v>
          </cell>
          <cell r="BI2548" t="str">
            <v>xxxxx</v>
          </cell>
          <cell r="BJ2548">
            <v>0</v>
          </cell>
          <cell r="BK2548">
            <v>0</v>
          </cell>
          <cell r="BL2548">
            <v>0</v>
          </cell>
          <cell r="BM2548"/>
          <cell r="BN2548"/>
          <cell r="BO2548"/>
          <cell r="BP2548"/>
          <cell r="BQ2548">
            <v>0</v>
          </cell>
          <cell r="BR2548">
            <v>0</v>
          </cell>
          <cell r="BS2548">
            <v>0</v>
          </cell>
          <cell r="BT2548">
            <v>0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  <cell r="BY2548"/>
          <cell r="BZ2548">
            <v>0</v>
          </cell>
          <cell r="CA2548" t="e">
            <v>#REF!</v>
          </cell>
          <cell r="CB2548" t="str">
            <v>Match</v>
          </cell>
          <cell r="CC2548" t="b">
            <v>0</v>
          </cell>
          <cell r="CD2548" t="str">
            <v>0</v>
          </cell>
          <cell r="CE2548">
            <v>1</v>
          </cell>
          <cell r="CF2548">
            <v>0</v>
          </cell>
          <cell r="CG2548" t="e">
            <v>#VALUE!</v>
          </cell>
          <cell r="CH2548" t="str">
            <v>Invalid #</v>
          </cell>
          <cell r="CI2548">
            <v>43123.686840277776</v>
          </cell>
          <cell r="CJ2548"/>
          <cell r="CK2548" t="e">
            <v>#REF!</v>
          </cell>
          <cell r="CL2548" t="e">
            <v>#REF!</v>
          </cell>
        </row>
        <row r="2549">
          <cell r="BG2549" t="str">
            <v>Pass</v>
          </cell>
          <cell r="BH2549" t="str">
            <v>Pass</v>
          </cell>
          <cell r="BI2549" t="str">
            <v>xxxxx</v>
          </cell>
          <cell r="BJ2549">
            <v>0</v>
          </cell>
          <cell r="BK2549">
            <v>0</v>
          </cell>
          <cell r="BL2549">
            <v>0</v>
          </cell>
          <cell r="BM2549"/>
          <cell r="BN2549"/>
          <cell r="BO2549"/>
          <cell r="BP2549"/>
          <cell r="BQ2549">
            <v>0</v>
          </cell>
          <cell r="BR2549">
            <v>0</v>
          </cell>
          <cell r="BS2549">
            <v>0</v>
          </cell>
          <cell r="BT2549">
            <v>0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  <cell r="BY2549"/>
          <cell r="BZ2549">
            <v>0</v>
          </cell>
          <cell r="CA2549" t="e">
            <v>#REF!</v>
          </cell>
          <cell r="CB2549" t="str">
            <v>Match</v>
          </cell>
          <cell r="CC2549" t="b">
            <v>0</v>
          </cell>
          <cell r="CD2549" t="str">
            <v>0</v>
          </cell>
          <cell r="CE2549">
            <v>1</v>
          </cell>
          <cell r="CF2549">
            <v>0</v>
          </cell>
          <cell r="CG2549" t="e">
            <v>#VALUE!</v>
          </cell>
          <cell r="CH2549" t="str">
            <v>Invalid #</v>
          </cell>
          <cell r="CI2549">
            <v>43123.686840277776</v>
          </cell>
          <cell r="CJ2549"/>
          <cell r="CK2549" t="e">
            <v>#REF!</v>
          </cell>
          <cell r="CL2549" t="e">
            <v>#REF!</v>
          </cell>
        </row>
        <row r="2550">
          <cell r="BG2550" t="str">
            <v>Pass</v>
          </cell>
          <cell r="BH2550" t="str">
            <v>Pass</v>
          </cell>
          <cell r="BI2550" t="str">
            <v>xxxxx</v>
          </cell>
          <cell r="BJ2550">
            <v>0</v>
          </cell>
          <cell r="BK2550">
            <v>0</v>
          </cell>
          <cell r="BL2550">
            <v>0</v>
          </cell>
          <cell r="BM2550"/>
          <cell r="BN2550"/>
          <cell r="BO2550"/>
          <cell r="BP2550"/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/>
          <cell r="BZ2550">
            <v>0</v>
          </cell>
          <cell r="CA2550" t="e">
            <v>#REF!</v>
          </cell>
          <cell r="CB2550" t="str">
            <v>Match</v>
          </cell>
          <cell r="CC2550" t="b">
            <v>0</v>
          </cell>
          <cell r="CD2550" t="str">
            <v>0</v>
          </cell>
          <cell r="CE2550">
            <v>1</v>
          </cell>
          <cell r="CF2550">
            <v>0</v>
          </cell>
          <cell r="CG2550" t="e">
            <v>#VALUE!</v>
          </cell>
          <cell r="CH2550" t="str">
            <v>Invalid #</v>
          </cell>
          <cell r="CI2550">
            <v>43123.686840277776</v>
          </cell>
          <cell r="CJ2550"/>
          <cell r="CK2550" t="e">
            <v>#REF!</v>
          </cell>
          <cell r="CL2550" t="e">
            <v>#REF!</v>
          </cell>
        </row>
        <row r="2551">
          <cell r="BG2551" t="str">
            <v>Pass</v>
          </cell>
          <cell r="BH2551" t="str">
            <v>Pass</v>
          </cell>
          <cell r="BI2551" t="str">
            <v>xxxxx</v>
          </cell>
          <cell r="BJ2551">
            <v>0</v>
          </cell>
          <cell r="BK2551">
            <v>0</v>
          </cell>
          <cell r="BL2551">
            <v>0</v>
          </cell>
          <cell r="BM2551"/>
          <cell r="BN2551"/>
          <cell r="BO2551"/>
          <cell r="BP2551"/>
          <cell r="BQ2551">
            <v>0</v>
          </cell>
          <cell r="BR2551">
            <v>0</v>
          </cell>
          <cell r="BS2551">
            <v>0</v>
          </cell>
          <cell r="BT2551">
            <v>0</v>
          </cell>
          <cell r="BU2551">
            <v>0</v>
          </cell>
          <cell r="BV2551">
            <v>0</v>
          </cell>
          <cell r="BW2551">
            <v>0</v>
          </cell>
          <cell r="BX2551">
            <v>0</v>
          </cell>
          <cell r="BY2551"/>
          <cell r="BZ2551">
            <v>0</v>
          </cell>
          <cell r="CA2551" t="e">
            <v>#REF!</v>
          </cell>
          <cell r="CB2551" t="str">
            <v>Match</v>
          </cell>
          <cell r="CC2551" t="b">
            <v>0</v>
          </cell>
          <cell r="CD2551" t="str">
            <v>0</v>
          </cell>
          <cell r="CE2551">
            <v>1</v>
          </cell>
          <cell r="CF2551">
            <v>0</v>
          </cell>
          <cell r="CG2551" t="e">
            <v>#VALUE!</v>
          </cell>
          <cell r="CH2551" t="str">
            <v>Invalid #</v>
          </cell>
          <cell r="CI2551">
            <v>43123.686840277776</v>
          </cell>
          <cell r="CJ2551"/>
          <cell r="CK2551" t="e">
            <v>#REF!</v>
          </cell>
          <cell r="CL2551" t="e">
            <v>#REF!</v>
          </cell>
        </row>
        <row r="2552">
          <cell r="BG2552" t="str">
            <v>Pass</v>
          </cell>
          <cell r="BH2552" t="str">
            <v>Pass</v>
          </cell>
          <cell r="BI2552" t="str">
            <v>xxxxx</v>
          </cell>
          <cell r="BJ2552">
            <v>0</v>
          </cell>
          <cell r="BK2552">
            <v>0</v>
          </cell>
          <cell r="BL2552">
            <v>0</v>
          </cell>
          <cell r="BM2552"/>
          <cell r="BN2552"/>
          <cell r="BO2552"/>
          <cell r="BP2552"/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/>
          <cell r="BZ2552">
            <v>0</v>
          </cell>
          <cell r="CA2552" t="e">
            <v>#REF!</v>
          </cell>
          <cell r="CB2552" t="str">
            <v>Match</v>
          </cell>
          <cell r="CC2552" t="b">
            <v>0</v>
          </cell>
          <cell r="CD2552" t="str">
            <v>0</v>
          </cell>
          <cell r="CE2552">
            <v>1</v>
          </cell>
          <cell r="CF2552">
            <v>0</v>
          </cell>
          <cell r="CG2552" t="e">
            <v>#VALUE!</v>
          </cell>
          <cell r="CH2552" t="str">
            <v>Invalid #</v>
          </cell>
          <cell r="CI2552">
            <v>43123.686840277776</v>
          </cell>
          <cell r="CJ2552"/>
          <cell r="CK2552" t="e">
            <v>#REF!</v>
          </cell>
          <cell r="CL2552" t="e">
            <v>#REF!</v>
          </cell>
        </row>
        <row r="2553">
          <cell r="BG2553" t="str">
            <v>Pass</v>
          </cell>
          <cell r="BH2553" t="str">
            <v>Pass</v>
          </cell>
          <cell r="BI2553" t="str">
            <v>xxxxx</v>
          </cell>
          <cell r="BJ2553">
            <v>0</v>
          </cell>
          <cell r="BK2553">
            <v>0</v>
          </cell>
          <cell r="BL2553">
            <v>0</v>
          </cell>
          <cell r="BM2553"/>
          <cell r="BN2553"/>
          <cell r="BO2553"/>
          <cell r="BP2553"/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/>
          <cell r="BZ2553">
            <v>0</v>
          </cell>
          <cell r="CA2553" t="e">
            <v>#REF!</v>
          </cell>
          <cell r="CB2553" t="str">
            <v>Match</v>
          </cell>
          <cell r="CC2553" t="b">
            <v>0</v>
          </cell>
          <cell r="CD2553" t="str">
            <v>0</v>
          </cell>
          <cell r="CE2553">
            <v>1</v>
          </cell>
          <cell r="CF2553">
            <v>0</v>
          </cell>
          <cell r="CG2553" t="e">
            <v>#VALUE!</v>
          </cell>
          <cell r="CH2553" t="str">
            <v>Invalid #</v>
          </cell>
          <cell r="CI2553">
            <v>43123.686840277776</v>
          </cell>
          <cell r="CJ2553"/>
          <cell r="CK2553" t="e">
            <v>#REF!</v>
          </cell>
          <cell r="CL2553" t="e">
            <v>#REF!</v>
          </cell>
        </row>
        <row r="2554">
          <cell r="BG2554" t="str">
            <v>Pass</v>
          </cell>
          <cell r="BH2554" t="str">
            <v>Pass</v>
          </cell>
          <cell r="BI2554" t="str">
            <v>xxxxx</v>
          </cell>
          <cell r="BJ2554">
            <v>0</v>
          </cell>
          <cell r="BK2554">
            <v>0</v>
          </cell>
          <cell r="BL2554">
            <v>0</v>
          </cell>
          <cell r="BM2554"/>
          <cell r="BN2554"/>
          <cell r="BO2554"/>
          <cell r="BP2554"/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/>
          <cell r="BZ2554">
            <v>0</v>
          </cell>
          <cell r="CA2554" t="e">
            <v>#REF!</v>
          </cell>
          <cell r="CB2554" t="str">
            <v>Match</v>
          </cell>
          <cell r="CC2554" t="b">
            <v>0</v>
          </cell>
          <cell r="CD2554" t="str">
            <v>0</v>
          </cell>
          <cell r="CE2554">
            <v>1</v>
          </cell>
          <cell r="CF2554">
            <v>0</v>
          </cell>
          <cell r="CG2554" t="e">
            <v>#VALUE!</v>
          </cell>
          <cell r="CH2554" t="str">
            <v>Invalid #</v>
          </cell>
          <cell r="CI2554">
            <v>43123.686840277776</v>
          </cell>
          <cell r="CJ2554"/>
          <cell r="CK2554" t="e">
            <v>#REF!</v>
          </cell>
          <cell r="CL2554" t="e">
            <v>#REF!</v>
          </cell>
        </row>
        <row r="2555">
          <cell r="BG2555" t="str">
            <v>Pass</v>
          </cell>
          <cell r="BH2555" t="str">
            <v>Pass</v>
          </cell>
          <cell r="BI2555" t="str">
            <v>xxxxx</v>
          </cell>
          <cell r="BJ2555">
            <v>0</v>
          </cell>
          <cell r="BK2555">
            <v>0</v>
          </cell>
          <cell r="BL2555">
            <v>0</v>
          </cell>
          <cell r="BM2555"/>
          <cell r="BN2555"/>
          <cell r="BO2555"/>
          <cell r="BP2555"/>
          <cell r="BQ2555">
            <v>0</v>
          </cell>
          <cell r="BR2555">
            <v>0</v>
          </cell>
          <cell r="BS2555">
            <v>0</v>
          </cell>
          <cell r="BT2555">
            <v>0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  <cell r="BY2555"/>
          <cell r="BZ2555">
            <v>0</v>
          </cell>
          <cell r="CA2555" t="e">
            <v>#REF!</v>
          </cell>
          <cell r="CB2555" t="str">
            <v>Match</v>
          </cell>
          <cell r="CC2555" t="b">
            <v>0</v>
          </cell>
          <cell r="CD2555" t="str">
            <v>0</v>
          </cell>
          <cell r="CE2555">
            <v>1</v>
          </cell>
          <cell r="CF2555">
            <v>0</v>
          </cell>
          <cell r="CG2555" t="e">
            <v>#VALUE!</v>
          </cell>
          <cell r="CH2555" t="str">
            <v>Invalid #</v>
          </cell>
          <cell r="CI2555">
            <v>43123.686840277776</v>
          </cell>
          <cell r="CJ2555"/>
          <cell r="CK2555" t="e">
            <v>#REF!</v>
          </cell>
          <cell r="CL2555" t="e">
            <v>#REF!</v>
          </cell>
        </row>
        <row r="2556">
          <cell r="BG2556" t="str">
            <v>Pass</v>
          </cell>
          <cell r="BH2556" t="str">
            <v>Pass</v>
          </cell>
          <cell r="BI2556" t="str">
            <v>xxxxx</v>
          </cell>
          <cell r="BJ2556">
            <v>0</v>
          </cell>
          <cell r="BK2556">
            <v>0</v>
          </cell>
          <cell r="BL2556">
            <v>0</v>
          </cell>
          <cell r="BM2556"/>
          <cell r="BN2556"/>
          <cell r="BO2556"/>
          <cell r="BP2556"/>
          <cell r="BQ2556">
            <v>0</v>
          </cell>
          <cell r="BR2556">
            <v>0</v>
          </cell>
          <cell r="BS2556">
            <v>0</v>
          </cell>
          <cell r="BT2556">
            <v>0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  <cell r="BY2556"/>
          <cell r="BZ2556">
            <v>0</v>
          </cell>
          <cell r="CA2556" t="e">
            <v>#REF!</v>
          </cell>
          <cell r="CB2556" t="str">
            <v>Match</v>
          </cell>
          <cell r="CC2556" t="b">
            <v>0</v>
          </cell>
          <cell r="CD2556" t="str">
            <v>0</v>
          </cell>
          <cell r="CE2556">
            <v>1</v>
          </cell>
          <cell r="CF2556">
            <v>0</v>
          </cell>
          <cell r="CG2556" t="e">
            <v>#VALUE!</v>
          </cell>
          <cell r="CH2556" t="str">
            <v>Invalid #</v>
          </cell>
          <cell r="CI2556">
            <v>43123.686840277776</v>
          </cell>
          <cell r="CJ2556"/>
          <cell r="CK2556" t="e">
            <v>#REF!</v>
          </cell>
          <cell r="CL2556" t="e">
            <v>#REF!</v>
          </cell>
        </row>
        <row r="2557">
          <cell r="BG2557" t="str">
            <v>Pass</v>
          </cell>
          <cell r="BH2557" t="str">
            <v>Pass</v>
          </cell>
          <cell r="BI2557" t="str">
            <v>xxxxx</v>
          </cell>
          <cell r="BJ2557">
            <v>0</v>
          </cell>
          <cell r="BK2557">
            <v>0</v>
          </cell>
          <cell r="BL2557">
            <v>0</v>
          </cell>
          <cell r="BM2557"/>
          <cell r="BN2557"/>
          <cell r="BO2557"/>
          <cell r="BP2557"/>
          <cell r="BQ2557">
            <v>0</v>
          </cell>
          <cell r="BR2557">
            <v>0</v>
          </cell>
          <cell r="BS2557">
            <v>0</v>
          </cell>
          <cell r="BT2557">
            <v>0</v>
          </cell>
          <cell r="BU2557">
            <v>0</v>
          </cell>
          <cell r="BV2557">
            <v>0</v>
          </cell>
          <cell r="BW2557">
            <v>0</v>
          </cell>
          <cell r="BX2557">
            <v>0</v>
          </cell>
          <cell r="BY2557"/>
          <cell r="BZ2557">
            <v>0</v>
          </cell>
          <cell r="CA2557" t="e">
            <v>#REF!</v>
          </cell>
          <cell r="CB2557" t="str">
            <v>Match</v>
          </cell>
          <cell r="CC2557" t="b">
            <v>0</v>
          </cell>
          <cell r="CD2557" t="str">
            <v>0</v>
          </cell>
          <cell r="CE2557">
            <v>1</v>
          </cell>
          <cell r="CF2557">
            <v>0</v>
          </cell>
          <cell r="CG2557" t="e">
            <v>#VALUE!</v>
          </cell>
          <cell r="CH2557" t="str">
            <v>Invalid #</v>
          </cell>
          <cell r="CI2557">
            <v>43123.686840277776</v>
          </cell>
          <cell r="CJ2557"/>
          <cell r="CK2557" t="e">
            <v>#REF!</v>
          </cell>
          <cell r="CL2557" t="e">
            <v>#REF!</v>
          </cell>
        </row>
        <row r="2558">
          <cell r="BG2558" t="str">
            <v>Pass</v>
          </cell>
          <cell r="BH2558" t="str">
            <v>Pass</v>
          </cell>
          <cell r="BI2558" t="str">
            <v>xxxxx</v>
          </cell>
          <cell r="BJ2558">
            <v>0</v>
          </cell>
          <cell r="BK2558">
            <v>0</v>
          </cell>
          <cell r="BL2558">
            <v>0</v>
          </cell>
          <cell r="BM2558"/>
          <cell r="BN2558"/>
          <cell r="BO2558"/>
          <cell r="BP2558"/>
          <cell r="BQ2558">
            <v>0</v>
          </cell>
          <cell r="BR2558">
            <v>0</v>
          </cell>
          <cell r="BS2558">
            <v>0</v>
          </cell>
          <cell r="BT2558">
            <v>0</v>
          </cell>
          <cell r="BU2558">
            <v>0</v>
          </cell>
          <cell r="BV2558">
            <v>0</v>
          </cell>
          <cell r="BW2558">
            <v>0</v>
          </cell>
          <cell r="BX2558">
            <v>0</v>
          </cell>
          <cell r="BY2558"/>
          <cell r="BZ2558">
            <v>0</v>
          </cell>
          <cell r="CA2558" t="e">
            <v>#REF!</v>
          </cell>
          <cell r="CB2558" t="str">
            <v>Match</v>
          </cell>
          <cell r="CC2558" t="b">
            <v>0</v>
          </cell>
          <cell r="CD2558" t="str">
            <v>0</v>
          </cell>
          <cell r="CE2558">
            <v>1</v>
          </cell>
          <cell r="CF2558">
            <v>0</v>
          </cell>
          <cell r="CG2558" t="e">
            <v>#VALUE!</v>
          </cell>
          <cell r="CH2558" t="str">
            <v>Invalid #</v>
          </cell>
          <cell r="CI2558">
            <v>43123.686840277776</v>
          </cell>
          <cell r="CJ2558"/>
          <cell r="CK2558" t="e">
            <v>#REF!</v>
          </cell>
          <cell r="CL2558" t="e">
            <v>#REF!</v>
          </cell>
        </row>
        <row r="2559">
          <cell r="BG2559" t="str">
            <v>Pass</v>
          </cell>
          <cell r="BH2559" t="str">
            <v>Pass</v>
          </cell>
          <cell r="BI2559" t="str">
            <v>xxxxx</v>
          </cell>
          <cell r="BJ2559">
            <v>0</v>
          </cell>
          <cell r="BK2559">
            <v>0</v>
          </cell>
          <cell r="BL2559">
            <v>0</v>
          </cell>
          <cell r="BM2559"/>
          <cell r="BN2559"/>
          <cell r="BO2559"/>
          <cell r="BP2559"/>
          <cell r="BQ2559">
            <v>0</v>
          </cell>
          <cell r="BR2559">
            <v>0</v>
          </cell>
          <cell r="BS2559">
            <v>0</v>
          </cell>
          <cell r="BT2559">
            <v>0</v>
          </cell>
          <cell r="BU2559">
            <v>0</v>
          </cell>
          <cell r="BV2559">
            <v>0</v>
          </cell>
          <cell r="BW2559">
            <v>0</v>
          </cell>
          <cell r="BX2559">
            <v>0</v>
          </cell>
          <cell r="BY2559"/>
          <cell r="BZ2559">
            <v>0</v>
          </cell>
          <cell r="CA2559" t="e">
            <v>#REF!</v>
          </cell>
          <cell r="CB2559" t="str">
            <v>Match</v>
          </cell>
          <cell r="CC2559" t="b">
            <v>0</v>
          </cell>
          <cell r="CD2559" t="str">
            <v>0</v>
          </cell>
          <cell r="CE2559">
            <v>1</v>
          </cell>
          <cell r="CF2559">
            <v>0</v>
          </cell>
          <cell r="CG2559" t="e">
            <v>#VALUE!</v>
          </cell>
          <cell r="CH2559" t="str">
            <v>Invalid #</v>
          </cell>
          <cell r="CI2559">
            <v>43123.686840277776</v>
          </cell>
          <cell r="CJ2559"/>
          <cell r="CK2559" t="e">
            <v>#REF!</v>
          </cell>
          <cell r="CL2559" t="e">
            <v>#REF!</v>
          </cell>
        </row>
        <row r="2560">
          <cell r="BG2560" t="str">
            <v>Pass</v>
          </cell>
          <cell r="BH2560" t="str">
            <v>Pass</v>
          </cell>
          <cell r="BI2560" t="str">
            <v>xxxxx</v>
          </cell>
          <cell r="BJ2560">
            <v>0</v>
          </cell>
          <cell r="BK2560">
            <v>0</v>
          </cell>
          <cell r="BL2560">
            <v>0</v>
          </cell>
          <cell r="BM2560"/>
          <cell r="BN2560"/>
          <cell r="BO2560"/>
          <cell r="BP2560"/>
          <cell r="BQ2560">
            <v>0</v>
          </cell>
          <cell r="BR2560">
            <v>0</v>
          </cell>
          <cell r="BS2560">
            <v>0</v>
          </cell>
          <cell r="BT2560">
            <v>0</v>
          </cell>
          <cell r="BU2560">
            <v>0</v>
          </cell>
          <cell r="BV2560">
            <v>0</v>
          </cell>
          <cell r="BW2560">
            <v>0</v>
          </cell>
          <cell r="BX2560">
            <v>0</v>
          </cell>
          <cell r="BY2560"/>
          <cell r="BZ2560">
            <v>0</v>
          </cell>
          <cell r="CA2560" t="e">
            <v>#REF!</v>
          </cell>
          <cell r="CB2560" t="str">
            <v>Match</v>
          </cell>
          <cell r="CC2560" t="b">
            <v>0</v>
          </cell>
          <cell r="CD2560" t="str">
            <v>0</v>
          </cell>
          <cell r="CE2560">
            <v>1</v>
          </cell>
          <cell r="CF2560">
            <v>0</v>
          </cell>
          <cell r="CG2560" t="e">
            <v>#VALUE!</v>
          </cell>
          <cell r="CH2560" t="str">
            <v>Invalid #</v>
          </cell>
          <cell r="CI2560">
            <v>43123.686840277776</v>
          </cell>
          <cell r="CJ2560"/>
          <cell r="CK2560" t="e">
            <v>#REF!</v>
          </cell>
          <cell r="CL2560" t="e">
            <v>#REF!</v>
          </cell>
        </row>
        <row r="2561">
          <cell r="BG2561" t="str">
            <v>Pass</v>
          </cell>
          <cell r="BH2561" t="str">
            <v>Pass</v>
          </cell>
          <cell r="BI2561" t="str">
            <v>xxxxx</v>
          </cell>
          <cell r="BJ2561">
            <v>0</v>
          </cell>
          <cell r="BK2561">
            <v>0</v>
          </cell>
          <cell r="BL2561">
            <v>0</v>
          </cell>
          <cell r="BM2561"/>
          <cell r="BN2561"/>
          <cell r="BO2561"/>
          <cell r="BP2561"/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/>
          <cell r="BZ2561">
            <v>0</v>
          </cell>
          <cell r="CA2561" t="e">
            <v>#REF!</v>
          </cell>
          <cell r="CB2561" t="str">
            <v>Match</v>
          </cell>
          <cell r="CC2561" t="b">
            <v>0</v>
          </cell>
          <cell r="CD2561" t="str">
            <v>0</v>
          </cell>
          <cell r="CE2561">
            <v>1</v>
          </cell>
          <cell r="CF2561">
            <v>0</v>
          </cell>
          <cell r="CG2561" t="e">
            <v>#VALUE!</v>
          </cell>
          <cell r="CH2561" t="str">
            <v>Invalid #</v>
          </cell>
          <cell r="CI2561">
            <v>43123.686840277776</v>
          </cell>
          <cell r="CJ2561"/>
          <cell r="CK2561" t="e">
            <v>#REF!</v>
          </cell>
          <cell r="CL2561" t="e">
            <v>#REF!</v>
          </cell>
        </row>
        <row r="2562">
          <cell r="BG2562" t="str">
            <v>Pass</v>
          </cell>
          <cell r="BH2562" t="str">
            <v>Pass</v>
          </cell>
          <cell r="BI2562" t="str">
            <v>xxxxx</v>
          </cell>
          <cell r="BJ2562">
            <v>0</v>
          </cell>
          <cell r="BK2562">
            <v>0</v>
          </cell>
          <cell r="BL2562">
            <v>0</v>
          </cell>
          <cell r="BM2562"/>
          <cell r="BN2562"/>
          <cell r="BO2562"/>
          <cell r="BP2562"/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/>
          <cell r="BZ2562">
            <v>0</v>
          </cell>
          <cell r="CA2562" t="e">
            <v>#REF!</v>
          </cell>
          <cell r="CB2562" t="str">
            <v>Match</v>
          </cell>
          <cell r="CC2562" t="b">
            <v>0</v>
          </cell>
          <cell r="CD2562" t="str">
            <v>0</v>
          </cell>
          <cell r="CE2562">
            <v>1</v>
          </cell>
          <cell r="CF2562">
            <v>0</v>
          </cell>
          <cell r="CG2562" t="e">
            <v>#VALUE!</v>
          </cell>
          <cell r="CH2562" t="str">
            <v>Invalid #</v>
          </cell>
          <cell r="CI2562">
            <v>43123.686840277776</v>
          </cell>
          <cell r="CJ2562"/>
          <cell r="CK2562" t="e">
            <v>#REF!</v>
          </cell>
          <cell r="CL2562" t="e">
            <v>#REF!</v>
          </cell>
        </row>
        <row r="2563">
          <cell r="BG2563" t="str">
            <v>Pass</v>
          </cell>
          <cell r="BH2563" t="str">
            <v>Pass</v>
          </cell>
          <cell r="BI2563" t="str">
            <v>xxxxx</v>
          </cell>
          <cell r="BJ2563">
            <v>0</v>
          </cell>
          <cell r="BK2563">
            <v>0</v>
          </cell>
          <cell r="BL2563">
            <v>0</v>
          </cell>
          <cell r="BM2563"/>
          <cell r="BN2563"/>
          <cell r="BO2563"/>
          <cell r="BP2563"/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/>
          <cell r="BZ2563">
            <v>0</v>
          </cell>
          <cell r="CA2563" t="e">
            <v>#REF!</v>
          </cell>
          <cell r="CB2563" t="str">
            <v>Match</v>
          </cell>
          <cell r="CC2563" t="b">
            <v>0</v>
          </cell>
          <cell r="CD2563" t="str">
            <v>0</v>
          </cell>
          <cell r="CE2563">
            <v>1</v>
          </cell>
          <cell r="CF2563">
            <v>0</v>
          </cell>
          <cell r="CG2563" t="e">
            <v>#VALUE!</v>
          </cell>
          <cell r="CH2563" t="str">
            <v>Invalid #</v>
          </cell>
          <cell r="CI2563">
            <v>43123.686840277776</v>
          </cell>
          <cell r="CJ2563"/>
          <cell r="CK2563" t="e">
            <v>#REF!</v>
          </cell>
          <cell r="CL2563" t="e">
            <v>#REF!</v>
          </cell>
        </row>
        <row r="2564">
          <cell r="BG2564" t="str">
            <v>Pass</v>
          </cell>
          <cell r="BH2564" t="str">
            <v>Pass</v>
          </cell>
          <cell r="BI2564" t="str">
            <v>xxxxx</v>
          </cell>
          <cell r="BJ2564">
            <v>0</v>
          </cell>
          <cell r="BK2564">
            <v>0</v>
          </cell>
          <cell r="BL2564">
            <v>0</v>
          </cell>
          <cell r="BM2564"/>
          <cell r="BN2564"/>
          <cell r="BO2564"/>
          <cell r="BP2564"/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0</v>
          </cell>
          <cell r="BV2564">
            <v>0</v>
          </cell>
          <cell r="BW2564">
            <v>0</v>
          </cell>
          <cell r="BX2564">
            <v>0</v>
          </cell>
          <cell r="BY2564"/>
          <cell r="BZ2564">
            <v>0</v>
          </cell>
          <cell r="CA2564" t="e">
            <v>#REF!</v>
          </cell>
          <cell r="CB2564" t="str">
            <v>Match</v>
          </cell>
          <cell r="CC2564" t="b">
            <v>0</v>
          </cell>
          <cell r="CD2564" t="str">
            <v>0</v>
          </cell>
          <cell r="CE2564">
            <v>1</v>
          </cell>
          <cell r="CF2564">
            <v>0</v>
          </cell>
          <cell r="CG2564" t="e">
            <v>#VALUE!</v>
          </cell>
          <cell r="CH2564" t="str">
            <v>Invalid #</v>
          </cell>
          <cell r="CI2564">
            <v>43123.686840277776</v>
          </cell>
          <cell r="CJ2564"/>
          <cell r="CK2564" t="e">
            <v>#REF!</v>
          </cell>
          <cell r="CL2564" t="e">
            <v>#REF!</v>
          </cell>
        </row>
        <row r="2565">
          <cell r="BG2565" t="str">
            <v>Pass</v>
          </cell>
          <cell r="BH2565" t="str">
            <v>Pass</v>
          </cell>
          <cell r="BI2565" t="str">
            <v>xxxxx</v>
          </cell>
          <cell r="BJ2565">
            <v>0</v>
          </cell>
          <cell r="BK2565">
            <v>0</v>
          </cell>
          <cell r="BL2565">
            <v>0</v>
          </cell>
          <cell r="BM2565"/>
          <cell r="BN2565"/>
          <cell r="BO2565"/>
          <cell r="BP2565"/>
          <cell r="BQ2565">
            <v>0</v>
          </cell>
          <cell r="BR2565">
            <v>0</v>
          </cell>
          <cell r="BS2565">
            <v>0</v>
          </cell>
          <cell r="BT2565">
            <v>0</v>
          </cell>
          <cell r="BU2565">
            <v>0</v>
          </cell>
          <cell r="BV2565">
            <v>0</v>
          </cell>
          <cell r="BW2565">
            <v>0</v>
          </cell>
          <cell r="BX2565">
            <v>0</v>
          </cell>
          <cell r="BY2565"/>
          <cell r="BZ2565">
            <v>0</v>
          </cell>
          <cell r="CA2565" t="e">
            <v>#REF!</v>
          </cell>
          <cell r="CB2565" t="str">
            <v>Match</v>
          </cell>
          <cell r="CC2565" t="b">
            <v>0</v>
          </cell>
          <cell r="CD2565" t="str">
            <v>0</v>
          </cell>
          <cell r="CE2565">
            <v>1</v>
          </cell>
          <cell r="CF2565">
            <v>0</v>
          </cell>
          <cell r="CG2565" t="e">
            <v>#VALUE!</v>
          </cell>
          <cell r="CH2565" t="str">
            <v>Invalid #</v>
          </cell>
          <cell r="CI2565">
            <v>43123.686840277776</v>
          </cell>
          <cell r="CJ2565"/>
          <cell r="CK2565" t="e">
            <v>#REF!</v>
          </cell>
          <cell r="CL2565" t="e">
            <v>#REF!</v>
          </cell>
        </row>
        <row r="2566">
          <cell r="BG2566" t="str">
            <v>Pass</v>
          </cell>
          <cell r="BH2566" t="str">
            <v>Pass</v>
          </cell>
          <cell r="BI2566" t="str">
            <v>xxxxx</v>
          </cell>
          <cell r="BJ2566">
            <v>0</v>
          </cell>
          <cell r="BK2566">
            <v>0</v>
          </cell>
          <cell r="BL2566">
            <v>0</v>
          </cell>
          <cell r="BM2566"/>
          <cell r="BN2566"/>
          <cell r="BO2566"/>
          <cell r="BP2566"/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0</v>
          </cell>
          <cell r="BW2566">
            <v>0</v>
          </cell>
          <cell r="BX2566">
            <v>0</v>
          </cell>
          <cell r="BY2566"/>
          <cell r="BZ2566">
            <v>0</v>
          </cell>
          <cell r="CA2566" t="e">
            <v>#REF!</v>
          </cell>
          <cell r="CB2566" t="str">
            <v>Match</v>
          </cell>
          <cell r="CC2566" t="b">
            <v>0</v>
          </cell>
          <cell r="CD2566" t="str">
            <v>0</v>
          </cell>
          <cell r="CE2566">
            <v>1</v>
          </cell>
          <cell r="CF2566">
            <v>0</v>
          </cell>
          <cell r="CG2566" t="e">
            <v>#VALUE!</v>
          </cell>
          <cell r="CH2566" t="str">
            <v>Invalid #</v>
          </cell>
          <cell r="CI2566">
            <v>43123.686840277776</v>
          </cell>
          <cell r="CJ2566"/>
          <cell r="CK2566" t="e">
            <v>#REF!</v>
          </cell>
          <cell r="CL2566" t="e">
            <v>#REF!</v>
          </cell>
        </row>
        <row r="2567">
          <cell r="BG2567" t="str">
            <v>Pass</v>
          </cell>
          <cell r="BH2567" t="str">
            <v>Pass</v>
          </cell>
          <cell r="BI2567" t="str">
            <v>xxxxx</v>
          </cell>
          <cell r="BJ2567">
            <v>0</v>
          </cell>
          <cell r="BK2567">
            <v>0</v>
          </cell>
          <cell r="BL2567">
            <v>0</v>
          </cell>
          <cell r="BM2567"/>
          <cell r="BN2567"/>
          <cell r="BO2567"/>
          <cell r="BP2567"/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/>
          <cell r="BZ2567">
            <v>0</v>
          </cell>
          <cell r="CA2567" t="e">
            <v>#REF!</v>
          </cell>
          <cell r="CB2567" t="str">
            <v>Match</v>
          </cell>
          <cell r="CC2567" t="b">
            <v>0</v>
          </cell>
          <cell r="CD2567" t="str">
            <v>0</v>
          </cell>
          <cell r="CE2567">
            <v>1</v>
          </cell>
          <cell r="CF2567">
            <v>0</v>
          </cell>
          <cell r="CG2567" t="e">
            <v>#VALUE!</v>
          </cell>
          <cell r="CH2567" t="str">
            <v>Invalid #</v>
          </cell>
          <cell r="CI2567">
            <v>43123.686840277776</v>
          </cell>
          <cell r="CJ2567"/>
          <cell r="CK2567" t="e">
            <v>#REF!</v>
          </cell>
          <cell r="CL2567" t="e">
            <v>#REF!</v>
          </cell>
        </row>
        <row r="2568">
          <cell r="BG2568" t="str">
            <v>Pass</v>
          </cell>
          <cell r="BH2568" t="str">
            <v>Pass</v>
          </cell>
          <cell r="BI2568" t="str">
            <v>xxxxx</v>
          </cell>
          <cell r="BJ2568">
            <v>0</v>
          </cell>
          <cell r="BK2568">
            <v>0</v>
          </cell>
          <cell r="BL2568">
            <v>0</v>
          </cell>
          <cell r="BM2568"/>
          <cell r="BN2568"/>
          <cell r="BO2568"/>
          <cell r="BP2568"/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0</v>
          </cell>
          <cell r="BY2568"/>
          <cell r="BZ2568">
            <v>0</v>
          </cell>
          <cell r="CA2568" t="e">
            <v>#REF!</v>
          </cell>
          <cell r="CB2568" t="str">
            <v>Match</v>
          </cell>
          <cell r="CC2568" t="b">
            <v>0</v>
          </cell>
          <cell r="CD2568" t="str">
            <v>0</v>
          </cell>
          <cell r="CE2568">
            <v>1</v>
          </cell>
          <cell r="CF2568">
            <v>0</v>
          </cell>
          <cell r="CG2568" t="e">
            <v>#VALUE!</v>
          </cell>
          <cell r="CH2568" t="str">
            <v>Invalid #</v>
          </cell>
          <cell r="CI2568">
            <v>43123.686840277776</v>
          </cell>
          <cell r="CJ2568"/>
          <cell r="CK2568" t="e">
            <v>#REF!</v>
          </cell>
          <cell r="CL2568" t="e">
            <v>#REF!</v>
          </cell>
        </row>
        <row r="2569">
          <cell r="BG2569" t="str">
            <v>Pass</v>
          </cell>
          <cell r="BH2569" t="str">
            <v>Pass</v>
          </cell>
          <cell r="BI2569" t="str">
            <v>xxxxx</v>
          </cell>
          <cell r="BJ2569">
            <v>0</v>
          </cell>
          <cell r="BK2569">
            <v>0</v>
          </cell>
          <cell r="BL2569">
            <v>0</v>
          </cell>
          <cell r="BM2569"/>
          <cell r="BN2569"/>
          <cell r="BO2569"/>
          <cell r="BP2569"/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/>
          <cell r="BZ2569">
            <v>0</v>
          </cell>
          <cell r="CA2569" t="e">
            <v>#REF!</v>
          </cell>
          <cell r="CB2569" t="str">
            <v>Match</v>
          </cell>
          <cell r="CC2569" t="b">
            <v>0</v>
          </cell>
          <cell r="CD2569" t="str">
            <v>0</v>
          </cell>
          <cell r="CE2569">
            <v>1</v>
          </cell>
          <cell r="CF2569">
            <v>0</v>
          </cell>
          <cell r="CG2569" t="e">
            <v>#VALUE!</v>
          </cell>
          <cell r="CH2569" t="str">
            <v>Invalid #</v>
          </cell>
          <cell r="CI2569">
            <v>43123.686840277776</v>
          </cell>
          <cell r="CJ2569"/>
          <cell r="CK2569" t="e">
            <v>#REF!</v>
          </cell>
          <cell r="CL2569" t="e">
            <v>#REF!</v>
          </cell>
        </row>
        <row r="2570">
          <cell r="BG2570" t="str">
            <v>Pass</v>
          </cell>
          <cell r="BH2570" t="str">
            <v>Pass</v>
          </cell>
          <cell r="BI2570" t="str">
            <v>xxxxx</v>
          </cell>
          <cell r="BJ2570">
            <v>0</v>
          </cell>
          <cell r="BK2570">
            <v>0</v>
          </cell>
          <cell r="BL2570">
            <v>0</v>
          </cell>
          <cell r="BM2570"/>
          <cell r="BN2570"/>
          <cell r="BO2570"/>
          <cell r="BP2570"/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/>
          <cell r="BZ2570">
            <v>0</v>
          </cell>
          <cell r="CA2570" t="e">
            <v>#REF!</v>
          </cell>
          <cell r="CB2570" t="str">
            <v>Match</v>
          </cell>
          <cell r="CC2570" t="b">
            <v>0</v>
          </cell>
          <cell r="CD2570" t="str">
            <v>0</v>
          </cell>
          <cell r="CE2570">
            <v>1</v>
          </cell>
          <cell r="CF2570">
            <v>0</v>
          </cell>
          <cell r="CG2570" t="e">
            <v>#VALUE!</v>
          </cell>
          <cell r="CH2570" t="str">
            <v>Invalid #</v>
          </cell>
          <cell r="CI2570">
            <v>43123.686840277776</v>
          </cell>
          <cell r="CJ2570"/>
          <cell r="CK2570" t="e">
            <v>#REF!</v>
          </cell>
          <cell r="CL2570" t="e">
            <v>#REF!</v>
          </cell>
        </row>
        <row r="2571">
          <cell r="BG2571" t="str">
            <v>Pass</v>
          </cell>
          <cell r="BH2571" t="str">
            <v>Pass</v>
          </cell>
          <cell r="BI2571" t="str">
            <v>xxxxx</v>
          </cell>
          <cell r="BJ2571">
            <v>0</v>
          </cell>
          <cell r="BK2571">
            <v>0</v>
          </cell>
          <cell r="BL2571">
            <v>0</v>
          </cell>
          <cell r="BM2571"/>
          <cell r="BN2571"/>
          <cell r="BO2571"/>
          <cell r="BP2571"/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/>
          <cell r="BZ2571">
            <v>0</v>
          </cell>
          <cell r="CA2571" t="e">
            <v>#REF!</v>
          </cell>
          <cell r="CB2571" t="str">
            <v>Match</v>
          </cell>
          <cell r="CC2571" t="b">
            <v>0</v>
          </cell>
          <cell r="CD2571" t="str">
            <v>0</v>
          </cell>
          <cell r="CE2571">
            <v>1</v>
          </cell>
          <cell r="CF2571">
            <v>0</v>
          </cell>
          <cell r="CG2571" t="e">
            <v>#VALUE!</v>
          </cell>
          <cell r="CH2571" t="str">
            <v>Invalid #</v>
          </cell>
          <cell r="CI2571">
            <v>43123.686840277776</v>
          </cell>
          <cell r="CJ2571"/>
          <cell r="CK2571" t="e">
            <v>#REF!</v>
          </cell>
          <cell r="CL2571" t="e">
            <v>#REF!</v>
          </cell>
        </row>
        <row r="2572">
          <cell r="BG2572" t="str">
            <v>Pass</v>
          </cell>
          <cell r="BH2572" t="str">
            <v>Pass</v>
          </cell>
          <cell r="BI2572" t="str">
            <v>xxxxx</v>
          </cell>
          <cell r="BJ2572">
            <v>0</v>
          </cell>
          <cell r="BK2572">
            <v>0</v>
          </cell>
          <cell r="BL2572">
            <v>0</v>
          </cell>
          <cell r="BM2572"/>
          <cell r="BN2572"/>
          <cell r="BO2572"/>
          <cell r="BP2572"/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/>
          <cell r="BZ2572">
            <v>0</v>
          </cell>
          <cell r="CA2572" t="e">
            <v>#REF!</v>
          </cell>
          <cell r="CB2572" t="str">
            <v>Match</v>
          </cell>
          <cell r="CC2572" t="b">
            <v>0</v>
          </cell>
          <cell r="CD2572" t="str">
            <v>0</v>
          </cell>
          <cell r="CE2572">
            <v>1</v>
          </cell>
          <cell r="CF2572">
            <v>0</v>
          </cell>
          <cell r="CG2572" t="e">
            <v>#VALUE!</v>
          </cell>
          <cell r="CH2572" t="str">
            <v>Invalid #</v>
          </cell>
          <cell r="CI2572">
            <v>43123.686840277776</v>
          </cell>
          <cell r="CJ2572"/>
          <cell r="CK2572" t="e">
            <v>#REF!</v>
          </cell>
          <cell r="CL2572" t="e">
            <v>#REF!</v>
          </cell>
        </row>
        <row r="2573">
          <cell r="BG2573" t="str">
            <v>Pass</v>
          </cell>
          <cell r="BH2573" t="str">
            <v>Pass</v>
          </cell>
          <cell r="BI2573" t="str">
            <v>xxxxx</v>
          </cell>
          <cell r="BJ2573">
            <v>0</v>
          </cell>
          <cell r="BK2573">
            <v>0</v>
          </cell>
          <cell r="BL2573">
            <v>0</v>
          </cell>
          <cell r="BM2573"/>
          <cell r="BN2573"/>
          <cell r="BO2573"/>
          <cell r="BP2573"/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/>
          <cell r="BZ2573">
            <v>0</v>
          </cell>
          <cell r="CA2573" t="e">
            <v>#REF!</v>
          </cell>
          <cell r="CB2573" t="str">
            <v>Match</v>
          </cell>
          <cell r="CC2573" t="b">
            <v>0</v>
          </cell>
          <cell r="CD2573" t="str">
            <v>0</v>
          </cell>
          <cell r="CE2573">
            <v>1</v>
          </cell>
          <cell r="CF2573">
            <v>0</v>
          </cell>
          <cell r="CG2573" t="e">
            <v>#VALUE!</v>
          </cell>
          <cell r="CH2573" t="str">
            <v>Invalid #</v>
          </cell>
          <cell r="CI2573">
            <v>43123.686840277776</v>
          </cell>
          <cell r="CJ2573"/>
          <cell r="CK2573" t="e">
            <v>#REF!</v>
          </cell>
          <cell r="CL2573" t="e">
            <v>#REF!</v>
          </cell>
        </row>
        <row r="2574">
          <cell r="BG2574" t="str">
            <v>Pass</v>
          </cell>
          <cell r="BH2574" t="str">
            <v>Pass</v>
          </cell>
          <cell r="BI2574" t="str">
            <v>xxxxx</v>
          </cell>
          <cell r="BJ2574">
            <v>0</v>
          </cell>
          <cell r="BK2574">
            <v>0</v>
          </cell>
          <cell r="BL2574">
            <v>0</v>
          </cell>
          <cell r="BM2574"/>
          <cell r="BN2574"/>
          <cell r="BO2574"/>
          <cell r="BP2574"/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/>
          <cell r="BZ2574">
            <v>0</v>
          </cell>
          <cell r="CA2574" t="e">
            <v>#REF!</v>
          </cell>
          <cell r="CB2574" t="str">
            <v>Match</v>
          </cell>
          <cell r="CC2574" t="b">
            <v>0</v>
          </cell>
          <cell r="CD2574" t="str">
            <v>0</v>
          </cell>
          <cell r="CE2574">
            <v>1</v>
          </cell>
          <cell r="CF2574">
            <v>0</v>
          </cell>
          <cell r="CG2574" t="e">
            <v>#VALUE!</v>
          </cell>
          <cell r="CH2574" t="str">
            <v>Invalid #</v>
          </cell>
          <cell r="CI2574">
            <v>43123.686840277776</v>
          </cell>
          <cell r="CJ2574"/>
          <cell r="CK2574" t="e">
            <v>#REF!</v>
          </cell>
          <cell r="CL2574" t="e">
            <v>#REF!</v>
          </cell>
        </row>
        <row r="2575">
          <cell r="BG2575" t="str">
            <v>Pass</v>
          </cell>
          <cell r="BH2575" t="str">
            <v>Pass</v>
          </cell>
          <cell r="BI2575" t="str">
            <v>xxxxx</v>
          </cell>
          <cell r="BJ2575">
            <v>0</v>
          </cell>
          <cell r="BK2575">
            <v>0</v>
          </cell>
          <cell r="BL2575">
            <v>0</v>
          </cell>
          <cell r="BM2575"/>
          <cell r="BN2575"/>
          <cell r="BO2575"/>
          <cell r="BP2575"/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/>
          <cell r="BZ2575">
            <v>0</v>
          </cell>
          <cell r="CA2575" t="e">
            <v>#REF!</v>
          </cell>
          <cell r="CB2575" t="str">
            <v>Match</v>
          </cell>
          <cell r="CC2575" t="b">
            <v>0</v>
          </cell>
          <cell r="CD2575" t="str">
            <v>0</v>
          </cell>
          <cell r="CE2575">
            <v>1</v>
          </cell>
          <cell r="CF2575">
            <v>0</v>
          </cell>
          <cell r="CG2575" t="e">
            <v>#VALUE!</v>
          </cell>
          <cell r="CH2575" t="str">
            <v>Invalid #</v>
          </cell>
          <cell r="CI2575">
            <v>43123.686840277776</v>
          </cell>
          <cell r="CJ2575"/>
          <cell r="CK2575" t="e">
            <v>#REF!</v>
          </cell>
          <cell r="CL2575" t="e">
            <v>#REF!</v>
          </cell>
        </row>
        <row r="2576">
          <cell r="BG2576" t="str">
            <v>Pass</v>
          </cell>
          <cell r="BH2576" t="str">
            <v>Pass</v>
          </cell>
          <cell r="BI2576" t="str">
            <v>xxxxx</v>
          </cell>
          <cell r="BJ2576">
            <v>0</v>
          </cell>
          <cell r="BK2576">
            <v>0</v>
          </cell>
          <cell r="BL2576">
            <v>0</v>
          </cell>
          <cell r="BM2576"/>
          <cell r="BN2576"/>
          <cell r="BO2576"/>
          <cell r="BP2576"/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/>
          <cell r="BZ2576">
            <v>0</v>
          </cell>
          <cell r="CA2576" t="e">
            <v>#REF!</v>
          </cell>
          <cell r="CB2576" t="str">
            <v>Match</v>
          </cell>
          <cell r="CC2576" t="b">
            <v>0</v>
          </cell>
          <cell r="CD2576" t="str">
            <v>0</v>
          </cell>
          <cell r="CE2576">
            <v>1</v>
          </cell>
          <cell r="CF2576">
            <v>0</v>
          </cell>
          <cell r="CG2576" t="e">
            <v>#VALUE!</v>
          </cell>
          <cell r="CH2576" t="str">
            <v>Invalid #</v>
          </cell>
          <cell r="CI2576">
            <v>43123.686840277776</v>
          </cell>
          <cell r="CJ2576"/>
          <cell r="CK2576" t="e">
            <v>#REF!</v>
          </cell>
          <cell r="CL2576" t="e">
            <v>#REF!</v>
          </cell>
        </row>
        <row r="2577">
          <cell r="BG2577" t="str">
            <v>Pass</v>
          </cell>
          <cell r="BH2577" t="str">
            <v>Pass</v>
          </cell>
          <cell r="BI2577" t="str">
            <v>xxxxx</v>
          </cell>
          <cell r="BJ2577">
            <v>0</v>
          </cell>
          <cell r="BK2577">
            <v>0</v>
          </cell>
          <cell r="BL2577">
            <v>0</v>
          </cell>
          <cell r="BM2577"/>
          <cell r="BN2577"/>
          <cell r="BO2577"/>
          <cell r="BP2577"/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/>
          <cell r="BZ2577">
            <v>0</v>
          </cell>
          <cell r="CA2577" t="e">
            <v>#REF!</v>
          </cell>
          <cell r="CB2577" t="str">
            <v>Match</v>
          </cell>
          <cell r="CC2577" t="b">
            <v>0</v>
          </cell>
          <cell r="CD2577" t="str">
            <v>0</v>
          </cell>
          <cell r="CE2577">
            <v>1</v>
          </cell>
          <cell r="CF2577">
            <v>0</v>
          </cell>
          <cell r="CG2577" t="e">
            <v>#VALUE!</v>
          </cell>
          <cell r="CH2577" t="str">
            <v>Invalid #</v>
          </cell>
          <cell r="CI2577">
            <v>43123.686840277776</v>
          </cell>
          <cell r="CJ2577"/>
          <cell r="CK2577" t="e">
            <v>#REF!</v>
          </cell>
          <cell r="CL2577" t="e">
            <v>#REF!</v>
          </cell>
        </row>
        <row r="2578">
          <cell r="BG2578" t="str">
            <v>Pass</v>
          </cell>
          <cell r="BH2578" t="str">
            <v>Pass</v>
          </cell>
          <cell r="BI2578" t="str">
            <v>xxxxx</v>
          </cell>
          <cell r="BJ2578">
            <v>0</v>
          </cell>
          <cell r="BK2578">
            <v>0</v>
          </cell>
          <cell r="BL2578">
            <v>0</v>
          </cell>
          <cell r="BM2578"/>
          <cell r="BN2578"/>
          <cell r="BO2578"/>
          <cell r="BP2578"/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/>
          <cell r="BZ2578">
            <v>0</v>
          </cell>
          <cell r="CA2578" t="e">
            <v>#REF!</v>
          </cell>
          <cell r="CB2578" t="str">
            <v>Match</v>
          </cell>
          <cell r="CC2578" t="b">
            <v>0</v>
          </cell>
          <cell r="CD2578" t="str">
            <v>0</v>
          </cell>
          <cell r="CE2578">
            <v>1</v>
          </cell>
          <cell r="CF2578">
            <v>0</v>
          </cell>
          <cell r="CG2578" t="e">
            <v>#VALUE!</v>
          </cell>
          <cell r="CH2578" t="str">
            <v>Invalid #</v>
          </cell>
          <cell r="CI2578">
            <v>43123.686840277776</v>
          </cell>
          <cell r="CJ2578"/>
          <cell r="CK2578" t="e">
            <v>#REF!</v>
          </cell>
          <cell r="CL2578" t="e">
            <v>#REF!</v>
          </cell>
        </row>
        <row r="2579">
          <cell r="BG2579" t="str">
            <v>Pass</v>
          </cell>
          <cell r="BH2579" t="str">
            <v>Pass</v>
          </cell>
          <cell r="BI2579" t="str">
            <v>xxxxx</v>
          </cell>
          <cell r="BJ2579">
            <v>0</v>
          </cell>
          <cell r="BK2579">
            <v>0</v>
          </cell>
          <cell r="BL2579">
            <v>0</v>
          </cell>
          <cell r="BM2579"/>
          <cell r="BN2579"/>
          <cell r="BO2579"/>
          <cell r="BP2579"/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/>
          <cell r="BZ2579">
            <v>0</v>
          </cell>
          <cell r="CA2579" t="e">
            <v>#REF!</v>
          </cell>
          <cell r="CB2579" t="str">
            <v>Match</v>
          </cell>
          <cell r="CC2579" t="b">
            <v>0</v>
          </cell>
          <cell r="CD2579" t="str">
            <v>0</v>
          </cell>
          <cell r="CE2579">
            <v>1</v>
          </cell>
          <cell r="CF2579">
            <v>0</v>
          </cell>
          <cell r="CG2579" t="e">
            <v>#VALUE!</v>
          </cell>
          <cell r="CH2579" t="str">
            <v>Invalid #</v>
          </cell>
          <cell r="CI2579">
            <v>43123.686840277776</v>
          </cell>
          <cell r="CJ2579"/>
          <cell r="CK2579" t="e">
            <v>#REF!</v>
          </cell>
          <cell r="CL2579" t="e">
            <v>#REF!</v>
          </cell>
        </row>
        <row r="2580">
          <cell r="BG2580" t="str">
            <v>Pass</v>
          </cell>
          <cell r="BH2580" t="str">
            <v>Pass</v>
          </cell>
          <cell r="BI2580" t="str">
            <v>xxxxx</v>
          </cell>
          <cell r="BJ2580">
            <v>0</v>
          </cell>
          <cell r="BK2580">
            <v>0</v>
          </cell>
          <cell r="BL2580">
            <v>0</v>
          </cell>
          <cell r="BM2580"/>
          <cell r="BN2580"/>
          <cell r="BO2580"/>
          <cell r="BP2580"/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/>
          <cell r="BZ2580">
            <v>0</v>
          </cell>
          <cell r="CA2580" t="e">
            <v>#REF!</v>
          </cell>
          <cell r="CB2580" t="str">
            <v>Match</v>
          </cell>
          <cell r="CC2580" t="b">
            <v>0</v>
          </cell>
          <cell r="CD2580" t="str">
            <v>0</v>
          </cell>
          <cell r="CE2580">
            <v>1</v>
          </cell>
          <cell r="CF2580">
            <v>0</v>
          </cell>
          <cell r="CG2580" t="e">
            <v>#VALUE!</v>
          </cell>
          <cell r="CH2580" t="str">
            <v>Invalid #</v>
          </cell>
          <cell r="CI2580">
            <v>43123.686840277776</v>
          </cell>
          <cell r="CJ2580"/>
          <cell r="CK2580" t="e">
            <v>#REF!</v>
          </cell>
          <cell r="CL2580" t="e">
            <v>#REF!</v>
          </cell>
        </row>
        <row r="2581">
          <cell r="BG2581" t="str">
            <v>Pass</v>
          </cell>
          <cell r="BH2581" t="str">
            <v>Pass</v>
          </cell>
          <cell r="BI2581" t="str">
            <v>xxxxx</v>
          </cell>
          <cell r="BJ2581">
            <v>0</v>
          </cell>
          <cell r="BK2581">
            <v>0</v>
          </cell>
          <cell r="BL2581">
            <v>0</v>
          </cell>
          <cell r="BM2581"/>
          <cell r="BN2581"/>
          <cell r="BO2581"/>
          <cell r="BP2581"/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/>
          <cell r="BZ2581">
            <v>0</v>
          </cell>
          <cell r="CA2581" t="e">
            <v>#REF!</v>
          </cell>
          <cell r="CB2581" t="str">
            <v>Match</v>
          </cell>
          <cell r="CC2581" t="b">
            <v>0</v>
          </cell>
          <cell r="CD2581" t="str">
            <v>0</v>
          </cell>
          <cell r="CE2581">
            <v>1</v>
          </cell>
          <cell r="CF2581">
            <v>0</v>
          </cell>
          <cell r="CG2581" t="e">
            <v>#VALUE!</v>
          </cell>
          <cell r="CH2581" t="str">
            <v>Invalid #</v>
          </cell>
          <cell r="CI2581">
            <v>43123.686840277776</v>
          </cell>
          <cell r="CJ2581"/>
          <cell r="CK2581" t="e">
            <v>#REF!</v>
          </cell>
          <cell r="CL2581" t="e">
            <v>#REF!</v>
          </cell>
        </row>
        <row r="2582">
          <cell r="BG2582" t="str">
            <v>Pass</v>
          </cell>
          <cell r="BH2582" t="str">
            <v>Pass</v>
          </cell>
          <cell r="BI2582" t="str">
            <v>xxxxx</v>
          </cell>
          <cell r="BJ2582">
            <v>0</v>
          </cell>
          <cell r="BK2582">
            <v>0</v>
          </cell>
          <cell r="BL2582">
            <v>0</v>
          </cell>
          <cell r="BM2582"/>
          <cell r="BN2582"/>
          <cell r="BO2582"/>
          <cell r="BP2582"/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/>
          <cell r="BZ2582">
            <v>0</v>
          </cell>
          <cell r="CA2582" t="e">
            <v>#REF!</v>
          </cell>
          <cell r="CB2582" t="str">
            <v>Match</v>
          </cell>
          <cell r="CC2582" t="b">
            <v>0</v>
          </cell>
          <cell r="CD2582" t="str">
            <v>0</v>
          </cell>
          <cell r="CE2582">
            <v>1</v>
          </cell>
          <cell r="CF2582">
            <v>0</v>
          </cell>
          <cell r="CG2582" t="e">
            <v>#VALUE!</v>
          </cell>
          <cell r="CH2582" t="str">
            <v>Invalid #</v>
          </cell>
          <cell r="CI2582">
            <v>43123.686840277776</v>
          </cell>
          <cell r="CJ2582"/>
          <cell r="CK2582" t="e">
            <v>#REF!</v>
          </cell>
          <cell r="CL2582" t="e">
            <v>#REF!</v>
          </cell>
        </row>
        <row r="2583">
          <cell r="BG2583" t="str">
            <v>Pass</v>
          </cell>
          <cell r="BH2583" t="str">
            <v>Pass</v>
          </cell>
          <cell r="BI2583" t="str">
            <v>xxxxx</v>
          </cell>
          <cell r="BJ2583">
            <v>0</v>
          </cell>
          <cell r="BK2583">
            <v>0</v>
          </cell>
          <cell r="BL2583">
            <v>0</v>
          </cell>
          <cell r="BM2583"/>
          <cell r="BN2583"/>
          <cell r="BO2583"/>
          <cell r="BP2583"/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/>
          <cell r="BZ2583">
            <v>0</v>
          </cell>
          <cell r="CA2583" t="e">
            <v>#REF!</v>
          </cell>
          <cell r="CB2583" t="str">
            <v>Match</v>
          </cell>
          <cell r="CC2583" t="b">
            <v>0</v>
          </cell>
          <cell r="CD2583" t="str">
            <v>0</v>
          </cell>
          <cell r="CE2583">
            <v>1</v>
          </cell>
          <cell r="CF2583">
            <v>0</v>
          </cell>
          <cell r="CG2583" t="e">
            <v>#VALUE!</v>
          </cell>
          <cell r="CH2583" t="str">
            <v>Invalid #</v>
          </cell>
          <cell r="CI2583">
            <v>43123.686840277776</v>
          </cell>
          <cell r="CJ2583"/>
          <cell r="CK2583" t="e">
            <v>#REF!</v>
          </cell>
          <cell r="CL2583" t="e">
            <v>#REF!</v>
          </cell>
        </row>
        <row r="2584">
          <cell r="BG2584" t="str">
            <v>Pass</v>
          </cell>
          <cell r="BH2584" t="str">
            <v>Pass</v>
          </cell>
          <cell r="BI2584" t="str">
            <v>xxxxx</v>
          </cell>
          <cell r="BJ2584">
            <v>0</v>
          </cell>
          <cell r="BK2584">
            <v>0</v>
          </cell>
          <cell r="BL2584">
            <v>0</v>
          </cell>
          <cell r="BM2584"/>
          <cell r="BN2584"/>
          <cell r="BO2584"/>
          <cell r="BP2584"/>
          <cell r="BQ2584">
            <v>0</v>
          </cell>
          <cell r="BR2584">
            <v>0</v>
          </cell>
          <cell r="BS2584">
            <v>0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0</v>
          </cell>
          <cell r="BY2584"/>
          <cell r="BZ2584">
            <v>0</v>
          </cell>
          <cell r="CA2584" t="e">
            <v>#REF!</v>
          </cell>
          <cell r="CB2584" t="str">
            <v>Match</v>
          </cell>
          <cell r="CC2584" t="b">
            <v>0</v>
          </cell>
          <cell r="CD2584" t="str">
            <v>0</v>
          </cell>
          <cell r="CE2584">
            <v>1</v>
          </cell>
          <cell r="CF2584">
            <v>0</v>
          </cell>
          <cell r="CG2584" t="e">
            <v>#VALUE!</v>
          </cell>
          <cell r="CH2584" t="str">
            <v>Invalid #</v>
          </cell>
          <cell r="CI2584">
            <v>43123.686840277776</v>
          </cell>
          <cell r="CJ2584"/>
          <cell r="CK2584" t="e">
            <v>#REF!</v>
          </cell>
          <cell r="CL2584" t="e">
            <v>#REF!</v>
          </cell>
        </row>
        <row r="2585">
          <cell r="BG2585" t="str">
            <v>Pass</v>
          </cell>
          <cell r="BH2585" t="str">
            <v>Pass</v>
          </cell>
          <cell r="BI2585" t="str">
            <v>xxxxx</v>
          </cell>
          <cell r="BJ2585">
            <v>0</v>
          </cell>
          <cell r="BK2585">
            <v>0</v>
          </cell>
          <cell r="BL2585">
            <v>0</v>
          </cell>
          <cell r="BM2585"/>
          <cell r="BN2585"/>
          <cell r="BO2585"/>
          <cell r="BP2585"/>
          <cell r="BQ2585">
            <v>0</v>
          </cell>
          <cell r="BR2585">
            <v>0</v>
          </cell>
          <cell r="BS2585">
            <v>0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0</v>
          </cell>
          <cell r="BY2585"/>
          <cell r="BZ2585">
            <v>0</v>
          </cell>
          <cell r="CA2585" t="e">
            <v>#REF!</v>
          </cell>
          <cell r="CB2585" t="str">
            <v>Match</v>
          </cell>
          <cell r="CC2585" t="b">
            <v>0</v>
          </cell>
          <cell r="CD2585" t="str">
            <v>0</v>
          </cell>
          <cell r="CE2585">
            <v>1</v>
          </cell>
          <cell r="CF2585">
            <v>0</v>
          </cell>
          <cell r="CG2585" t="e">
            <v>#VALUE!</v>
          </cell>
          <cell r="CH2585" t="str">
            <v>Invalid #</v>
          </cell>
          <cell r="CI2585">
            <v>43123.686840277776</v>
          </cell>
          <cell r="CJ2585"/>
          <cell r="CK2585" t="e">
            <v>#REF!</v>
          </cell>
          <cell r="CL2585" t="e">
            <v>#REF!</v>
          </cell>
        </row>
        <row r="2586">
          <cell r="BG2586" t="str">
            <v>Pass</v>
          </cell>
          <cell r="BH2586" t="str">
            <v>Pass</v>
          </cell>
          <cell r="BI2586" t="str">
            <v>xxxxx</v>
          </cell>
          <cell r="BJ2586">
            <v>0</v>
          </cell>
          <cell r="BK2586">
            <v>0</v>
          </cell>
          <cell r="BL2586">
            <v>0</v>
          </cell>
          <cell r="BM2586"/>
          <cell r="BN2586"/>
          <cell r="BO2586"/>
          <cell r="BP2586"/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/>
          <cell r="BZ2586">
            <v>0</v>
          </cell>
          <cell r="CA2586" t="e">
            <v>#REF!</v>
          </cell>
          <cell r="CB2586" t="str">
            <v>Match</v>
          </cell>
          <cell r="CC2586" t="b">
            <v>0</v>
          </cell>
          <cell r="CD2586" t="str">
            <v>0</v>
          </cell>
          <cell r="CE2586">
            <v>1</v>
          </cell>
          <cell r="CF2586">
            <v>0</v>
          </cell>
          <cell r="CG2586" t="e">
            <v>#VALUE!</v>
          </cell>
          <cell r="CH2586" t="str">
            <v>Invalid #</v>
          </cell>
          <cell r="CI2586">
            <v>43123.686840277776</v>
          </cell>
          <cell r="CJ2586"/>
          <cell r="CK2586" t="e">
            <v>#REF!</v>
          </cell>
          <cell r="CL2586" t="e">
            <v>#REF!</v>
          </cell>
        </row>
        <row r="2587">
          <cell r="BG2587" t="str">
            <v>Pass</v>
          </cell>
          <cell r="BH2587" t="str">
            <v>Pass</v>
          </cell>
          <cell r="BI2587" t="str">
            <v>xxxxx</v>
          </cell>
          <cell r="BJ2587">
            <v>0</v>
          </cell>
          <cell r="BK2587">
            <v>0</v>
          </cell>
          <cell r="BL2587">
            <v>0</v>
          </cell>
          <cell r="BM2587"/>
          <cell r="BN2587"/>
          <cell r="BO2587"/>
          <cell r="BP2587"/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/>
          <cell r="BZ2587">
            <v>0</v>
          </cell>
          <cell r="CA2587" t="e">
            <v>#REF!</v>
          </cell>
          <cell r="CB2587" t="str">
            <v>Match</v>
          </cell>
          <cell r="CC2587" t="b">
            <v>0</v>
          </cell>
          <cell r="CD2587" t="str">
            <v>0</v>
          </cell>
          <cell r="CE2587">
            <v>1</v>
          </cell>
          <cell r="CF2587">
            <v>0</v>
          </cell>
          <cell r="CG2587" t="e">
            <v>#VALUE!</v>
          </cell>
          <cell r="CH2587" t="str">
            <v>Invalid #</v>
          </cell>
          <cell r="CI2587">
            <v>43123.686840277776</v>
          </cell>
          <cell r="CJ2587"/>
          <cell r="CK2587" t="e">
            <v>#REF!</v>
          </cell>
          <cell r="CL2587" t="e">
            <v>#REF!</v>
          </cell>
        </row>
        <row r="2588">
          <cell r="BG2588" t="str">
            <v>Pass</v>
          </cell>
          <cell r="BH2588" t="str">
            <v>Pass</v>
          </cell>
          <cell r="BI2588" t="str">
            <v>xxxxx</v>
          </cell>
          <cell r="BJ2588">
            <v>0</v>
          </cell>
          <cell r="BK2588">
            <v>0</v>
          </cell>
          <cell r="BL2588">
            <v>0</v>
          </cell>
          <cell r="BM2588"/>
          <cell r="BN2588"/>
          <cell r="BO2588"/>
          <cell r="BP2588"/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/>
          <cell r="BZ2588">
            <v>0</v>
          </cell>
          <cell r="CA2588" t="e">
            <v>#REF!</v>
          </cell>
          <cell r="CB2588" t="str">
            <v>Match</v>
          </cell>
          <cell r="CC2588" t="b">
            <v>0</v>
          </cell>
          <cell r="CD2588" t="str">
            <v>0</v>
          </cell>
          <cell r="CE2588">
            <v>1</v>
          </cell>
          <cell r="CF2588">
            <v>0</v>
          </cell>
          <cell r="CG2588" t="e">
            <v>#VALUE!</v>
          </cell>
          <cell r="CH2588" t="str">
            <v>Invalid #</v>
          </cell>
          <cell r="CI2588">
            <v>43123.686840277776</v>
          </cell>
          <cell r="CJ2588"/>
          <cell r="CK2588" t="e">
            <v>#REF!</v>
          </cell>
          <cell r="CL2588" t="e">
            <v>#REF!</v>
          </cell>
        </row>
        <row r="2589">
          <cell r="BG2589" t="str">
            <v>Pass</v>
          </cell>
          <cell r="BH2589" t="str">
            <v>Pass</v>
          </cell>
          <cell r="BI2589" t="str">
            <v>xxxxx</v>
          </cell>
          <cell r="BJ2589">
            <v>0</v>
          </cell>
          <cell r="BK2589">
            <v>0</v>
          </cell>
          <cell r="BL2589">
            <v>0</v>
          </cell>
          <cell r="BM2589"/>
          <cell r="BN2589"/>
          <cell r="BO2589"/>
          <cell r="BP2589"/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/>
          <cell r="BZ2589">
            <v>0</v>
          </cell>
          <cell r="CA2589" t="e">
            <v>#REF!</v>
          </cell>
          <cell r="CB2589" t="str">
            <v>Match</v>
          </cell>
          <cell r="CC2589" t="b">
            <v>0</v>
          </cell>
          <cell r="CD2589" t="str">
            <v>0</v>
          </cell>
          <cell r="CE2589">
            <v>1</v>
          </cell>
          <cell r="CF2589">
            <v>0</v>
          </cell>
          <cell r="CG2589" t="e">
            <v>#VALUE!</v>
          </cell>
          <cell r="CH2589" t="str">
            <v>Invalid #</v>
          </cell>
          <cell r="CI2589">
            <v>43123.686840277776</v>
          </cell>
          <cell r="CJ2589"/>
          <cell r="CK2589" t="e">
            <v>#REF!</v>
          </cell>
          <cell r="CL2589" t="e">
            <v>#REF!</v>
          </cell>
        </row>
        <row r="2590">
          <cell r="BG2590" t="str">
            <v>Pass</v>
          </cell>
          <cell r="BH2590" t="str">
            <v>Pass</v>
          </cell>
          <cell r="BI2590" t="str">
            <v>xxxxx</v>
          </cell>
          <cell r="BJ2590">
            <v>0</v>
          </cell>
          <cell r="BK2590">
            <v>0</v>
          </cell>
          <cell r="BL2590">
            <v>0</v>
          </cell>
          <cell r="BM2590"/>
          <cell r="BN2590"/>
          <cell r="BO2590"/>
          <cell r="BP2590"/>
          <cell r="BQ2590">
            <v>0</v>
          </cell>
          <cell r="BR2590">
            <v>0</v>
          </cell>
          <cell r="BS2590">
            <v>0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</v>
          </cell>
          <cell r="BY2590"/>
          <cell r="BZ2590">
            <v>0</v>
          </cell>
          <cell r="CA2590" t="e">
            <v>#REF!</v>
          </cell>
          <cell r="CB2590" t="str">
            <v>Match</v>
          </cell>
          <cell r="CC2590" t="b">
            <v>0</v>
          </cell>
          <cell r="CD2590" t="str">
            <v>0</v>
          </cell>
          <cell r="CE2590">
            <v>1</v>
          </cell>
          <cell r="CF2590">
            <v>0</v>
          </cell>
          <cell r="CG2590" t="e">
            <v>#VALUE!</v>
          </cell>
          <cell r="CH2590" t="str">
            <v>Invalid #</v>
          </cell>
          <cell r="CI2590">
            <v>43123.686840277776</v>
          </cell>
          <cell r="CJ2590"/>
          <cell r="CK2590" t="e">
            <v>#REF!</v>
          </cell>
          <cell r="CL2590" t="e">
            <v>#REF!</v>
          </cell>
        </row>
        <row r="2591">
          <cell r="BG2591" t="str">
            <v>Pass</v>
          </cell>
          <cell r="BH2591" t="str">
            <v>Pass</v>
          </cell>
          <cell r="BI2591" t="str">
            <v>xxxxx</v>
          </cell>
          <cell r="BJ2591">
            <v>0</v>
          </cell>
          <cell r="BK2591">
            <v>0</v>
          </cell>
          <cell r="BL2591">
            <v>0</v>
          </cell>
          <cell r="BM2591"/>
          <cell r="BN2591"/>
          <cell r="BO2591"/>
          <cell r="BP2591"/>
          <cell r="BQ2591">
            <v>0</v>
          </cell>
          <cell r="BR2591">
            <v>0</v>
          </cell>
          <cell r="BS2591">
            <v>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0</v>
          </cell>
          <cell r="BY2591"/>
          <cell r="BZ2591">
            <v>0</v>
          </cell>
          <cell r="CA2591" t="e">
            <v>#REF!</v>
          </cell>
          <cell r="CB2591" t="str">
            <v>Match</v>
          </cell>
          <cell r="CC2591" t="b">
            <v>0</v>
          </cell>
          <cell r="CD2591" t="str">
            <v>0</v>
          </cell>
          <cell r="CE2591">
            <v>1</v>
          </cell>
          <cell r="CF2591">
            <v>0</v>
          </cell>
          <cell r="CG2591" t="e">
            <v>#VALUE!</v>
          </cell>
          <cell r="CH2591" t="str">
            <v>Invalid #</v>
          </cell>
          <cell r="CI2591">
            <v>43123.686840277776</v>
          </cell>
          <cell r="CJ2591"/>
          <cell r="CK2591" t="e">
            <v>#REF!</v>
          </cell>
          <cell r="CL2591" t="e">
            <v>#REF!</v>
          </cell>
        </row>
        <row r="2592">
          <cell r="BG2592" t="str">
            <v>Pass</v>
          </cell>
          <cell r="BH2592" t="str">
            <v>Pass</v>
          </cell>
          <cell r="BI2592" t="str">
            <v>xxxxx</v>
          </cell>
          <cell r="BJ2592">
            <v>0</v>
          </cell>
          <cell r="BK2592">
            <v>0</v>
          </cell>
          <cell r="BL2592">
            <v>0</v>
          </cell>
          <cell r="BM2592"/>
          <cell r="BN2592"/>
          <cell r="BO2592"/>
          <cell r="BP2592"/>
          <cell r="BQ2592">
            <v>0</v>
          </cell>
          <cell r="BR2592">
            <v>0</v>
          </cell>
          <cell r="BS2592">
            <v>0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0</v>
          </cell>
          <cell r="BY2592"/>
          <cell r="BZ2592">
            <v>0</v>
          </cell>
          <cell r="CA2592" t="e">
            <v>#REF!</v>
          </cell>
          <cell r="CB2592" t="str">
            <v>Match</v>
          </cell>
          <cell r="CC2592" t="b">
            <v>0</v>
          </cell>
          <cell r="CD2592" t="str">
            <v>0</v>
          </cell>
          <cell r="CE2592">
            <v>1</v>
          </cell>
          <cell r="CF2592">
            <v>0</v>
          </cell>
          <cell r="CG2592" t="e">
            <v>#VALUE!</v>
          </cell>
          <cell r="CH2592" t="str">
            <v>Invalid #</v>
          </cell>
          <cell r="CI2592">
            <v>43123.686840277776</v>
          </cell>
          <cell r="CJ2592"/>
          <cell r="CK2592" t="e">
            <v>#REF!</v>
          </cell>
          <cell r="CL2592" t="e">
            <v>#REF!</v>
          </cell>
        </row>
        <row r="2593">
          <cell r="BG2593" t="str">
            <v>Pass</v>
          </cell>
          <cell r="BH2593" t="str">
            <v>Pass</v>
          </cell>
          <cell r="BI2593" t="str">
            <v>xxxxx</v>
          </cell>
          <cell r="BJ2593">
            <v>0</v>
          </cell>
          <cell r="BK2593">
            <v>0</v>
          </cell>
          <cell r="BL2593">
            <v>0</v>
          </cell>
          <cell r="BM2593"/>
          <cell r="BN2593"/>
          <cell r="BO2593"/>
          <cell r="BP2593"/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/>
          <cell r="BZ2593">
            <v>0</v>
          </cell>
          <cell r="CA2593" t="e">
            <v>#REF!</v>
          </cell>
          <cell r="CB2593" t="str">
            <v>Match</v>
          </cell>
          <cell r="CC2593" t="b">
            <v>0</v>
          </cell>
          <cell r="CD2593" t="str">
            <v>0</v>
          </cell>
          <cell r="CE2593">
            <v>1</v>
          </cell>
          <cell r="CF2593">
            <v>0</v>
          </cell>
          <cell r="CG2593" t="e">
            <v>#VALUE!</v>
          </cell>
          <cell r="CH2593" t="str">
            <v>Invalid #</v>
          </cell>
          <cell r="CI2593">
            <v>43123.686840277776</v>
          </cell>
          <cell r="CJ2593"/>
          <cell r="CK2593" t="e">
            <v>#REF!</v>
          </cell>
          <cell r="CL2593" t="e">
            <v>#REF!</v>
          </cell>
        </row>
        <row r="2594">
          <cell r="BG2594" t="str">
            <v>Pass</v>
          </cell>
          <cell r="BH2594" t="str">
            <v>Pass</v>
          </cell>
          <cell r="BI2594" t="str">
            <v>xxxxx</v>
          </cell>
          <cell r="BJ2594">
            <v>0</v>
          </cell>
          <cell r="BK2594">
            <v>0</v>
          </cell>
          <cell r="BL2594">
            <v>0</v>
          </cell>
          <cell r="BM2594"/>
          <cell r="BN2594"/>
          <cell r="BO2594"/>
          <cell r="BP2594"/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/>
          <cell r="BZ2594">
            <v>0</v>
          </cell>
          <cell r="CA2594" t="e">
            <v>#REF!</v>
          </cell>
          <cell r="CB2594" t="str">
            <v>Match</v>
          </cell>
          <cell r="CC2594" t="b">
            <v>0</v>
          </cell>
          <cell r="CD2594" t="str">
            <v>0</v>
          </cell>
          <cell r="CE2594">
            <v>1</v>
          </cell>
          <cell r="CF2594">
            <v>0</v>
          </cell>
          <cell r="CG2594" t="e">
            <v>#VALUE!</v>
          </cell>
          <cell r="CH2594" t="str">
            <v>Invalid #</v>
          </cell>
          <cell r="CI2594">
            <v>43123.686840277776</v>
          </cell>
          <cell r="CJ2594"/>
          <cell r="CK2594" t="e">
            <v>#REF!</v>
          </cell>
          <cell r="CL2594" t="e">
            <v>#REF!</v>
          </cell>
        </row>
        <row r="2595">
          <cell r="BG2595" t="str">
            <v>Pass</v>
          </cell>
          <cell r="BH2595" t="str">
            <v>Pass</v>
          </cell>
          <cell r="BI2595" t="str">
            <v>xxxxx</v>
          </cell>
          <cell r="BJ2595">
            <v>0</v>
          </cell>
          <cell r="BK2595">
            <v>0</v>
          </cell>
          <cell r="BL2595">
            <v>0</v>
          </cell>
          <cell r="BM2595"/>
          <cell r="BN2595"/>
          <cell r="BO2595"/>
          <cell r="BP2595"/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/>
          <cell r="BZ2595">
            <v>0</v>
          </cell>
          <cell r="CA2595" t="e">
            <v>#REF!</v>
          </cell>
          <cell r="CB2595" t="str">
            <v>Match</v>
          </cell>
          <cell r="CC2595" t="b">
            <v>0</v>
          </cell>
          <cell r="CD2595" t="str">
            <v>0</v>
          </cell>
          <cell r="CE2595">
            <v>1</v>
          </cell>
          <cell r="CF2595">
            <v>0</v>
          </cell>
          <cell r="CG2595" t="e">
            <v>#VALUE!</v>
          </cell>
          <cell r="CH2595" t="str">
            <v>Invalid #</v>
          </cell>
          <cell r="CI2595">
            <v>43123.686840277776</v>
          </cell>
          <cell r="CJ2595"/>
          <cell r="CK2595" t="e">
            <v>#REF!</v>
          </cell>
          <cell r="CL2595" t="e">
            <v>#REF!</v>
          </cell>
        </row>
        <row r="2596">
          <cell r="BG2596" t="str">
            <v>Pass</v>
          </cell>
          <cell r="BH2596" t="str">
            <v>Pass</v>
          </cell>
          <cell r="BI2596" t="str">
            <v>xxxxx</v>
          </cell>
          <cell r="BJ2596">
            <v>0</v>
          </cell>
          <cell r="BK2596">
            <v>0</v>
          </cell>
          <cell r="BL2596">
            <v>0</v>
          </cell>
          <cell r="BM2596"/>
          <cell r="BN2596"/>
          <cell r="BO2596"/>
          <cell r="BP2596"/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/>
          <cell r="BZ2596">
            <v>0</v>
          </cell>
          <cell r="CA2596" t="e">
            <v>#REF!</v>
          </cell>
          <cell r="CB2596" t="str">
            <v>Match</v>
          </cell>
          <cell r="CC2596" t="b">
            <v>0</v>
          </cell>
          <cell r="CD2596" t="str">
            <v>0</v>
          </cell>
          <cell r="CE2596">
            <v>1</v>
          </cell>
          <cell r="CF2596">
            <v>0</v>
          </cell>
          <cell r="CG2596" t="e">
            <v>#VALUE!</v>
          </cell>
          <cell r="CH2596" t="str">
            <v>Invalid #</v>
          </cell>
          <cell r="CI2596">
            <v>43123.686840277776</v>
          </cell>
          <cell r="CJ2596"/>
          <cell r="CK2596" t="e">
            <v>#REF!</v>
          </cell>
          <cell r="CL2596" t="e">
            <v>#REF!</v>
          </cell>
        </row>
        <row r="2597">
          <cell r="BG2597" t="str">
            <v>Pass</v>
          </cell>
          <cell r="BH2597" t="str">
            <v>Pass</v>
          </cell>
          <cell r="BI2597" t="str">
            <v>xxxxx</v>
          </cell>
          <cell r="BJ2597">
            <v>0</v>
          </cell>
          <cell r="BK2597">
            <v>0</v>
          </cell>
          <cell r="BL2597">
            <v>0</v>
          </cell>
          <cell r="BM2597"/>
          <cell r="BN2597"/>
          <cell r="BO2597"/>
          <cell r="BP2597"/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/>
          <cell r="BZ2597">
            <v>0</v>
          </cell>
          <cell r="CA2597" t="e">
            <v>#REF!</v>
          </cell>
          <cell r="CB2597" t="str">
            <v>Match</v>
          </cell>
          <cell r="CC2597" t="b">
            <v>0</v>
          </cell>
          <cell r="CD2597" t="str">
            <v>0</v>
          </cell>
          <cell r="CE2597">
            <v>1</v>
          </cell>
          <cell r="CF2597">
            <v>0</v>
          </cell>
          <cell r="CG2597" t="e">
            <v>#VALUE!</v>
          </cell>
          <cell r="CH2597" t="str">
            <v>Invalid #</v>
          </cell>
          <cell r="CI2597">
            <v>43123.686840277776</v>
          </cell>
          <cell r="CJ2597"/>
          <cell r="CK2597" t="e">
            <v>#REF!</v>
          </cell>
          <cell r="CL2597" t="e">
            <v>#REF!</v>
          </cell>
        </row>
        <row r="2598">
          <cell r="BG2598" t="str">
            <v>Pass</v>
          </cell>
          <cell r="BH2598" t="str">
            <v>Pass</v>
          </cell>
          <cell r="BI2598" t="str">
            <v>xxxxx</v>
          </cell>
          <cell r="BJ2598">
            <v>0</v>
          </cell>
          <cell r="BK2598">
            <v>0</v>
          </cell>
          <cell r="BL2598">
            <v>0</v>
          </cell>
          <cell r="BM2598"/>
          <cell r="BN2598"/>
          <cell r="BO2598"/>
          <cell r="BP2598"/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/>
          <cell r="BZ2598">
            <v>0</v>
          </cell>
          <cell r="CA2598" t="e">
            <v>#REF!</v>
          </cell>
          <cell r="CB2598" t="str">
            <v>Match</v>
          </cell>
          <cell r="CC2598" t="b">
            <v>0</v>
          </cell>
          <cell r="CD2598" t="str">
            <v>0</v>
          </cell>
          <cell r="CE2598">
            <v>1</v>
          </cell>
          <cell r="CF2598">
            <v>0</v>
          </cell>
          <cell r="CG2598" t="e">
            <v>#VALUE!</v>
          </cell>
          <cell r="CH2598" t="str">
            <v>Invalid #</v>
          </cell>
          <cell r="CI2598">
            <v>43123.686840277776</v>
          </cell>
          <cell r="CJ2598"/>
          <cell r="CK2598" t="e">
            <v>#REF!</v>
          </cell>
          <cell r="CL2598" t="e">
            <v>#REF!</v>
          </cell>
        </row>
        <row r="2599">
          <cell r="BG2599" t="str">
            <v>Pass</v>
          </cell>
          <cell r="BH2599" t="str">
            <v>Pass</v>
          </cell>
          <cell r="BI2599" t="str">
            <v>xxxxx</v>
          </cell>
          <cell r="BJ2599">
            <v>0</v>
          </cell>
          <cell r="BK2599">
            <v>0</v>
          </cell>
          <cell r="BL2599">
            <v>0</v>
          </cell>
          <cell r="BM2599"/>
          <cell r="BN2599"/>
          <cell r="BO2599"/>
          <cell r="BP2599"/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/>
          <cell r="BZ2599">
            <v>0</v>
          </cell>
          <cell r="CA2599" t="e">
            <v>#REF!</v>
          </cell>
          <cell r="CB2599" t="str">
            <v>Match</v>
          </cell>
          <cell r="CC2599" t="b">
            <v>0</v>
          </cell>
          <cell r="CD2599" t="str">
            <v>0</v>
          </cell>
          <cell r="CE2599">
            <v>1</v>
          </cell>
          <cell r="CF2599">
            <v>0</v>
          </cell>
          <cell r="CG2599" t="e">
            <v>#VALUE!</v>
          </cell>
          <cell r="CH2599" t="str">
            <v>Invalid #</v>
          </cell>
          <cell r="CI2599">
            <v>43123.686840277776</v>
          </cell>
          <cell r="CJ2599"/>
          <cell r="CK2599" t="e">
            <v>#REF!</v>
          </cell>
          <cell r="CL2599" t="e">
            <v>#REF!</v>
          </cell>
        </row>
        <row r="2600">
          <cell r="BG2600" t="str">
            <v>Pass</v>
          </cell>
          <cell r="BH2600" t="str">
            <v>Pass</v>
          </cell>
          <cell r="BI2600" t="str">
            <v>xxxxx</v>
          </cell>
          <cell r="BJ2600">
            <v>0</v>
          </cell>
          <cell r="BK2600">
            <v>0</v>
          </cell>
          <cell r="BL2600">
            <v>0</v>
          </cell>
          <cell r="BM2600"/>
          <cell r="BN2600"/>
          <cell r="BO2600"/>
          <cell r="BP2600"/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/>
          <cell r="BZ2600">
            <v>0</v>
          </cell>
          <cell r="CA2600" t="e">
            <v>#REF!</v>
          </cell>
          <cell r="CB2600" t="str">
            <v>Match</v>
          </cell>
          <cell r="CC2600" t="b">
            <v>0</v>
          </cell>
          <cell r="CD2600" t="str">
            <v>0</v>
          </cell>
          <cell r="CE2600">
            <v>1</v>
          </cell>
          <cell r="CF2600">
            <v>0</v>
          </cell>
          <cell r="CG2600" t="e">
            <v>#VALUE!</v>
          </cell>
          <cell r="CH2600" t="str">
            <v>Invalid #</v>
          </cell>
          <cell r="CI2600">
            <v>43123.686840277776</v>
          </cell>
          <cell r="CJ2600"/>
          <cell r="CK2600" t="e">
            <v>#REF!</v>
          </cell>
          <cell r="CL2600" t="e">
            <v>#REF!</v>
          </cell>
        </row>
        <row r="2601">
          <cell r="BG2601" t="str">
            <v>Pass</v>
          </cell>
          <cell r="BH2601" t="str">
            <v>Pass</v>
          </cell>
          <cell r="BI2601" t="str">
            <v>xxxxx</v>
          </cell>
          <cell r="BJ2601">
            <v>0</v>
          </cell>
          <cell r="BK2601">
            <v>0</v>
          </cell>
          <cell r="BL2601">
            <v>0</v>
          </cell>
          <cell r="BM2601"/>
          <cell r="BN2601"/>
          <cell r="BO2601"/>
          <cell r="BP2601"/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/>
          <cell r="BZ2601">
            <v>0</v>
          </cell>
          <cell r="CA2601" t="e">
            <v>#REF!</v>
          </cell>
          <cell r="CB2601" t="str">
            <v>Match</v>
          </cell>
          <cell r="CC2601" t="b">
            <v>0</v>
          </cell>
          <cell r="CD2601" t="str">
            <v>0</v>
          </cell>
          <cell r="CE2601">
            <v>1</v>
          </cell>
          <cell r="CF2601">
            <v>0</v>
          </cell>
          <cell r="CG2601" t="e">
            <v>#VALUE!</v>
          </cell>
          <cell r="CH2601" t="str">
            <v>Invalid #</v>
          </cell>
          <cell r="CI2601">
            <v>43123.686840277776</v>
          </cell>
          <cell r="CJ2601"/>
          <cell r="CK2601" t="e">
            <v>#REF!</v>
          </cell>
          <cell r="CL2601" t="e">
            <v>#REF!</v>
          </cell>
        </row>
        <row r="2602">
          <cell r="BG2602" t="str">
            <v>Pass</v>
          </cell>
          <cell r="BH2602" t="str">
            <v>Pass</v>
          </cell>
          <cell r="BI2602" t="str">
            <v>xxxxx</v>
          </cell>
          <cell r="BJ2602">
            <v>0</v>
          </cell>
          <cell r="BK2602">
            <v>0</v>
          </cell>
          <cell r="BL2602">
            <v>0</v>
          </cell>
          <cell r="BM2602"/>
          <cell r="BN2602"/>
          <cell r="BO2602"/>
          <cell r="BP2602"/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/>
          <cell r="BZ2602">
            <v>0</v>
          </cell>
          <cell r="CA2602" t="e">
            <v>#REF!</v>
          </cell>
          <cell r="CB2602" t="str">
            <v>Match</v>
          </cell>
          <cell r="CC2602" t="b">
            <v>0</v>
          </cell>
          <cell r="CD2602" t="str">
            <v>0</v>
          </cell>
          <cell r="CE2602">
            <v>1</v>
          </cell>
          <cell r="CF2602">
            <v>0</v>
          </cell>
          <cell r="CG2602" t="e">
            <v>#VALUE!</v>
          </cell>
          <cell r="CH2602" t="str">
            <v>Invalid #</v>
          </cell>
          <cell r="CI2602">
            <v>43123.686840277776</v>
          </cell>
          <cell r="CJ2602"/>
          <cell r="CK2602" t="e">
            <v>#REF!</v>
          </cell>
          <cell r="CL2602" t="e">
            <v>#REF!</v>
          </cell>
        </row>
        <row r="2603">
          <cell r="BG2603" t="str">
            <v>Pass</v>
          </cell>
          <cell r="BH2603" t="str">
            <v>Pass</v>
          </cell>
          <cell r="BI2603" t="str">
            <v>xxxxx</v>
          </cell>
          <cell r="BJ2603">
            <v>0</v>
          </cell>
          <cell r="BK2603">
            <v>0</v>
          </cell>
          <cell r="BL2603">
            <v>0</v>
          </cell>
          <cell r="BM2603"/>
          <cell r="BN2603"/>
          <cell r="BO2603"/>
          <cell r="BP2603"/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/>
          <cell r="BZ2603">
            <v>0</v>
          </cell>
          <cell r="CA2603" t="e">
            <v>#REF!</v>
          </cell>
          <cell r="CB2603" t="str">
            <v>Match</v>
          </cell>
          <cell r="CC2603" t="b">
            <v>0</v>
          </cell>
          <cell r="CD2603" t="str">
            <v>0</v>
          </cell>
          <cell r="CE2603">
            <v>1</v>
          </cell>
          <cell r="CF2603">
            <v>0</v>
          </cell>
          <cell r="CG2603" t="e">
            <v>#VALUE!</v>
          </cell>
          <cell r="CH2603" t="str">
            <v>Invalid #</v>
          </cell>
          <cell r="CI2603">
            <v>43123.686840277776</v>
          </cell>
          <cell r="CJ2603"/>
          <cell r="CK2603" t="e">
            <v>#REF!</v>
          </cell>
          <cell r="CL2603" t="e">
            <v>#REF!</v>
          </cell>
        </row>
        <row r="2604">
          <cell r="BG2604" t="str">
            <v>Pass</v>
          </cell>
          <cell r="BH2604" t="str">
            <v>Pass</v>
          </cell>
          <cell r="BI2604" t="str">
            <v>xxxxx</v>
          </cell>
          <cell r="BJ2604">
            <v>0</v>
          </cell>
          <cell r="BK2604">
            <v>0</v>
          </cell>
          <cell r="BL2604">
            <v>0</v>
          </cell>
          <cell r="BM2604"/>
          <cell r="BN2604"/>
          <cell r="BO2604"/>
          <cell r="BP2604"/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/>
          <cell r="BZ2604">
            <v>0</v>
          </cell>
          <cell r="CA2604" t="e">
            <v>#REF!</v>
          </cell>
          <cell r="CB2604" t="str">
            <v>Match</v>
          </cell>
          <cell r="CC2604" t="b">
            <v>0</v>
          </cell>
          <cell r="CD2604" t="str">
            <v>0</v>
          </cell>
          <cell r="CE2604">
            <v>1</v>
          </cell>
          <cell r="CF2604">
            <v>0</v>
          </cell>
          <cell r="CG2604" t="e">
            <v>#VALUE!</v>
          </cell>
          <cell r="CH2604" t="str">
            <v>Invalid #</v>
          </cell>
          <cell r="CI2604">
            <v>43123.686840277776</v>
          </cell>
          <cell r="CJ2604"/>
          <cell r="CK2604" t="e">
            <v>#REF!</v>
          </cell>
          <cell r="CL2604" t="e">
            <v>#REF!</v>
          </cell>
        </row>
        <row r="2605">
          <cell r="BG2605" t="str">
            <v>Pass</v>
          </cell>
          <cell r="BH2605" t="str">
            <v>Pass</v>
          </cell>
          <cell r="BI2605" t="str">
            <v>xxxxx</v>
          </cell>
          <cell r="BJ2605">
            <v>0</v>
          </cell>
          <cell r="BK2605">
            <v>0</v>
          </cell>
          <cell r="BL2605">
            <v>0</v>
          </cell>
          <cell r="BM2605"/>
          <cell r="BN2605"/>
          <cell r="BO2605"/>
          <cell r="BP2605"/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/>
          <cell r="BZ2605">
            <v>0</v>
          </cell>
          <cell r="CA2605" t="e">
            <v>#REF!</v>
          </cell>
          <cell r="CB2605" t="str">
            <v>Match</v>
          </cell>
          <cell r="CC2605" t="b">
            <v>0</v>
          </cell>
          <cell r="CD2605" t="str">
            <v>0</v>
          </cell>
          <cell r="CE2605">
            <v>1</v>
          </cell>
          <cell r="CF2605">
            <v>0</v>
          </cell>
          <cell r="CG2605" t="e">
            <v>#VALUE!</v>
          </cell>
          <cell r="CH2605" t="str">
            <v>Invalid #</v>
          </cell>
          <cell r="CI2605">
            <v>43123.686840277776</v>
          </cell>
          <cell r="CJ2605"/>
          <cell r="CK2605" t="e">
            <v>#REF!</v>
          </cell>
          <cell r="CL2605" t="e">
            <v>#REF!</v>
          </cell>
        </row>
        <row r="2606">
          <cell r="BG2606" t="str">
            <v>Pass</v>
          </cell>
          <cell r="BH2606" t="str">
            <v>Pass</v>
          </cell>
          <cell r="BI2606" t="str">
            <v>xxxxx</v>
          </cell>
          <cell r="BJ2606">
            <v>0</v>
          </cell>
          <cell r="BK2606">
            <v>0</v>
          </cell>
          <cell r="BL2606">
            <v>0</v>
          </cell>
          <cell r="BM2606"/>
          <cell r="BN2606"/>
          <cell r="BO2606"/>
          <cell r="BP2606"/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/>
          <cell r="BZ2606">
            <v>0</v>
          </cell>
          <cell r="CA2606" t="e">
            <v>#REF!</v>
          </cell>
          <cell r="CB2606" t="str">
            <v>Match</v>
          </cell>
          <cell r="CC2606" t="b">
            <v>0</v>
          </cell>
          <cell r="CD2606" t="str">
            <v>0</v>
          </cell>
          <cell r="CE2606">
            <v>1</v>
          </cell>
          <cell r="CF2606">
            <v>0</v>
          </cell>
          <cell r="CG2606" t="e">
            <v>#VALUE!</v>
          </cell>
          <cell r="CH2606" t="str">
            <v>Invalid #</v>
          </cell>
          <cell r="CI2606">
            <v>43123.686840277776</v>
          </cell>
          <cell r="CJ2606"/>
          <cell r="CK2606" t="e">
            <v>#REF!</v>
          </cell>
          <cell r="CL2606" t="e">
            <v>#REF!</v>
          </cell>
        </row>
        <row r="2607">
          <cell r="BG2607" t="str">
            <v>Pass</v>
          </cell>
          <cell r="BH2607" t="str">
            <v>Pass</v>
          </cell>
          <cell r="BI2607" t="str">
            <v>xxxxx</v>
          </cell>
          <cell r="BJ2607">
            <v>0</v>
          </cell>
          <cell r="BK2607">
            <v>0</v>
          </cell>
          <cell r="BL2607">
            <v>0</v>
          </cell>
          <cell r="BM2607"/>
          <cell r="BN2607"/>
          <cell r="BO2607"/>
          <cell r="BP2607"/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/>
          <cell r="BZ2607">
            <v>0</v>
          </cell>
          <cell r="CA2607" t="e">
            <v>#REF!</v>
          </cell>
          <cell r="CB2607" t="str">
            <v>Match</v>
          </cell>
          <cell r="CC2607" t="b">
            <v>0</v>
          </cell>
          <cell r="CD2607" t="str">
            <v>0</v>
          </cell>
          <cell r="CE2607">
            <v>1</v>
          </cell>
          <cell r="CF2607">
            <v>0</v>
          </cell>
          <cell r="CG2607" t="e">
            <v>#VALUE!</v>
          </cell>
          <cell r="CH2607" t="str">
            <v>Invalid #</v>
          </cell>
          <cell r="CI2607">
            <v>43123.686840277776</v>
          </cell>
          <cell r="CJ2607"/>
          <cell r="CK2607" t="e">
            <v>#REF!</v>
          </cell>
          <cell r="CL2607" t="e">
            <v>#REF!</v>
          </cell>
        </row>
        <row r="2608">
          <cell r="BG2608" t="str">
            <v>Pass</v>
          </cell>
          <cell r="BH2608" t="str">
            <v>Pass</v>
          </cell>
          <cell r="BI2608" t="str">
            <v>xxxxx</v>
          </cell>
          <cell r="BJ2608">
            <v>0</v>
          </cell>
          <cell r="BK2608">
            <v>0</v>
          </cell>
          <cell r="BL2608">
            <v>0</v>
          </cell>
          <cell r="BM2608"/>
          <cell r="BN2608"/>
          <cell r="BO2608"/>
          <cell r="BP2608"/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/>
          <cell r="BZ2608">
            <v>0</v>
          </cell>
          <cell r="CA2608" t="e">
            <v>#REF!</v>
          </cell>
          <cell r="CB2608" t="str">
            <v>Match</v>
          </cell>
          <cell r="CC2608" t="b">
            <v>0</v>
          </cell>
          <cell r="CD2608" t="str">
            <v>0</v>
          </cell>
          <cell r="CE2608">
            <v>1</v>
          </cell>
          <cell r="CF2608">
            <v>0</v>
          </cell>
          <cell r="CG2608" t="e">
            <v>#VALUE!</v>
          </cell>
          <cell r="CH2608" t="str">
            <v>Invalid #</v>
          </cell>
          <cell r="CI2608">
            <v>43123.686840277776</v>
          </cell>
          <cell r="CJ2608"/>
          <cell r="CK2608" t="e">
            <v>#REF!</v>
          </cell>
          <cell r="CL2608" t="e">
            <v>#REF!</v>
          </cell>
        </row>
        <row r="2609">
          <cell r="BG2609" t="str">
            <v>Pass</v>
          </cell>
          <cell r="BH2609" t="str">
            <v>Pass</v>
          </cell>
          <cell r="BI2609" t="str">
            <v>xxxxx</v>
          </cell>
          <cell r="BJ2609">
            <v>0</v>
          </cell>
          <cell r="BK2609">
            <v>0</v>
          </cell>
          <cell r="BL2609">
            <v>0</v>
          </cell>
          <cell r="BM2609"/>
          <cell r="BN2609"/>
          <cell r="BO2609"/>
          <cell r="BP2609"/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/>
          <cell r="BZ2609">
            <v>0</v>
          </cell>
          <cell r="CA2609" t="e">
            <v>#REF!</v>
          </cell>
          <cell r="CB2609" t="str">
            <v>Match</v>
          </cell>
          <cell r="CC2609" t="b">
            <v>0</v>
          </cell>
          <cell r="CD2609" t="str">
            <v>0</v>
          </cell>
          <cell r="CE2609">
            <v>1</v>
          </cell>
          <cell r="CF2609">
            <v>0</v>
          </cell>
          <cell r="CG2609" t="e">
            <v>#VALUE!</v>
          </cell>
          <cell r="CH2609" t="str">
            <v>Invalid #</v>
          </cell>
          <cell r="CI2609">
            <v>43123.686840277776</v>
          </cell>
          <cell r="CJ2609"/>
          <cell r="CK2609" t="e">
            <v>#REF!</v>
          </cell>
          <cell r="CL2609" t="e">
            <v>#REF!</v>
          </cell>
        </row>
        <row r="2610">
          <cell r="BG2610" t="str">
            <v>Pass</v>
          </cell>
          <cell r="BH2610" t="str">
            <v>Pass</v>
          </cell>
          <cell r="BI2610" t="str">
            <v>xxxxx</v>
          </cell>
          <cell r="BJ2610">
            <v>0</v>
          </cell>
          <cell r="BK2610">
            <v>0</v>
          </cell>
          <cell r="BL2610">
            <v>0</v>
          </cell>
          <cell r="BM2610"/>
          <cell r="BN2610"/>
          <cell r="BO2610"/>
          <cell r="BP2610"/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/>
          <cell r="BZ2610">
            <v>0</v>
          </cell>
          <cell r="CA2610" t="e">
            <v>#REF!</v>
          </cell>
          <cell r="CB2610" t="str">
            <v>Match</v>
          </cell>
          <cell r="CC2610" t="b">
            <v>0</v>
          </cell>
          <cell r="CD2610" t="str">
            <v>0</v>
          </cell>
          <cell r="CE2610">
            <v>1</v>
          </cell>
          <cell r="CF2610">
            <v>0</v>
          </cell>
          <cell r="CG2610" t="e">
            <v>#VALUE!</v>
          </cell>
          <cell r="CH2610" t="str">
            <v>Invalid #</v>
          </cell>
          <cell r="CI2610">
            <v>43123.686840277776</v>
          </cell>
          <cell r="CJ2610"/>
          <cell r="CK2610" t="e">
            <v>#REF!</v>
          </cell>
          <cell r="CL2610" t="e">
            <v>#REF!</v>
          </cell>
        </row>
        <row r="2611">
          <cell r="BG2611" t="str">
            <v>Pass</v>
          </cell>
          <cell r="BH2611" t="str">
            <v>Pass</v>
          </cell>
          <cell r="BI2611" t="str">
            <v>xxxxx</v>
          </cell>
          <cell r="BJ2611">
            <v>0</v>
          </cell>
          <cell r="BK2611">
            <v>0</v>
          </cell>
          <cell r="BL2611">
            <v>0</v>
          </cell>
          <cell r="BM2611"/>
          <cell r="BN2611"/>
          <cell r="BO2611"/>
          <cell r="BP2611"/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/>
          <cell r="BZ2611">
            <v>0</v>
          </cell>
          <cell r="CA2611" t="e">
            <v>#REF!</v>
          </cell>
          <cell r="CB2611" t="str">
            <v>Match</v>
          </cell>
          <cell r="CC2611" t="b">
            <v>0</v>
          </cell>
          <cell r="CD2611" t="str">
            <v>0</v>
          </cell>
          <cell r="CE2611">
            <v>1</v>
          </cell>
          <cell r="CF2611">
            <v>0</v>
          </cell>
          <cell r="CG2611" t="e">
            <v>#VALUE!</v>
          </cell>
          <cell r="CH2611" t="str">
            <v>Invalid #</v>
          </cell>
          <cell r="CI2611">
            <v>43123.686840277776</v>
          </cell>
          <cell r="CJ2611"/>
          <cell r="CK2611" t="e">
            <v>#REF!</v>
          </cell>
          <cell r="CL2611" t="e">
            <v>#REF!</v>
          </cell>
        </row>
        <row r="2612">
          <cell r="BG2612" t="str">
            <v>Pass</v>
          </cell>
          <cell r="BH2612" t="str">
            <v>Pass</v>
          </cell>
          <cell r="BI2612" t="str">
            <v>xxxxx</v>
          </cell>
          <cell r="BJ2612">
            <v>0</v>
          </cell>
          <cell r="BK2612">
            <v>0</v>
          </cell>
          <cell r="BL2612">
            <v>0</v>
          </cell>
          <cell r="BM2612"/>
          <cell r="BN2612"/>
          <cell r="BO2612"/>
          <cell r="BP2612"/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/>
          <cell r="BZ2612">
            <v>0</v>
          </cell>
          <cell r="CA2612" t="e">
            <v>#REF!</v>
          </cell>
          <cell r="CB2612" t="str">
            <v>Match</v>
          </cell>
          <cell r="CC2612" t="b">
            <v>0</v>
          </cell>
          <cell r="CD2612" t="str">
            <v>0</v>
          </cell>
          <cell r="CE2612">
            <v>1</v>
          </cell>
          <cell r="CF2612">
            <v>0</v>
          </cell>
          <cell r="CG2612" t="e">
            <v>#VALUE!</v>
          </cell>
          <cell r="CH2612" t="str">
            <v>Invalid #</v>
          </cell>
          <cell r="CI2612">
            <v>43123.686840277776</v>
          </cell>
          <cell r="CJ2612"/>
          <cell r="CK2612" t="e">
            <v>#REF!</v>
          </cell>
          <cell r="CL2612" t="e">
            <v>#REF!</v>
          </cell>
        </row>
        <row r="2613">
          <cell r="BG2613" t="str">
            <v>Pass</v>
          </cell>
          <cell r="BH2613" t="str">
            <v>Pass</v>
          </cell>
          <cell r="BI2613" t="str">
            <v>xxxxx</v>
          </cell>
          <cell r="BJ2613">
            <v>0</v>
          </cell>
          <cell r="BK2613">
            <v>0</v>
          </cell>
          <cell r="BL2613">
            <v>0</v>
          </cell>
          <cell r="BM2613"/>
          <cell r="BN2613"/>
          <cell r="BO2613"/>
          <cell r="BP2613"/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/>
          <cell r="BZ2613">
            <v>0</v>
          </cell>
          <cell r="CA2613" t="e">
            <v>#REF!</v>
          </cell>
          <cell r="CB2613" t="str">
            <v>Match</v>
          </cell>
          <cell r="CC2613" t="b">
            <v>0</v>
          </cell>
          <cell r="CD2613" t="str">
            <v>0</v>
          </cell>
          <cell r="CE2613">
            <v>1</v>
          </cell>
          <cell r="CF2613">
            <v>0</v>
          </cell>
          <cell r="CG2613" t="e">
            <v>#VALUE!</v>
          </cell>
          <cell r="CH2613" t="str">
            <v>Invalid #</v>
          </cell>
          <cell r="CI2613">
            <v>43123.686840277776</v>
          </cell>
          <cell r="CJ2613"/>
          <cell r="CK2613" t="e">
            <v>#REF!</v>
          </cell>
          <cell r="CL2613" t="e">
            <v>#REF!</v>
          </cell>
        </row>
        <row r="2614">
          <cell r="BG2614" t="str">
            <v>Pass</v>
          </cell>
          <cell r="BH2614" t="str">
            <v>Pass</v>
          </cell>
          <cell r="BI2614" t="str">
            <v>xxxxx</v>
          </cell>
          <cell r="BJ2614">
            <v>0</v>
          </cell>
          <cell r="BK2614">
            <v>0</v>
          </cell>
          <cell r="BL2614">
            <v>0</v>
          </cell>
          <cell r="BM2614"/>
          <cell r="BN2614"/>
          <cell r="BO2614"/>
          <cell r="BP2614"/>
          <cell r="BQ2614">
            <v>0</v>
          </cell>
          <cell r="BR2614">
            <v>0</v>
          </cell>
          <cell r="BS2614">
            <v>0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0</v>
          </cell>
          <cell r="BY2614"/>
          <cell r="BZ2614">
            <v>0</v>
          </cell>
          <cell r="CA2614" t="e">
            <v>#REF!</v>
          </cell>
          <cell r="CB2614" t="str">
            <v>Match</v>
          </cell>
          <cell r="CC2614" t="b">
            <v>0</v>
          </cell>
          <cell r="CD2614" t="str">
            <v>0</v>
          </cell>
          <cell r="CE2614">
            <v>1</v>
          </cell>
          <cell r="CF2614">
            <v>0</v>
          </cell>
          <cell r="CG2614" t="e">
            <v>#VALUE!</v>
          </cell>
          <cell r="CH2614" t="str">
            <v>Invalid #</v>
          </cell>
          <cell r="CI2614">
            <v>43123.686840277776</v>
          </cell>
          <cell r="CJ2614"/>
          <cell r="CK2614" t="e">
            <v>#REF!</v>
          </cell>
          <cell r="CL2614" t="e">
            <v>#REF!</v>
          </cell>
        </row>
        <row r="2615">
          <cell r="BG2615" t="str">
            <v>Pass</v>
          </cell>
          <cell r="BH2615" t="str">
            <v>Pass</v>
          </cell>
          <cell r="BI2615" t="str">
            <v>xxxxx</v>
          </cell>
          <cell r="BJ2615">
            <v>0</v>
          </cell>
          <cell r="BK2615">
            <v>0</v>
          </cell>
          <cell r="BL2615">
            <v>0</v>
          </cell>
          <cell r="BM2615"/>
          <cell r="BN2615"/>
          <cell r="BO2615"/>
          <cell r="BP2615"/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/>
          <cell r="BZ2615">
            <v>0</v>
          </cell>
          <cell r="CA2615" t="e">
            <v>#REF!</v>
          </cell>
          <cell r="CB2615" t="str">
            <v>Match</v>
          </cell>
          <cell r="CC2615" t="b">
            <v>0</v>
          </cell>
          <cell r="CD2615" t="str">
            <v>0</v>
          </cell>
          <cell r="CE2615">
            <v>1</v>
          </cell>
          <cell r="CF2615">
            <v>0</v>
          </cell>
          <cell r="CG2615" t="e">
            <v>#VALUE!</v>
          </cell>
          <cell r="CH2615" t="str">
            <v>Invalid #</v>
          </cell>
          <cell r="CI2615">
            <v>43123.686840277776</v>
          </cell>
          <cell r="CJ2615"/>
          <cell r="CK2615" t="e">
            <v>#REF!</v>
          </cell>
          <cell r="CL2615" t="e">
            <v>#REF!</v>
          </cell>
        </row>
        <row r="2616">
          <cell r="BG2616" t="str">
            <v>Pass</v>
          </cell>
          <cell r="BH2616" t="str">
            <v>Pass</v>
          </cell>
          <cell r="BI2616" t="str">
            <v>xxxxx</v>
          </cell>
          <cell r="BJ2616">
            <v>0</v>
          </cell>
          <cell r="BK2616">
            <v>0</v>
          </cell>
          <cell r="BL2616">
            <v>0</v>
          </cell>
          <cell r="BM2616"/>
          <cell r="BN2616"/>
          <cell r="BO2616"/>
          <cell r="BP2616"/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/>
          <cell r="BZ2616">
            <v>0</v>
          </cell>
          <cell r="CA2616" t="e">
            <v>#REF!</v>
          </cell>
          <cell r="CB2616" t="str">
            <v>Match</v>
          </cell>
          <cell r="CC2616" t="b">
            <v>0</v>
          </cell>
          <cell r="CD2616" t="str">
            <v>0</v>
          </cell>
          <cell r="CE2616">
            <v>1</v>
          </cell>
          <cell r="CF2616">
            <v>0</v>
          </cell>
          <cell r="CG2616" t="e">
            <v>#VALUE!</v>
          </cell>
          <cell r="CH2616" t="str">
            <v>Invalid #</v>
          </cell>
          <cell r="CI2616">
            <v>43123.686840277776</v>
          </cell>
          <cell r="CJ2616"/>
          <cell r="CK2616" t="e">
            <v>#REF!</v>
          </cell>
          <cell r="CL2616" t="e">
            <v>#REF!</v>
          </cell>
        </row>
        <row r="2617">
          <cell r="BG2617" t="str">
            <v>Pass</v>
          </cell>
          <cell r="BH2617" t="str">
            <v>Pass</v>
          </cell>
          <cell r="BI2617" t="str">
            <v>xxxxx</v>
          </cell>
          <cell r="BJ2617">
            <v>0</v>
          </cell>
          <cell r="BK2617">
            <v>0</v>
          </cell>
          <cell r="BL2617">
            <v>0</v>
          </cell>
          <cell r="BM2617"/>
          <cell r="BN2617"/>
          <cell r="BO2617"/>
          <cell r="BP2617"/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0</v>
          </cell>
          <cell r="BY2617"/>
          <cell r="BZ2617">
            <v>0</v>
          </cell>
          <cell r="CA2617" t="e">
            <v>#REF!</v>
          </cell>
          <cell r="CB2617" t="str">
            <v>Match</v>
          </cell>
          <cell r="CC2617" t="b">
            <v>0</v>
          </cell>
          <cell r="CD2617" t="str">
            <v>0</v>
          </cell>
          <cell r="CE2617">
            <v>1</v>
          </cell>
          <cell r="CF2617">
            <v>0</v>
          </cell>
          <cell r="CG2617" t="e">
            <v>#VALUE!</v>
          </cell>
          <cell r="CH2617" t="str">
            <v>Invalid #</v>
          </cell>
          <cell r="CI2617">
            <v>43123.686840277776</v>
          </cell>
          <cell r="CJ2617"/>
          <cell r="CK2617" t="e">
            <v>#REF!</v>
          </cell>
          <cell r="CL2617" t="e">
            <v>#REF!</v>
          </cell>
        </row>
        <row r="2618">
          <cell r="BG2618" t="str">
            <v>Pass</v>
          </cell>
          <cell r="BH2618" t="str">
            <v>Pass</v>
          </cell>
          <cell r="BI2618" t="str">
            <v>xxxxx</v>
          </cell>
          <cell r="BJ2618">
            <v>0</v>
          </cell>
          <cell r="BK2618">
            <v>0</v>
          </cell>
          <cell r="BL2618">
            <v>0</v>
          </cell>
          <cell r="BM2618"/>
          <cell r="BN2618"/>
          <cell r="BO2618"/>
          <cell r="BP2618"/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/>
          <cell r="BZ2618">
            <v>0</v>
          </cell>
          <cell r="CA2618" t="e">
            <v>#REF!</v>
          </cell>
          <cell r="CB2618" t="str">
            <v>Match</v>
          </cell>
          <cell r="CC2618" t="b">
            <v>0</v>
          </cell>
          <cell r="CD2618" t="str">
            <v>0</v>
          </cell>
          <cell r="CE2618">
            <v>1</v>
          </cell>
          <cell r="CF2618">
            <v>0</v>
          </cell>
          <cell r="CG2618" t="e">
            <v>#VALUE!</v>
          </cell>
          <cell r="CH2618" t="str">
            <v>Invalid #</v>
          </cell>
          <cell r="CI2618">
            <v>43123.686840277776</v>
          </cell>
          <cell r="CJ2618"/>
          <cell r="CK2618" t="e">
            <v>#REF!</v>
          </cell>
          <cell r="CL2618" t="e">
            <v>#REF!</v>
          </cell>
        </row>
        <row r="2619">
          <cell r="BG2619" t="str">
            <v>Pass</v>
          </cell>
          <cell r="BH2619" t="str">
            <v>Pass</v>
          </cell>
          <cell r="BI2619" t="str">
            <v>xxxxx</v>
          </cell>
          <cell r="BJ2619">
            <v>0</v>
          </cell>
          <cell r="BK2619">
            <v>0</v>
          </cell>
          <cell r="BL2619">
            <v>0</v>
          </cell>
          <cell r="BM2619"/>
          <cell r="BN2619"/>
          <cell r="BO2619"/>
          <cell r="BP2619"/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/>
          <cell r="BZ2619">
            <v>0</v>
          </cell>
          <cell r="CA2619" t="e">
            <v>#REF!</v>
          </cell>
          <cell r="CB2619" t="str">
            <v>Match</v>
          </cell>
          <cell r="CC2619" t="b">
            <v>0</v>
          </cell>
          <cell r="CD2619" t="str">
            <v>0</v>
          </cell>
          <cell r="CE2619">
            <v>1</v>
          </cell>
          <cell r="CF2619">
            <v>0</v>
          </cell>
          <cell r="CG2619" t="e">
            <v>#VALUE!</v>
          </cell>
          <cell r="CH2619" t="str">
            <v>Invalid #</v>
          </cell>
          <cell r="CI2619">
            <v>43123.686840277776</v>
          </cell>
          <cell r="CJ2619"/>
          <cell r="CK2619" t="e">
            <v>#REF!</v>
          </cell>
          <cell r="CL2619" t="e">
            <v>#REF!</v>
          </cell>
        </row>
        <row r="2620">
          <cell r="BG2620" t="str">
            <v>Pass</v>
          </cell>
          <cell r="BH2620" t="str">
            <v>Pass</v>
          </cell>
          <cell r="BI2620" t="str">
            <v>xxxxx</v>
          </cell>
          <cell r="BJ2620">
            <v>0</v>
          </cell>
          <cell r="BK2620">
            <v>0</v>
          </cell>
          <cell r="BL2620">
            <v>0</v>
          </cell>
          <cell r="BM2620"/>
          <cell r="BN2620"/>
          <cell r="BO2620"/>
          <cell r="BP2620"/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/>
          <cell r="BZ2620">
            <v>0</v>
          </cell>
          <cell r="CA2620" t="e">
            <v>#REF!</v>
          </cell>
          <cell r="CB2620" t="str">
            <v>Match</v>
          </cell>
          <cell r="CC2620" t="b">
            <v>0</v>
          </cell>
          <cell r="CD2620" t="str">
            <v>0</v>
          </cell>
          <cell r="CE2620">
            <v>1</v>
          </cell>
          <cell r="CF2620">
            <v>0</v>
          </cell>
          <cell r="CG2620" t="e">
            <v>#VALUE!</v>
          </cell>
          <cell r="CH2620" t="str">
            <v>Invalid #</v>
          </cell>
          <cell r="CI2620">
            <v>43123.686840277776</v>
          </cell>
          <cell r="CJ2620"/>
          <cell r="CK2620" t="e">
            <v>#REF!</v>
          </cell>
          <cell r="CL2620" t="e">
            <v>#REF!</v>
          </cell>
        </row>
        <row r="2621">
          <cell r="BG2621" t="str">
            <v>Pass</v>
          </cell>
          <cell r="BH2621" t="str">
            <v>Pass</v>
          </cell>
          <cell r="BI2621" t="str">
            <v>xxxxx</v>
          </cell>
          <cell r="BJ2621">
            <v>0</v>
          </cell>
          <cell r="BK2621">
            <v>0</v>
          </cell>
          <cell r="BL2621">
            <v>0</v>
          </cell>
          <cell r="BM2621"/>
          <cell r="BN2621"/>
          <cell r="BO2621"/>
          <cell r="BP2621"/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/>
          <cell r="BZ2621">
            <v>0</v>
          </cell>
          <cell r="CA2621" t="e">
            <v>#REF!</v>
          </cell>
          <cell r="CB2621" t="str">
            <v>Match</v>
          </cell>
          <cell r="CC2621" t="b">
            <v>0</v>
          </cell>
          <cell r="CD2621" t="str">
            <v>0</v>
          </cell>
          <cell r="CE2621">
            <v>1</v>
          </cell>
          <cell r="CF2621">
            <v>0</v>
          </cell>
          <cell r="CG2621" t="e">
            <v>#VALUE!</v>
          </cell>
          <cell r="CH2621" t="str">
            <v>Invalid #</v>
          </cell>
          <cell r="CI2621">
            <v>43123.686840277776</v>
          </cell>
          <cell r="CJ2621"/>
          <cell r="CK2621" t="e">
            <v>#REF!</v>
          </cell>
          <cell r="CL2621" t="e">
            <v>#REF!</v>
          </cell>
        </row>
        <row r="2622">
          <cell r="BG2622" t="str">
            <v>Pass</v>
          </cell>
          <cell r="BH2622" t="str">
            <v>Pass</v>
          </cell>
          <cell r="BI2622" t="str">
            <v>xxxxx</v>
          </cell>
          <cell r="BJ2622">
            <v>0</v>
          </cell>
          <cell r="BK2622">
            <v>0</v>
          </cell>
          <cell r="BL2622">
            <v>0</v>
          </cell>
          <cell r="BM2622"/>
          <cell r="BN2622"/>
          <cell r="BO2622"/>
          <cell r="BP2622"/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/>
          <cell r="BZ2622">
            <v>0</v>
          </cell>
          <cell r="CA2622" t="e">
            <v>#REF!</v>
          </cell>
          <cell r="CB2622" t="str">
            <v>Match</v>
          </cell>
          <cell r="CC2622" t="b">
            <v>0</v>
          </cell>
          <cell r="CD2622" t="str">
            <v>0</v>
          </cell>
          <cell r="CE2622">
            <v>1</v>
          </cell>
          <cell r="CF2622">
            <v>0</v>
          </cell>
          <cell r="CG2622" t="e">
            <v>#VALUE!</v>
          </cell>
          <cell r="CH2622" t="str">
            <v>Invalid #</v>
          </cell>
          <cell r="CI2622">
            <v>43123.686840277776</v>
          </cell>
          <cell r="CJ2622"/>
          <cell r="CK2622" t="e">
            <v>#REF!</v>
          </cell>
          <cell r="CL2622" t="e">
            <v>#REF!</v>
          </cell>
        </row>
        <row r="2623">
          <cell r="BG2623" t="str">
            <v>Pass</v>
          </cell>
          <cell r="BH2623" t="str">
            <v>Pass</v>
          </cell>
          <cell r="BI2623" t="str">
            <v>xxxxx</v>
          </cell>
          <cell r="BJ2623">
            <v>0</v>
          </cell>
          <cell r="BK2623">
            <v>0</v>
          </cell>
          <cell r="BL2623">
            <v>0</v>
          </cell>
          <cell r="BM2623"/>
          <cell r="BN2623"/>
          <cell r="BO2623"/>
          <cell r="BP2623"/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/>
          <cell r="BZ2623">
            <v>0</v>
          </cell>
          <cell r="CA2623" t="e">
            <v>#REF!</v>
          </cell>
          <cell r="CB2623" t="str">
            <v>Match</v>
          </cell>
          <cell r="CC2623" t="b">
            <v>0</v>
          </cell>
          <cell r="CD2623" t="str">
            <v>0</v>
          </cell>
          <cell r="CE2623">
            <v>1</v>
          </cell>
          <cell r="CF2623">
            <v>0</v>
          </cell>
          <cell r="CG2623" t="e">
            <v>#VALUE!</v>
          </cell>
          <cell r="CH2623" t="str">
            <v>Invalid #</v>
          </cell>
          <cell r="CI2623">
            <v>43123.686840277776</v>
          </cell>
          <cell r="CJ2623"/>
          <cell r="CK2623" t="e">
            <v>#REF!</v>
          </cell>
          <cell r="CL2623" t="e">
            <v>#REF!</v>
          </cell>
        </row>
        <row r="2624">
          <cell r="BG2624" t="str">
            <v>Pass</v>
          </cell>
          <cell r="BH2624" t="str">
            <v>Pass</v>
          </cell>
          <cell r="BI2624" t="str">
            <v>xxxxx</v>
          </cell>
          <cell r="BJ2624">
            <v>0</v>
          </cell>
          <cell r="BK2624">
            <v>0</v>
          </cell>
          <cell r="BL2624">
            <v>0</v>
          </cell>
          <cell r="BM2624"/>
          <cell r="BN2624"/>
          <cell r="BO2624"/>
          <cell r="BP2624"/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/>
          <cell r="BZ2624">
            <v>0</v>
          </cell>
          <cell r="CA2624" t="e">
            <v>#REF!</v>
          </cell>
          <cell r="CB2624" t="str">
            <v>Match</v>
          </cell>
          <cell r="CC2624" t="b">
            <v>0</v>
          </cell>
          <cell r="CD2624" t="str">
            <v>0</v>
          </cell>
          <cell r="CE2624">
            <v>1</v>
          </cell>
          <cell r="CF2624">
            <v>0</v>
          </cell>
          <cell r="CG2624" t="e">
            <v>#VALUE!</v>
          </cell>
          <cell r="CH2624" t="str">
            <v>Invalid #</v>
          </cell>
          <cell r="CI2624">
            <v>43123.686840277776</v>
          </cell>
          <cell r="CJ2624"/>
          <cell r="CK2624" t="e">
            <v>#REF!</v>
          </cell>
          <cell r="CL2624" t="e">
            <v>#REF!</v>
          </cell>
        </row>
        <row r="2625">
          <cell r="BG2625" t="str">
            <v>Pass</v>
          </cell>
          <cell r="BH2625" t="str">
            <v>Pass</v>
          </cell>
          <cell r="BI2625" t="str">
            <v>xxxxx</v>
          </cell>
          <cell r="BJ2625">
            <v>0</v>
          </cell>
          <cell r="BK2625">
            <v>0</v>
          </cell>
          <cell r="BL2625">
            <v>0</v>
          </cell>
          <cell r="BM2625"/>
          <cell r="BN2625"/>
          <cell r="BO2625"/>
          <cell r="BP2625"/>
          <cell r="BQ2625">
            <v>0</v>
          </cell>
          <cell r="BR2625">
            <v>0</v>
          </cell>
          <cell r="BS2625">
            <v>0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0</v>
          </cell>
          <cell r="BY2625"/>
          <cell r="BZ2625">
            <v>0</v>
          </cell>
          <cell r="CA2625" t="e">
            <v>#REF!</v>
          </cell>
          <cell r="CB2625" t="str">
            <v>Match</v>
          </cell>
          <cell r="CC2625" t="b">
            <v>0</v>
          </cell>
          <cell r="CD2625" t="str">
            <v>0</v>
          </cell>
          <cell r="CE2625">
            <v>1</v>
          </cell>
          <cell r="CF2625">
            <v>0</v>
          </cell>
          <cell r="CG2625" t="e">
            <v>#VALUE!</v>
          </cell>
          <cell r="CH2625" t="str">
            <v>Invalid #</v>
          </cell>
          <cell r="CI2625">
            <v>43123.686840277776</v>
          </cell>
          <cell r="CJ2625"/>
          <cell r="CK2625" t="e">
            <v>#REF!</v>
          </cell>
          <cell r="CL2625" t="e">
            <v>#REF!</v>
          </cell>
        </row>
        <row r="2626">
          <cell r="BG2626" t="str">
            <v>Pass</v>
          </cell>
          <cell r="BH2626" t="str">
            <v>Pass</v>
          </cell>
          <cell r="BI2626" t="str">
            <v>xxxxx</v>
          </cell>
          <cell r="BJ2626">
            <v>0</v>
          </cell>
          <cell r="BK2626">
            <v>0</v>
          </cell>
          <cell r="BL2626">
            <v>0</v>
          </cell>
          <cell r="BM2626"/>
          <cell r="BN2626"/>
          <cell r="BO2626"/>
          <cell r="BP2626"/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/>
          <cell r="BZ2626">
            <v>0</v>
          </cell>
          <cell r="CA2626" t="e">
            <v>#REF!</v>
          </cell>
          <cell r="CB2626" t="str">
            <v>Match</v>
          </cell>
          <cell r="CC2626" t="b">
            <v>0</v>
          </cell>
          <cell r="CD2626" t="str">
            <v>0</v>
          </cell>
          <cell r="CE2626">
            <v>1</v>
          </cell>
          <cell r="CF2626">
            <v>0</v>
          </cell>
          <cell r="CG2626" t="e">
            <v>#VALUE!</v>
          </cell>
          <cell r="CH2626" t="str">
            <v>Invalid #</v>
          </cell>
          <cell r="CI2626">
            <v>43123.686840277776</v>
          </cell>
          <cell r="CJ2626"/>
          <cell r="CK2626" t="e">
            <v>#REF!</v>
          </cell>
          <cell r="CL2626" t="e">
            <v>#REF!</v>
          </cell>
        </row>
        <row r="2627">
          <cell r="BG2627" t="str">
            <v>Pass</v>
          </cell>
          <cell r="BH2627" t="str">
            <v>Pass</v>
          </cell>
          <cell r="BI2627" t="str">
            <v>xxxxx</v>
          </cell>
          <cell r="BJ2627">
            <v>0</v>
          </cell>
          <cell r="BK2627">
            <v>0</v>
          </cell>
          <cell r="BL2627">
            <v>0</v>
          </cell>
          <cell r="BM2627"/>
          <cell r="BN2627"/>
          <cell r="BO2627"/>
          <cell r="BP2627"/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/>
          <cell r="BZ2627">
            <v>0</v>
          </cell>
          <cell r="CA2627" t="e">
            <v>#REF!</v>
          </cell>
          <cell r="CB2627" t="str">
            <v>Match</v>
          </cell>
          <cell r="CC2627" t="b">
            <v>0</v>
          </cell>
          <cell r="CD2627" t="str">
            <v>0</v>
          </cell>
          <cell r="CE2627">
            <v>1</v>
          </cell>
          <cell r="CF2627">
            <v>0</v>
          </cell>
          <cell r="CG2627" t="e">
            <v>#VALUE!</v>
          </cell>
          <cell r="CH2627" t="str">
            <v>Invalid #</v>
          </cell>
          <cell r="CI2627">
            <v>43123.686840277776</v>
          </cell>
          <cell r="CJ2627"/>
          <cell r="CK2627" t="e">
            <v>#REF!</v>
          </cell>
          <cell r="CL2627" t="e">
            <v>#REF!</v>
          </cell>
        </row>
        <row r="2628">
          <cell r="BG2628" t="str">
            <v>Pass</v>
          </cell>
          <cell r="BH2628" t="str">
            <v>Pass</v>
          </cell>
          <cell r="BI2628" t="str">
            <v>xxxxx</v>
          </cell>
          <cell r="BJ2628">
            <v>0</v>
          </cell>
          <cell r="BK2628">
            <v>0</v>
          </cell>
          <cell r="BL2628">
            <v>0</v>
          </cell>
          <cell r="BM2628"/>
          <cell r="BN2628"/>
          <cell r="BO2628"/>
          <cell r="BP2628"/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/>
          <cell r="BZ2628">
            <v>0</v>
          </cell>
          <cell r="CA2628" t="e">
            <v>#REF!</v>
          </cell>
          <cell r="CB2628" t="str">
            <v>Match</v>
          </cell>
          <cell r="CC2628" t="b">
            <v>0</v>
          </cell>
          <cell r="CD2628" t="str">
            <v>0</v>
          </cell>
          <cell r="CE2628">
            <v>1</v>
          </cell>
          <cell r="CF2628">
            <v>0</v>
          </cell>
          <cell r="CG2628" t="e">
            <v>#VALUE!</v>
          </cell>
          <cell r="CH2628" t="str">
            <v>Invalid #</v>
          </cell>
          <cell r="CI2628">
            <v>43123.686840277776</v>
          </cell>
          <cell r="CJ2628"/>
          <cell r="CK2628" t="e">
            <v>#REF!</v>
          </cell>
          <cell r="CL2628" t="e">
            <v>#REF!</v>
          </cell>
        </row>
        <row r="2629">
          <cell r="BG2629" t="str">
            <v>Pass</v>
          </cell>
          <cell r="BH2629" t="str">
            <v>Pass</v>
          </cell>
          <cell r="BI2629" t="str">
            <v>xxxxx</v>
          </cell>
          <cell r="BJ2629">
            <v>0</v>
          </cell>
          <cell r="BK2629">
            <v>0</v>
          </cell>
          <cell r="BL2629">
            <v>0</v>
          </cell>
          <cell r="BM2629"/>
          <cell r="BN2629"/>
          <cell r="BO2629"/>
          <cell r="BP2629"/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/>
          <cell r="BZ2629">
            <v>0</v>
          </cell>
          <cell r="CA2629" t="e">
            <v>#REF!</v>
          </cell>
          <cell r="CB2629" t="str">
            <v>Match</v>
          </cell>
          <cell r="CC2629" t="b">
            <v>0</v>
          </cell>
          <cell r="CD2629" t="str">
            <v>0</v>
          </cell>
          <cell r="CE2629">
            <v>1</v>
          </cell>
          <cell r="CF2629">
            <v>0</v>
          </cell>
          <cell r="CG2629" t="e">
            <v>#VALUE!</v>
          </cell>
          <cell r="CH2629" t="str">
            <v>Invalid #</v>
          </cell>
          <cell r="CI2629">
            <v>43123.686840277776</v>
          </cell>
          <cell r="CJ2629"/>
          <cell r="CK2629" t="e">
            <v>#REF!</v>
          </cell>
          <cell r="CL2629" t="e">
            <v>#REF!</v>
          </cell>
        </row>
        <row r="2630">
          <cell r="BG2630" t="str">
            <v>Pass</v>
          </cell>
          <cell r="BH2630" t="str">
            <v>Pass</v>
          </cell>
          <cell r="BI2630" t="str">
            <v>xxxxx</v>
          </cell>
          <cell r="BJ2630">
            <v>0</v>
          </cell>
          <cell r="BK2630">
            <v>0</v>
          </cell>
          <cell r="BL2630">
            <v>0</v>
          </cell>
          <cell r="BM2630"/>
          <cell r="BN2630"/>
          <cell r="BO2630"/>
          <cell r="BP2630"/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/>
          <cell r="BZ2630">
            <v>0</v>
          </cell>
          <cell r="CA2630" t="e">
            <v>#REF!</v>
          </cell>
          <cell r="CB2630" t="str">
            <v>Match</v>
          </cell>
          <cell r="CC2630" t="b">
            <v>0</v>
          </cell>
          <cell r="CD2630" t="str">
            <v>0</v>
          </cell>
          <cell r="CE2630">
            <v>1</v>
          </cell>
          <cell r="CF2630">
            <v>0</v>
          </cell>
          <cell r="CG2630" t="e">
            <v>#VALUE!</v>
          </cell>
          <cell r="CH2630" t="str">
            <v>Invalid #</v>
          </cell>
          <cell r="CI2630">
            <v>43123.686840277776</v>
          </cell>
          <cell r="CJ2630"/>
          <cell r="CK2630" t="e">
            <v>#REF!</v>
          </cell>
          <cell r="CL2630" t="e">
            <v>#REF!</v>
          </cell>
        </row>
        <row r="2631">
          <cell r="BG2631" t="str">
            <v>Pass</v>
          </cell>
          <cell r="BH2631" t="str">
            <v>Pass</v>
          </cell>
          <cell r="BI2631" t="str">
            <v>xxxxx</v>
          </cell>
          <cell r="BJ2631">
            <v>0</v>
          </cell>
          <cell r="BK2631">
            <v>0</v>
          </cell>
          <cell r="BL2631">
            <v>0</v>
          </cell>
          <cell r="BM2631"/>
          <cell r="BN2631"/>
          <cell r="BO2631"/>
          <cell r="BP2631"/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/>
          <cell r="BZ2631">
            <v>0</v>
          </cell>
          <cell r="CA2631" t="e">
            <v>#REF!</v>
          </cell>
          <cell r="CB2631" t="str">
            <v>Match</v>
          </cell>
          <cell r="CC2631" t="b">
            <v>0</v>
          </cell>
          <cell r="CD2631" t="str">
            <v>0</v>
          </cell>
          <cell r="CE2631">
            <v>1</v>
          </cell>
          <cell r="CF2631">
            <v>0</v>
          </cell>
          <cell r="CG2631" t="e">
            <v>#VALUE!</v>
          </cell>
          <cell r="CH2631" t="str">
            <v>Invalid #</v>
          </cell>
          <cell r="CI2631">
            <v>43123.686840277776</v>
          </cell>
          <cell r="CJ2631"/>
          <cell r="CK2631" t="e">
            <v>#REF!</v>
          </cell>
          <cell r="CL2631" t="e">
            <v>#REF!</v>
          </cell>
        </row>
        <row r="2632">
          <cell r="BG2632" t="str">
            <v>Pass</v>
          </cell>
          <cell r="BH2632" t="str">
            <v>Pass</v>
          </cell>
          <cell r="BI2632" t="str">
            <v>xxxxx</v>
          </cell>
          <cell r="BJ2632">
            <v>0</v>
          </cell>
          <cell r="BK2632">
            <v>0</v>
          </cell>
          <cell r="BL2632">
            <v>0</v>
          </cell>
          <cell r="BM2632"/>
          <cell r="BN2632"/>
          <cell r="BO2632"/>
          <cell r="BP2632"/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/>
          <cell r="BZ2632">
            <v>0</v>
          </cell>
          <cell r="CA2632" t="e">
            <v>#REF!</v>
          </cell>
          <cell r="CB2632" t="str">
            <v>Match</v>
          </cell>
          <cell r="CC2632" t="b">
            <v>0</v>
          </cell>
          <cell r="CD2632" t="str">
            <v>0</v>
          </cell>
          <cell r="CE2632">
            <v>1</v>
          </cell>
          <cell r="CF2632">
            <v>0</v>
          </cell>
          <cell r="CG2632" t="e">
            <v>#VALUE!</v>
          </cell>
          <cell r="CH2632" t="str">
            <v>Invalid #</v>
          </cell>
          <cell r="CI2632">
            <v>43123.686840277776</v>
          </cell>
          <cell r="CJ2632"/>
          <cell r="CK2632" t="e">
            <v>#REF!</v>
          </cell>
          <cell r="CL2632" t="e">
            <v>#REF!</v>
          </cell>
        </row>
        <row r="2633">
          <cell r="BG2633" t="str">
            <v>Pass</v>
          </cell>
          <cell r="BH2633" t="str">
            <v>Pass</v>
          </cell>
          <cell r="BI2633" t="str">
            <v>xxxxx</v>
          </cell>
          <cell r="BJ2633">
            <v>0</v>
          </cell>
          <cell r="BK2633">
            <v>0</v>
          </cell>
          <cell r="BL2633">
            <v>0</v>
          </cell>
          <cell r="BM2633"/>
          <cell r="BN2633"/>
          <cell r="BO2633"/>
          <cell r="BP2633"/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/>
          <cell r="BZ2633">
            <v>0</v>
          </cell>
          <cell r="CA2633" t="e">
            <v>#REF!</v>
          </cell>
          <cell r="CB2633" t="str">
            <v>Match</v>
          </cell>
          <cell r="CC2633" t="b">
            <v>0</v>
          </cell>
          <cell r="CD2633" t="str">
            <v>0</v>
          </cell>
          <cell r="CE2633">
            <v>1</v>
          </cell>
          <cell r="CF2633">
            <v>0</v>
          </cell>
          <cell r="CG2633" t="e">
            <v>#VALUE!</v>
          </cell>
          <cell r="CH2633" t="str">
            <v>Invalid #</v>
          </cell>
          <cell r="CI2633">
            <v>43123.686840277776</v>
          </cell>
          <cell r="CJ2633"/>
          <cell r="CK2633" t="e">
            <v>#REF!</v>
          </cell>
          <cell r="CL2633" t="e">
            <v>#REF!</v>
          </cell>
        </row>
        <row r="2634">
          <cell r="BG2634" t="str">
            <v>Pass</v>
          </cell>
          <cell r="BH2634" t="str">
            <v>Pass</v>
          </cell>
          <cell r="BI2634" t="str">
            <v>xxxxx</v>
          </cell>
          <cell r="BJ2634">
            <v>0</v>
          </cell>
          <cell r="BK2634">
            <v>0</v>
          </cell>
          <cell r="BL2634">
            <v>0</v>
          </cell>
          <cell r="BM2634"/>
          <cell r="BN2634"/>
          <cell r="BO2634"/>
          <cell r="BP2634"/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/>
          <cell r="BZ2634">
            <v>0</v>
          </cell>
          <cell r="CA2634" t="e">
            <v>#REF!</v>
          </cell>
          <cell r="CB2634" t="str">
            <v>Match</v>
          </cell>
          <cell r="CC2634" t="b">
            <v>0</v>
          </cell>
          <cell r="CD2634" t="str">
            <v>0</v>
          </cell>
          <cell r="CE2634">
            <v>1</v>
          </cell>
          <cell r="CF2634">
            <v>0</v>
          </cell>
          <cell r="CG2634" t="e">
            <v>#VALUE!</v>
          </cell>
          <cell r="CH2634" t="str">
            <v>Invalid #</v>
          </cell>
          <cell r="CI2634">
            <v>43123.686840277776</v>
          </cell>
          <cell r="CJ2634"/>
          <cell r="CK2634" t="e">
            <v>#REF!</v>
          </cell>
          <cell r="CL2634" t="e">
            <v>#REF!</v>
          </cell>
        </row>
        <row r="2635">
          <cell r="BG2635" t="str">
            <v>Pass</v>
          </cell>
          <cell r="BH2635" t="str">
            <v>Pass</v>
          </cell>
          <cell r="BI2635" t="str">
            <v>xxxxx</v>
          </cell>
          <cell r="BJ2635">
            <v>0</v>
          </cell>
          <cell r="BK2635">
            <v>0</v>
          </cell>
          <cell r="BL2635">
            <v>0</v>
          </cell>
          <cell r="BM2635"/>
          <cell r="BN2635"/>
          <cell r="BO2635"/>
          <cell r="BP2635"/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/>
          <cell r="BZ2635">
            <v>0</v>
          </cell>
          <cell r="CA2635" t="e">
            <v>#REF!</v>
          </cell>
          <cell r="CB2635" t="str">
            <v>Match</v>
          </cell>
          <cell r="CC2635" t="b">
            <v>0</v>
          </cell>
          <cell r="CD2635" t="str">
            <v>0</v>
          </cell>
          <cell r="CE2635">
            <v>1</v>
          </cell>
          <cell r="CF2635">
            <v>0</v>
          </cell>
          <cell r="CG2635" t="e">
            <v>#VALUE!</v>
          </cell>
          <cell r="CH2635" t="str">
            <v>Invalid #</v>
          </cell>
          <cell r="CI2635">
            <v>43123.686840277776</v>
          </cell>
          <cell r="CJ2635"/>
          <cell r="CK2635" t="e">
            <v>#REF!</v>
          </cell>
          <cell r="CL2635" t="e">
            <v>#REF!</v>
          </cell>
        </row>
        <row r="2636">
          <cell r="BG2636" t="str">
            <v>Pass</v>
          </cell>
          <cell r="BH2636" t="str">
            <v>Pass</v>
          </cell>
          <cell r="BI2636" t="str">
            <v>xxxxx</v>
          </cell>
          <cell r="BJ2636">
            <v>0</v>
          </cell>
          <cell r="BK2636">
            <v>0</v>
          </cell>
          <cell r="BL2636">
            <v>0</v>
          </cell>
          <cell r="BM2636"/>
          <cell r="BN2636"/>
          <cell r="BO2636"/>
          <cell r="BP2636"/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/>
          <cell r="BZ2636">
            <v>0</v>
          </cell>
          <cell r="CA2636" t="e">
            <v>#REF!</v>
          </cell>
          <cell r="CB2636" t="str">
            <v>Match</v>
          </cell>
          <cell r="CC2636" t="b">
            <v>0</v>
          </cell>
          <cell r="CD2636" t="str">
            <v>0</v>
          </cell>
          <cell r="CE2636">
            <v>1</v>
          </cell>
          <cell r="CF2636">
            <v>0</v>
          </cell>
          <cell r="CG2636" t="e">
            <v>#VALUE!</v>
          </cell>
          <cell r="CH2636" t="str">
            <v>Invalid #</v>
          </cell>
          <cell r="CI2636">
            <v>43123.686840277776</v>
          </cell>
          <cell r="CJ2636"/>
          <cell r="CK2636" t="e">
            <v>#REF!</v>
          </cell>
          <cell r="CL2636" t="e">
            <v>#REF!</v>
          </cell>
        </row>
        <row r="2637">
          <cell r="BG2637" t="str">
            <v>Pass</v>
          </cell>
          <cell r="BH2637" t="str">
            <v>Pass</v>
          </cell>
          <cell r="BI2637" t="str">
            <v>xxxxx</v>
          </cell>
          <cell r="BJ2637">
            <v>0</v>
          </cell>
          <cell r="BK2637">
            <v>0</v>
          </cell>
          <cell r="BL2637">
            <v>0</v>
          </cell>
          <cell r="BM2637"/>
          <cell r="BN2637"/>
          <cell r="BO2637"/>
          <cell r="BP2637"/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/>
          <cell r="BZ2637">
            <v>0</v>
          </cell>
          <cell r="CA2637" t="e">
            <v>#REF!</v>
          </cell>
          <cell r="CB2637" t="str">
            <v>Match</v>
          </cell>
          <cell r="CC2637" t="b">
            <v>0</v>
          </cell>
          <cell r="CD2637" t="str">
            <v>0</v>
          </cell>
          <cell r="CE2637">
            <v>1</v>
          </cell>
          <cell r="CF2637">
            <v>0</v>
          </cell>
          <cell r="CG2637" t="e">
            <v>#VALUE!</v>
          </cell>
          <cell r="CH2637" t="str">
            <v>Invalid #</v>
          </cell>
          <cell r="CI2637">
            <v>43123.686840277776</v>
          </cell>
          <cell r="CJ2637"/>
          <cell r="CK2637" t="e">
            <v>#REF!</v>
          </cell>
          <cell r="CL2637" t="e">
            <v>#REF!</v>
          </cell>
        </row>
        <row r="2638">
          <cell r="BG2638" t="str">
            <v>Pass</v>
          </cell>
          <cell r="BH2638" t="str">
            <v>Pass</v>
          </cell>
          <cell r="BI2638" t="str">
            <v>xxxxx</v>
          </cell>
          <cell r="BJ2638">
            <v>0</v>
          </cell>
          <cell r="BK2638">
            <v>0</v>
          </cell>
          <cell r="BL2638">
            <v>0</v>
          </cell>
          <cell r="BM2638"/>
          <cell r="BN2638"/>
          <cell r="BO2638"/>
          <cell r="BP2638"/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/>
          <cell r="BZ2638">
            <v>0</v>
          </cell>
          <cell r="CA2638" t="e">
            <v>#REF!</v>
          </cell>
          <cell r="CB2638" t="str">
            <v>Match</v>
          </cell>
          <cell r="CC2638" t="b">
            <v>0</v>
          </cell>
          <cell r="CD2638" t="str">
            <v>0</v>
          </cell>
          <cell r="CE2638">
            <v>1</v>
          </cell>
          <cell r="CF2638">
            <v>0</v>
          </cell>
          <cell r="CG2638" t="e">
            <v>#VALUE!</v>
          </cell>
          <cell r="CH2638" t="str">
            <v>Invalid #</v>
          </cell>
          <cell r="CI2638">
            <v>43123.686840277776</v>
          </cell>
          <cell r="CJ2638"/>
          <cell r="CK2638" t="e">
            <v>#REF!</v>
          </cell>
          <cell r="CL2638" t="e">
            <v>#REF!</v>
          </cell>
        </row>
        <row r="2639">
          <cell r="BG2639" t="str">
            <v>Pass</v>
          </cell>
          <cell r="BH2639" t="str">
            <v>Pass</v>
          </cell>
          <cell r="BI2639" t="str">
            <v>xxxxx</v>
          </cell>
          <cell r="BJ2639">
            <v>0</v>
          </cell>
          <cell r="BK2639">
            <v>0</v>
          </cell>
          <cell r="BL2639">
            <v>0</v>
          </cell>
          <cell r="BM2639"/>
          <cell r="BN2639"/>
          <cell r="BO2639"/>
          <cell r="BP2639"/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/>
          <cell r="BZ2639">
            <v>0</v>
          </cell>
          <cell r="CA2639" t="e">
            <v>#REF!</v>
          </cell>
          <cell r="CB2639" t="str">
            <v>Match</v>
          </cell>
          <cell r="CC2639" t="b">
            <v>0</v>
          </cell>
          <cell r="CD2639" t="str">
            <v>0</v>
          </cell>
          <cell r="CE2639">
            <v>1</v>
          </cell>
          <cell r="CF2639">
            <v>0</v>
          </cell>
          <cell r="CG2639" t="e">
            <v>#VALUE!</v>
          </cell>
          <cell r="CH2639" t="str">
            <v>Invalid #</v>
          </cell>
          <cell r="CI2639">
            <v>43123.686840277776</v>
          </cell>
          <cell r="CJ2639"/>
          <cell r="CK2639" t="e">
            <v>#REF!</v>
          </cell>
          <cell r="CL2639" t="e">
            <v>#REF!</v>
          </cell>
        </row>
        <row r="2640">
          <cell r="BG2640" t="str">
            <v>Pass</v>
          </cell>
          <cell r="BH2640" t="str">
            <v>Pass</v>
          </cell>
          <cell r="BI2640" t="str">
            <v>xxxxx</v>
          </cell>
          <cell r="BJ2640">
            <v>0</v>
          </cell>
          <cell r="BK2640">
            <v>0</v>
          </cell>
          <cell r="BL2640">
            <v>0</v>
          </cell>
          <cell r="BM2640"/>
          <cell r="BN2640"/>
          <cell r="BO2640"/>
          <cell r="BP2640"/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/>
          <cell r="BZ2640">
            <v>0</v>
          </cell>
          <cell r="CA2640" t="e">
            <v>#REF!</v>
          </cell>
          <cell r="CB2640" t="str">
            <v>Match</v>
          </cell>
          <cell r="CC2640" t="b">
            <v>0</v>
          </cell>
          <cell r="CD2640" t="str">
            <v>0</v>
          </cell>
          <cell r="CE2640">
            <v>1</v>
          </cell>
          <cell r="CF2640">
            <v>0</v>
          </cell>
          <cell r="CG2640" t="e">
            <v>#VALUE!</v>
          </cell>
          <cell r="CH2640" t="str">
            <v>Invalid #</v>
          </cell>
          <cell r="CI2640">
            <v>43123.686840277776</v>
          </cell>
          <cell r="CJ2640"/>
          <cell r="CK2640" t="e">
            <v>#REF!</v>
          </cell>
          <cell r="CL2640" t="e">
            <v>#REF!</v>
          </cell>
        </row>
        <row r="2641">
          <cell r="BG2641" t="str">
            <v>Pass</v>
          </cell>
          <cell r="BH2641" t="str">
            <v>Pass</v>
          </cell>
          <cell r="BI2641" t="str">
            <v>xxxxx</v>
          </cell>
          <cell r="BJ2641">
            <v>0</v>
          </cell>
          <cell r="BK2641">
            <v>0</v>
          </cell>
          <cell r="BL2641">
            <v>0</v>
          </cell>
          <cell r="BM2641"/>
          <cell r="BN2641"/>
          <cell r="BO2641"/>
          <cell r="BP2641"/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/>
          <cell r="BZ2641">
            <v>0</v>
          </cell>
          <cell r="CA2641" t="e">
            <v>#REF!</v>
          </cell>
          <cell r="CB2641" t="str">
            <v>Match</v>
          </cell>
          <cell r="CC2641" t="b">
            <v>0</v>
          </cell>
          <cell r="CD2641" t="str">
            <v>0</v>
          </cell>
          <cell r="CE2641">
            <v>1</v>
          </cell>
          <cell r="CF2641">
            <v>0</v>
          </cell>
          <cell r="CG2641" t="e">
            <v>#VALUE!</v>
          </cell>
          <cell r="CH2641" t="str">
            <v>Invalid #</v>
          </cell>
          <cell r="CI2641">
            <v>43123.686840277776</v>
          </cell>
          <cell r="CJ2641"/>
          <cell r="CK2641" t="e">
            <v>#REF!</v>
          </cell>
          <cell r="CL2641" t="e">
            <v>#REF!</v>
          </cell>
        </row>
        <row r="2642">
          <cell r="BG2642" t="str">
            <v>Pass</v>
          </cell>
          <cell r="BH2642" t="str">
            <v>Pass</v>
          </cell>
          <cell r="BI2642" t="str">
            <v>xxxxx</v>
          </cell>
          <cell r="BJ2642">
            <v>0</v>
          </cell>
          <cell r="BK2642">
            <v>0</v>
          </cell>
          <cell r="BL2642">
            <v>0</v>
          </cell>
          <cell r="BM2642"/>
          <cell r="BN2642"/>
          <cell r="BO2642"/>
          <cell r="BP2642"/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/>
          <cell r="BZ2642">
            <v>0</v>
          </cell>
          <cell r="CA2642" t="e">
            <v>#REF!</v>
          </cell>
          <cell r="CB2642" t="str">
            <v>Match</v>
          </cell>
          <cell r="CC2642" t="b">
            <v>0</v>
          </cell>
          <cell r="CD2642" t="str">
            <v>0</v>
          </cell>
          <cell r="CE2642">
            <v>1</v>
          </cell>
          <cell r="CF2642">
            <v>0</v>
          </cell>
          <cell r="CG2642" t="e">
            <v>#VALUE!</v>
          </cell>
          <cell r="CH2642" t="str">
            <v>Invalid #</v>
          </cell>
          <cell r="CI2642">
            <v>43123.686840277776</v>
          </cell>
          <cell r="CJ2642"/>
          <cell r="CK2642" t="e">
            <v>#REF!</v>
          </cell>
          <cell r="CL2642" t="e">
            <v>#REF!</v>
          </cell>
        </row>
        <row r="2643">
          <cell r="BG2643" t="str">
            <v>Pass</v>
          </cell>
          <cell r="BH2643" t="str">
            <v>Pass</v>
          </cell>
          <cell r="BI2643" t="str">
            <v>xxxxx</v>
          </cell>
          <cell r="BJ2643">
            <v>0</v>
          </cell>
          <cell r="BK2643">
            <v>0</v>
          </cell>
          <cell r="BL2643">
            <v>0</v>
          </cell>
          <cell r="BM2643"/>
          <cell r="BN2643"/>
          <cell r="BO2643"/>
          <cell r="BP2643"/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/>
          <cell r="BZ2643">
            <v>0</v>
          </cell>
          <cell r="CA2643" t="e">
            <v>#REF!</v>
          </cell>
          <cell r="CB2643" t="str">
            <v>Match</v>
          </cell>
          <cell r="CC2643" t="b">
            <v>0</v>
          </cell>
          <cell r="CD2643" t="str">
            <v>0</v>
          </cell>
          <cell r="CE2643">
            <v>1</v>
          </cell>
          <cell r="CF2643">
            <v>0</v>
          </cell>
          <cell r="CG2643" t="e">
            <v>#VALUE!</v>
          </cell>
          <cell r="CH2643" t="str">
            <v>Invalid #</v>
          </cell>
          <cell r="CI2643">
            <v>43123.686840277776</v>
          </cell>
          <cell r="CJ2643"/>
          <cell r="CK2643" t="e">
            <v>#REF!</v>
          </cell>
          <cell r="CL2643" t="e">
            <v>#REF!</v>
          </cell>
        </row>
        <row r="2644">
          <cell r="BG2644" t="str">
            <v>Pass</v>
          </cell>
          <cell r="BH2644" t="str">
            <v>Pass</v>
          </cell>
          <cell r="BI2644" t="str">
            <v>xxxxx</v>
          </cell>
          <cell r="BJ2644">
            <v>0</v>
          </cell>
          <cell r="BK2644">
            <v>0</v>
          </cell>
          <cell r="BL2644">
            <v>0</v>
          </cell>
          <cell r="BM2644"/>
          <cell r="BN2644"/>
          <cell r="BO2644"/>
          <cell r="BP2644"/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/>
          <cell r="BZ2644">
            <v>0</v>
          </cell>
          <cell r="CA2644" t="e">
            <v>#REF!</v>
          </cell>
          <cell r="CB2644" t="str">
            <v>Match</v>
          </cell>
          <cell r="CC2644" t="b">
            <v>0</v>
          </cell>
          <cell r="CD2644" t="str">
            <v>0</v>
          </cell>
          <cell r="CE2644">
            <v>1</v>
          </cell>
          <cell r="CF2644">
            <v>0</v>
          </cell>
          <cell r="CG2644" t="e">
            <v>#VALUE!</v>
          </cell>
          <cell r="CH2644" t="str">
            <v>Invalid #</v>
          </cell>
          <cell r="CI2644">
            <v>43123.686840277776</v>
          </cell>
          <cell r="CJ2644"/>
          <cell r="CK2644" t="e">
            <v>#REF!</v>
          </cell>
          <cell r="CL2644" t="e">
            <v>#REF!</v>
          </cell>
        </row>
        <row r="2645">
          <cell r="BG2645" t="str">
            <v>Pass</v>
          </cell>
          <cell r="BH2645" t="str">
            <v>Pass</v>
          </cell>
          <cell r="BI2645" t="str">
            <v>xxxxx</v>
          </cell>
          <cell r="BJ2645">
            <v>0</v>
          </cell>
          <cell r="BK2645">
            <v>0</v>
          </cell>
          <cell r="BL2645">
            <v>0</v>
          </cell>
          <cell r="BM2645"/>
          <cell r="BN2645"/>
          <cell r="BO2645"/>
          <cell r="BP2645"/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/>
          <cell r="BZ2645">
            <v>0</v>
          </cell>
          <cell r="CA2645" t="e">
            <v>#REF!</v>
          </cell>
          <cell r="CB2645" t="str">
            <v>Match</v>
          </cell>
          <cell r="CC2645" t="b">
            <v>0</v>
          </cell>
          <cell r="CD2645" t="str">
            <v>0</v>
          </cell>
          <cell r="CE2645">
            <v>1</v>
          </cell>
          <cell r="CF2645">
            <v>0</v>
          </cell>
          <cell r="CG2645" t="e">
            <v>#VALUE!</v>
          </cell>
          <cell r="CH2645" t="str">
            <v>Invalid #</v>
          </cell>
          <cell r="CI2645">
            <v>43123.686840277776</v>
          </cell>
          <cell r="CJ2645"/>
          <cell r="CK2645" t="e">
            <v>#REF!</v>
          </cell>
          <cell r="CL2645" t="e">
            <v>#REF!</v>
          </cell>
        </row>
        <row r="2646">
          <cell r="BG2646" t="str">
            <v>Pass</v>
          </cell>
          <cell r="BH2646" t="str">
            <v>Pass</v>
          </cell>
          <cell r="BI2646" t="str">
            <v>xxxxx</v>
          </cell>
          <cell r="BJ2646">
            <v>0</v>
          </cell>
          <cell r="BK2646">
            <v>0</v>
          </cell>
          <cell r="BL2646">
            <v>0</v>
          </cell>
          <cell r="BM2646"/>
          <cell r="BN2646"/>
          <cell r="BO2646"/>
          <cell r="BP2646"/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/>
          <cell r="BZ2646">
            <v>0</v>
          </cell>
          <cell r="CA2646" t="e">
            <v>#REF!</v>
          </cell>
          <cell r="CB2646" t="str">
            <v>Match</v>
          </cell>
          <cell r="CC2646" t="b">
            <v>0</v>
          </cell>
          <cell r="CD2646" t="str">
            <v>0</v>
          </cell>
          <cell r="CE2646">
            <v>1</v>
          </cell>
          <cell r="CF2646">
            <v>0</v>
          </cell>
          <cell r="CG2646" t="e">
            <v>#VALUE!</v>
          </cell>
          <cell r="CH2646" t="str">
            <v>Invalid #</v>
          </cell>
          <cell r="CI2646">
            <v>43123.686840277776</v>
          </cell>
          <cell r="CJ2646"/>
          <cell r="CK2646" t="e">
            <v>#REF!</v>
          </cell>
          <cell r="CL2646" t="e">
            <v>#REF!</v>
          </cell>
        </row>
        <row r="2647">
          <cell r="BG2647" t="str">
            <v>Pass</v>
          </cell>
          <cell r="BH2647" t="str">
            <v>Pass</v>
          </cell>
          <cell r="BI2647" t="str">
            <v>xxxxx</v>
          </cell>
          <cell r="BJ2647">
            <v>0</v>
          </cell>
          <cell r="BK2647">
            <v>0</v>
          </cell>
          <cell r="BL2647">
            <v>0</v>
          </cell>
          <cell r="BM2647"/>
          <cell r="BN2647"/>
          <cell r="BO2647"/>
          <cell r="BP2647"/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/>
          <cell r="BZ2647">
            <v>0</v>
          </cell>
          <cell r="CA2647" t="e">
            <v>#REF!</v>
          </cell>
          <cell r="CB2647" t="str">
            <v>Match</v>
          </cell>
          <cell r="CC2647" t="b">
            <v>0</v>
          </cell>
          <cell r="CD2647" t="str">
            <v>0</v>
          </cell>
          <cell r="CE2647">
            <v>1</v>
          </cell>
          <cell r="CF2647">
            <v>0</v>
          </cell>
          <cell r="CG2647" t="e">
            <v>#VALUE!</v>
          </cell>
          <cell r="CH2647" t="str">
            <v>Invalid #</v>
          </cell>
          <cell r="CI2647">
            <v>43123.686840277776</v>
          </cell>
          <cell r="CJ2647"/>
          <cell r="CK2647" t="e">
            <v>#REF!</v>
          </cell>
          <cell r="CL2647" t="e">
            <v>#REF!</v>
          </cell>
        </row>
        <row r="2648">
          <cell r="BG2648" t="str">
            <v>Pass</v>
          </cell>
          <cell r="BH2648" t="str">
            <v>Pass</v>
          </cell>
          <cell r="BI2648" t="str">
            <v>xxxxx</v>
          </cell>
          <cell r="BJ2648">
            <v>0</v>
          </cell>
          <cell r="BK2648">
            <v>0</v>
          </cell>
          <cell r="BL2648">
            <v>0</v>
          </cell>
          <cell r="BM2648"/>
          <cell r="BN2648"/>
          <cell r="BO2648"/>
          <cell r="BP2648"/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/>
          <cell r="BZ2648">
            <v>0</v>
          </cell>
          <cell r="CA2648" t="e">
            <v>#REF!</v>
          </cell>
          <cell r="CB2648" t="str">
            <v>Match</v>
          </cell>
          <cell r="CC2648" t="b">
            <v>0</v>
          </cell>
          <cell r="CD2648" t="str">
            <v>0</v>
          </cell>
          <cell r="CE2648">
            <v>1</v>
          </cell>
          <cell r="CF2648">
            <v>0</v>
          </cell>
          <cell r="CG2648" t="e">
            <v>#VALUE!</v>
          </cell>
          <cell r="CH2648" t="str">
            <v>Invalid #</v>
          </cell>
          <cell r="CI2648">
            <v>43123.686840277776</v>
          </cell>
          <cell r="CJ2648"/>
          <cell r="CK2648" t="e">
            <v>#REF!</v>
          </cell>
          <cell r="CL2648" t="e">
            <v>#REF!</v>
          </cell>
        </row>
        <row r="2649">
          <cell r="BG2649" t="str">
            <v>Pass</v>
          </cell>
          <cell r="BH2649" t="str">
            <v>Pass</v>
          </cell>
          <cell r="BI2649" t="str">
            <v>xxxxx</v>
          </cell>
          <cell r="BJ2649">
            <v>0</v>
          </cell>
          <cell r="BK2649">
            <v>0</v>
          </cell>
          <cell r="BL2649">
            <v>0</v>
          </cell>
          <cell r="BM2649"/>
          <cell r="BN2649"/>
          <cell r="BO2649"/>
          <cell r="BP2649"/>
          <cell r="BQ2649">
            <v>0</v>
          </cell>
          <cell r="BR2649">
            <v>0</v>
          </cell>
          <cell r="BS2649">
            <v>0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0</v>
          </cell>
          <cell r="BY2649"/>
          <cell r="BZ2649">
            <v>0</v>
          </cell>
          <cell r="CA2649" t="e">
            <v>#REF!</v>
          </cell>
          <cell r="CB2649" t="str">
            <v>Match</v>
          </cell>
          <cell r="CC2649" t="b">
            <v>0</v>
          </cell>
          <cell r="CD2649" t="str">
            <v>0</v>
          </cell>
          <cell r="CE2649">
            <v>1</v>
          </cell>
          <cell r="CF2649">
            <v>0</v>
          </cell>
          <cell r="CG2649" t="e">
            <v>#VALUE!</v>
          </cell>
          <cell r="CH2649" t="str">
            <v>Invalid #</v>
          </cell>
          <cell r="CI2649">
            <v>43123.686840277776</v>
          </cell>
          <cell r="CJ2649"/>
          <cell r="CK2649" t="e">
            <v>#REF!</v>
          </cell>
          <cell r="CL2649" t="e">
            <v>#REF!</v>
          </cell>
        </row>
        <row r="2650">
          <cell r="BG2650" t="str">
            <v>Pass</v>
          </cell>
          <cell r="BH2650" t="str">
            <v>Pass</v>
          </cell>
          <cell r="BI2650" t="str">
            <v>xxxxx</v>
          </cell>
          <cell r="BJ2650">
            <v>0</v>
          </cell>
          <cell r="BK2650">
            <v>0</v>
          </cell>
          <cell r="BL2650">
            <v>0</v>
          </cell>
          <cell r="BM2650"/>
          <cell r="BN2650"/>
          <cell r="BO2650"/>
          <cell r="BP2650"/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/>
          <cell r="BZ2650">
            <v>0</v>
          </cell>
          <cell r="CA2650" t="e">
            <v>#REF!</v>
          </cell>
          <cell r="CB2650" t="str">
            <v>Match</v>
          </cell>
          <cell r="CC2650" t="b">
            <v>0</v>
          </cell>
          <cell r="CD2650" t="str">
            <v>0</v>
          </cell>
          <cell r="CE2650">
            <v>1</v>
          </cell>
          <cell r="CF2650">
            <v>0</v>
          </cell>
          <cell r="CG2650" t="e">
            <v>#VALUE!</v>
          </cell>
          <cell r="CH2650" t="str">
            <v>Invalid #</v>
          </cell>
          <cell r="CI2650">
            <v>43123.686840277776</v>
          </cell>
          <cell r="CJ2650"/>
          <cell r="CK2650" t="e">
            <v>#REF!</v>
          </cell>
          <cell r="CL2650" t="e">
            <v>#REF!</v>
          </cell>
        </row>
        <row r="2651">
          <cell r="BG2651" t="str">
            <v>Pass</v>
          </cell>
          <cell r="BH2651" t="str">
            <v>Pass</v>
          </cell>
          <cell r="BI2651" t="str">
            <v>xxxxx</v>
          </cell>
          <cell r="BJ2651">
            <v>0</v>
          </cell>
          <cell r="BK2651">
            <v>0</v>
          </cell>
          <cell r="BL2651">
            <v>0</v>
          </cell>
          <cell r="BM2651"/>
          <cell r="BN2651"/>
          <cell r="BO2651"/>
          <cell r="BP2651"/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/>
          <cell r="BZ2651">
            <v>0</v>
          </cell>
          <cell r="CA2651" t="e">
            <v>#REF!</v>
          </cell>
          <cell r="CB2651" t="str">
            <v>Match</v>
          </cell>
          <cell r="CC2651" t="b">
            <v>0</v>
          </cell>
          <cell r="CD2651" t="str">
            <v>0</v>
          </cell>
          <cell r="CE2651">
            <v>1</v>
          </cell>
          <cell r="CF2651">
            <v>0</v>
          </cell>
          <cell r="CG2651" t="e">
            <v>#VALUE!</v>
          </cell>
          <cell r="CH2651" t="str">
            <v>Invalid #</v>
          </cell>
          <cell r="CI2651">
            <v>43123.686840277776</v>
          </cell>
          <cell r="CJ2651"/>
          <cell r="CK2651" t="e">
            <v>#REF!</v>
          </cell>
          <cell r="CL2651" t="e">
            <v>#REF!</v>
          </cell>
        </row>
        <row r="2652">
          <cell r="BG2652" t="str">
            <v>Pass</v>
          </cell>
          <cell r="BH2652" t="str">
            <v>Pass</v>
          </cell>
          <cell r="BI2652" t="str">
            <v>xxxxx</v>
          </cell>
          <cell r="BJ2652">
            <v>0</v>
          </cell>
          <cell r="BK2652">
            <v>0</v>
          </cell>
          <cell r="BL2652">
            <v>0</v>
          </cell>
          <cell r="BM2652"/>
          <cell r="BN2652"/>
          <cell r="BO2652"/>
          <cell r="BP2652"/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/>
          <cell r="BZ2652">
            <v>0</v>
          </cell>
          <cell r="CA2652" t="e">
            <v>#REF!</v>
          </cell>
          <cell r="CB2652" t="str">
            <v>Match</v>
          </cell>
          <cell r="CC2652" t="b">
            <v>0</v>
          </cell>
          <cell r="CD2652" t="str">
            <v>0</v>
          </cell>
          <cell r="CE2652">
            <v>1</v>
          </cell>
          <cell r="CF2652">
            <v>0</v>
          </cell>
          <cell r="CG2652" t="e">
            <v>#VALUE!</v>
          </cell>
          <cell r="CH2652" t="str">
            <v>Invalid #</v>
          </cell>
          <cell r="CI2652">
            <v>43123.686840277776</v>
          </cell>
          <cell r="CJ2652"/>
          <cell r="CK2652" t="e">
            <v>#REF!</v>
          </cell>
          <cell r="CL2652" t="e">
            <v>#REF!</v>
          </cell>
        </row>
        <row r="2653">
          <cell r="BG2653" t="str">
            <v>Pass</v>
          </cell>
          <cell r="BH2653" t="str">
            <v>Pass</v>
          </cell>
          <cell r="BI2653" t="str">
            <v>xxxxx</v>
          </cell>
          <cell r="BJ2653">
            <v>0</v>
          </cell>
          <cell r="BK2653">
            <v>0</v>
          </cell>
          <cell r="BL2653">
            <v>0</v>
          </cell>
          <cell r="BM2653"/>
          <cell r="BN2653"/>
          <cell r="BO2653"/>
          <cell r="BP2653"/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/>
          <cell r="BZ2653">
            <v>0</v>
          </cell>
          <cell r="CA2653" t="e">
            <v>#REF!</v>
          </cell>
          <cell r="CB2653" t="str">
            <v>Match</v>
          </cell>
          <cell r="CC2653" t="b">
            <v>0</v>
          </cell>
          <cell r="CD2653" t="str">
            <v>0</v>
          </cell>
          <cell r="CE2653">
            <v>1</v>
          </cell>
          <cell r="CF2653">
            <v>0</v>
          </cell>
          <cell r="CG2653" t="e">
            <v>#VALUE!</v>
          </cell>
          <cell r="CH2653" t="str">
            <v>Invalid #</v>
          </cell>
          <cell r="CI2653">
            <v>43123.686840277776</v>
          </cell>
          <cell r="CJ2653"/>
          <cell r="CK2653" t="e">
            <v>#REF!</v>
          </cell>
          <cell r="CL2653" t="e">
            <v>#REF!</v>
          </cell>
        </row>
        <row r="2654">
          <cell r="BG2654" t="str">
            <v>Pass</v>
          </cell>
          <cell r="BH2654" t="str">
            <v>Pass</v>
          </cell>
          <cell r="BI2654" t="str">
            <v>xxxxx</v>
          </cell>
          <cell r="BJ2654">
            <v>0</v>
          </cell>
          <cell r="BK2654">
            <v>0</v>
          </cell>
          <cell r="BL2654">
            <v>0</v>
          </cell>
          <cell r="BM2654"/>
          <cell r="BN2654"/>
          <cell r="BO2654"/>
          <cell r="BP2654"/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/>
          <cell r="BZ2654">
            <v>0</v>
          </cell>
          <cell r="CA2654" t="e">
            <v>#REF!</v>
          </cell>
          <cell r="CB2654" t="str">
            <v>Match</v>
          </cell>
          <cell r="CC2654" t="b">
            <v>0</v>
          </cell>
          <cell r="CD2654" t="str">
            <v>0</v>
          </cell>
          <cell r="CE2654">
            <v>1</v>
          </cell>
          <cell r="CF2654">
            <v>0</v>
          </cell>
          <cell r="CG2654" t="e">
            <v>#VALUE!</v>
          </cell>
          <cell r="CH2654" t="str">
            <v>Invalid #</v>
          </cell>
          <cell r="CI2654">
            <v>43123.686840277776</v>
          </cell>
          <cell r="CJ2654"/>
          <cell r="CK2654" t="e">
            <v>#REF!</v>
          </cell>
          <cell r="CL2654" t="e">
            <v>#REF!</v>
          </cell>
        </row>
        <row r="2655">
          <cell r="BG2655" t="str">
            <v>Pass</v>
          </cell>
          <cell r="BH2655" t="str">
            <v>Pass</v>
          </cell>
          <cell r="BI2655" t="str">
            <v>xxxxx</v>
          </cell>
          <cell r="BJ2655">
            <v>0</v>
          </cell>
          <cell r="BK2655">
            <v>0</v>
          </cell>
          <cell r="BL2655">
            <v>0</v>
          </cell>
          <cell r="BM2655"/>
          <cell r="BN2655"/>
          <cell r="BO2655"/>
          <cell r="BP2655"/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/>
          <cell r="BZ2655">
            <v>0</v>
          </cell>
          <cell r="CA2655" t="e">
            <v>#REF!</v>
          </cell>
          <cell r="CB2655" t="str">
            <v>Match</v>
          </cell>
          <cell r="CC2655" t="b">
            <v>0</v>
          </cell>
          <cell r="CD2655" t="str">
            <v>0</v>
          </cell>
          <cell r="CE2655">
            <v>1</v>
          </cell>
          <cell r="CF2655">
            <v>0</v>
          </cell>
          <cell r="CG2655" t="e">
            <v>#VALUE!</v>
          </cell>
          <cell r="CH2655" t="str">
            <v>Invalid #</v>
          </cell>
          <cell r="CI2655">
            <v>43123.686840277776</v>
          </cell>
          <cell r="CJ2655"/>
          <cell r="CK2655" t="e">
            <v>#REF!</v>
          </cell>
          <cell r="CL2655" t="e">
            <v>#REF!</v>
          </cell>
        </row>
        <row r="2656">
          <cell r="BG2656" t="str">
            <v>Pass</v>
          </cell>
          <cell r="BH2656" t="str">
            <v>Pass</v>
          </cell>
          <cell r="BI2656" t="str">
            <v>xxxxx</v>
          </cell>
          <cell r="BJ2656">
            <v>0</v>
          </cell>
          <cell r="BK2656">
            <v>0</v>
          </cell>
          <cell r="BL2656">
            <v>0</v>
          </cell>
          <cell r="BM2656"/>
          <cell r="BN2656"/>
          <cell r="BO2656"/>
          <cell r="BP2656"/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/>
          <cell r="BZ2656">
            <v>0</v>
          </cell>
          <cell r="CA2656" t="e">
            <v>#REF!</v>
          </cell>
          <cell r="CB2656" t="str">
            <v>Match</v>
          </cell>
          <cell r="CC2656" t="b">
            <v>0</v>
          </cell>
          <cell r="CD2656" t="str">
            <v>0</v>
          </cell>
          <cell r="CE2656">
            <v>1</v>
          </cell>
          <cell r="CF2656">
            <v>0</v>
          </cell>
          <cell r="CG2656" t="e">
            <v>#VALUE!</v>
          </cell>
          <cell r="CH2656" t="str">
            <v>Invalid #</v>
          </cell>
          <cell r="CI2656">
            <v>43123.686840277776</v>
          </cell>
          <cell r="CJ2656"/>
          <cell r="CK2656" t="e">
            <v>#REF!</v>
          </cell>
          <cell r="CL2656" t="e">
            <v>#REF!</v>
          </cell>
        </row>
        <row r="2657">
          <cell r="BG2657" t="str">
            <v>Pass</v>
          </cell>
          <cell r="BH2657" t="str">
            <v>Pass</v>
          </cell>
          <cell r="BI2657" t="str">
            <v>xxxxx</v>
          </cell>
          <cell r="BJ2657">
            <v>0</v>
          </cell>
          <cell r="BK2657">
            <v>0</v>
          </cell>
          <cell r="BL2657">
            <v>0</v>
          </cell>
          <cell r="BM2657"/>
          <cell r="BN2657"/>
          <cell r="BO2657"/>
          <cell r="BP2657"/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/>
          <cell r="BZ2657">
            <v>0</v>
          </cell>
          <cell r="CA2657" t="e">
            <v>#REF!</v>
          </cell>
          <cell r="CB2657" t="str">
            <v>Match</v>
          </cell>
          <cell r="CC2657" t="b">
            <v>0</v>
          </cell>
          <cell r="CD2657" t="str">
            <v>0</v>
          </cell>
          <cell r="CE2657">
            <v>1</v>
          </cell>
          <cell r="CF2657">
            <v>0</v>
          </cell>
          <cell r="CG2657" t="e">
            <v>#VALUE!</v>
          </cell>
          <cell r="CH2657" t="str">
            <v>Invalid #</v>
          </cell>
          <cell r="CI2657">
            <v>43123.686840277776</v>
          </cell>
          <cell r="CJ2657"/>
          <cell r="CK2657" t="e">
            <v>#REF!</v>
          </cell>
          <cell r="CL2657" t="e">
            <v>#REF!</v>
          </cell>
        </row>
        <row r="2658">
          <cell r="BG2658" t="str">
            <v>Pass</v>
          </cell>
          <cell r="BH2658" t="str">
            <v>Pass</v>
          </cell>
          <cell r="BI2658" t="str">
            <v>xxxxx</v>
          </cell>
          <cell r="BJ2658">
            <v>0</v>
          </cell>
          <cell r="BK2658">
            <v>0</v>
          </cell>
          <cell r="BL2658">
            <v>0</v>
          </cell>
          <cell r="BM2658"/>
          <cell r="BN2658"/>
          <cell r="BO2658"/>
          <cell r="BP2658"/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/>
          <cell r="BZ2658">
            <v>0</v>
          </cell>
          <cell r="CA2658" t="e">
            <v>#REF!</v>
          </cell>
          <cell r="CB2658" t="str">
            <v>Match</v>
          </cell>
          <cell r="CC2658" t="b">
            <v>0</v>
          </cell>
          <cell r="CD2658" t="str">
            <v>0</v>
          </cell>
          <cell r="CE2658">
            <v>1</v>
          </cell>
          <cell r="CF2658">
            <v>0</v>
          </cell>
          <cell r="CG2658" t="e">
            <v>#VALUE!</v>
          </cell>
          <cell r="CH2658" t="str">
            <v>Invalid #</v>
          </cell>
          <cell r="CI2658">
            <v>43123.686840277776</v>
          </cell>
          <cell r="CJ2658"/>
          <cell r="CK2658" t="e">
            <v>#REF!</v>
          </cell>
          <cell r="CL2658" t="e">
            <v>#REF!</v>
          </cell>
        </row>
        <row r="2659">
          <cell r="BG2659" t="str">
            <v>Pass</v>
          </cell>
          <cell r="BH2659" t="str">
            <v>Pass</v>
          </cell>
          <cell r="BI2659" t="str">
            <v>xxxxx</v>
          </cell>
          <cell r="BJ2659">
            <v>0</v>
          </cell>
          <cell r="BK2659">
            <v>0</v>
          </cell>
          <cell r="BL2659">
            <v>0</v>
          </cell>
          <cell r="BM2659"/>
          <cell r="BN2659"/>
          <cell r="BO2659"/>
          <cell r="BP2659"/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/>
          <cell r="BZ2659">
            <v>0</v>
          </cell>
          <cell r="CA2659" t="e">
            <v>#REF!</v>
          </cell>
          <cell r="CB2659" t="str">
            <v>Match</v>
          </cell>
          <cell r="CC2659" t="b">
            <v>0</v>
          </cell>
          <cell r="CD2659" t="str">
            <v>0</v>
          </cell>
          <cell r="CE2659">
            <v>1</v>
          </cell>
          <cell r="CF2659">
            <v>0</v>
          </cell>
          <cell r="CG2659" t="e">
            <v>#VALUE!</v>
          </cell>
          <cell r="CH2659" t="str">
            <v>Invalid #</v>
          </cell>
          <cell r="CI2659">
            <v>43123.686840277776</v>
          </cell>
          <cell r="CJ2659"/>
          <cell r="CK2659" t="e">
            <v>#REF!</v>
          </cell>
          <cell r="CL2659" t="e">
            <v>#REF!</v>
          </cell>
        </row>
        <row r="2660">
          <cell r="BG2660" t="str">
            <v>Pass</v>
          </cell>
          <cell r="BH2660" t="str">
            <v>Pass</v>
          </cell>
          <cell r="BI2660" t="str">
            <v>xxxxx</v>
          </cell>
          <cell r="BJ2660">
            <v>0</v>
          </cell>
          <cell r="BK2660">
            <v>0</v>
          </cell>
          <cell r="BL2660">
            <v>0</v>
          </cell>
          <cell r="BM2660"/>
          <cell r="BN2660"/>
          <cell r="BO2660"/>
          <cell r="BP2660"/>
          <cell r="BQ2660">
            <v>0</v>
          </cell>
          <cell r="BR2660">
            <v>0</v>
          </cell>
          <cell r="BS2660">
            <v>0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0</v>
          </cell>
          <cell r="BY2660"/>
          <cell r="BZ2660">
            <v>0</v>
          </cell>
          <cell r="CA2660" t="e">
            <v>#REF!</v>
          </cell>
          <cell r="CB2660" t="str">
            <v>Match</v>
          </cell>
          <cell r="CC2660" t="b">
            <v>0</v>
          </cell>
          <cell r="CD2660" t="str">
            <v>0</v>
          </cell>
          <cell r="CE2660">
            <v>1</v>
          </cell>
          <cell r="CF2660">
            <v>0</v>
          </cell>
          <cell r="CG2660" t="e">
            <v>#VALUE!</v>
          </cell>
          <cell r="CH2660" t="str">
            <v>Invalid #</v>
          </cell>
          <cell r="CI2660">
            <v>43123.686840277776</v>
          </cell>
          <cell r="CJ2660"/>
          <cell r="CK2660" t="e">
            <v>#REF!</v>
          </cell>
          <cell r="CL2660" t="e">
            <v>#REF!</v>
          </cell>
        </row>
        <row r="2661">
          <cell r="BG2661" t="str">
            <v>Pass</v>
          </cell>
          <cell r="BH2661" t="str">
            <v>Pass</v>
          </cell>
          <cell r="BI2661" t="str">
            <v>xxxxx</v>
          </cell>
          <cell r="BJ2661">
            <v>0</v>
          </cell>
          <cell r="BK2661">
            <v>0</v>
          </cell>
          <cell r="BL2661">
            <v>0</v>
          </cell>
          <cell r="BM2661"/>
          <cell r="BN2661"/>
          <cell r="BO2661"/>
          <cell r="BP2661"/>
          <cell r="BQ2661">
            <v>0</v>
          </cell>
          <cell r="BR2661">
            <v>0</v>
          </cell>
          <cell r="BS2661">
            <v>0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0</v>
          </cell>
          <cell r="BY2661"/>
          <cell r="BZ2661">
            <v>0</v>
          </cell>
          <cell r="CA2661" t="e">
            <v>#REF!</v>
          </cell>
          <cell r="CB2661" t="str">
            <v>Match</v>
          </cell>
          <cell r="CC2661" t="b">
            <v>0</v>
          </cell>
          <cell r="CD2661" t="str">
            <v>0</v>
          </cell>
          <cell r="CE2661">
            <v>1</v>
          </cell>
          <cell r="CF2661">
            <v>0</v>
          </cell>
          <cell r="CG2661" t="e">
            <v>#VALUE!</v>
          </cell>
          <cell r="CH2661" t="str">
            <v>Invalid #</v>
          </cell>
          <cell r="CI2661">
            <v>43123.686840277776</v>
          </cell>
          <cell r="CJ2661"/>
          <cell r="CK2661" t="e">
            <v>#REF!</v>
          </cell>
          <cell r="CL2661" t="e">
            <v>#REF!</v>
          </cell>
        </row>
        <row r="2662">
          <cell r="BG2662" t="str">
            <v>Pass</v>
          </cell>
          <cell r="BH2662" t="str">
            <v>Pass</v>
          </cell>
          <cell r="BI2662" t="str">
            <v>xxxxx</v>
          </cell>
          <cell r="BJ2662">
            <v>0</v>
          </cell>
          <cell r="BK2662">
            <v>0</v>
          </cell>
          <cell r="BL2662">
            <v>0</v>
          </cell>
          <cell r="BM2662"/>
          <cell r="BN2662"/>
          <cell r="BO2662"/>
          <cell r="BP2662"/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/>
          <cell r="BZ2662">
            <v>0</v>
          </cell>
          <cell r="CA2662" t="e">
            <v>#REF!</v>
          </cell>
          <cell r="CB2662" t="str">
            <v>Match</v>
          </cell>
          <cell r="CC2662" t="b">
            <v>0</v>
          </cell>
          <cell r="CD2662" t="str">
            <v>0</v>
          </cell>
          <cell r="CE2662">
            <v>1</v>
          </cell>
          <cell r="CF2662">
            <v>0</v>
          </cell>
          <cell r="CG2662" t="e">
            <v>#VALUE!</v>
          </cell>
          <cell r="CH2662" t="str">
            <v>Invalid #</v>
          </cell>
          <cell r="CI2662">
            <v>43123.686840277776</v>
          </cell>
          <cell r="CJ2662"/>
          <cell r="CK2662" t="e">
            <v>#REF!</v>
          </cell>
          <cell r="CL2662" t="e">
            <v>#REF!</v>
          </cell>
        </row>
        <row r="2663">
          <cell r="BG2663" t="str">
            <v>Pass</v>
          </cell>
          <cell r="BH2663" t="str">
            <v>Pass</v>
          </cell>
          <cell r="BI2663" t="str">
            <v>xxxxx</v>
          </cell>
          <cell r="BJ2663">
            <v>0</v>
          </cell>
          <cell r="BK2663">
            <v>0</v>
          </cell>
          <cell r="BL2663">
            <v>0</v>
          </cell>
          <cell r="BM2663"/>
          <cell r="BN2663"/>
          <cell r="BO2663"/>
          <cell r="BP2663"/>
          <cell r="BQ2663">
            <v>0</v>
          </cell>
          <cell r="BR2663">
            <v>0</v>
          </cell>
          <cell r="BS2663">
            <v>0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0</v>
          </cell>
          <cell r="BY2663"/>
          <cell r="BZ2663">
            <v>0</v>
          </cell>
          <cell r="CA2663" t="e">
            <v>#REF!</v>
          </cell>
          <cell r="CB2663" t="str">
            <v>Match</v>
          </cell>
          <cell r="CC2663" t="b">
            <v>0</v>
          </cell>
          <cell r="CD2663" t="str">
            <v>0</v>
          </cell>
          <cell r="CE2663">
            <v>1</v>
          </cell>
          <cell r="CF2663">
            <v>0</v>
          </cell>
          <cell r="CG2663" t="e">
            <v>#VALUE!</v>
          </cell>
          <cell r="CH2663" t="str">
            <v>Invalid #</v>
          </cell>
          <cell r="CI2663">
            <v>43123.686840277776</v>
          </cell>
          <cell r="CJ2663"/>
          <cell r="CK2663" t="e">
            <v>#REF!</v>
          </cell>
          <cell r="CL2663" t="e">
            <v>#REF!</v>
          </cell>
        </row>
        <row r="2664">
          <cell r="BG2664" t="str">
            <v>Pass</v>
          </cell>
          <cell r="BH2664" t="str">
            <v>Pass</v>
          </cell>
          <cell r="BI2664" t="str">
            <v>xxxxx</v>
          </cell>
          <cell r="BJ2664">
            <v>0</v>
          </cell>
          <cell r="BK2664">
            <v>0</v>
          </cell>
          <cell r="BL2664">
            <v>0</v>
          </cell>
          <cell r="BM2664"/>
          <cell r="BN2664"/>
          <cell r="BO2664"/>
          <cell r="BP2664"/>
          <cell r="BQ2664">
            <v>0</v>
          </cell>
          <cell r="BR2664">
            <v>0</v>
          </cell>
          <cell r="BS2664">
            <v>0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0</v>
          </cell>
          <cell r="BY2664"/>
          <cell r="BZ2664">
            <v>0</v>
          </cell>
          <cell r="CA2664" t="e">
            <v>#REF!</v>
          </cell>
          <cell r="CB2664" t="str">
            <v>Match</v>
          </cell>
          <cell r="CC2664" t="b">
            <v>0</v>
          </cell>
          <cell r="CD2664" t="str">
            <v>0</v>
          </cell>
          <cell r="CE2664">
            <v>1</v>
          </cell>
          <cell r="CF2664">
            <v>0</v>
          </cell>
          <cell r="CG2664" t="e">
            <v>#VALUE!</v>
          </cell>
          <cell r="CH2664" t="str">
            <v>Invalid #</v>
          </cell>
          <cell r="CI2664">
            <v>43123.686840277776</v>
          </cell>
          <cell r="CJ2664"/>
          <cell r="CK2664" t="e">
            <v>#REF!</v>
          </cell>
          <cell r="CL2664" t="e">
            <v>#REF!</v>
          </cell>
        </row>
        <row r="2665">
          <cell r="BG2665" t="str">
            <v>Pass</v>
          </cell>
          <cell r="BH2665" t="str">
            <v>Pass</v>
          </cell>
          <cell r="BI2665" t="str">
            <v>xxxxx</v>
          </cell>
          <cell r="BJ2665">
            <v>0</v>
          </cell>
          <cell r="BK2665">
            <v>0</v>
          </cell>
          <cell r="BL2665">
            <v>0</v>
          </cell>
          <cell r="BM2665"/>
          <cell r="BN2665"/>
          <cell r="BO2665"/>
          <cell r="BP2665"/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/>
          <cell r="BZ2665">
            <v>0</v>
          </cell>
          <cell r="CA2665" t="e">
            <v>#REF!</v>
          </cell>
          <cell r="CB2665" t="str">
            <v>Match</v>
          </cell>
          <cell r="CC2665" t="b">
            <v>0</v>
          </cell>
          <cell r="CD2665" t="str">
            <v>0</v>
          </cell>
          <cell r="CE2665">
            <v>1</v>
          </cell>
          <cell r="CF2665">
            <v>0</v>
          </cell>
          <cell r="CG2665" t="e">
            <v>#VALUE!</v>
          </cell>
          <cell r="CH2665" t="str">
            <v>Invalid #</v>
          </cell>
          <cell r="CI2665">
            <v>43123.686840277776</v>
          </cell>
          <cell r="CJ2665"/>
          <cell r="CK2665" t="e">
            <v>#REF!</v>
          </cell>
          <cell r="CL2665" t="e">
            <v>#REF!</v>
          </cell>
        </row>
        <row r="2666">
          <cell r="BG2666" t="str">
            <v>Pass</v>
          </cell>
          <cell r="BH2666" t="str">
            <v>Pass</v>
          </cell>
          <cell r="BI2666" t="str">
            <v>xxxxx</v>
          </cell>
          <cell r="BJ2666">
            <v>0</v>
          </cell>
          <cell r="BK2666">
            <v>0</v>
          </cell>
          <cell r="BL2666">
            <v>0</v>
          </cell>
          <cell r="BM2666"/>
          <cell r="BN2666"/>
          <cell r="BO2666"/>
          <cell r="BP2666"/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/>
          <cell r="BZ2666">
            <v>0</v>
          </cell>
          <cell r="CA2666" t="e">
            <v>#REF!</v>
          </cell>
          <cell r="CB2666" t="str">
            <v>Match</v>
          </cell>
          <cell r="CC2666" t="b">
            <v>0</v>
          </cell>
          <cell r="CD2666" t="str">
            <v>0</v>
          </cell>
          <cell r="CE2666">
            <v>1</v>
          </cell>
          <cell r="CF2666">
            <v>0</v>
          </cell>
          <cell r="CG2666" t="e">
            <v>#VALUE!</v>
          </cell>
          <cell r="CH2666" t="str">
            <v>Invalid #</v>
          </cell>
          <cell r="CI2666">
            <v>43123.686840277776</v>
          </cell>
          <cell r="CJ2666"/>
          <cell r="CK2666" t="e">
            <v>#REF!</v>
          </cell>
          <cell r="CL2666" t="e">
            <v>#REF!</v>
          </cell>
        </row>
        <row r="2667">
          <cell r="BG2667" t="str">
            <v>Pass</v>
          </cell>
          <cell r="BH2667" t="str">
            <v>Pass</v>
          </cell>
          <cell r="BI2667" t="str">
            <v>xxxxx</v>
          </cell>
          <cell r="BJ2667">
            <v>0</v>
          </cell>
          <cell r="BK2667">
            <v>0</v>
          </cell>
          <cell r="BL2667">
            <v>0</v>
          </cell>
          <cell r="BM2667"/>
          <cell r="BN2667"/>
          <cell r="BO2667"/>
          <cell r="BP2667"/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/>
          <cell r="BZ2667">
            <v>0</v>
          </cell>
          <cell r="CA2667" t="e">
            <v>#REF!</v>
          </cell>
          <cell r="CB2667" t="str">
            <v>Match</v>
          </cell>
          <cell r="CC2667" t="b">
            <v>0</v>
          </cell>
          <cell r="CD2667" t="str">
            <v>0</v>
          </cell>
          <cell r="CE2667">
            <v>1</v>
          </cell>
          <cell r="CF2667">
            <v>0</v>
          </cell>
          <cell r="CG2667" t="e">
            <v>#VALUE!</v>
          </cell>
          <cell r="CH2667" t="str">
            <v>Invalid #</v>
          </cell>
          <cell r="CI2667">
            <v>43123.686840277776</v>
          </cell>
          <cell r="CJ2667"/>
          <cell r="CK2667" t="e">
            <v>#REF!</v>
          </cell>
          <cell r="CL2667" t="e">
            <v>#REF!</v>
          </cell>
        </row>
        <row r="2668">
          <cell r="BG2668" t="str">
            <v>Pass</v>
          </cell>
          <cell r="BH2668" t="str">
            <v>Pass</v>
          </cell>
          <cell r="BI2668" t="str">
            <v>xxxxx</v>
          </cell>
          <cell r="BJ2668">
            <v>0</v>
          </cell>
          <cell r="BK2668">
            <v>0</v>
          </cell>
          <cell r="BL2668">
            <v>0</v>
          </cell>
          <cell r="BM2668"/>
          <cell r="BN2668"/>
          <cell r="BO2668"/>
          <cell r="BP2668"/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/>
          <cell r="BZ2668">
            <v>0</v>
          </cell>
          <cell r="CA2668" t="e">
            <v>#REF!</v>
          </cell>
          <cell r="CB2668" t="str">
            <v>Match</v>
          </cell>
          <cell r="CC2668" t="b">
            <v>0</v>
          </cell>
          <cell r="CD2668" t="str">
            <v>0</v>
          </cell>
          <cell r="CE2668">
            <v>1</v>
          </cell>
          <cell r="CF2668">
            <v>0</v>
          </cell>
          <cell r="CG2668" t="e">
            <v>#VALUE!</v>
          </cell>
          <cell r="CH2668" t="str">
            <v>Invalid #</v>
          </cell>
          <cell r="CI2668">
            <v>43123.686840277776</v>
          </cell>
          <cell r="CJ2668"/>
          <cell r="CK2668" t="e">
            <v>#REF!</v>
          </cell>
          <cell r="CL2668" t="e">
            <v>#REF!</v>
          </cell>
        </row>
        <row r="2669">
          <cell r="BG2669" t="str">
            <v>Pass</v>
          </cell>
          <cell r="BH2669" t="str">
            <v>Pass</v>
          </cell>
          <cell r="BI2669" t="str">
            <v>xxxxx</v>
          </cell>
          <cell r="BJ2669">
            <v>0</v>
          </cell>
          <cell r="BK2669">
            <v>0</v>
          </cell>
          <cell r="BL2669">
            <v>0</v>
          </cell>
          <cell r="BM2669"/>
          <cell r="BN2669"/>
          <cell r="BO2669"/>
          <cell r="BP2669"/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/>
          <cell r="BZ2669">
            <v>0</v>
          </cell>
          <cell r="CA2669" t="e">
            <v>#REF!</v>
          </cell>
          <cell r="CB2669" t="str">
            <v>Match</v>
          </cell>
          <cell r="CC2669" t="b">
            <v>0</v>
          </cell>
          <cell r="CD2669" t="str">
            <v>0</v>
          </cell>
          <cell r="CE2669">
            <v>1</v>
          </cell>
          <cell r="CF2669">
            <v>0</v>
          </cell>
          <cell r="CG2669" t="e">
            <v>#VALUE!</v>
          </cell>
          <cell r="CH2669" t="str">
            <v>Invalid #</v>
          </cell>
          <cell r="CI2669">
            <v>43123.686840277776</v>
          </cell>
          <cell r="CJ2669"/>
          <cell r="CK2669" t="e">
            <v>#REF!</v>
          </cell>
          <cell r="CL2669" t="e">
            <v>#REF!</v>
          </cell>
        </row>
        <row r="2670">
          <cell r="BG2670" t="str">
            <v>Pass</v>
          </cell>
          <cell r="BH2670" t="str">
            <v>Pass</v>
          </cell>
          <cell r="BI2670" t="str">
            <v>xxxxx</v>
          </cell>
          <cell r="BJ2670">
            <v>0</v>
          </cell>
          <cell r="BK2670">
            <v>0</v>
          </cell>
          <cell r="BL2670">
            <v>0</v>
          </cell>
          <cell r="BM2670"/>
          <cell r="BN2670"/>
          <cell r="BO2670"/>
          <cell r="BP2670"/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/>
          <cell r="BZ2670">
            <v>0</v>
          </cell>
          <cell r="CA2670" t="e">
            <v>#REF!</v>
          </cell>
          <cell r="CB2670" t="str">
            <v>Match</v>
          </cell>
          <cell r="CC2670" t="b">
            <v>0</v>
          </cell>
          <cell r="CD2670" t="str">
            <v>0</v>
          </cell>
          <cell r="CE2670">
            <v>1</v>
          </cell>
          <cell r="CF2670">
            <v>0</v>
          </cell>
          <cell r="CG2670" t="e">
            <v>#VALUE!</v>
          </cell>
          <cell r="CH2670" t="str">
            <v>Invalid #</v>
          </cell>
          <cell r="CI2670">
            <v>43123.686840277776</v>
          </cell>
          <cell r="CJ2670"/>
          <cell r="CK2670" t="e">
            <v>#REF!</v>
          </cell>
          <cell r="CL2670" t="e">
            <v>#REF!</v>
          </cell>
        </row>
        <row r="2671">
          <cell r="BG2671" t="str">
            <v>Pass</v>
          </cell>
          <cell r="BH2671" t="str">
            <v>Pass</v>
          </cell>
          <cell r="BI2671" t="str">
            <v>xxxxx</v>
          </cell>
          <cell r="BJ2671">
            <v>0</v>
          </cell>
          <cell r="BK2671">
            <v>0</v>
          </cell>
          <cell r="BL2671">
            <v>0</v>
          </cell>
          <cell r="BM2671"/>
          <cell r="BN2671"/>
          <cell r="BO2671"/>
          <cell r="BP2671"/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/>
          <cell r="BZ2671">
            <v>0</v>
          </cell>
          <cell r="CA2671" t="e">
            <v>#REF!</v>
          </cell>
          <cell r="CB2671" t="str">
            <v>Match</v>
          </cell>
          <cell r="CC2671" t="b">
            <v>0</v>
          </cell>
          <cell r="CD2671" t="str">
            <v>0</v>
          </cell>
          <cell r="CE2671">
            <v>1</v>
          </cell>
          <cell r="CF2671">
            <v>0</v>
          </cell>
          <cell r="CG2671" t="e">
            <v>#VALUE!</v>
          </cell>
          <cell r="CH2671" t="str">
            <v>Invalid #</v>
          </cell>
          <cell r="CI2671">
            <v>43123.686840277776</v>
          </cell>
          <cell r="CJ2671"/>
          <cell r="CK2671" t="e">
            <v>#REF!</v>
          </cell>
          <cell r="CL2671" t="e">
            <v>#REF!</v>
          </cell>
        </row>
        <row r="2672">
          <cell r="BG2672" t="str">
            <v>Pass</v>
          </cell>
          <cell r="BH2672" t="str">
            <v>Pass</v>
          </cell>
          <cell r="BI2672" t="str">
            <v>xxxxx</v>
          </cell>
          <cell r="BJ2672">
            <v>0</v>
          </cell>
          <cell r="BK2672">
            <v>0</v>
          </cell>
          <cell r="BL2672">
            <v>0</v>
          </cell>
          <cell r="BM2672"/>
          <cell r="BN2672"/>
          <cell r="BO2672"/>
          <cell r="BP2672"/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/>
          <cell r="BZ2672">
            <v>0</v>
          </cell>
          <cell r="CA2672" t="e">
            <v>#REF!</v>
          </cell>
          <cell r="CB2672" t="str">
            <v>Match</v>
          </cell>
          <cell r="CC2672" t="b">
            <v>0</v>
          </cell>
          <cell r="CD2672" t="str">
            <v>0</v>
          </cell>
          <cell r="CE2672">
            <v>1</v>
          </cell>
          <cell r="CF2672">
            <v>0</v>
          </cell>
          <cell r="CG2672" t="e">
            <v>#VALUE!</v>
          </cell>
          <cell r="CH2672" t="str">
            <v>Invalid #</v>
          </cell>
          <cell r="CI2672">
            <v>43123.686840277776</v>
          </cell>
          <cell r="CJ2672"/>
          <cell r="CK2672" t="e">
            <v>#REF!</v>
          </cell>
          <cell r="CL2672" t="e">
            <v>#REF!</v>
          </cell>
        </row>
        <row r="2673">
          <cell r="BG2673" t="str">
            <v>Pass</v>
          </cell>
          <cell r="BH2673" t="str">
            <v>Pass</v>
          </cell>
          <cell r="BI2673" t="str">
            <v>xxxxx</v>
          </cell>
          <cell r="BJ2673">
            <v>0</v>
          </cell>
          <cell r="BK2673">
            <v>0</v>
          </cell>
          <cell r="BL2673">
            <v>0</v>
          </cell>
          <cell r="BM2673"/>
          <cell r="BN2673"/>
          <cell r="BO2673"/>
          <cell r="BP2673"/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/>
          <cell r="BZ2673">
            <v>0</v>
          </cell>
          <cell r="CA2673" t="e">
            <v>#REF!</v>
          </cell>
          <cell r="CB2673" t="str">
            <v>Match</v>
          </cell>
          <cell r="CC2673" t="b">
            <v>0</v>
          </cell>
          <cell r="CD2673" t="str">
            <v>0</v>
          </cell>
          <cell r="CE2673">
            <v>1</v>
          </cell>
          <cell r="CF2673">
            <v>0</v>
          </cell>
          <cell r="CG2673" t="e">
            <v>#VALUE!</v>
          </cell>
          <cell r="CH2673" t="str">
            <v>Invalid #</v>
          </cell>
          <cell r="CI2673">
            <v>43123.686840277776</v>
          </cell>
          <cell r="CJ2673"/>
          <cell r="CK2673" t="e">
            <v>#REF!</v>
          </cell>
          <cell r="CL2673" t="e">
            <v>#REF!</v>
          </cell>
        </row>
        <row r="2674">
          <cell r="BG2674" t="str">
            <v>Pass</v>
          </cell>
          <cell r="BH2674" t="str">
            <v>Pass</v>
          </cell>
          <cell r="BI2674" t="str">
            <v>xxxxx</v>
          </cell>
          <cell r="BJ2674">
            <v>0</v>
          </cell>
          <cell r="BK2674">
            <v>0</v>
          </cell>
          <cell r="BL2674">
            <v>0</v>
          </cell>
          <cell r="BM2674"/>
          <cell r="BN2674"/>
          <cell r="BO2674"/>
          <cell r="BP2674"/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/>
          <cell r="BZ2674">
            <v>0</v>
          </cell>
          <cell r="CA2674" t="e">
            <v>#REF!</v>
          </cell>
          <cell r="CB2674" t="str">
            <v>Match</v>
          </cell>
          <cell r="CC2674" t="b">
            <v>0</v>
          </cell>
          <cell r="CD2674" t="str">
            <v>0</v>
          </cell>
          <cell r="CE2674">
            <v>1</v>
          </cell>
          <cell r="CF2674">
            <v>0</v>
          </cell>
          <cell r="CG2674" t="e">
            <v>#VALUE!</v>
          </cell>
          <cell r="CH2674" t="str">
            <v>Invalid #</v>
          </cell>
          <cell r="CI2674">
            <v>43123.686840277776</v>
          </cell>
          <cell r="CJ2674"/>
          <cell r="CK2674" t="e">
            <v>#REF!</v>
          </cell>
          <cell r="CL2674" t="e">
            <v>#REF!</v>
          </cell>
        </row>
        <row r="2675">
          <cell r="BG2675" t="str">
            <v>Pass</v>
          </cell>
          <cell r="BH2675" t="str">
            <v>Pass</v>
          </cell>
          <cell r="BI2675" t="str">
            <v>xxxxx</v>
          </cell>
          <cell r="BJ2675">
            <v>0</v>
          </cell>
          <cell r="BK2675">
            <v>0</v>
          </cell>
          <cell r="BL2675">
            <v>0</v>
          </cell>
          <cell r="BM2675"/>
          <cell r="BN2675"/>
          <cell r="BO2675"/>
          <cell r="BP2675"/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/>
          <cell r="BZ2675">
            <v>0</v>
          </cell>
          <cell r="CA2675" t="e">
            <v>#REF!</v>
          </cell>
          <cell r="CB2675" t="str">
            <v>Match</v>
          </cell>
          <cell r="CC2675" t="b">
            <v>0</v>
          </cell>
          <cell r="CD2675" t="str">
            <v>0</v>
          </cell>
          <cell r="CE2675">
            <v>1</v>
          </cell>
          <cell r="CF2675">
            <v>0</v>
          </cell>
          <cell r="CG2675" t="e">
            <v>#VALUE!</v>
          </cell>
          <cell r="CH2675" t="str">
            <v>Invalid #</v>
          </cell>
          <cell r="CI2675">
            <v>43123.686840277776</v>
          </cell>
          <cell r="CJ2675"/>
          <cell r="CK2675" t="e">
            <v>#REF!</v>
          </cell>
          <cell r="CL2675" t="e">
            <v>#REF!</v>
          </cell>
        </row>
        <row r="2676">
          <cell r="BG2676" t="str">
            <v>Pass</v>
          </cell>
          <cell r="BH2676" t="str">
            <v>Pass</v>
          </cell>
          <cell r="BI2676" t="str">
            <v>xxxxx</v>
          </cell>
          <cell r="BJ2676">
            <v>0</v>
          </cell>
          <cell r="BK2676">
            <v>0</v>
          </cell>
          <cell r="BL2676">
            <v>0</v>
          </cell>
          <cell r="BM2676"/>
          <cell r="BN2676"/>
          <cell r="BO2676"/>
          <cell r="BP2676"/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/>
          <cell r="BZ2676">
            <v>0</v>
          </cell>
          <cell r="CA2676" t="e">
            <v>#REF!</v>
          </cell>
          <cell r="CB2676" t="str">
            <v>Match</v>
          </cell>
          <cell r="CC2676" t="b">
            <v>0</v>
          </cell>
          <cell r="CD2676" t="str">
            <v>0</v>
          </cell>
          <cell r="CE2676">
            <v>1</v>
          </cell>
          <cell r="CF2676">
            <v>0</v>
          </cell>
          <cell r="CG2676" t="e">
            <v>#VALUE!</v>
          </cell>
          <cell r="CH2676" t="str">
            <v>Invalid #</v>
          </cell>
          <cell r="CI2676">
            <v>43123.686840277776</v>
          </cell>
          <cell r="CJ2676"/>
          <cell r="CK2676" t="e">
            <v>#REF!</v>
          </cell>
          <cell r="CL2676" t="e">
            <v>#REF!</v>
          </cell>
        </row>
        <row r="2677">
          <cell r="BG2677" t="str">
            <v>Pass</v>
          </cell>
          <cell r="BH2677" t="str">
            <v>Pass</v>
          </cell>
          <cell r="BI2677" t="str">
            <v>xxxxx</v>
          </cell>
          <cell r="BJ2677">
            <v>0</v>
          </cell>
          <cell r="BK2677">
            <v>0</v>
          </cell>
          <cell r="BL2677">
            <v>0</v>
          </cell>
          <cell r="BM2677"/>
          <cell r="BN2677"/>
          <cell r="BO2677"/>
          <cell r="BP2677"/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/>
          <cell r="BZ2677">
            <v>0</v>
          </cell>
          <cell r="CA2677" t="e">
            <v>#REF!</v>
          </cell>
          <cell r="CB2677" t="str">
            <v>Match</v>
          </cell>
          <cell r="CC2677" t="b">
            <v>0</v>
          </cell>
          <cell r="CD2677" t="str">
            <v>0</v>
          </cell>
          <cell r="CE2677">
            <v>1</v>
          </cell>
          <cell r="CF2677">
            <v>0</v>
          </cell>
          <cell r="CG2677" t="e">
            <v>#VALUE!</v>
          </cell>
          <cell r="CH2677" t="str">
            <v>Invalid #</v>
          </cell>
          <cell r="CI2677">
            <v>43123.686840277776</v>
          </cell>
          <cell r="CJ2677"/>
          <cell r="CK2677" t="e">
            <v>#REF!</v>
          </cell>
          <cell r="CL2677" t="e">
            <v>#REF!</v>
          </cell>
        </row>
        <row r="2678">
          <cell r="BG2678" t="str">
            <v>Pass</v>
          </cell>
          <cell r="BH2678" t="str">
            <v>Pass</v>
          </cell>
          <cell r="BI2678" t="str">
            <v>xxxxx</v>
          </cell>
          <cell r="BJ2678">
            <v>0</v>
          </cell>
          <cell r="BK2678">
            <v>0</v>
          </cell>
          <cell r="BL2678">
            <v>0</v>
          </cell>
          <cell r="BM2678"/>
          <cell r="BN2678"/>
          <cell r="BO2678"/>
          <cell r="BP2678"/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/>
          <cell r="BZ2678">
            <v>0</v>
          </cell>
          <cell r="CA2678" t="e">
            <v>#REF!</v>
          </cell>
          <cell r="CB2678" t="str">
            <v>Match</v>
          </cell>
          <cell r="CC2678" t="b">
            <v>0</v>
          </cell>
          <cell r="CD2678" t="str">
            <v>0</v>
          </cell>
          <cell r="CE2678">
            <v>1</v>
          </cell>
          <cell r="CF2678">
            <v>0</v>
          </cell>
          <cell r="CG2678" t="e">
            <v>#VALUE!</v>
          </cell>
          <cell r="CH2678" t="str">
            <v>Invalid #</v>
          </cell>
          <cell r="CI2678">
            <v>43123.686840277776</v>
          </cell>
          <cell r="CJ2678"/>
          <cell r="CK2678" t="e">
            <v>#REF!</v>
          </cell>
          <cell r="CL2678" t="e">
            <v>#REF!</v>
          </cell>
        </row>
        <row r="2679">
          <cell r="BG2679" t="str">
            <v>Pass</v>
          </cell>
          <cell r="BH2679" t="str">
            <v>Pass</v>
          </cell>
          <cell r="BI2679" t="str">
            <v>xxxxx</v>
          </cell>
          <cell r="BJ2679">
            <v>0</v>
          </cell>
          <cell r="BK2679">
            <v>0</v>
          </cell>
          <cell r="BL2679">
            <v>0</v>
          </cell>
          <cell r="BM2679"/>
          <cell r="BN2679"/>
          <cell r="BO2679"/>
          <cell r="BP2679"/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/>
          <cell r="BZ2679">
            <v>0</v>
          </cell>
          <cell r="CA2679" t="e">
            <v>#REF!</v>
          </cell>
          <cell r="CB2679" t="str">
            <v>Match</v>
          </cell>
          <cell r="CC2679" t="b">
            <v>0</v>
          </cell>
          <cell r="CD2679" t="str">
            <v>0</v>
          </cell>
          <cell r="CE2679">
            <v>1</v>
          </cell>
          <cell r="CF2679">
            <v>0</v>
          </cell>
          <cell r="CG2679" t="e">
            <v>#VALUE!</v>
          </cell>
          <cell r="CH2679" t="str">
            <v>Invalid #</v>
          </cell>
          <cell r="CI2679">
            <v>43123.686840277776</v>
          </cell>
          <cell r="CJ2679"/>
          <cell r="CK2679" t="e">
            <v>#REF!</v>
          </cell>
          <cell r="CL2679" t="e">
            <v>#REF!</v>
          </cell>
        </row>
        <row r="2680">
          <cell r="BG2680" t="str">
            <v>Pass</v>
          </cell>
          <cell r="BH2680" t="str">
            <v>Pass</v>
          </cell>
          <cell r="BI2680" t="str">
            <v>xxxxx</v>
          </cell>
          <cell r="BJ2680">
            <v>0</v>
          </cell>
          <cell r="BK2680">
            <v>0</v>
          </cell>
          <cell r="BL2680">
            <v>0</v>
          </cell>
          <cell r="BM2680"/>
          <cell r="BN2680"/>
          <cell r="BO2680"/>
          <cell r="BP2680"/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/>
          <cell r="BZ2680">
            <v>0</v>
          </cell>
          <cell r="CA2680" t="e">
            <v>#REF!</v>
          </cell>
          <cell r="CB2680" t="str">
            <v>Match</v>
          </cell>
          <cell r="CC2680" t="b">
            <v>0</v>
          </cell>
          <cell r="CD2680" t="str">
            <v>0</v>
          </cell>
          <cell r="CE2680">
            <v>1</v>
          </cell>
          <cell r="CF2680">
            <v>0</v>
          </cell>
          <cell r="CG2680" t="e">
            <v>#VALUE!</v>
          </cell>
          <cell r="CH2680" t="str">
            <v>Invalid #</v>
          </cell>
          <cell r="CI2680">
            <v>43123.686840277776</v>
          </cell>
          <cell r="CJ2680"/>
          <cell r="CK2680" t="e">
            <v>#REF!</v>
          </cell>
          <cell r="CL2680" t="e">
            <v>#REF!</v>
          </cell>
        </row>
        <row r="2681">
          <cell r="BG2681" t="str">
            <v>Pass</v>
          </cell>
          <cell r="BH2681" t="str">
            <v>Pass</v>
          </cell>
          <cell r="BI2681" t="str">
            <v>xxxxx</v>
          </cell>
          <cell r="BJ2681">
            <v>0</v>
          </cell>
          <cell r="BK2681">
            <v>0</v>
          </cell>
          <cell r="BL2681">
            <v>0</v>
          </cell>
          <cell r="BM2681"/>
          <cell r="BN2681"/>
          <cell r="BO2681"/>
          <cell r="BP2681"/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/>
          <cell r="BZ2681">
            <v>0</v>
          </cell>
          <cell r="CA2681" t="e">
            <v>#REF!</v>
          </cell>
          <cell r="CB2681" t="str">
            <v>Match</v>
          </cell>
          <cell r="CC2681" t="b">
            <v>0</v>
          </cell>
          <cell r="CD2681" t="str">
            <v>0</v>
          </cell>
          <cell r="CE2681">
            <v>1</v>
          </cell>
          <cell r="CF2681">
            <v>0</v>
          </cell>
          <cell r="CG2681" t="e">
            <v>#VALUE!</v>
          </cell>
          <cell r="CH2681" t="str">
            <v>Invalid #</v>
          </cell>
          <cell r="CI2681">
            <v>43123.686840277776</v>
          </cell>
          <cell r="CJ2681"/>
          <cell r="CK2681" t="e">
            <v>#REF!</v>
          </cell>
          <cell r="CL2681" t="e">
            <v>#REF!</v>
          </cell>
        </row>
        <row r="2682">
          <cell r="BG2682" t="str">
            <v>Pass</v>
          </cell>
          <cell r="BH2682" t="str">
            <v>Pass</v>
          </cell>
          <cell r="BI2682" t="str">
            <v>xxxxx</v>
          </cell>
          <cell r="BJ2682">
            <v>0</v>
          </cell>
          <cell r="BK2682">
            <v>0</v>
          </cell>
          <cell r="BL2682">
            <v>0</v>
          </cell>
          <cell r="BM2682"/>
          <cell r="BN2682"/>
          <cell r="BO2682"/>
          <cell r="BP2682"/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/>
          <cell r="BZ2682">
            <v>0</v>
          </cell>
          <cell r="CA2682" t="e">
            <v>#REF!</v>
          </cell>
          <cell r="CB2682" t="str">
            <v>Match</v>
          </cell>
          <cell r="CC2682" t="b">
            <v>0</v>
          </cell>
          <cell r="CD2682" t="str">
            <v>0</v>
          </cell>
          <cell r="CE2682">
            <v>1</v>
          </cell>
          <cell r="CF2682">
            <v>0</v>
          </cell>
          <cell r="CG2682" t="e">
            <v>#VALUE!</v>
          </cell>
          <cell r="CH2682" t="str">
            <v>Invalid #</v>
          </cell>
          <cell r="CI2682">
            <v>43123.686840277776</v>
          </cell>
          <cell r="CJ2682"/>
          <cell r="CK2682" t="e">
            <v>#REF!</v>
          </cell>
          <cell r="CL2682" t="e">
            <v>#REF!</v>
          </cell>
        </row>
        <row r="2683">
          <cell r="BG2683" t="str">
            <v>Pass</v>
          </cell>
          <cell r="BH2683" t="str">
            <v>Pass</v>
          </cell>
          <cell r="BI2683" t="str">
            <v>xxxxx</v>
          </cell>
          <cell r="BJ2683">
            <v>0</v>
          </cell>
          <cell r="BK2683">
            <v>0</v>
          </cell>
          <cell r="BL2683">
            <v>0</v>
          </cell>
          <cell r="BM2683"/>
          <cell r="BN2683"/>
          <cell r="BO2683"/>
          <cell r="BP2683"/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/>
          <cell r="BZ2683">
            <v>0</v>
          </cell>
          <cell r="CA2683" t="e">
            <v>#REF!</v>
          </cell>
          <cell r="CB2683" t="str">
            <v>Match</v>
          </cell>
          <cell r="CC2683" t="b">
            <v>0</v>
          </cell>
          <cell r="CD2683" t="str">
            <v>0</v>
          </cell>
          <cell r="CE2683">
            <v>1</v>
          </cell>
          <cell r="CF2683">
            <v>0</v>
          </cell>
          <cell r="CG2683" t="e">
            <v>#VALUE!</v>
          </cell>
          <cell r="CH2683" t="str">
            <v>Invalid #</v>
          </cell>
          <cell r="CI2683">
            <v>43123.686840277776</v>
          </cell>
          <cell r="CJ2683"/>
          <cell r="CK2683" t="e">
            <v>#REF!</v>
          </cell>
          <cell r="CL2683" t="e">
            <v>#REF!</v>
          </cell>
        </row>
        <row r="2684">
          <cell r="BG2684" t="str">
            <v>Pass</v>
          </cell>
          <cell r="BH2684" t="str">
            <v>Pass</v>
          </cell>
          <cell r="BI2684" t="str">
            <v>xxxxx</v>
          </cell>
          <cell r="BJ2684">
            <v>0</v>
          </cell>
          <cell r="BK2684">
            <v>0</v>
          </cell>
          <cell r="BL2684">
            <v>0</v>
          </cell>
          <cell r="BM2684"/>
          <cell r="BN2684"/>
          <cell r="BO2684"/>
          <cell r="BP2684"/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/>
          <cell r="BZ2684">
            <v>0</v>
          </cell>
          <cell r="CA2684" t="e">
            <v>#REF!</v>
          </cell>
          <cell r="CB2684" t="str">
            <v>Match</v>
          </cell>
          <cell r="CC2684" t="b">
            <v>0</v>
          </cell>
          <cell r="CD2684" t="str">
            <v>0</v>
          </cell>
          <cell r="CE2684">
            <v>1</v>
          </cell>
          <cell r="CF2684">
            <v>0</v>
          </cell>
          <cell r="CG2684" t="e">
            <v>#VALUE!</v>
          </cell>
          <cell r="CH2684" t="str">
            <v>Invalid #</v>
          </cell>
          <cell r="CI2684">
            <v>43123.686840277776</v>
          </cell>
          <cell r="CJ2684"/>
          <cell r="CK2684" t="e">
            <v>#REF!</v>
          </cell>
          <cell r="CL2684" t="e">
            <v>#REF!</v>
          </cell>
        </row>
        <row r="2685">
          <cell r="BG2685" t="str">
            <v>Pass</v>
          </cell>
          <cell r="BH2685" t="str">
            <v>Pass</v>
          </cell>
          <cell r="BI2685" t="str">
            <v>xxxxx</v>
          </cell>
          <cell r="BJ2685">
            <v>0</v>
          </cell>
          <cell r="BK2685">
            <v>0</v>
          </cell>
          <cell r="BL2685">
            <v>0</v>
          </cell>
          <cell r="BM2685"/>
          <cell r="BN2685"/>
          <cell r="BO2685"/>
          <cell r="BP2685"/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/>
          <cell r="BZ2685">
            <v>0</v>
          </cell>
          <cell r="CA2685" t="e">
            <v>#REF!</v>
          </cell>
          <cell r="CB2685" t="str">
            <v>Match</v>
          </cell>
          <cell r="CC2685" t="b">
            <v>0</v>
          </cell>
          <cell r="CD2685" t="str">
            <v>0</v>
          </cell>
          <cell r="CE2685">
            <v>1</v>
          </cell>
          <cell r="CF2685">
            <v>0</v>
          </cell>
          <cell r="CG2685" t="e">
            <v>#VALUE!</v>
          </cell>
          <cell r="CH2685" t="str">
            <v>Invalid #</v>
          </cell>
          <cell r="CI2685">
            <v>43123.686840277776</v>
          </cell>
          <cell r="CJ2685"/>
          <cell r="CK2685" t="e">
            <v>#REF!</v>
          </cell>
          <cell r="CL2685" t="e">
            <v>#REF!</v>
          </cell>
        </row>
        <row r="2686">
          <cell r="BG2686" t="str">
            <v>Pass</v>
          </cell>
          <cell r="BH2686" t="str">
            <v>Pass</v>
          </cell>
          <cell r="BI2686" t="str">
            <v>xxxxx</v>
          </cell>
          <cell r="BJ2686">
            <v>0</v>
          </cell>
          <cell r="BK2686">
            <v>0</v>
          </cell>
          <cell r="BL2686">
            <v>0</v>
          </cell>
          <cell r="BM2686"/>
          <cell r="BN2686"/>
          <cell r="BO2686"/>
          <cell r="BP2686"/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/>
          <cell r="BZ2686">
            <v>0</v>
          </cell>
          <cell r="CA2686" t="e">
            <v>#REF!</v>
          </cell>
          <cell r="CB2686" t="str">
            <v>Match</v>
          </cell>
          <cell r="CC2686" t="b">
            <v>0</v>
          </cell>
          <cell r="CD2686" t="str">
            <v>0</v>
          </cell>
          <cell r="CE2686">
            <v>1</v>
          </cell>
          <cell r="CF2686">
            <v>0</v>
          </cell>
          <cell r="CG2686" t="e">
            <v>#VALUE!</v>
          </cell>
          <cell r="CH2686" t="str">
            <v>Invalid #</v>
          </cell>
          <cell r="CI2686">
            <v>43123.686840277776</v>
          </cell>
          <cell r="CJ2686"/>
          <cell r="CK2686" t="e">
            <v>#REF!</v>
          </cell>
          <cell r="CL2686" t="e">
            <v>#REF!</v>
          </cell>
        </row>
        <row r="2687">
          <cell r="BG2687" t="str">
            <v>Pass</v>
          </cell>
          <cell r="BH2687" t="str">
            <v>Pass</v>
          </cell>
          <cell r="BI2687" t="str">
            <v>xxxxx</v>
          </cell>
          <cell r="BJ2687">
            <v>0</v>
          </cell>
          <cell r="BK2687">
            <v>0</v>
          </cell>
          <cell r="BL2687">
            <v>0</v>
          </cell>
          <cell r="BM2687"/>
          <cell r="BN2687"/>
          <cell r="BO2687"/>
          <cell r="BP2687"/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/>
          <cell r="BZ2687">
            <v>0</v>
          </cell>
          <cell r="CA2687" t="e">
            <v>#REF!</v>
          </cell>
          <cell r="CB2687" t="str">
            <v>Match</v>
          </cell>
          <cell r="CC2687" t="b">
            <v>0</v>
          </cell>
          <cell r="CD2687" t="str">
            <v>0</v>
          </cell>
          <cell r="CE2687">
            <v>1</v>
          </cell>
          <cell r="CF2687">
            <v>0</v>
          </cell>
          <cell r="CG2687" t="e">
            <v>#VALUE!</v>
          </cell>
          <cell r="CH2687" t="str">
            <v>Invalid #</v>
          </cell>
          <cell r="CI2687">
            <v>43123.686840277776</v>
          </cell>
          <cell r="CJ2687"/>
          <cell r="CK2687" t="e">
            <v>#REF!</v>
          </cell>
          <cell r="CL2687" t="e">
            <v>#REF!</v>
          </cell>
        </row>
        <row r="2688">
          <cell r="BG2688" t="str">
            <v>Pass</v>
          </cell>
          <cell r="BH2688" t="str">
            <v>Pass</v>
          </cell>
          <cell r="BI2688" t="str">
            <v>xxxxx</v>
          </cell>
          <cell r="BJ2688">
            <v>0</v>
          </cell>
          <cell r="BK2688">
            <v>0</v>
          </cell>
          <cell r="BL2688">
            <v>0</v>
          </cell>
          <cell r="BM2688"/>
          <cell r="BN2688"/>
          <cell r="BO2688"/>
          <cell r="BP2688"/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/>
          <cell r="BZ2688">
            <v>0</v>
          </cell>
          <cell r="CA2688" t="e">
            <v>#REF!</v>
          </cell>
          <cell r="CB2688" t="str">
            <v>Match</v>
          </cell>
          <cell r="CC2688" t="b">
            <v>0</v>
          </cell>
          <cell r="CD2688" t="str">
            <v>0</v>
          </cell>
          <cell r="CE2688">
            <v>1</v>
          </cell>
          <cell r="CF2688">
            <v>0</v>
          </cell>
          <cell r="CG2688" t="e">
            <v>#VALUE!</v>
          </cell>
          <cell r="CH2688" t="str">
            <v>Invalid #</v>
          </cell>
          <cell r="CI2688">
            <v>43123.686840277776</v>
          </cell>
          <cell r="CJ2688"/>
          <cell r="CK2688" t="e">
            <v>#REF!</v>
          </cell>
          <cell r="CL2688" t="e">
            <v>#REF!</v>
          </cell>
        </row>
        <row r="2689">
          <cell r="BG2689" t="str">
            <v>Pass</v>
          </cell>
          <cell r="BH2689" t="str">
            <v>Pass</v>
          </cell>
          <cell r="BI2689" t="str">
            <v>xxxxx</v>
          </cell>
          <cell r="BJ2689">
            <v>0</v>
          </cell>
          <cell r="BK2689">
            <v>0</v>
          </cell>
          <cell r="BL2689">
            <v>0</v>
          </cell>
          <cell r="BM2689"/>
          <cell r="BN2689"/>
          <cell r="BO2689"/>
          <cell r="BP2689"/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/>
          <cell r="BZ2689">
            <v>0</v>
          </cell>
          <cell r="CA2689" t="e">
            <v>#REF!</v>
          </cell>
          <cell r="CB2689" t="str">
            <v>Match</v>
          </cell>
          <cell r="CC2689" t="b">
            <v>0</v>
          </cell>
          <cell r="CD2689" t="str">
            <v>0</v>
          </cell>
          <cell r="CE2689">
            <v>1</v>
          </cell>
          <cell r="CF2689">
            <v>0</v>
          </cell>
          <cell r="CG2689" t="e">
            <v>#VALUE!</v>
          </cell>
          <cell r="CH2689" t="str">
            <v>Invalid #</v>
          </cell>
          <cell r="CI2689">
            <v>43123.686840277776</v>
          </cell>
          <cell r="CJ2689"/>
          <cell r="CK2689" t="e">
            <v>#REF!</v>
          </cell>
          <cell r="CL2689" t="e">
            <v>#REF!</v>
          </cell>
        </row>
        <row r="2690">
          <cell r="BG2690" t="str">
            <v>Pass</v>
          </cell>
          <cell r="BH2690" t="str">
            <v>Pass</v>
          </cell>
          <cell r="BI2690" t="str">
            <v>xxxxx</v>
          </cell>
          <cell r="BJ2690">
            <v>0</v>
          </cell>
          <cell r="BK2690">
            <v>0</v>
          </cell>
          <cell r="BL2690">
            <v>0</v>
          </cell>
          <cell r="BM2690"/>
          <cell r="BN2690"/>
          <cell r="BO2690"/>
          <cell r="BP2690"/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/>
          <cell r="BZ2690">
            <v>0</v>
          </cell>
          <cell r="CA2690" t="e">
            <v>#REF!</v>
          </cell>
          <cell r="CB2690" t="str">
            <v>Match</v>
          </cell>
          <cell r="CC2690" t="b">
            <v>0</v>
          </cell>
          <cell r="CD2690" t="str">
            <v>0</v>
          </cell>
          <cell r="CE2690">
            <v>1</v>
          </cell>
          <cell r="CF2690">
            <v>0</v>
          </cell>
          <cell r="CG2690" t="e">
            <v>#VALUE!</v>
          </cell>
          <cell r="CH2690" t="str">
            <v>Invalid #</v>
          </cell>
          <cell r="CI2690">
            <v>43123.686840277776</v>
          </cell>
          <cell r="CJ2690"/>
          <cell r="CK2690" t="e">
            <v>#REF!</v>
          </cell>
          <cell r="CL2690" t="e">
            <v>#REF!</v>
          </cell>
        </row>
        <row r="2691">
          <cell r="BG2691" t="str">
            <v>Pass</v>
          </cell>
          <cell r="BH2691" t="str">
            <v>Pass</v>
          </cell>
          <cell r="BI2691" t="str">
            <v>xxxxx</v>
          </cell>
          <cell r="BJ2691">
            <v>0</v>
          </cell>
          <cell r="BK2691">
            <v>0</v>
          </cell>
          <cell r="BL2691">
            <v>0</v>
          </cell>
          <cell r="BM2691"/>
          <cell r="BN2691"/>
          <cell r="BO2691"/>
          <cell r="BP2691"/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/>
          <cell r="BZ2691">
            <v>0</v>
          </cell>
          <cell r="CA2691" t="e">
            <v>#REF!</v>
          </cell>
          <cell r="CB2691" t="str">
            <v>Match</v>
          </cell>
          <cell r="CC2691" t="b">
            <v>0</v>
          </cell>
          <cell r="CD2691" t="str">
            <v>0</v>
          </cell>
          <cell r="CE2691">
            <v>1</v>
          </cell>
          <cell r="CF2691">
            <v>0</v>
          </cell>
          <cell r="CG2691" t="e">
            <v>#VALUE!</v>
          </cell>
          <cell r="CH2691" t="str">
            <v>Invalid #</v>
          </cell>
          <cell r="CI2691">
            <v>43123.686840277776</v>
          </cell>
          <cell r="CJ2691"/>
          <cell r="CK2691" t="e">
            <v>#REF!</v>
          </cell>
          <cell r="CL2691" t="e">
            <v>#REF!</v>
          </cell>
        </row>
        <row r="2692">
          <cell r="BG2692" t="str">
            <v>Pass</v>
          </cell>
          <cell r="BH2692" t="str">
            <v>Pass</v>
          </cell>
          <cell r="BI2692" t="str">
            <v>xxxxx</v>
          </cell>
          <cell r="BJ2692">
            <v>0</v>
          </cell>
          <cell r="BK2692">
            <v>0</v>
          </cell>
          <cell r="BL2692">
            <v>0</v>
          </cell>
          <cell r="BM2692"/>
          <cell r="BN2692"/>
          <cell r="BO2692"/>
          <cell r="BP2692"/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/>
          <cell r="BZ2692">
            <v>0</v>
          </cell>
          <cell r="CA2692" t="e">
            <v>#REF!</v>
          </cell>
          <cell r="CB2692" t="str">
            <v>Match</v>
          </cell>
          <cell r="CC2692" t="b">
            <v>0</v>
          </cell>
          <cell r="CD2692" t="str">
            <v>0</v>
          </cell>
          <cell r="CE2692">
            <v>1</v>
          </cell>
          <cell r="CF2692">
            <v>0</v>
          </cell>
          <cell r="CG2692" t="e">
            <v>#VALUE!</v>
          </cell>
          <cell r="CH2692" t="str">
            <v>Invalid #</v>
          </cell>
          <cell r="CI2692">
            <v>43123.686840277776</v>
          </cell>
          <cell r="CJ2692"/>
          <cell r="CK2692" t="e">
            <v>#REF!</v>
          </cell>
          <cell r="CL2692" t="e">
            <v>#REF!</v>
          </cell>
        </row>
        <row r="2693">
          <cell r="BG2693" t="str">
            <v>Pass</v>
          </cell>
          <cell r="BH2693" t="str">
            <v>Pass</v>
          </cell>
          <cell r="BI2693" t="str">
            <v>xxxxx</v>
          </cell>
          <cell r="BJ2693">
            <v>0</v>
          </cell>
          <cell r="BK2693">
            <v>0</v>
          </cell>
          <cell r="BL2693">
            <v>0</v>
          </cell>
          <cell r="BM2693"/>
          <cell r="BN2693"/>
          <cell r="BO2693"/>
          <cell r="BP2693"/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/>
          <cell r="BZ2693">
            <v>0</v>
          </cell>
          <cell r="CA2693" t="e">
            <v>#REF!</v>
          </cell>
          <cell r="CB2693" t="str">
            <v>Match</v>
          </cell>
          <cell r="CC2693" t="b">
            <v>0</v>
          </cell>
          <cell r="CD2693" t="str">
            <v>0</v>
          </cell>
          <cell r="CE2693">
            <v>1</v>
          </cell>
          <cell r="CF2693">
            <v>0</v>
          </cell>
          <cell r="CG2693" t="e">
            <v>#VALUE!</v>
          </cell>
          <cell r="CH2693" t="str">
            <v>Invalid #</v>
          </cell>
          <cell r="CI2693">
            <v>43123.686840277776</v>
          </cell>
          <cell r="CJ2693"/>
          <cell r="CK2693" t="e">
            <v>#REF!</v>
          </cell>
          <cell r="CL2693" t="e">
            <v>#REF!</v>
          </cell>
        </row>
        <row r="2694">
          <cell r="BG2694" t="str">
            <v>Pass</v>
          </cell>
          <cell r="BH2694" t="str">
            <v>Pass</v>
          </cell>
          <cell r="BI2694" t="str">
            <v>xxxxx</v>
          </cell>
          <cell r="BJ2694">
            <v>0</v>
          </cell>
          <cell r="BK2694">
            <v>0</v>
          </cell>
          <cell r="BL2694">
            <v>0</v>
          </cell>
          <cell r="BM2694"/>
          <cell r="BN2694"/>
          <cell r="BO2694"/>
          <cell r="BP2694"/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/>
          <cell r="BZ2694">
            <v>0</v>
          </cell>
          <cell r="CA2694" t="e">
            <v>#REF!</v>
          </cell>
          <cell r="CB2694" t="str">
            <v>Match</v>
          </cell>
          <cell r="CC2694" t="b">
            <v>0</v>
          </cell>
          <cell r="CD2694" t="str">
            <v>0</v>
          </cell>
          <cell r="CE2694">
            <v>1</v>
          </cell>
          <cell r="CF2694">
            <v>0</v>
          </cell>
          <cell r="CG2694" t="e">
            <v>#VALUE!</v>
          </cell>
          <cell r="CH2694" t="str">
            <v>Invalid #</v>
          </cell>
          <cell r="CI2694">
            <v>43123.686840277776</v>
          </cell>
          <cell r="CJ2694"/>
          <cell r="CK2694" t="e">
            <v>#REF!</v>
          </cell>
          <cell r="CL2694" t="e">
            <v>#REF!</v>
          </cell>
        </row>
        <row r="2695">
          <cell r="BG2695" t="str">
            <v>Pass</v>
          </cell>
          <cell r="BH2695" t="str">
            <v>Pass</v>
          </cell>
          <cell r="BI2695" t="str">
            <v>xxxxx</v>
          </cell>
          <cell r="BJ2695">
            <v>0</v>
          </cell>
          <cell r="BK2695">
            <v>0</v>
          </cell>
          <cell r="BL2695">
            <v>0</v>
          </cell>
          <cell r="BM2695"/>
          <cell r="BN2695"/>
          <cell r="BO2695"/>
          <cell r="BP2695"/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/>
          <cell r="BZ2695">
            <v>0</v>
          </cell>
          <cell r="CA2695" t="e">
            <v>#REF!</v>
          </cell>
          <cell r="CB2695" t="str">
            <v>Match</v>
          </cell>
          <cell r="CC2695" t="b">
            <v>0</v>
          </cell>
          <cell r="CD2695" t="str">
            <v>0</v>
          </cell>
          <cell r="CE2695">
            <v>1</v>
          </cell>
          <cell r="CF2695">
            <v>0</v>
          </cell>
          <cell r="CG2695" t="e">
            <v>#VALUE!</v>
          </cell>
          <cell r="CH2695" t="str">
            <v>Invalid #</v>
          </cell>
          <cell r="CI2695">
            <v>43123.686840277776</v>
          </cell>
          <cell r="CJ2695"/>
          <cell r="CK2695" t="e">
            <v>#REF!</v>
          </cell>
          <cell r="CL2695" t="e">
            <v>#REF!</v>
          </cell>
        </row>
        <row r="2696">
          <cell r="BG2696" t="str">
            <v>Pass</v>
          </cell>
          <cell r="BH2696" t="str">
            <v>Pass</v>
          </cell>
          <cell r="BI2696" t="str">
            <v>xxxxx</v>
          </cell>
          <cell r="BJ2696">
            <v>0</v>
          </cell>
          <cell r="BK2696">
            <v>0</v>
          </cell>
          <cell r="BL2696">
            <v>0</v>
          </cell>
          <cell r="BM2696"/>
          <cell r="BN2696"/>
          <cell r="BO2696"/>
          <cell r="BP2696"/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/>
          <cell r="BZ2696">
            <v>0</v>
          </cell>
          <cell r="CA2696" t="e">
            <v>#REF!</v>
          </cell>
          <cell r="CB2696" t="str">
            <v>Match</v>
          </cell>
          <cell r="CC2696" t="b">
            <v>0</v>
          </cell>
          <cell r="CD2696" t="str">
            <v>0</v>
          </cell>
          <cell r="CE2696">
            <v>1</v>
          </cell>
          <cell r="CF2696">
            <v>0</v>
          </cell>
          <cell r="CG2696" t="e">
            <v>#VALUE!</v>
          </cell>
          <cell r="CH2696" t="str">
            <v>Invalid #</v>
          </cell>
          <cell r="CI2696">
            <v>43123.686840277776</v>
          </cell>
          <cell r="CJ2696"/>
          <cell r="CK2696" t="e">
            <v>#REF!</v>
          </cell>
          <cell r="CL2696" t="e">
            <v>#REF!</v>
          </cell>
        </row>
        <row r="2697">
          <cell r="BG2697" t="str">
            <v>Pass</v>
          </cell>
          <cell r="BH2697" t="str">
            <v>Pass</v>
          </cell>
          <cell r="BI2697" t="str">
            <v>xxxxx</v>
          </cell>
          <cell r="BJ2697">
            <v>0</v>
          </cell>
          <cell r="BK2697">
            <v>0</v>
          </cell>
          <cell r="BL2697">
            <v>0</v>
          </cell>
          <cell r="BM2697"/>
          <cell r="BN2697"/>
          <cell r="BO2697"/>
          <cell r="BP2697"/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/>
          <cell r="BZ2697">
            <v>0</v>
          </cell>
          <cell r="CA2697" t="e">
            <v>#REF!</v>
          </cell>
          <cell r="CB2697" t="str">
            <v>Match</v>
          </cell>
          <cell r="CC2697" t="b">
            <v>0</v>
          </cell>
          <cell r="CD2697" t="str">
            <v>0</v>
          </cell>
          <cell r="CE2697">
            <v>1</v>
          </cell>
          <cell r="CF2697">
            <v>0</v>
          </cell>
          <cell r="CG2697" t="e">
            <v>#VALUE!</v>
          </cell>
          <cell r="CH2697" t="str">
            <v>Invalid #</v>
          </cell>
          <cell r="CI2697">
            <v>43123.686840277776</v>
          </cell>
          <cell r="CJ2697"/>
          <cell r="CK2697" t="e">
            <v>#REF!</v>
          </cell>
          <cell r="CL2697" t="e">
            <v>#REF!</v>
          </cell>
        </row>
        <row r="2698">
          <cell r="BG2698" t="str">
            <v>Pass</v>
          </cell>
          <cell r="BH2698" t="str">
            <v>Pass</v>
          </cell>
          <cell r="BI2698" t="str">
            <v>xxxxx</v>
          </cell>
          <cell r="BJ2698">
            <v>0</v>
          </cell>
          <cell r="BK2698">
            <v>0</v>
          </cell>
          <cell r="BL2698">
            <v>0</v>
          </cell>
          <cell r="BM2698"/>
          <cell r="BN2698"/>
          <cell r="BO2698"/>
          <cell r="BP2698"/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/>
          <cell r="BZ2698">
            <v>0</v>
          </cell>
          <cell r="CA2698" t="e">
            <v>#REF!</v>
          </cell>
          <cell r="CB2698" t="str">
            <v>Match</v>
          </cell>
          <cell r="CC2698" t="b">
            <v>0</v>
          </cell>
          <cell r="CD2698" t="str">
            <v>0</v>
          </cell>
          <cell r="CE2698">
            <v>1</v>
          </cell>
          <cell r="CF2698">
            <v>0</v>
          </cell>
          <cell r="CG2698" t="e">
            <v>#VALUE!</v>
          </cell>
          <cell r="CH2698" t="str">
            <v>Invalid #</v>
          </cell>
          <cell r="CI2698">
            <v>43123.686840277776</v>
          </cell>
          <cell r="CJ2698"/>
          <cell r="CK2698" t="e">
            <v>#REF!</v>
          </cell>
          <cell r="CL2698" t="e">
            <v>#REF!</v>
          </cell>
        </row>
        <row r="2699">
          <cell r="BG2699" t="str">
            <v>Pass</v>
          </cell>
          <cell r="BH2699" t="str">
            <v>Pass</v>
          </cell>
          <cell r="BI2699" t="str">
            <v>xxxxx</v>
          </cell>
          <cell r="BJ2699">
            <v>0</v>
          </cell>
          <cell r="BK2699">
            <v>0</v>
          </cell>
          <cell r="BL2699">
            <v>0</v>
          </cell>
          <cell r="BM2699"/>
          <cell r="BN2699"/>
          <cell r="BO2699"/>
          <cell r="BP2699"/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/>
          <cell r="BZ2699">
            <v>0</v>
          </cell>
          <cell r="CA2699" t="e">
            <v>#REF!</v>
          </cell>
          <cell r="CB2699" t="str">
            <v>Match</v>
          </cell>
          <cell r="CC2699" t="b">
            <v>0</v>
          </cell>
          <cell r="CD2699" t="str">
            <v>0</v>
          </cell>
          <cell r="CE2699">
            <v>1</v>
          </cell>
          <cell r="CF2699">
            <v>0</v>
          </cell>
          <cell r="CG2699" t="e">
            <v>#VALUE!</v>
          </cell>
          <cell r="CH2699" t="str">
            <v>Invalid #</v>
          </cell>
          <cell r="CI2699">
            <v>43123.686840277776</v>
          </cell>
          <cell r="CJ2699"/>
          <cell r="CK2699" t="e">
            <v>#REF!</v>
          </cell>
          <cell r="CL2699" t="e">
            <v>#REF!</v>
          </cell>
        </row>
        <row r="2700">
          <cell r="BG2700" t="str">
            <v>Pass</v>
          </cell>
          <cell r="BH2700" t="str">
            <v>Pass</v>
          </cell>
          <cell r="BI2700" t="str">
            <v>xxxxx</v>
          </cell>
          <cell r="BJ2700">
            <v>0</v>
          </cell>
          <cell r="BK2700">
            <v>0</v>
          </cell>
          <cell r="BL2700">
            <v>0</v>
          </cell>
          <cell r="BM2700"/>
          <cell r="BN2700"/>
          <cell r="BO2700"/>
          <cell r="BP2700"/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/>
          <cell r="BZ2700">
            <v>0</v>
          </cell>
          <cell r="CA2700" t="e">
            <v>#REF!</v>
          </cell>
          <cell r="CB2700" t="str">
            <v>Match</v>
          </cell>
          <cell r="CC2700" t="b">
            <v>0</v>
          </cell>
          <cell r="CD2700" t="str">
            <v>0</v>
          </cell>
          <cell r="CE2700">
            <v>1</v>
          </cell>
          <cell r="CF2700">
            <v>0</v>
          </cell>
          <cell r="CG2700" t="e">
            <v>#VALUE!</v>
          </cell>
          <cell r="CH2700" t="str">
            <v>Invalid #</v>
          </cell>
          <cell r="CI2700">
            <v>43123.686840277776</v>
          </cell>
          <cell r="CJ2700"/>
          <cell r="CK2700" t="e">
            <v>#REF!</v>
          </cell>
          <cell r="CL2700" t="e">
            <v>#REF!</v>
          </cell>
        </row>
        <row r="2701">
          <cell r="BG2701" t="str">
            <v>Pass</v>
          </cell>
          <cell r="BH2701" t="str">
            <v>Pass</v>
          </cell>
          <cell r="BI2701" t="str">
            <v>xxxxx</v>
          </cell>
          <cell r="BJ2701">
            <v>0</v>
          </cell>
          <cell r="BK2701">
            <v>0</v>
          </cell>
          <cell r="BL2701">
            <v>0</v>
          </cell>
          <cell r="BM2701"/>
          <cell r="BN2701"/>
          <cell r="BO2701"/>
          <cell r="BP2701"/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/>
          <cell r="BZ2701">
            <v>0</v>
          </cell>
          <cell r="CA2701" t="e">
            <v>#REF!</v>
          </cell>
          <cell r="CB2701" t="str">
            <v>Match</v>
          </cell>
          <cell r="CC2701" t="b">
            <v>0</v>
          </cell>
          <cell r="CD2701" t="str">
            <v>0</v>
          </cell>
          <cell r="CE2701">
            <v>1</v>
          </cell>
          <cell r="CF2701">
            <v>0</v>
          </cell>
          <cell r="CG2701" t="e">
            <v>#VALUE!</v>
          </cell>
          <cell r="CH2701" t="str">
            <v>Invalid #</v>
          </cell>
          <cell r="CI2701">
            <v>43123.686840277776</v>
          </cell>
          <cell r="CJ2701"/>
          <cell r="CK2701" t="e">
            <v>#REF!</v>
          </cell>
          <cell r="CL2701" t="e">
            <v>#REF!</v>
          </cell>
        </row>
        <row r="2702">
          <cell r="BG2702" t="str">
            <v>Pass</v>
          </cell>
          <cell r="BH2702" t="str">
            <v>Pass</v>
          </cell>
          <cell r="BI2702" t="str">
            <v>xxxxx</v>
          </cell>
          <cell r="BJ2702">
            <v>0</v>
          </cell>
          <cell r="BK2702">
            <v>0</v>
          </cell>
          <cell r="BL2702">
            <v>0</v>
          </cell>
          <cell r="BM2702"/>
          <cell r="BN2702"/>
          <cell r="BO2702"/>
          <cell r="BP2702"/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/>
          <cell r="BZ2702">
            <v>0</v>
          </cell>
          <cell r="CA2702" t="e">
            <v>#REF!</v>
          </cell>
          <cell r="CB2702" t="str">
            <v>Match</v>
          </cell>
          <cell r="CC2702" t="b">
            <v>0</v>
          </cell>
          <cell r="CD2702" t="str">
            <v>0</v>
          </cell>
          <cell r="CE2702">
            <v>1</v>
          </cell>
          <cell r="CF2702">
            <v>0</v>
          </cell>
          <cell r="CG2702" t="e">
            <v>#VALUE!</v>
          </cell>
          <cell r="CH2702" t="str">
            <v>Invalid #</v>
          </cell>
          <cell r="CI2702">
            <v>43123.686840277776</v>
          </cell>
          <cell r="CJ2702"/>
          <cell r="CK2702" t="e">
            <v>#REF!</v>
          </cell>
          <cell r="CL2702" t="e">
            <v>#REF!</v>
          </cell>
        </row>
        <row r="2703">
          <cell r="BG2703" t="str">
            <v>Pass</v>
          </cell>
          <cell r="BH2703" t="str">
            <v>Pass</v>
          </cell>
          <cell r="BI2703" t="str">
            <v>xxxxx</v>
          </cell>
          <cell r="BJ2703">
            <v>0</v>
          </cell>
          <cell r="BK2703">
            <v>0</v>
          </cell>
          <cell r="BL2703">
            <v>0</v>
          </cell>
          <cell r="BM2703"/>
          <cell r="BN2703"/>
          <cell r="BO2703"/>
          <cell r="BP2703"/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/>
          <cell r="BZ2703">
            <v>0</v>
          </cell>
          <cell r="CA2703" t="e">
            <v>#REF!</v>
          </cell>
          <cell r="CB2703" t="str">
            <v>Match</v>
          </cell>
          <cell r="CC2703" t="b">
            <v>0</v>
          </cell>
          <cell r="CD2703" t="str">
            <v>0</v>
          </cell>
          <cell r="CE2703">
            <v>1</v>
          </cell>
          <cell r="CF2703">
            <v>0</v>
          </cell>
          <cell r="CG2703" t="e">
            <v>#VALUE!</v>
          </cell>
          <cell r="CH2703" t="str">
            <v>Invalid #</v>
          </cell>
          <cell r="CI2703">
            <v>43123.686840277776</v>
          </cell>
          <cell r="CJ2703"/>
          <cell r="CK2703" t="e">
            <v>#REF!</v>
          </cell>
          <cell r="CL2703" t="e">
            <v>#REF!</v>
          </cell>
        </row>
        <row r="2704">
          <cell r="BG2704" t="str">
            <v>Pass</v>
          </cell>
          <cell r="BH2704" t="str">
            <v>Pass</v>
          </cell>
          <cell r="BI2704" t="str">
            <v>xxxxx</v>
          </cell>
          <cell r="BJ2704">
            <v>0</v>
          </cell>
          <cell r="BK2704">
            <v>0</v>
          </cell>
          <cell r="BL2704">
            <v>0</v>
          </cell>
          <cell r="BM2704"/>
          <cell r="BN2704"/>
          <cell r="BO2704"/>
          <cell r="BP2704"/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/>
          <cell r="BZ2704">
            <v>0</v>
          </cell>
          <cell r="CA2704" t="e">
            <v>#REF!</v>
          </cell>
          <cell r="CB2704" t="str">
            <v>Match</v>
          </cell>
          <cell r="CC2704" t="b">
            <v>0</v>
          </cell>
          <cell r="CD2704" t="str">
            <v>0</v>
          </cell>
          <cell r="CE2704">
            <v>1</v>
          </cell>
          <cell r="CF2704">
            <v>0</v>
          </cell>
          <cell r="CG2704" t="e">
            <v>#VALUE!</v>
          </cell>
          <cell r="CH2704" t="str">
            <v>Invalid #</v>
          </cell>
          <cell r="CI2704">
            <v>43123.686840277776</v>
          </cell>
          <cell r="CJ2704"/>
          <cell r="CK2704" t="e">
            <v>#REF!</v>
          </cell>
          <cell r="CL2704" t="e">
            <v>#REF!</v>
          </cell>
        </row>
        <row r="2705">
          <cell r="BG2705" t="str">
            <v>Pass</v>
          </cell>
          <cell r="BH2705" t="str">
            <v>Pass</v>
          </cell>
          <cell r="BI2705" t="str">
            <v>xxxxx</v>
          </cell>
          <cell r="BJ2705">
            <v>0</v>
          </cell>
          <cell r="BK2705">
            <v>0</v>
          </cell>
          <cell r="BL2705">
            <v>0</v>
          </cell>
          <cell r="BM2705"/>
          <cell r="BN2705"/>
          <cell r="BO2705"/>
          <cell r="BP2705"/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/>
          <cell r="BZ2705">
            <v>0</v>
          </cell>
          <cell r="CA2705" t="e">
            <v>#REF!</v>
          </cell>
          <cell r="CB2705" t="str">
            <v>Match</v>
          </cell>
          <cell r="CC2705" t="b">
            <v>0</v>
          </cell>
          <cell r="CD2705" t="str">
            <v>0</v>
          </cell>
          <cell r="CE2705">
            <v>1</v>
          </cell>
          <cell r="CF2705">
            <v>0</v>
          </cell>
          <cell r="CG2705" t="e">
            <v>#VALUE!</v>
          </cell>
          <cell r="CH2705" t="str">
            <v>Invalid #</v>
          </cell>
          <cell r="CI2705">
            <v>43123.686840277776</v>
          </cell>
          <cell r="CJ2705"/>
          <cell r="CK2705" t="e">
            <v>#REF!</v>
          </cell>
          <cell r="CL2705" t="e">
            <v>#REF!</v>
          </cell>
        </row>
        <row r="2706">
          <cell r="BG2706" t="str">
            <v>Pass</v>
          </cell>
          <cell r="BH2706" t="str">
            <v>Pass</v>
          </cell>
          <cell r="BI2706" t="str">
            <v>xxxxx</v>
          </cell>
          <cell r="BJ2706">
            <v>0</v>
          </cell>
          <cell r="BK2706">
            <v>0</v>
          </cell>
          <cell r="BL2706">
            <v>0</v>
          </cell>
          <cell r="BM2706"/>
          <cell r="BN2706"/>
          <cell r="BO2706"/>
          <cell r="BP2706"/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/>
          <cell r="BZ2706">
            <v>0</v>
          </cell>
          <cell r="CA2706" t="e">
            <v>#REF!</v>
          </cell>
          <cell r="CB2706" t="str">
            <v>Match</v>
          </cell>
          <cell r="CC2706" t="b">
            <v>0</v>
          </cell>
          <cell r="CD2706" t="str">
            <v>0</v>
          </cell>
          <cell r="CE2706">
            <v>1</v>
          </cell>
          <cell r="CF2706">
            <v>0</v>
          </cell>
          <cell r="CG2706" t="e">
            <v>#VALUE!</v>
          </cell>
          <cell r="CH2706" t="str">
            <v>Invalid #</v>
          </cell>
          <cell r="CI2706">
            <v>43123.686840277776</v>
          </cell>
          <cell r="CJ2706"/>
          <cell r="CK2706" t="e">
            <v>#REF!</v>
          </cell>
          <cell r="CL2706" t="e">
            <v>#REF!</v>
          </cell>
        </row>
        <row r="2707">
          <cell r="BG2707" t="str">
            <v>Pass</v>
          </cell>
          <cell r="BH2707" t="str">
            <v>Pass</v>
          </cell>
          <cell r="BI2707" t="str">
            <v>xxxxx</v>
          </cell>
          <cell r="BJ2707">
            <v>0</v>
          </cell>
          <cell r="BK2707">
            <v>0</v>
          </cell>
          <cell r="BL2707">
            <v>0</v>
          </cell>
          <cell r="BM2707"/>
          <cell r="BN2707"/>
          <cell r="BO2707"/>
          <cell r="BP2707"/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/>
          <cell r="BZ2707">
            <v>0</v>
          </cell>
          <cell r="CA2707" t="e">
            <v>#REF!</v>
          </cell>
          <cell r="CB2707" t="str">
            <v>Match</v>
          </cell>
          <cell r="CC2707" t="b">
            <v>0</v>
          </cell>
          <cell r="CD2707" t="str">
            <v>0</v>
          </cell>
          <cell r="CE2707">
            <v>1</v>
          </cell>
          <cell r="CF2707">
            <v>0</v>
          </cell>
          <cell r="CG2707" t="e">
            <v>#VALUE!</v>
          </cell>
          <cell r="CH2707" t="str">
            <v>Invalid #</v>
          </cell>
          <cell r="CI2707">
            <v>43123.686840277776</v>
          </cell>
          <cell r="CJ2707"/>
          <cell r="CK2707" t="e">
            <v>#REF!</v>
          </cell>
          <cell r="CL2707" t="e">
            <v>#REF!</v>
          </cell>
        </row>
        <row r="2708">
          <cell r="BG2708" t="str">
            <v>Pass</v>
          </cell>
          <cell r="BH2708" t="str">
            <v>Pass</v>
          </cell>
          <cell r="BI2708" t="str">
            <v>xxxxx</v>
          </cell>
          <cell r="BJ2708">
            <v>0</v>
          </cell>
          <cell r="BK2708">
            <v>0</v>
          </cell>
          <cell r="BL2708">
            <v>0</v>
          </cell>
          <cell r="BM2708"/>
          <cell r="BN2708"/>
          <cell r="BO2708"/>
          <cell r="BP2708"/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0</v>
          </cell>
          <cell r="BV2708">
            <v>0</v>
          </cell>
          <cell r="BW2708">
            <v>0</v>
          </cell>
          <cell r="BX2708">
            <v>0</v>
          </cell>
          <cell r="BY2708"/>
          <cell r="BZ2708">
            <v>0</v>
          </cell>
          <cell r="CA2708" t="e">
            <v>#REF!</v>
          </cell>
          <cell r="CB2708" t="str">
            <v>Match</v>
          </cell>
          <cell r="CC2708" t="b">
            <v>0</v>
          </cell>
          <cell r="CD2708" t="str">
            <v>0</v>
          </cell>
          <cell r="CE2708">
            <v>1</v>
          </cell>
          <cell r="CF2708">
            <v>0</v>
          </cell>
          <cell r="CG2708" t="e">
            <v>#VALUE!</v>
          </cell>
          <cell r="CH2708" t="str">
            <v>Invalid #</v>
          </cell>
          <cell r="CI2708">
            <v>43123.686840277776</v>
          </cell>
          <cell r="CJ2708"/>
          <cell r="CK2708" t="e">
            <v>#REF!</v>
          </cell>
          <cell r="CL2708" t="e">
            <v>#REF!</v>
          </cell>
        </row>
        <row r="2709">
          <cell r="BG2709" t="str">
            <v>Pass</v>
          </cell>
          <cell r="BH2709" t="str">
            <v>Pass</v>
          </cell>
          <cell r="BI2709" t="str">
            <v>xxxxx</v>
          </cell>
          <cell r="BJ2709">
            <v>0</v>
          </cell>
          <cell r="BK2709">
            <v>0</v>
          </cell>
          <cell r="BL2709">
            <v>0</v>
          </cell>
          <cell r="BM2709"/>
          <cell r="BN2709"/>
          <cell r="BO2709"/>
          <cell r="BP2709"/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/>
          <cell r="BZ2709">
            <v>0</v>
          </cell>
          <cell r="CA2709" t="e">
            <v>#REF!</v>
          </cell>
          <cell r="CB2709" t="str">
            <v>Match</v>
          </cell>
          <cell r="CC2709" t="b">
            <v>0</v>
          </cell>
          <cell r="CD2709" t="str">
            <v>0</v>
          </cell>
          <cell r="CE2709">
            <v>1</v>
          </cell>
          <cell r="CF2709">
            <v>0</v>
          </cell>
          <cell r="CG2709" t="e">
            <v>#VALUE!</v>
          </cell>
          <cell r="CH2709" t="str">
            <v>Invalid #</v>
          </cell>
          <cell r="CI2709">
            <v>43123.686840277776</v>
          </cell>
          <cell r="CJ2709"/>
          <cell r="CK2709" t="e">
            <v>#REF!</v>
          </cell>
          <cell r="CL2709" t="e">
            <v>#REF!</v>
          </cell>
        </row>
        <row r="2710">
          <cell r="BG2710" t="str">
            <v>Pass</v>
          </cell>
          <cell r="BH2710" t="str">
            <v>Pass</v>
          </cell>
          <cell r="BI2710" t="str">
            <v>xxxxx</v>
          </cell>
          <cell r="BJ2710">
            <v>0</v>
          </cell>
          <cell r="BK2710">
            <v>0</v>
          </cell>
          <cell r="BL2710">
            <v>0</v>
          </cell>
          <cell r="BM2710"/>
          <cell r="BN2710"/>
          <cell r="BO2710"/>
          <cell r="BP2710"/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/>
          <cell r="BZ2710">
            <v>0</v>
          </cell>
          <cell r="CA2710" t="e">
            <v>#REF!</v>
          </cell>
          <cell r="CB2710" t="str">
            <v>Match</v>
          </cell>
          <cell r="CC2710" t="b">
            <v>0</v>
          </cell>
          <cell r="CD2710" t="str">
            <v>0</v>
          </cell>
          <cell r="CE2710">
            <v>1</v>
          </cell>
          <cell r="CF2710">
            <v>0</v>
          </cell>
          <cell r="CG2710" t="e">
            <v>#VALUE!</v>
          </cell>
          <cell r="CH2710" t="str">
            <v>Invalid #</v>
          </cell>
          <cell r="CI2710">
            <v>43123.686840277776</v>
          </cell>
          <cell r="CJ2710"/>
          <cell r="CK2710" t="e">
            <v>#REF!</v>
          </cell>
          <cell r="CL2710" t="e">
            <v>#REF!</v>
          </cell>
        </row>
        <row r="2711">
          <cell r="BG2711" t="str">
            <v>Pass</v>
          </cell>
          <cell r="BH2711" t="str">
            <v>Pass</v>
          </cell>
          <cell r="BI2711" t="str">
            <v>xxxxx</v>
          </cell>
          <cell r="BJ2711">
            <v>0</v>
          </cell>
          <cell r="BK2711">
            <v>0</v>
          </cell>
          <cell r="BL2711">
            <v>0</v>
          </cell>
          <cell r="BM2711"/>
          <cell r="BN2711"/>
          <cell r="BO2711"/>
          <cell r="BP2711"/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0</v>
          </cell>
          <cell r="BV2711">
            <v>0</v>
          </cell>
          <cell r="BW2711">
            <v>0</v>
          </cell>
          <cell r="BX2711">
            <v>0</v>
          </cell>
          <cell r="BY2711"/>
          <cell r="BZ2711">
            <v>0</v>
          </cell>
          <cell r="CA2711" t="e">
            <v>#REF!</v>
          </cell>
          <cell r="CB2711" t="str">
            <v>Match</v>
          </cell>
          <cell r="CC2711" t="b">
            <v>0</v>
          </cell>
          <cell r="CD2711" t="str">
            <v>0</v>
          </cell>
          <cell r="CE2711">
            <v>1</v>
          </cell>
          <cell r="CF2711">
            <v>0</v>
          </cell>
          <cell r="CG2711" t="e">
            <v>#VALUE!</v>
          </cell>
          <cell r="CH2711" t="str">
            <v>Invalid #</v>
          </cell>
          <cell r="CI2711">
            <v>43123.686840277776</v>
          </cell>
          <cell r="CJ2711"/>
          <cell r="CK2711" t="e">
            <v>#REF!</v>
          </cell>
          <cell r="CL2711" t="e">
            <v>#REF!</v>
          </cell>
        </row>
        <row r="2712">
          <cell r="BG2712" t="str">
            <v>Pass</v>
          </cell>
          <cell r="BH2712" t="str">
            <v>Pass</v>
          </cell>
          <cell r="BI2712" t="str">
            <v>xxxxx</v>
          </cell>
          <cell r="BJ2712">
            <v>0</v>
          </cell>
          <cell r="BK2712">
            <v>0</v>
          </cell>
          <cell r="BL2712">
            <v>0</v>
          </cell>
          <cell r="BM2712"/>
          <cell r="BN2712"/>
          <cell r="BO2712"/>
          <cell r="BP2712"/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/>
          <cell r="BZ2712">
            <v>0</v>
          </cell>
          <cell r="CA2712" t="e">
            <v>#REF!</v>
          </cell>
          <cell r="CB2712" t="str">
            <v>Match</v>
          </cell>
          <cell r="CC2712" t="b">
            <v>0</v>
          </cell>
          <cell r="CD2712" t="str">
            <v>0</v>
          </cell>
          <cell r="CE2712">
            <v>1</v>
          </cell>
          <cell r="CF2712">
            <v>0</v>
          </cell>
          <cell r="CG2712" t="e">
            <v>#VALUE!</v>
          </cell>
          <cell r="CH2712" t="str">
            <v>Invalid #</v>
          </cell>
          <cell r="CI2712">
            <v>43123.686840277776</v>
          </cell>
          <cell r="CJ2712"/>
          <cell r="CK2712" t="e">
            <v>#REF!</v>
          </cell>
          <cell r="CL2712" t="e">
            <v>#REF!</v>
          </cell>
        </row>
        <row r="2713">
          <cell r="BG2713" t="str">
            <v>Pass</v>
          </cell>
          <cell r="BH2713" t="str">
            <v>Pass</v>
          </cell>
          <cell r="BI2713" t="str">
            <v>xxxxx</v>
          </cell>
          <cell r="BJ2713">
            <v>0</v>
          </cell>
          <cell r="BK2713">
            <v>0</v>
          </cell>
          <cell r="BL2713">
            <v>0</v>
          </cell>
          <cell r="BM2713"/>
          <cell r="BN2713"/>
          <cell r="BO2713"/>
          <cell r="BP2713"/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/>
          <cell r="BZ2713">
            <v>0</v>
          </cell>
          <cell r="CA2713" t="e">
            <v>#REF!</v>
          </cell>
          <cell r="CB2713" t="str">
            <v>Match</v>
          </cell>
          <cell r="CC2713" t="b">
            <v>0</v>
          </cell>
          <cell r="CD2713" t="str">
            <v>0</v>
          </cell>
          <cell r="CE2713">
            <v>1</v>
          </cell>
          <cell r="CF2713">
            <v>0</v>
          </cell>
          <cell r="CG2713" t="e">
            <v>#VALUE!</v>
          </cell>
          <cell r="CH2713" t="str">
            <v>Invalid #</v>
          </cell>
          <cell r="CI2713">
            <v>43123.686840277776</v>
          </cell>
          <cell r="CJ2713"/>
          <cell r="CK2713" t="e">
            <v>#REF!</v>
          </cell>
          <cell r="CL2713" t="e">
            <v>#REF!</v>
          </cell>
        </row>
        <row r="2714">
          <cell r="BG2714" t="str">
            <v>Pass</v>
          </cell>
          <cell r="BH2714" t="str">
            <v>Pass</v>
          </cell>
          <cell r="BI2714" t="str">
            <v>xxxxx</v>
          </cell>
          <cell r="BJ2714">
            <v>0</v>
          </cell>
          <cell r="BK2714">
            <v>0</v>
          </cell>
          <cell r="BL2714">
            <v>0</v>
          </cell>
          <cell r="BM2714"/>
          <cell r="BN2714"/>
          <cell r="BO2714"/>
          <cell r="BP2714"/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/>
          <cell r="BZ2714">
            <v>0</v>
          </cell>
          <cell r="CA2714" t="e">
            <v>#REF!</v>
          </cell>
          <cell r="CB2714" t="str">
            <v>Match</v>
          </cell>
          <cell r="CC2714" t="b">
            <v>0</v>
          </cell>
          <cell r="CD2714" t="str">
            <v>0</v>
          </cell>
          <cell r="CE2714">
            <v>1</v>
          </cell>
          <cell r="CF2714">
            <v>0</v>
          </cell>
          <cell r="CG2714" t="e">
            <v>#VALUE!</v>
          </cell>
          <cell r="CH2714" t="str">
            <v>Invalid #</v>
          </cell>
          <cell r="CI2714">
            <v>43123.686840277776</v>
          </cell>
          <cell r="CJ2714"/>
          <cell r="CK2714" t="e">
            <v>#REF!</v>
          </cell>
          <cell r="CL2714" t="e">
            <v>#REF!</v>
          </cell>
        </row>
        <row r="2715">
          <cell r="BG2715" t="str">
            <v>Pass</v>
          </cell>
          <cell r="BH2715" t="str">
            <v>Pass</v>
          </cell>
          <cell r="BI2715" t="str">
            <v>xxxxx</v>
          </cell>
          <cell r="BJ2715">
            <v>0</v>
          </cell>
          <cell r="BK2715">
            <v>0</v>
          </cell>
          <cell r="BL2715">
            <v>0</v>
          </cell>
          <cell r="BM2715"/>
          <cell r="BN2715"/>
          <cell r="BO2715"/>
          <cell r="BP2715"/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/>
          <cell r="BZ2715">
            <v>0</v>
          </cell>
          <cell r="CA2715" t="e">
            <v>#REF!</v>
          </cell>
          <cell r="CB2715" t="str">
            <v>Match</v>
          </cell>
          <cell r="CC2715" t="b">
            <v>0</v>
          </cell>
          <cell r="CD2715" t="str">
            <v>0</v>
          </cell>
          <cell r="CE2715">
            <v>1</v>
          </cell>
          <cell r="CF2715">
            <v>0</v>
          </cell>
          <cell r="CG2715" t="e">
            <v>#VALUE!</v>
          </cell>
          <cell r="CH2715" t="str">
            <v>Invalid #</v>
          </cell>
          <cell r="CI2715">
            <v>43123.686840277776</v>
          </cell>
          <cell r="CJ2715"/>
          <cell r="CK2715" t="e">
            <v>#REF!</v>
          </cell>
          <cell r="CL2715" t="e">
            <v>#REF!</v>
          </cell>
        </row>
        <row r="2716">
          <cell r="BG2716" t="str">
            <v>Pass</v>
          </cell>
          <cell r="BH2716" t="str">
            <v>Pass</v>
          </cell>
          <cell r="BI2716" t="str">
            <v>xxxxx</v>
          </cell>
          <cell r="BJ2716">
            <v>0</v>
          </cell>
          <cell r="BK2716">
            <v>0</v>
          </cell>
          <cell r="BL2716">
            <v>0</v>
          </cell>
          <cell r="BM2716"/>
          <cell r="BN2716"/>
          <cell r="BO2716"/>
          <cell r="BP2716"/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/>
          <cell r="BZ2716">
            <v>0</v>
          </cell>
          <cell r="CA2716" t="e">
            <v>#REF!</v>
          </cell>
          <cell r="CB2716" t="str">
            <v>Match</v>
          </cell>
          <cell r="CC2716" t="b">
            <v>0</v>
          </cell>
          <cell r="CD2716" t="str">
            <v>0</v>
          </cell>
          <cell r="CE2716">
            <v>1</v>
          </cell>
          <cell r="CF2716">
            <v>0</v>
          </cell>
          <cell r="CG2716" t="e">
            <v>#VALUE!</v>
          </cell>
          <cell r="CH2716" t="str">
            <v>Invalid #</v>
          </cell>
          <cell r="CI2716">
            <v>43123.686840277776</v>
          </cell>
          <cell r="CJ2716"/>
          <cell r="CK2716" t="e">
            <v>#REF!</v>
          </cell>
          <cell r="CL2716" t="e">
            <v>#REF!</v>
          </cell>
        </row>
        <row r="2717">
          <cell r="BG2717" t="str">
            <v>Pass</v>
          </cell>
          <cell r="BH2717" t="str">
            <v>Pass</v>
          </cell>
          <cell r="BI2717" t="str">
            <v>xxxxx</v>
          </cell>
          <cell r="BJ2717">
            <v>0</v>
          </cell>
          <cell r="BK2717">
            <v>0</v>
          </cell>
          <cell r="BL2717">
            <v>0</v>
          </cell>
          <cell r="BM2717"/>
          <cell r="BN2717"/>
          <cell r="BO2717"/>
          <cell r="BP2717"/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/>
          <cell r="BZ2717">
            <v>0</v>
          </cell>
          <cell r="CA2717" t="e">
            <v>#REF!</v>
          </cell>
          <cell r="CB2717" t="str">
            <v>Match</v>
          </cell>
          <cell r="CC2717" t="b">
            <v>0</v>
          </cell>
          <cell r="CD2717" t="str">
            <v>0</v>
          </cell>
          <cell r="CE2717">
            <v>1</v>
          </cell>
          <cell r="CF2717">
            <v>0</v>
          </cell>
          <cell r="CG2717" t="e">
            <v>#VALUE!</v>
          </cell>
          <cell r="CH2717" t="str">
            <v>Invalid #</v>
          </cell>
          <cell r="CI2717">
            <v>43123.686840277776</v>
          </cell>
          <cell r="CJ2717"/>
          <cell r="CK2717" t="e">
            <v>#REF!</v>
          </cell>
          <cell r="CL2717" t="e">
            <v>#REF!</v>
          </cell>
        </row>
        <row r="2718">
          <cell r="BG2718" t="str">
            <v>Pass</v>
          </cell>
          <cell r="BH2718" t="str">
            <v>Pass</v>
          </cell>
          <cell r="BI2718" t="str">
            <v>xxxxx</v>
          </cell>
          <cell r="BJ2718">
            <v>0</v>
          </cell>
          <cell r="BK2718">
            <v>0</v>
          </cell>
          <cell r="BL2718">
            <v>0</v>
          </cell>
          <cell r="BM2718"/>
          <cell r="BN2718"/>
          <cell r="BO2718"/>
          <cell r="BP2718"/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/>
          <cell r="BZ2718">
            <v>0</v>
          </cell>
          <cell r="CA2718" t="e">
            <v>#REF!</v>
          </cell>
          <cell r="CB2718" t="str">
            <v>Match</v>
          </cell>
          <cell r="CC2718" t="b">
            <v>0</v>
          </cell>
          <cell r="CD2718" t="str">
            <v>0</v>
          </cell>
          <cell r="CE2718">
            <v>1</v>
          </cell>
          <cell r="CF2718">
            <v>0</v>
          </cell>
          <cell r="CG2718" t="e">
            <v>#VALUE!</v>
          </cell>
          <cell r="CH2718" t="str">
            <v>Invalid #</v>
          </cell>
          <cell r="CI2718">
            <v>43123.686840277776</v>
          </cell>
          <cell r="CJ2718"/>
          <cell r="CK2718" t="e">
            <v>#REF!</v>
          </cell>
          <cell r="CL2718" t="e">
            <v>#REF!</v>
          </cell>
        </row>
        <row r="2719">
          <cell r="BG2719" t="str">
            <v>Pass</v>
          </cell>
          <cell r="BH2719" t="str">
            <v>Pass</v>
          </cell>
          <cell r="BI2719" t="str">
            <v>xxxxx</v>
          </cell>
          <cell r="BJ2719">
            <v>0</v>
          </cell>
          <cell r="BK2719">
            <v>0</v>
          </cell>
          <cell r="BL2719">
            <v>0</v>
          </cell>
          <cell r="BM2719"/>
          <cell r="BN2719"/>
          <cell r="BO2719"/>
          <cell r="BP2719"/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/>
          <cell r="BZ2719">
            <v>0</v>
          </cell>
          <cell r="CA2719" t="e">
            <v>#REF!</v>
          </cell>
          <cell r="CB2719" t="str">
            <v>Match</v>
          </cell>
          <cell r="CC2719" t="b">
            <v>0</v>
          </cell>
          <cell r="CD2719" t="str">
            <v>0</v>
          </cell>
          <cell r="CE2719">
            <v>1</v>
          </cell>
          <cell r="CF2719">
            <v>0</v>
          </cell>
          <cell r="CG2719" t="e">
            <v>#VALUE!</v>
          </cell>
          <cell r="CH2719" t="str">
            <v>Invalid #</v>
          </cell>
          <cell r="CI2719">
            <v>43123.686840277776</v>
          </cell>
          <cell r="CJ2719"/>
          <cell r="CK2719" t="e">
            <v>#REF!</v>
          </cell>
          <cell r="CL2719" t="e">
            <v>#REF!</v>
          </cell>
        </row>
        <row r="2720">
          <cell r="BG2720" t="str">
            <v>Pass</v>
          </cell>
          <cell r="BH2720" t="str">
            <v>Pass</v>
          </cell>
          <cell r="BI2720" t="str">
            <v>xxxxx</v>
          </cell>
          <cell r="BJ2720">
            <v>0</v>
          </cell>
          <cell r="BK2720">
            <v>0</v>
          </cell>
          <cell r="BL2720">
            <v>0</v>
          </cell>
          <cell r="BM2720"/>
          <cell r="BN2720"/>
          <cell r="BO2720"/>
          <cell r="BP2720"/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/>
          <cell r="BZ2720">
            <v>0</v>
          </cell>
          <cell r="CA2720" t="e">
            <v>#REF!</v>
          </cell>
          <cell r="CB2720" t="str">
            <v>Match</v>
          </cell>
          <cell r="CC2720" t="b">
            <v>0</v>
          </cell>
          <cell r="CD2720" t="str">
            <v>0</v>
          </cell>
          <cell r="CE2720">
            <v>1</v>
          </cell>
          <cell r="CF2720">
            <v>0</v>
          </cell>
          <cell r="CG2720" t="e">
            <v>#VALUE!</v>
          </cell>
          <cell r="CH2720" t="str">
            <v>Invalid #</v>
          </cell>
          <cell r="CI2720">
            <v>43123.686840277776</v>
          </cell>
          <cell r="CJ2720"/>
          <cell r="CK2720" t="e">
            <v>#REF!</v>
          </cell>
          <cell r="CL2720" t="e">
            <v>#REF!</v>
          </cell>
        </row>
        <row r="2721">
          <cell r="BG2721" t="str">
            <v>Pass</v>
          </cell>
          <cell r="BH2721" t="str">
            <v>Pass</v>
          </cell>
          <cell r="BI2721" t="str">
            <v>xxxxx</v>
          </cell>
          <cell r="BJ2721">
            <v>0</v>
          </cell>
          <cell r="BK2721">
            <v>0</v>
          </cell>
          <cell r="BL2721">
            <v>0</v>
          </cell>
          <cell r="BM2721"/>
          <cell r="BN2721"/>
          <cell r="BO2721"/>
          <cell r="BP2721"/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/>
          <cell r="BZ2721">
            <v>0</v>
          </cell>
          <cell r="CA2721" t="e">
            <v>#REF!</v>
          </cell>
          <cell r="CB2721" t="str">
            <v>Match</v>
          </cell>
          <cell r="CC2721" t="b">
            <v>0</v>
          </cell>
          <cell r="CD2721" t="str">
            <v>0</v>
          </cell>
          <cell r="CE2721">
            <v>1</v>
          </cell>
          <cell r="CF2721">
            <v>0</v>
          </cell>
          <cell r="CG2721" t="e">
            <v>#VALUE!</v>
          </cell>
          <cell r="CH2721" t="str">
            <v>Invalid #</v>
          </cell>
          <cell r="CI2721">
            <v>43123.686840277776</v>
          </cell>
          <cell r="CJ2721"/>
          <cell r="CK2721" t="e">
            <v>#REF!</v>
          </cell>
          <cell r="CL2721" t="e">
            <v>#REF!</v>
          </cell>
        </row>
        <row r="2722">
          <cell r="BG2722" t="str">
            <v>Pass</v>
          </cell>
          <cell r="BH2722" t="str">
            <v>Pass</v>
          </cell>
          <cell r="BI2722" t="str">
            <v>xxxxx</v>
          </cell>
          <cell r="BJ2722">
            <v>0</v>
          </cell>
          <cell r="BK2722">
            <v>0</v>
          </cell>
          <cell r="BL2722">
            <v>0</v>
          </cell>
          <cell r="BM2722"/>
          <cell r="BN2722"/>
          <cell r="BO2722"/>
          <cell r="BP2722"/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/>
          <cell r="BZ2722">
            <v>0</v>
          </cell>
          <cell r="CA2722" t="e">
            <v>#REF!</v>
          </cell>
          <cell r="CB2722" t="str">
            <v>Match</v>
          </cell>
          <cell r="CC2722" t="b">
            <v>0</v>
          </cell>
          <cell r="CD2722" t="str">
            <v>0</v>
          </cell>
          <cell r="CE2722">
            <v>1</v>
          </cell>
          <cell r="CF2722">
            <v>0</v>
          </cell>
          <cell r="CG2722" t="e">
            <v>#VALUE!</v>
          </cell>
          <cell r="CH2722" t="str">
            <v>Invalid #</v>
          </cell>
          <cell r="CI2722">
            <v>43123.686840277776</v>
          </cell>
          <cell r="CJ2722"/>
          <cell r="CK2722" t="e">
            <v>#REF!</v>
          </cell>
          <cell r="CL2722" t="e">
            <v>#REF!</v>
          </cell>
        </row>
        <row r="2723">
          <cell r="BG2723" t="str">
            <v>Pass</v>
          </cell>
          <cell r="BH2723" t="str">
            <v>Pass</v>
          </cell>
          <cell r="BI2723" t="str">
            <v>xxxxx</v>
          </cell>
          <cell r="BJ2723">
            <v>0</v>
          </cell>
          <cell r="BK2723">
            <v>0</v>
          </cell>
          <cell r="BL2723">
            <v>0</v>
          </cell>
          <cell r="BM2723"/>
          <cell r="BN2723"/>
          <cell r="BO2723"/>
          <cell r="BP2723"/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/>
          <cell r="BZ2723">
            <v>0</v>
          </cell>
          <cell r="CA2723" t="e">
            <v>#REF!</v>
          </cell>
          <cell r="CB2723" t="str">
            <v>Match</v>
          </cell>
          <cell r="CC2723" t="b">
            <v>0</v>
          </cell>
          <cell r="CD2723" t="str">
            <v>0</v>
          </cell>
          <cell r="CE2723">
            <v>1</v>
          </cell>
          <cell r="CF2723">
            <v>0</v>
          </cell>
          <cell r="CG2723" t="e">
            <v>#VALUE!</v>
          </cell>
          <cell r="CH2723" t="str">
            <v>Invalid #</v>
          </cell>
          <cell r="CI2723">
            <v>43123.686840277776</v>
          </cell>
          <cell r="CJ2723"/>
          <cell r="CK2723" t="e">
            <v>#REF!</v>
          </cell>
          <cell r="CL2723" t="e">
            <v>#REF!</v>
          </cell>
        </row>
        <row r="2724">
          <cell r="BG2724" t="str">
            <v>Pass</v>
          </cell>
          <cell r="BH2724" t="str">
            <v>Pass</v>
          </cell>
          <cell r="BI2724" t="str">
            <v>xxxxx</v>
          </cell>
          <cell r="BJ2724">
            <v>0</v>
          </cell>
          <cell r="BK2724">
            <v>0</v>
          </cell>
          <cell r="BL2724">
            <v>0</v>
          </cell>
          <cell r="BM2724"/>
          <cell r="BN2724"/>
          <cell r="BO2724"/>
          <cell r="BP2724"/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/>
          <cell r="BZ2724">
            <v>0</v>
          </cell>
          <cell r="CA2724" t="e">
            <v>#REF!</v>
          </cell>
          <cell r="CB2724" t="str">
            <v>Match</v>
          </cell>
          <cell r="CC2724" t="b">
            <v>0</v>
          </cell>
          <cell r="CD2724" t="str">
            <v>0</v>
          </cell>
          <cell r="CE2724">
            <v>1</v>
          </cell>
          <cell r="CF2724">
            <v>0</v>
          </cell>
          <cell r="CG2724" t="e">
            <v>#VALUE!</v>
          </cell>
          <cell r="CH2724" t="str">
            <v>Invalid #</v>
          </cell>
          <cell r="CI2724">
            <v>43123.686840277776</v>
          </cell>
          <cell r="CJ2724"/>
          <cell r="CK2724" t="e">
            <v>#REF!</v>
          </cell>
          <cell r="CL2724" t="e">
            <v>#REF!</v>
          </cell>
        </row>
        <row r="2725">
          <cell r="BG2725" t="str">
            <v>Pass</v>
          </cell>
          <cell r="BH2725" t="str">
            <v>Pass</v>
          </cell>
          <cell r="BI2725" t="str">
            <v>xxxxx</v>
          </cell>
          <cell r="BJ2725">
            <v>0</v>
          </cell>
          <cell r="BK2725">
            <v>0</v>
          </cell>
          <cell r="BL2725">
            <v>0</v>
          </cell>
          <cell r="BM2725"/>
          <cell r="BN2725"/>
          <cell r="BO2725"/>
          <cell r="BP2725"/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/>
          <cell r="BZ2725">
            <v>0</v>
          </cell>
          <cell r="CA2725" t="e">
            <v>#REF!</v>
          </cell>
          <cell r="CB2725" t="str">
            <v>Match</v>
          </cell>
          <cell r="CC2725" t="b">
            <v>0</v>
          </cell>
          <cell r="CD2725" t="str">
            <v>0</v>
          </cell>
          <cell r="CE2725">
            <v>1</v>
          </cell>
          <cell r="CF2725">
            <v>0</v>
          </cell>
          <cell r="CG2725" t="e">
            <v>#VALUE!</v>
          </cell>
          <cell r="CH2725" t="str">
            <v>Invalid #</v>
          </cell>
          <cell r="CI2725">
            <v>43123.686840277776</v>
          </cell>
          <cell r="CJ2725"/>
          <cell r="CK2725" t="e">
            <v>#REF!</v>
          </cell>
          <cell r="CL2725" t="e">
            <v>#REF!</v>
          </cell>
        </row>
        <row r="2726">
          <cell r="BG2726" t="str">
            <v>Pass</v>
          </cell>
          <cell r="BH2726" t="str">
            <v>Pass</v>
          </cell>
          <cell r="BI2726" t="str">
            <v>xxxxx</v>
          </cell>
          <cell r="BJ2726">
            <v>0</v>
          </cell>
          <cell r="BK2726">
            <v>0</v>
          </cell>
          <cell r="BL2726">
            <v>0</v>
          </cell>
          <cell r="BM2726"/>
          <cell r="BN2726"/>
          <cell r="BO2726"/>
          <cell r="BP2726"/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/>
          <cell r="BZ2726">
            <v>0</v>
          </cell>
          <cell r="CA2726" t="e">
            <v>#REF!</v>
          </cell>
          <cell r="CB2726" t="str">
            <v>Match</v>
          </cell>
          <cell r="CC2726" t="b">
            <v>0</v>
          </cell>
          <cell r="CD2726" t="str">
            <v>0</v>
          </cell>
          <cell r="CE2726">
            <v>1</v>
          </cell>
          <cell r="CF2726">
            <v>0</v>
          </cell>
          <cell r="CG2726" t="e">
            <v>#VALUE!</v>
          </cell>
          <cell r="CH2726" t="str">
            <v>Invalid #</v>
          </cell>
          <cell r="CI2726">
            <v>43123.686840277776</v>
          </cell>
          <cell r="CJ2726"/>
          <cell r="CK2726" t="e">
            <v>#REF!</v>
          </cell>
          <cell r="CL2726" t="e">
            <v>#REF!</v>
          </cell>
        </row>
        <row r="2727">
          <cell r="BG2727" t="str">
            <v>Pass</v>
          </cell>
          <cell r="BH2727" t="str">
            <v>Pass</v>
          </cell>
          <cell r="BI2727" t="str">
            <v>xxxxx</v>
          </cell>
          <cell r="BJ2727">
            <v>0</v>
          </cell>
          <cell r="BK2727">
            <v>0</v>
          </cell>
          <cell r="BL2727">
            <v>0</v>
          </cell>
          <cell r="BM2727"/>
          <cell r="BN2727"/>
          <cell r="BO2727"/>
          <cell r="BP2727"/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/>
          <cell r="BZ2727">
            <v>0</v>
          </cell>
          <cell r="CA2727" t="e">
            <v>#REF!</v>
          </cell>
          <cell r="CB2727" t="str">
            <v>Match</v>
          </cell>
          <cell r="CC2727" t="b">
            <v>0</v>
          </cell>
          <cell r="CD2727" t="str">
            <v>0</v>
          </cell>
          <cell r="CE2727">
            <v>1</v>
          </cell>
          <cell r="CF2727">
            <v>0</v>
          </cell>
          <cell r="CG2727" t="e">
            <v>#VALUE!</v>
          </cell>
          <cell r="CH2727" t="str">
            <v>Invalid #</v>
          </cell>
          <cell r="CI2727">
            <v>43123.686840277776</v>
          </cell>
          <cell r="CJ2727"/>
          <cell r="CK2727" t="e">
            <v>#REF!</v>
          </cell>
          <cell r="CL2727" t="e">
            <v>#REF!</v>
          </cell>
        </row>
        <row r="2728">
          <cell r="BG2728" t="str">
            <v>Pass</v>
          </cell>
          <cell r="BH2728" t="str">
            <v>Pass</v>
          </cell>
          <cell r="BI2728" t="str">
            <v>xxxxx</v>
          </cell>
          <cell r="BJ2728">
            <v>0</v>
          </cell>
          <cell r="BK2728">
            <v>0</v>
          </cell>
          <cell r="BL2728">
            <v>0</v>
          </cell>
          <cell r="BM2728"/>
          <cell r="BN2728"/>
          <cell r="BO2728"/>
          <cell r="BP2728"/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/>
          <cell r="BZ2728">
            <v>0</v>
          </cell>
          <cell r="CA2728" t="e">
            <v>#REF!</v>
          </cell>
          <cell r="CB2728" t="str">
            <v>Match</v>
          </cell>
          <cell r="CC2728" t="b">
            <v>0</v>
          </cell>
          <cell r="CD2728" t="str">
            <v>0</v>
          </cell>
          <cell r="CE2728">
            <v>1</v>
          </cell>
          <cell r="CF2728">
            <v>0</v>
          </cell>
          <cell r="CG2728" t="e">
            <v>#VALUE!</v>
          </cell>
          <cell r="CH2728" t="str">
            <v>Invalid #</v>
          </cell>
          <cell r="CI2728">
            <v>43123.686840277776</v>
          </cell>
          <cell r="CJ2728"/>
          <cell r="CK2728" t="e">
            <v>#REF!</v>
          </cell>
          <cell r="CL2728" t="e">
            <v>#REF!</v>
          </cell>
        </row>
        <row r="2729">
          <cell r="BG2729" t="str">
            <v>Pass</v>
          </cell>
          <cell r="BH2729" t="str">
            <v>Pass</v>
          </cell>
          <cell r="BI2729" t="str">
            <v>xxxxx</v>
          </cell>
          <cell r="BJ2729">
            <v>0</v>
          </cell>
          <cell r="BK2729">
            <v>0</v>
          </cell>
          <cell r="BL2729">
            <v>0</v>
          </cell>
          <cell r="BM2729"/>
          <cell r="BN2729"/>
          <cell r="BO2729"/>
          <cell r="BP2729"/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/>
          <cell r="BZ2729">
            <v>0</v>
          </cell>
          <cell r="CA2729" t="e">
            <v>#REF!</v>
          </cell>
          <cell r="CB2729" t="str">
            <v>Match</v>
          </cell>
          <cell r="CC2729" t="b">
            <v>0</v>
          </cell>
          <cell r="CD2729" t="str">
            <v>0</v>
          </cell>
          <cell r="CE2729">
            <v>1</v>
          </cell>
          <cell r="CF2729">
            <v>0</v>
          </cell>
          <cell r="CG2729" t="e">
            <v>#VALUE!</v>
          </cell>
          <cell r="CH2729" t="str">
            <v>Invalid #</v>
          </cell>
          <cell r="CI2729">
            <v>43123.686840277776</v>
          </cell>
          <cell r="CJ2729"/>
          <cell r="CK2729" t="e">
            <v>#REF!</v>
          </cell>
          <cell r="CL2729" t="e">
            <v>#REF!</v>
          </cell>
        </row>
        <row r="2730">
          <cell r="BG2730" t="str">
            <v>Pass</v>
          </cell>
          <cell r="BH2730" t="str">
            <v>Pass</v>
          </cell>
          <cell r="BI2730" t="str">
            <v>xxxxx</v>
          </cell>
          <cell r="BJ2730">
            <v>0</v>
          </cell>
          <cell r="BK2730">
            <v>0</v>
          </cell>
          <cell r="BL2730">
            <v>0</v>
          </cell>
          <cell r="BM2730"/>
          <cell r="BN2730"/>
          <cell r="BO2730"/>
          <cell r="BP2730"/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/>
          <cell r="BZ2730">
            <v>0</v>
          </cell>
          <cell r="CA2730" t="e">
            <v>#REF!</v>
          </cell>
          <cell r="CB2730" t="str">
            <v>Match</v>
          </cell>
          <cell r="CC2730" t="b">
            <v>0</v>
          </cell>
          <cell r="CD2730" t="str">
            <v>0</v>
          </cell>
          <cell r="CE2730">
            <v>1</v>
          </cell>
          <cell r="CF2730">
            <v>0</v>
          </cell>
          <cell r="CG2730" t="e">
            <v>#VALUE!</v>
          </cell>
          <cell r="CH2730" t="str">
            <v>Invalid #</v>
          </cell>
          <cell r="CI2730">
            <v>43123.686840277776</v>
          </cell>
          <cell r="CJ2730"/>
          <cell r="CK2730" t="e">
            <v>#REF!</v>
          </cell>
          <cell r="CL2730" t="e">
            <v>#REF!</v>
          </cell>
        </row>
        <row r="2731">
          <cell r="BG2731" t="str">
            <v>Pass</v>
          </cell>
          <cell r="BH2731" t="str">
            <v>Pass</v>
          </cell>
          <cell r="BI2731" t="str">
            <v>xxxxx</v>
          </cell>
          <cell r="BJ2731">
            <v>0</v>
          </cell>
          <cell r="BK2731">
            <v>0</v>
          </cell>
          <cell r="BL2731">
            <v>0</v>
          </cell>
          <cell r="BM2731"/>
          <cell r="BN2731"/>
          <cell r="BO2731"/>
          <cell r="BP2731"/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/>
          <cell r="BZ2731">
            <v>0</v>
          </cell>
          <cell r="CA2731" t="e">
            <v>#REF!</v>
          </cell>
          <cell r="CB2731" t="str">
            <v>Match</v>
          </cell>
          <cell r="CC2731" t="b">
            <v>0</v>
          </cell>
          <cell r="CD2731" t="str">
            <v>0</v>
          </cell>
          <cell r="CE2731">
            <v>1</v>
          </cell>
          <cell r="CF2731">
            <v>0</v>
          </cell>
          <cell r="CG2731" t="e">
            <v>#VALUE!</v>
          </cell>
          <cell r="CH2731" t="str">
            <v>Invalid #</v>
          </cell>
          <cell r="CI2731">
            <v>43123.686840277776</v>
          </cell>
          <cell r="CJ2731"/>
          <cell r="CK2731" t="e">
            <v>#REF!</v>
          </cell>
          <cell r="CL2731" t="e">
            <v>#REF!</v>
          </cell>
        </row>
        <row r="2732">
          <cell r="BG2732" t="str">
            <v>Pass</v>
          </cell>
          <cell r="BH2732" t="str">
            <v>Pass</v>
          </cell>
          <cell r="BI2732" t="str">
            <v>xxxxx</v>
          </cell>
          <cell r="BJ2732">
            <v>0</v>
          </cell>
          <cell r="BK2732">
            <v>0</v>
          </cell>
          <cell r="BL2732">
            <v>0</v>
          </cell>
          <cell r="BM2732"/>
          <cell r="BN2732"/>
          <cell r="BO2732"/>
          <cell r="BP2732"/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/>
          <cell r="BZ2732">
            <v>0</v>
          </cell>
          <cell r="CA2732" t="e">
            <v>#REF!</v>
          </cell>
          <cell r="CB2732" t="str">
            <v>Match</v>
          </cell>
          <cell r="CC2732" t="b">
            <v>0</v>
          </cell>
          <cell r="CD2732" t="str">
            <v>0</v>
          </cell>
          <cell r="CE2732">
            <v>1</v>
          </cell>
          <cell r="CF2732">
            <v>0</v>
          </cell>
          <cell r="CG2732" t="e">
            <v>#VALUE!</v>
          </cell>
          <cell r="CH2732" t="str">
            <v>Invalid #</v>
          </cell>
          <cell r="CI2732">
            <v>43123.686840277776</v>
          </cell>
          <cell r="CJ2732"/>
          <cell r="CK2732" t="e">
            <v>#REF!</v>
          </cell>
          <cell r="CL2732" t="e">
            <v>#REF!</v>
          </cell>
        </row>
        <row r="2733">
          <cell r="BG2733" t="str">
            <v>Pass</v>
          </cell>
          <cell r="BH2733" t="str">
            <v>Pass</v>
          </cell>
          <cell r="BI2733" t="str">
            <v>xxxxx</v>
          </cell>
          <cell r="BJ2733">
            <v>0</v>
          </cell>
          <cell r="BK2733">
            <v>0</v>
          </cell>
          <cell r="BL2733">
            <v>0</v>
          </cell>
          <cell r="BM2733"/>
          <cell r="BN2733"/>
          <cell r="BO2733"/>
          <cell r="BP2733"/>
          <cell r="BQ2733">
            <v>0</v>
          </cell>
          <cell r="BR2733">
            <v>0</v>
          </cell>
          <cell r="BS2733">
            <v>0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0</v>
          </cell>
          <cell r="BY2733"/>
          <cell r="BZ2733">
            <v>0</v>
          </cell>
          <cell r="CA2733" t="e">
            <v>#REF!</v>
          </cell>
          <cell r="CB2733" t="str">
            <v>Match</v>
          </cell>
          <cell r="CC2733" t="b">
            <v>0</v>
          </cell>
          <cell r="CD2733" t="str">
            <v>0</v>
          </cell>
          <cell r="CE2733">
            <v>1</v>
          </cell>
          <cell r="CF2733">
            <v>0</v>
          </cell>
          <cell r="CG2733" t="e">
            <v>#VALUE!</v>
          </cell>
          <cell r="CH2733" t="str">
            <v>Invalid #</v>
          </cell>
          <cell r="CI2733">
            <v>43123.686840277776</v>
          </cell>
          <cell r="CJ2733"/>
          <cell r="CK2733" t="e">
            <v>#REF!</v>
          </cell>
          <cell r="CL2733" t="e">
            <v>#REF!</v>
          </cell>
        </row>
        <row r="2734">
          <cell r="BG2734" t="str">
            <v>Pass</v>
          </cell>
          <cell r="BH2734" t="str">
            <v>Pass</v>
          </cell>
          <cell r="BI2734" t="str">
            <v>xxxxx</v>
          </cell>
          <cell r="BJ2734">
            <v>0</v>
          </cell>
          <cell r="BK2734">
            <v>0</v>
          </cell>
          <cell r="BL2734">
            <v>0</v>
          </cell>
          <cell r="BM2734"/>
          <cell r="BN2734"/>
          <cell r="BO2734"/>
          <cell r="BP2734"/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/>
          <cell r="BZ2734">
            <v>0</v>
          </cell>
          <cell r="CA2734" t="e">
            <v>#REF!</v>
          </cell>
          <cell r="CB2734" t="str">
            <v>Match</v>
          </cell>
          <cell r="CC2734" t="b">
            <v>0</v>
          </cell>
          <cell r="CD2734" t="str">
            <v>0</v>
          </cell>
          <cell r="CE2734">
            <v>1</v>
          </cell>
          <cell r="CF2734">
            <v>0</v>
          </cell>
          <cell r="CG2734" t="e">
            <v>#VALUE!</v>
          </cell>
          <cell r="CH2734" t="str">
            <v>Invalid #</v>
          </cell>
          <cell r="CI2734">
            <v>43123.686840277776</v>
          </cell>
          <cell r="CJ2734"/>
          <cell r="CK2734" t="e">
            <v>#REF!</v>
          </cell>
          <cell r="CL2734" t="e">
            <v>#REF!</v>
          </cell>
        </row>
        <row r="2735">
          <cell r="BG2735" t="str">
            <v>Pass</v>
          </cell>
          <cell r="BH2735" t="str">
            <v>Pass</v>
          </cell>
          <cell r="BI2735" t="str">
            <v>xxxxx</v>
          </cell>
          <cell r="BJ2735">
            <v>0</v>
          </cell>
          <cell r="BK2735">
            <v>0</v>
          </cell>
          <cell r="BL2735">
            <v>0</v>
          </cell>
          <cell r="BM2735"/>
          <cell r="BN2735"/>
          <cell r="BO2735"/>
          <cell r="BP2735"/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/>
          <cell r="BZ2735">
            <v>0</v>
          </cell>
          <cell r="CA2735" t="e">
            <v>#REF!</v>
          </cell>
          <cell r="CB2735" t="str">
            <v>Match</v>
          </cell>
          <cell r="CC2735" t="b">
            <v>0</v>
          </cell>
          <cell r="CD2735" t="str">
            <v>0</v>
          </cell>
          <cell r="CE2735">
            <v>1</v>
          </cell>
          <cell r="CF2735">
            <v>0</v>
          </cell>
          <cell r="CG2735" t="e">
            <v>#VALUE!</v>
          </cell>
          <cell r="CH2735" t="str">
            <v>Invalid #</v>
          </cell>
          <cell r="CI2735">
            <v>43123.686840277776</v>
          </cell>
          <cell r="CJ2735"/>
          <cell r="CK2735" t="e">
            <v>#REF!</v>
          </cell>
          <cell r="CL2735" t="e">
            <v>#REF!</v>
          </cell>
        </row>
        <row r="2736">
          <cell r="BG2736" t="str">
            <v>Pass</v>
          </cell>
          <cell r="BH2736" t="str">
            <v>Pass</v>
          </cell>
          <cell r="BI2736" t="str">
            <v>xxxxx</v>
          </cell>
          <cell r="BJ2736">
            <v>0</v>
          </cell>
          <cell r="BK2736">
            <v>0</v>
          </cell>
          <cell r="BL2736">
            <v>0</v>
          </cell>
          <cell r="BM2736"/>
          <cell r="BN2736"/>
          <cell r="BO2736"/>
          <cell r="BP2736"/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/>
          <cell r="BZ2736">
            <v>0</v>
          </cell>
          <cell r="CA2736" t="e">
            <v>#REF!</v>
          </cell>
          <cell r="CB2736" t="str">
            <v>Match</v>
          </cell>
          <cell r="CC2736" t="b">
            <v>0</v>
          </cell>
          <cell r="CD2736" t="str">
            <v>0</v>
          </cell>
          <cell r="CE2736">
            <v>1</v>
          </cell>
          <cell r="CF2736">
            <v>0</v>
          </cell>
          <cell r="CG2736" t="e">
            <v>#VALUE!</v>
          </cell>
          <cell r="CH2736" t="str">
            <v>Invalid #</v>
          </cell>
          <cell r="CI2736">
            <v>43123.686840277776</v>
          </cell>
          <cell r="CJ2736"/>
          <cell r="CK2736" t="e">
            <v>#REF!</v>
          </cell>
          <cell r="CL2736" t="e">
            <v>#REF!</v>
          </cell>
        </row>
        <row r="2737">
          <cell r="BG2737" t="str">
            <v>Pass</v>
          </cell>
          <cell r="BH2737" t="str">
            <v>Pass</v>
          </cell>
          <cell r="BI2737" t="str">
            <v>xxxxx</v>
          </cell>
          <cell r="BJ2737">
            <v>0</v>
          </cell>
          <cell r="BK2737">
            <v>0</v>
          </cell>
          <cell r="BL2737">
            <v>0</v>
          </cell>
          <cell r="BM2737"/>
          <cell r="BN2737"/>
          <cell r="BO2737"/>
          <cell r="BP2737"/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/>
          <cell r="BZ2737">
            <v>0</v>
          </cell>
          <cell r="CA2737" t="e">
            <v>#REF!</v>
          </cell>
          <cell r="CB2737" t="str">
            <v>Match</v>
          </cell>
          <cell r="CC2737" t="b">
            <v>0</v>
          </cell>
          <cell r="CD2737" t="str">
            <v>0</v>
          </cell>
          <cell r="CE2737">
            <v>1</v>
          </cell>
          <cell r="CF2737">
            <v>0</v>
          </cell>
          <cell r="CG2737" t="e">
            <v>#VALUE!</v>
          </cell>
          <cell r="CH2737" t="str">
            <v>Invalid #</v>
          </cell>
          <cell r="CI2737">
            <v>43123.686840277776</v>
          </cell>
          <cell r="CJ2737"/>
          <cell r="CK2737" t="e">
            <v>#REF!</v>
          </cell>
          <cell r="CL2737" t="e">
            <v>#REF!</v>
          </cell>
        </row>
        <row r="2738">
          <cell r="BG2738" t="str">
            <v>Pass</v>
          </cell>
          <cell r="BH2738" t="str">
            <v>Pass</v>
          </cell>
          <cell r="BI2738" t="str">
            <v>xxxxx</v>
          </cell>
          <cell r="BJ2738">
            <v>0</v>
          </cell>
          <cell r="BK2738">
            <v>0</v>
          </cell>
          <cell r="BL2738">
            <v>0</v>
          </cell>
          <cell r="BM2738"/>
          <cell r="BN2738"/>
          <cell r="BO2738"/>
          <cell r="BP2738"/>
          <cell r="BQ2738">
            <v>0</v>
          </cell>
          <cell r="BR2738">
            <v>0</v>
          </cell>
          <cell r="BS2738">
            <v>0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0</v>
          </cell>
          <cell r="BY2738"/>
          <cell r="BZ2738">
            <v>0</v>
          </cell>
          <cell r="CA2738" t="e">
            <v>#REF!</v>
          </cell>
          <cell r="CB2738" t="str">
            <v>Match</v>
          </cell>
          <cell r="CC2738" t="b">
            <v>0</v>
          </cell>
          <cell r="CD2738" t="str">
            <v>0</v>
          </cell>
          <cell r="CE2738">
            <v>1</v>
          </cell>
          <cell r="CF2738">
            <v>0</v>
          </cell>
          <cell r="CG2738" t="e">
            <v>#VALUE!</v>
          </cell>
          <cell r="CH2738" t="str">
            <v>Invalid #</v>
          </cell>
          <cell r="CI2738">
            <v>43123.686840277776</v>
          </cell>
          <cell r="CJ2738"/>
          <cell r="CK2738" t="e">
            <v>#REF!</v>
          </cell>
          <cell r="CL2738" t="e">
            <v>#REF!</v>
          </cell>
        </row>
        <row r="2739">
          <cell r="BG2739" t="str">
            <v>Pass</v>
          </cell>
          <cell r="BH2739" t="str">
            <v>Pass</v>
          </cell>
          <cell r="BI2739" t="str">
            <v>xxxxx</v>
          </cell>
          <cell r="BJ2739">
            <v>0</v>
          </cell>
          <cell r="BK2739">
            <v>0</v>
          </cell>
          <cell r="BL2739">
            <v>0</v>
          </cell>
          <cell r="BM2739"/>
          <cell r="BN2739"/>
          <cell r="BO2739"/>
          <cell r="BP2739"/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/>
          <cell r="BZ2739">
            <v>0</v>
          </cell>
          <cell r="CA2739" t="e">
            <v>#REF!</v>
          </cell>
          <cell r="CB2739" t="str">
            <v>Match</v>
          </cell>
          <cell r="CC2739" t="b">
            <v>0</v>
          </cell>
          <cell r="CD2739" t="str">
            <v>0</v>
          </cell>
          <cell r="CE2739">
            <v>1</v>
          </cell>
          <cell r="CF2739">
            <v>0</v>
          </cell>
          <cell r="CG2739" t="e">
            <v>#VALUE!</v>
          </cell>
          <cell r="CH2739" t="str">
            <v>Invalid #</v>
          </cell>
          <cell r="CI2739">
            <v>43123.686840277776</v>
          </cell>
          <cell r="CJ2739"/>
          <cell r="CK2739" t="e">
            <v>#REF!</v>
          </cell>
          <cell r="CL2739" t="e">
            <v>#REF!</v>
          </cell>
        </row>
        <row r="2740">
          <cell r="BG2740" t="str">
            <v>Pass</v>
          </cell>
          <cell r="BH2740" t="str">
            <v>Pass</v>
          </cell>
          <cell r="BI2740" t="str">
            <v>xxxxx</v>
          </cell>
          <cell r="BJ2740">
            <v>0</v>
          </cell>
          <cell r="BK2740">
            <v>0</v>
          </cell>
          <cell r="BL2740">
            <v>0</v>
          </cell>
          <cell r="BM2740"/>
          <cell r="BN2740"/>
          <cell r="BO2740"/>
          <cell r="BP2740"/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/>
          <cell r="BZ2740">
            <v>0</v>
          </cell>
          <cell r="CA2740" t="e">
            <v>#REF!</v>
          </cell>
          <cell r="CB2740" t="str">
            <v>Match</v>
          </cell>
          <cell r="CC2740" t="b">
            <v>0</v>
          </cell>
          <cell r="CD2740" t="str">
            <v>0</v>
          </cell>
          <cell r="CE2740">
            <v>1</v>
          </cell>
          <cell r="CF2740">
            <v>0</v>
          </cell>
          <cell r="CG2740" t="e">
            <v>#VALUE!</v>
          </cell>
          <cell r="CH2740" t="str">
            <v>Invalid #</v>
          </cell>
          <cell r="CI2740">
            <v>43123.686840277776</v>
          </cell>
          <cell r="CJ2740"/>
          <cell r="CK2740" t="e">
            <v>#REF!</v>
          </cell>
          <cell r="CL2740" t="e">
            <v>#REF!</v>
          </cell>
        </row>
        <row r="2741">
          <cell r="BG2741" t="str">
            <v>Pass</v>
          </cell>
          <cell r="BH2741" t="str">
            <v>Pass</v>
          </cell>
          <cell r="BI2741" t="str">
            <v>xxxxx</v>
          </cell>
          <cell r="BJ2741">
            <v>0</v>
          </cell>
          <cell r="BK2741">
            <v>0</v>
          </cell>
          <cell r="BL2741">
            <v>0</v>
          </cell>
          <cell r="BM2741"/>
          <cell r="BN2741"/>
          <cell r="BO2741"/>
          <cell r="BP2741"/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/>
          <cell r="BZ2741">
            <v>0</v>
          </cell>
          <cell r="CA2741" t="e">
            <v>#REF!</v>
          </cell>
          <cell r="CB2741" t="str">
            <v>Match</v>
          </cell>
          <cell r="CC2741" t="b">
            <v>0</v>
          </cell>
          <cell r="CD2741" t="str">
            <v>0</v>
          </cell>
          <cell r="CE2741">
            <v>1</v>
          </cell>
          <cell r="CF2741">
            <v>0</v>
          </cell>
          <cell r="CG2741" t="e">
            <v>#VALUE!</v>
          </cell>
          <cell r="CH2741" t="str">
            <v>Invalid #</v>
          </cell>
          <cell r="CI2741">
            <v>43123.686840277776</v>
          </cell>
          <cell r="CJ2741"/>
          <cell r="CK2741" t="e">
            <v>#REF!</v>
          </cell>
          <cell r="CL2741" t="e">
            <v>#REF!</v>
          </cell>
        </row>
        <row r="2742">
          <cell r="BG2742" t="str">
            <v>Pass</v>
          </cell>
          <cell r="BH2742" t="str">
            <v>Pass</v>
          </cell>
          <cell r="BI2742" t="str">
            <v>xxxxx</v>
          </cell>
          <cell r="BJ2742">
            <v>0</v>
          </cell>
          <cell r="BK2742">
            <v>0</v>
          </cell>
          <cell r="BL2742">
            <v>0</v>
          </cell>
          <cell r="BM2742"/>
          <cell r="BN2742"/>
          <cell r="BO2742"/>
          <cell r="BP2742"/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/>
          <cell r="BZ2742">
            <v>0</v>
          </cell>
          <cell r="CA2742" t="e">
            <v>#REF!</v>
          </cell>
          <cell r="CB2742" t="str">
            <v>Match</v>
          </cell>
          <cell r="CC2742" t="b">
            <v>0</v>
          </cell>
          <cell r="CD2742" t="str">
            <v>0</v>
          </cell>
          <cell r="CE2742">
            <v>1</v>
          </cell>
          <cell r="CF2742">
            <v>0</v>
          </cell>
          <cell r="CG2742" t="e">
            <v>#VALUE!</v>
          </cell>
          <cell r="CH2742" t="str">
            <v>Invalid #</v>
          </cell>
          <cell r="CI2742">
            <v>43123.686840277776</v>
          </cell>
          <cell r="CJ2742"/>
          <cell r="CK2742" t="e">
            <v>#REF!</v>
          </cell>
          <cell r="CL2742" t="e">
            <v>#REF!</v>
          </cell>
        </row>
        <row r="2743">
          <cell r="BG2743" t="str">
            <v>Pass</v>
          </cell>
          <cell r="BH2743" t="str">
            <v>Pass</v>
          </cell>
          <cell r="BI2743" t="str">
            <v>xxxxx</v>
          </cell>
          <cell r="BJ2743">
            <v>0</v>
          </cell>
          <cell r="BK2743">
            <v>0</v>
          </cell>
          <cell r="BL2743">
            <v>0</v>
          </cell>
          <cell r="BM2743"/>
          <cell r="BN2743"/>
          <cell r="BO2743"/>
          <cell r="BP2743"/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/>
          <cell r="BZ2743">
            <v>0</v>
          </cell>
          <cell r="CA2743" t="e">
            <v>#REF!</v>
          </cell>
          <cell r="CB2743" t="str">
            <v>Match</v>
          </cell>
          <cell r="CC2743" t="b">
            <v>0</v>
          </cell>
          <cell r="CD2743" t="str">
            <v>0</v>
          </cell>
          <cell r="CE2743">
            <v>1</v>
          </cell>
          <cell r="CF2743">
            <v>0</v>
          </cell>
          <cell r="CG2743" t="e">
            <v>#VALUE!</v>
          </cell>
          <cell r="CH2743" t="str">
            <v>Invalid #</v>
          </cell>
          <cell r="CI2743">
            <v>43123.686840277776</v>
          </cell>
          <cell r="CJ2743"/>
          <cell r="CK2743" t="e">
            <v>#REF!</v>
          </cell>
          <cell r="CL2743" t="e">
            <v>#REF!</v>
          </cell>
        </row>
        <row r="2744">
          <cell r="BG2744" t="str">
            <v>Pass</v>
          </cell>
          <cell r="BH2744" t="str">
            <v>Pass</v>
          </cell>
          <cell r="BI2744" t="str">
            <v>xxxxx</v>
          </cell>
          <cell r="BJ2744">
            <v>0</v>
          </cell>
          <cell r="BK2744">
            <v>0</v>
          </cell>
          <cell r="BL2744">
            <v>0</v>
          </cell>
          <cell r="BM2744"/>
          <cell r="BN2744"/>
          <cell r="BO2744"/>
          <cell r="BP2744"/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/>
          <cell r="BZ2744">
            <v>0</v>
          </cell>
          <cell r="CA2744" t="e">
            <v>#REF!</v>
          </cell>
          <cell r="CB2744" t="str">
            <v>Match</v>
          </cell>
          <cell r="CC2744" t="b">
            <v>0</v>
          </cell>
          <cell r="CD2744" t="str">
            <v>0</v>
          </cell>
          <cell r="CE2744">
            <v>1</v>
          </cell>
          <cell r="CF2744">
            <v>0</v>
          </cell>
          <cell r="CG2744" t="e">
            <v>#VALUE!</v>
          </cell>
          <cell r="CH2744" t="str">
            <v>Invalid #</v>
          </cell>
          <cell r="CI2744">
            <v>43123.686840277776</v>
          </cell>
          <cell r="CJ2744"/>
          <cell r="CK2744" t="e">
            <v>#REF!</v>
          </cell>
          <cell r="CL2744" t="e">
            <v>#REF!</v>
          </cell>
        </row>
        <row r="2745">
          <cell r="BG2745" t="str">
            <v>Pass</v>
          </cell>
          <cell r="BH2745" t="str">
            <v>Pass</v>
          </cell>
          <cell r="BI2745" t="str">
            <v>xxxxx</v>
          </cell>
          <cell r="BJ2745">
            <v>0</v>
          </cell>
          <cell r="BK2745">
            <v>0</v>
          </cell>
          <cell r="BL2745">
            <v>0</v>
          </cell>
          <cell r="BM2745"/>
          <cell r="BN2745"/>
          <cell r="BO2745"/>
          <cell r="BP2745"/>
          <cell r="BQ2745">
            <v>0</v>
          </cell>
          <cell r="BR2745">
            <v>0</v>
          </cell>
          <cell r="BS2745">
            <v>0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0</v>
          </cell>
          <cell r="BY2745"/>
          <cell r="BZ2745">
            <v>0</v>
          </cell>
          <cell r="CA2745" t="e">
            <v>#REF!</v>
          </cell>
          <cell r="CB2745" t="str">
            <v>Match</v>
          </cell>
          <cell r="CC2745" t="b">
            <v>0</v>
          </cell>
          <cell r="CD2745" t="str">
            <v>0</v>
          </cell>
          <cell r="CE2745">
            <v>1</v>
          </cell>
          <cell r="CF2745">
            <v>0</v>
          </cell>
          <cell r="CG2745" t="e">
            <v>#VALUE!</v>
          </cell>
          <cell r="CH2745" t="str">
            <v>Invalid #</v>
          </cell>
          <cell r="CI2745">
            <v>43123.686840277776</v>
          </cell>
          <cell r="CJ2745"/>
          <cell r="CK2745" t="e">
            <v>#REF!</v>
          </cell>
          <cell r="CL2745" t="e">
            <v>#REF!</v>
          </cell>
        </row>
        <row r="2746">
          <cell r="BG2746" t="str">
            <v>Pass</v>
          </cell>
          <cell r="BH2746" t="str">
            <v>Pass</v>
          </cell>
          <cell r="BI2746" t="str">
            <v>xxxxx</v>
          </cell>
          <cell r="BJ2746">
            <v>0</v>
          </cell>
          <cell r="BK2746">
            <v>0</v>
          </cell>
          <cell r="BL2746">
            <v>0</v>
          </cell>
          <cell r="BM2746"/>
          <cell r="BN2746"/>
          <cell r="BO2746"/>
          <cell r="BP2746"/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/>
          <cell r="BZ2746">
            <v>0</v>
          </cell>
          <cell r="CA2746" t="e">
            <v>#REF!</v>
          </cell>
          <cell r="CB2746" t="str">
            <v>Match</v>
          </cell>
          <cell r="CC2746" t="b">
            <v>0</v>
          </cell>
          <cell r="CD2746" t="str">
            <v>0</v>
          </cell>
          <cell r="CE2746">
            <v>1</v>
          </cell>
          <cell r="CF2746">
            <v>0</v>
          </cell>
          <cell r="CG2746" t="e">
            <v>#VALUE!</v>
          </cell>
          <cell r="CH2746" t="str">
            <v>Invalid #</v>
          </cell>
          <cell r="CI2746">
            <v>43123.686840277776</v>
          </cell>
          <cell r="CJ2746"/>
          <cell r="CK2746" t="e">
            <v>#REF!</v>
          </cell>
          <cell r="CL2746" t="e">
            <v>#REF!</v>
          </cell>
        </row>
        <row r="2747">
          <cell r="BG2747" t="str">
            <v>Pass</v>
          </cell>
          <cell r="BH2747" t="str">
            <v>Pass</v>
          </cell>
          <cell r="BI2747" t="str">
            <v>xxxxx</v>
          </cell>
          <cell r="BJ2747">
            <v>0</v>
          </cell>
          <cell r="BK2747">
            <v>0</v>
          </cell>
          <cell r="BL2747">
            <v>0</v>
          </cell>
          <cell r="BM2747"/>
          <cell r="BN2747"/>
          <cell r="BO2747"/>
          <cell r="BP2747"/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/>
          <cell r="BZ2747">
            <v>0</v>
          </cell>
          <cell r="CA2747" t="e">
            <v>#REF!</v>
          </cell>
          <cell r="CB2747" t="str">
            <v>Match</v>
          </cell>
          <cell r="CC2747" t="b">
            <v>0</v>
          </cell>
          <cell r="CD2747" t="str">
            <v>0</v>
          </cell>
          <cell r="CE2747">
            <v>1</v>
          </cell>
          <cell r="CF2747">
            <v>0</v>
          </cell>
          <cell r="CG2747" t="e">
            <v>#VALUE!</v>
          </cell>
          <cell r="CH2747" t="str">
            <v>Invalid #</v>
          </cell>
          <cell r="CI2747">
            <v>43123.686840277776</v>
          </cell>
          <cell r="CJ2747"/>
          <cell r="CK2747" t="e">
            <v>#REF!</v>
          </cell>
          <cell r="CL2747" t="e">
            <v>#REF!</v>
          </cell>
        </row>
        <row r="2748">
          <cell r="BG2748" t="str">
            <v>Pass</v>
          </cell>
          <cell r="BH2748" t="str">
            <v>Pass</v>
          </cell>
          <cell r="BI2748" t="str">
            <v>xxxxx</v>
          </cell>
          <cell r="BJ2748">
            <v>0</v>
          </cell>
          <cell r="BK2748">
            <v>0</v>
          </cell>
          <cell r="BL2748">
            <v>0</v>
          </cell>
          <cell r="BM2748"/>
          <cell r="BN2748"/>
          <cell r="BO2748"/>
          <cell r="BP2748"/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/>
          <cell r="BZ2748">
            <v>0</v>
          </cell>
          <cell r="CA2748" t="e">
            <v>#REF!</v>
          </cell>
          <cell r="CB2748" t="str">
            <v>Match</v>
          </cell>
          <cell r="CC2748" t="b">
            <v>0</v>
          </cell>
          <cell r="CD2748" t="str">
            <v>0</v>
          </cell>
          <cell r="CE2748">
            <v>1</v>
          </cell>
          <cell r="CF2748">
            <v>0</v>
          </cell>
          <cell r="CG2748" t="e">
            <v>#VALUE!</v>
          </cell>
          <cell r="CH2748" t="str">
            <v>Invalid #</v>
          </cell>
          <cell r="CI2748">
            <v>43123.686840277776</v>
          </cell>
          <cell r="CJ2748"/>
          <cell r="CK2748" t="e">
            <v>#REF!</v>
          </cell>
          <cell r="CL2748" t="e">
            <v>#REF!</v>
          </cell>
        </row>
        <row r="2749">
          <cell r="BG2749" t="str">
            <v>Pass</v>
          </cell>
          <cell r="BH2749" t="str">
            <v>Pass</v>
          </cell>
          <cell r="BI2749" t="str">
            <v>xxxxx</v>
          </cell>
          <cell r="BJ2749">
            <v>0</v>
          </cell>
          <cell r="BK2749">
            <v>0</v>
          </cell>
          <cell r="BL2749">
            <v>0</v>
          </cell>
          <cell r="BM2749"/>
          <cell r="BN2749"/>
          <cell r="BO2749"/>
          <cell r="BP2749"/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/>
          <cell r="BZ2749">
            <v>0</v>
          </cell>
          <cell r="CA2749" t="e">
            <v>#REF!</v>
          </cell>
          <cell r="CB2749" t="str">
            <v>Match</v>
          </cell>
          <cell r="CC2749" t="b">
            <v>0</v>
          </cell>
          <cell r="CD2749" t="str">
            <v>0</v>
          </cell>
          <cell r="CE2749">
            <v>1</v>
          </cell>
          <cell r="CF2749">
            <v>0</v>
          </cell>
          <cell r="CG2749" t="e">
            <v>#VALUE!</v>
          </cell>
          <cell r="CH2749" t="str">
            <v>Invalid #</v>
          </cell>
          <cell r="CI2749">
            <v>43123.686840277776</v>
          </cell>
          <cell r="CJ2749"/>
          <cell r="CK2749" t="e">
            <v>#REF!</v>
          </cell>
          <cell r="CL2749" t="e">
            <v>#REF!</v>
          </cell>
        </row>
        <row r="2750">
          <cell r="BG2750" t="str">
            <v>Pass</v>
          </cell>
          <cell r="BH2750" t="str">
            <v>Pass</v>
          </cell>
          <cell r="BI2750" t="str">
            <v>xxxxx</v>
          </cell>
          <cell r="BJ2750">
            <v>0</v>
          </cell>
          <cell r="BK2750">
            <v>0</v>
          </cell>
          <cell r="BL2750">
            <v>0</v>
          </cell>
          <cell r="BM2750"/>
          <cell r="BN2750"/>
          <cell r="BO2750"/>
          <cell r="BP2750"/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/>
          <cell r="BZ2750">
            <v>0</v>
          </cell>
          <cell r="CA2750" t="e">
            <v>#REF!</v>
          </cell>
          <cell r="CB2750" t="str">
            <v>Match</v>
          </cell>
          <cell r="CC2750" t="b">
            <v>0</v>
          </cell>
          <cell r="CD2750" t="str">
            <v>0</v>
          </cell>
          <cell r="CE2750">
            <v>1</v>
          </cell>
          <cell r="CF2750">
            <v>0</v>
          </cell>
          <cell r="CG2750" t="e">
            <v>#VALUE!</v>
          </cell>
          <cell r="CH2750" t="str">
            <v>Invalid #</v>
          </cell>
          <cell r="CI2750">
            <v>43123.686840277776</v>
          </cell>
          <cell r="CJ2750"/>
          <cell r="CK2750" t="e">
            <v>#REF!</v>
          </cell>
          <cell r="CL2750" t="e">
            <v>#REF!</v>
          </cell>
        </row>
        <row r="2751">
          <cell r="BG2751" t="str">
            <v>Pass</v>
          </cell>
          <cell r="BH2751" t="str">
            <v>Pass</v>
          </cell>
          <cell r="BI2751" t="str">
            <v>xxxxx</v>
          </cell>
          <cell r="BJ2751">
            <v>0</v>
          </cell>
          <cell r="BK2751">
            <v>0</v>
          </cell>
          <cell r="BL2751">
            <v>0</v>
          </cell>
          <cell r="BM2751"/>
          <cell r="BN2751"/>
          <cell r="BO2751"/>
          <cell r="BP2751"/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/>
          <cell r="BZ2751">
            <v>0</v>
          </cell>
          <cell r="CA2751" t="e">
            <v>#REF!</v>
          </cell>
          <cell r="CB2751" t="str">
            <v>Match</v>
          </cell>
          <cell r="CC2751" t="b">
            <v>0</v>
          </cell>
          <cell r="CD2751" t="str">
            <v>0</v>
          </cell>
          <cell r="CE2751">
            <v>1</v>
          </cell>
          <cell r="CF2751">
            <v>0</v>
          </cell>
          <cell r="CG2751" t="e">
            <v>#VALUE!</v>
          </cell>
          <cell r="CH2751" t="str">
            <v>Invalid #</v>
          </cell>
          <cell r="CI2751">
            <v>43123.686840277776</v>
          </cell>
          <cell r="CJ2751"/>
          <cell r="CK2751" t="e">
            <v>#REF!</v>
          </cell>
          <cell r="CL2751" t="e">
            <v>#REF!</v>
          </cell>
        </row>
        <row r="2752">
          <cell r="BG2752" t="str">
            <v>Pass</v>
          </cell>
          <cell r="BH2752" t="str">
            <v>Pass</v>
          </cell>
          <cell r="BI2752" t="str">
            <v>xxxxx</v>
          </cell>
          <cell r="BJ2752">
            <v>0</v>
          </cell>
          <cell r="BK2752">
            <v>0</v>
          </cell>
          <cell r="BL2752">
            <v>0</v>
          </cell>
          <cell r="BM2752"/>
          <cell r="BN2752"/>
          <cell r="BO2752"/>
          <cell r="BP2752"/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/>
          <cell r="BZ2752">
            <v>0</v>
          </cell>
          <cell r="CA2752" t="e">
            <v>#REF!</v>
          </cell>
          <cell r="CB2752" t="str">
            <v>Match</v>
          </cell>
          <cell r="CC2752" t="b">
            <v>0</v>
          </cell>
          <cell r="CD2752" t="str">
            <v>0</v>
          </cell>
          <cell r="CE2752">
            <v>1</v>
          </cell>
          <cell r="CF2752">
            <v>0</v>
          </cell>
          <cell r="CG2752" t="e">
            <v>#VALUE!</v>
          </cell>
          <cell r="CH2752" t="str">
            <v>Invalid #</v>
          </cell>
          <cell r="CI2752">
            <v>43123.686840277776</v>
          </cell>
          <cell r="CJ2752"/>
          <cell r="CK2752" t="e">
            <v>#REF!</v>
          </cell>
          <cell r="CL2752" t="e">
            <v>#REF!</v>
          </cell>
        </row>
        <row r="2753">
          <cell r="BG2753" t="str">
            <v>Pass</v>
          </cell>
          <cell r="BH2753" t="str">
            <v>Pass</v>
          </cell>
          <cell r="BI2753" t="str">
            <v>xxxxx</v>
          </cell>
          <cell r="BJ2753">
            <v>0</v>
          </cell>
          <cell r="BK2753">
            <v>0</v>
          </cell>
          <cell r="BL2753">
            <v>0</v>
          </cell>
          <cell r="BM2753"/>
          <cell r="BN2753"/>
          <cell r="BO2753"/>
          <cell r="BP2753"/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/>
          <cell r="BZ2753">
            <v>0</v>
          </cell>
          <cell r="CA2753" t="e">
            <v>#REF!</v>
          </cell>
          <cell r="CB2753" t="str">
            <v>Match</v>
          </cell>
          <cell r="CC2753" t="b">
            <v>0</v>
          </cell>
          <cell r="CD2753" t="str">
            <v>0</v>
          </cell>
          <cell r="CE2753">
            <v>1</v>
          </cell>
          <cell r="CF2753">
            <v>0</v>
          </cell>
          <cell r="CG2753" t="e">
            <v>#VALUE!</v>
          </cell>
          <cell r="CH2753" t="str">
            <v>Invalid #</v>
          </cell>
          <cell r="CI2753">
            <v>43123.686840277776</v>
          </cell>
          <cell r="CJ2753"/>
          <cell r="CK2753" t="e">
            <v>#REF!</v>
          </cell>
          <cell r="CL2753" t="e">
            <v>#REF!</v>
          </cell>
        </row>
        <row r="2754">
          <cell r="BG2754" t="str">
            <v>Pass</v>
          </cell>
          <cell r="BH2754" t="str">
            <v>Pass</v>
          </cell>
          <cell r="BI2754" t="str">
            <v>xxxxx</v>
          </cell>
          <cell r="BJ2754">
            <v>0</v>
          </cell>
          <cell r="BK2754">
            <v>0</v>
          </cell>
          <cell r="BL2754">
            <v>0</v>
          </cell>
          <cell r="BM2754"/>
          <cell r="BN2754"/>
          <cell r="BO2754"/>
          <cell r="BP2754"/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/>
          <cell r="BZ2754">
            <v>0</v>
          </cell>
          <cell r="CA2754" t="e">
            <v>#REF!</v>
          </cell>
          <cell r="CB2754" t="str">
            <v>Match</v>
          </cell>
          <cell r="CC2754" t="b">
            <v>0</v>
          </cell>
          <cell r="CD2754" t="str">
            <v>0</v>
          </cell>
          <cell r="CE2754">
            <v>1</v>
          </cell>
          <cell r="CF2754">
            <v>0</v>
          </cell>
          <cell r="CG2754" t="e">
            <v>#VALUE!</v>
          </cell>
          <cell r="CH2754" t="str">
            <v>Invalid #</v>
          </cell>
          <cell r="CI2754">
            <v>43123.686840277776</v>
          </cell>
          <cell r="CJ2754"/>
          <cell r="CK2754" t="e">
            <v>#REF!</v>
          </cell>
          <cell r="CL2754" t="e">
            <v>#REF!</v>
          </cell>
        </row>
        <row r="2755">
          <cell r="BG2755" t="str">
            <v>Pass</v>
          </cell>
          <cell r="BH2755" t="str">
            <v>Pass</v>
          </cell>
          <cell r="BI2755" t="str">
            <v>xxxxx</v>
          </cell>
          <cell r="BJ2755">
            <v>0</v>
          </cell>
          <cell r="BK2755">
            <v>0</v>
          </cell>
          <cell r="BL2755">
            <v>0</v>
          </cell>
          <cell r="BM2755"/>
          <cell r="BN2755"/>
          <cell r="BO2755"/>
          <cell r="BP2755"/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/>
          <cell r="BZ2755">
            <v>0</v>
          </cell>
          <cell r="CA2755" t="e">
            <v>#REF!</v>
          </cell>
          <cell r="CB2755" t="str">
            <v>Match</v>
          </cell>
          <cell r="CC2755" t="b">
            <v>0</v>
          </cell>
          <cell r="CD2755" t="str">
            <v>0</v>
          </cell>
          <cell r="CE2755">
            <v>1</v>
          </cell>
          <cell r="CF2755">
            <v>0</v>
          </cell>
          <cell r="CG2755" t="e">
            <v>#VALUE!</v>
          </cell>
          <cell r="CH2755" t="str">
            <v>Invalid #</v>
          </cell>
          <cell r="CI2755">
            <v>43123.686840277776</v>
          </cell>
          <cell r="CJ2755"/>
          <cell r="CK2755" t="e">
            <v>#REF!</v>
          </cell>
          <cell r="CL2755" t="e">
            <v>#REF!</v>
          </cell>
        </row>
        <row r="2756">
          <cell r="BG2756" t="str">
            <v>Pass</v>
          </cell>
          <cell r="BH2756" t="str">
            <v>Pass</v>
          </cell>
          <cell r="BI2756" t="str">
            <v>xxxxx</v>
          </cell>
          <cell r="BJ2756">
            <v>0</v>
          </cell>
          <cell r="BK2756">
            <v>0</v>
          </cell>
          <cell r="BL2756">
            <v>0</v>
          </cell>
          <cell r="BM2756"/>
          <cell r="BN2756"/>
          <cell r="BO2756"/>
          <cell r="BP2756"/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/>
          <cell r="BZ2756">
            <v>0</v>
          </cell>
          <cell r="CA2756" t="e">
            <v>#REF!</v>
          </cell>
          <cell r="CB2756" t="str">
            <v>Match</v>
          </cell>
          <cell r="CC2756" t="b">
            <v>0</v>
          </cell>
          <cell r="CD2756" t="str">
            <v>0</v>
          </cell>
          <cell r="CE2756">
            <v>1</v>
          </cell>
          <cell r="CF2756">
            <v>0</v>
          </cell>
          <cell r="CG2756" t="e">
            <v>#VALUE!</v>
          </cell>
          <cell r="CH2756" t="str">
            <v>Invalid #</v>
          </cell>
          <cell r="CI2756">
            <v>43123.686840277776</v>
          </cell>
          <cell r="CJ2756"/>
          <cell r="CK2756" t="e">
            <v>#REF!</v>
          </cell>
          <cell r="CL2756" t="e">
            <v>#REF!</v>
          </cell>
        </row>
        <row r="2757">
          <cell r="BG2757" t="str">
            <v>Pass</v>
          </cell>
          <cell r="BH2757" t="str">
            <v>Pass</v>
          </cell>
          <cell r="BI2757" t="str">
            <v>xxxxx</v>
          </cell>
          <cell r="BJ2757">
            <v>0</v>
          </cell>
          <cell r="BK2757">
            <v>0</v>
          </cell>
          <cell r="BL2757">
            <v>0</v>
          </cell>
          <cell r="BM2757"/>
          <cell r="BN2757"/>
          <cell r="BO2757"/>
          <cell r="BP2757"/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/>
          <cell r="BZ2757">
            <v>0</v>
          </cell>
          <cell r="CA2757" t="e">
            <v>#REF!</v>
          </cell>
          <cell r="CB2757" t="str">
            <v>Match</v>
          </cell>
          <cell r="CC2757" t="b">
            <v>0</v>
          </cell>
          <cell r="CD2757" t="str">
            <v>0</v>
          </cell>
          <cell r="CE2757">
            <v>1</v>
          </cell>
          <cell r="CF2757">
            <v>0</v>
          </cell>
          <cell r="CG2757" t="e">
            <v>#VALUE!</v>
          </cell>
          <cell r="CH2757" t="str">
            <v>Invalid #</v>
          </cell>
          <cell r="CI2757">
            <v>43123.686840277776</v>
          </cell>
          <cell r="CJ2757"/>
          <cell r="CK2757" t="e">
            <v>#REF!</v>
          </cell>
          <cell r="CL2757" t="e">
            <v>#REF!</v>
          </cell>
        </row>
        <row r="2758">
          <cell r="BG2758" t="str">
            <v>Pass</v>
          </cell>
          <cell r="BH2758" t="str">
            <v>Pass</v>
          </cell>
          <cell r="BI2758" t="str">
            <v>xxxxx</v>
          </cell>
          <cell r="BJ2758">
            <v>0</v>
          </cell>
          <cell r="BK2758">
            <v>0</v>
          </cell>
          <cell r="BL2758">
            <v>0</v>
          </cell>
          <cell r="BM2758"/>
          <cell r="BN2758"/>
          <cell r="BO2758"/>
          <cell r="BP2758"/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/>
          <cell r="BZ2758">
            <v>0</v>
          </cell>
          <cell r="CA2758" t="e">
            <v>#REF!</v>
          </cell>
          <cell r="CB2758" t="str">
            <v>Match</v>
          </cell>
          <cell r="CC2758" t="b">
            <v>0</v>
          </cell>
          <cell r="CD2758" t="str">
            <v>0</v>
          </cell>
          <cell r="CE2758">
            <v>1</v>
          </cell>
          <cell r="CF2758">
            <v>0</v>
          </cell>
          <cell r="CG2758" t="e">
            <v>#VALUE!</v>
          </cell>
          <cell r="CH2758" t="str">
            <v>Invalid #</v>
          </cell>
          <cell r="CI2758">
            <v>43123.686840277776</v>
          </cell>
          <cell r="CJ2758"/>
          <cell r="CK2758" t="e">
            <v>#REF!</v>
          </cell>
          <cell r="CL2758" t="e">
            <v>#REF!</v>
          </cell>
        </row>
        <row r="2759">
          <cell r="BG2759" t="str">
            <v>Pass</v>
          </cell>
          <cell r="BH2759" t="str">
            <v>Pass</v>
          </cell>
          <cell r="BI2759" t="str">
            <v>xxxxx</v>
          </cell>
          <cell r="BJ2759">
            <v>0</v>
          </cell>
          <cell r="BK2759">
            <v>0</v>
          </cell>
          <cell r="BL2759">
            <v>0</v>
          </cell>
          <cell r="BM2759"/>
          <cell r="BN2759"/>
          <cell r="BO2759"/>
          <cell r="BP2759"/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/>
          <cell r="BZ2759">
            <v>0</v>
          </cell>
          <cell r="CA2759" t="e">
            <v>#REF!</v>
          </cell>
          <cell r="CB2759" t="str">
            <v>Match</v>
          </cell>
          <cell r="CC2759" t="b">
            <v>0</v>
          </cell>
          <cell r="CD2759" t="str">
            <v>0</v>
          </cell>
          <cell r="CE2759">
            <v>1</v>
          </cell>
          <cell r="CF2759">
            <v>0</v>
          </cell>
          <cell r="CG2759" t="e">
            <v>#VALUE!</v>
          </cell>
          <cell r="CH2759" t="str">
            <v>Invalid #</v>
          </cell>
          <cell r="CI2759">
            <v>43123.686840277776</v>
          </cell>
          <cell r="CJ2759"/>
          <cell r="CK2759" t="e">
            <v>#REF!</v>
          </cell>
          <cell r="CL2759" t="e">
            <v>#REF!</v>
          </cell>
        </row>
        <row r="2760">
          <cell r="BG2760" t="str">
            <v>Pass</v>
          </cell>
          <cell r="BH2760" t="str">
            <v>Pass</v>
          </cell>
          <cell r="BI2760" t="str">
            <v>xxxxx</v>
          </cell>
          <cell r="BJ2760">
            <v>0</v>
          </cell>
          <cell r="BK2760">
            <v>0</v>
          </cell>
          <cell r="BL2760">
            <v>0</v>
          </cell>
          <cell r="BM2760"/>
          <cell r="BN2760"/>
          <cell r="BO2760"/>
          <cell r="BP2760"/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/>
          <cell r="BZ2760">
            <v>0</v>
          </cell>
          <cell r="CA2760" t="e">
            <v>#REF!</v>
          </cell>
          <cell r="CB2760" t="str">
            <v>Match</v>
          </cell>
          <cell r="CC2760" t="b">
            <v>0</v>
          </cell>
          <cell r="CD2760" t="str">
            <v>0</v>
          </cell>
          <cell r="CE2760">
            <v>1</v>
          </cell>
          <cell r="CF2760">
            <v>0</v>
          </cell>
          <cell r="CG2760" t="e">
            <v>#VALUE!</v>
          </cell>
          <cell r="CH2760" t="str">
            <v>Invalid #</v>
          </cell>
          <cell r="CI2760">
            <v>43123.686840277776</v>
          </cell>
          <cell r="CJ2760"/>
          <cell r="CK2760" t="e">
            <v>#REF!</v>
          </cell>
          <cell r="CL2760" t="e">
            <v>#REF!</v>
          </cell>
        </row>
        <row r="2761">
          <cell r="BG2761" t="str">
            <v>Pass</v>
          </cell>
          <cell r="BH2761" t="str">
            <v>Pass</v>
          </cell>
          <cell r="BI2761" t="str">
            <v>xxxxx</v>
          </cell>
          <cell r="BJ2761">
            <v>0</v>
          </cell>
          <cell r="BK2761">
            <v>0</v>
          </cell>
          <cell r="BL2761">
            <v>0</v>
          </cell>
          <cell r="BM2761"/>
          <cell r="BN2761"/>
          <cell r="BO2761"/>
          <cell r="BP2761"/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/>
          <cell r="BZ2761">
            <v>0</v>
          </cell>
          <cell r="CA2761" t="e">
            <v>#REF!</v>
          </cell>
          <cell r="CB2761" t="str">
            <v>Match</v>
          </cell>
          <cell r="CC2761" t="b">
            <v>0</v>
          </cell>
          <cell r="CD2761" t="str">
            <v>0</v>
          </cell>
          <cell r="CE2761">
            <v>1</v>
          </cell>
          <cell r="CF2761">
            <v>0</v>
          </cell>
          <cell r="CG2761" t="e">
            <v>#VALUE!</v>
          </cell>
          <cell r="CH2761" t="str">
            <v>Invalid #</v>
          </cell>
          <cell r="CI2761">
            <v>43123.686840277776</v>
          </cell>
          <cell r="CJ2761"/>
          <cell r="CK2761" t="e">
            <v>#REF!</v>
          </cell>
          <cell r="CL2761" t="e">
            <v>#REF!</v>
          </cell>
        </row>
        <row r="2762">
          <cell r="BG2762" t="str">
            <v>Pass</v>
          </cell>
          <cell r="BH2762" t="str">
            <v>Pass</v>
          </cell>
          <cell r="BI2762" t="str">
            <v>xxxxx</v>
          </cell>
          <cell r="BJ2762">
            <v>0</v>
          </cell>
          <cell r="BK2762">
            <v>0</v>
          </cell>
          <cell r="BL2762">
            <v>0</v>
          </cell>
          <cell r="BM2762"/>
          <cell r="BN2762"/>
          <cell r="BO2762"/>
          <cell r="BP2762"/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/>
          <cell r="BZ2762">
            <v>0</v>
          </cell>
          <cell r="CA2762" t="e">
            <v>#REF!</v>
          </cell>
          <cell r="CB2762" t="str">
            <v>Match</v>
          </cell>
          <cell r="CC2762" t="b">
            <v>0</v>
          </cell>
          <cell r="CD2762" t="str">
            <v>0</v>
          </cell>
          <cell r="CE2762">
            <v>1</v>
          </cell>
          <cell r="CF2762">
            <v>0</v>
          </cell>
          <cell r="CG2762" t="e">
            <v>#VALUE!</v>
          </cell>
          <cell r="CH2762" t="str">
            <v>Invalid #</v>
          </cell>
          <cell r="CI2762">
            <v>43123.686840277776</v>
          </cell>
          <cell r="CJ2762"/>
          <cell r="CK2762" t="e">
            <v>#REF!</v>
          </cell>
          <cell r="CL2762" t="e">
            <v>#REF!</v>
          </cell>
        </row>
        <row r="2763">
          <cell r="BG2763" t="str">
            <v>Pass</v>
          </cell>
          <cell r="BH2763" t="str">
            <v>Pass</v>
          </cell>
          <cell r="BI2763" t="str">
            <v>xxxxx</v>
          </cell>
          <cell r="BJ2763">
            <v>0</v>
          </cell>
          <cell r="BK2763">
            <v>0</v>
          </cell>
          <cell r="BL2763">
            <v>0</v>
          </cell>
          <cell r="BM2763"/>
          <cell r="BN2763"/>
          <cell r="BO2763"/>
          <cell r="BP2763"/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/>
          <cell r="BZ2763">
            <v>0</v>
          </cell>
          <cell r="CA2763" t="e">
            <v>#REF!</v>
          </cell>
          <cell r="CB2763" t="str">
            <v>Match</v>
          </cell>
          <cell r="CC2763" t="b">
            <v>0</v>
          </cell>
          <cell r="CD2763" t="str">
            <v>0</v>
          </cell>
          <cell r="CE2763">
            <v>1</v>
          </cell>
          <cell r="CF2763">
            <v>0</v>
          </cell>
          <cell r="CG2763" t="e">
            <v>#VALUE!</v>
          </cell>
          <cell r="CH2763" t="str">
            <v>Invalid #</v>
          </cell>
          <cell r="CI2763">
            <v>43123.686840277776</v>
          </cell>
          <cell r="CJ2763"/>
          <cell r="CK2763" t="e">
            <v>#REF!</v>
          </cell>
          <cell r="CL2763" t="e">
            <v>#REF!</v>
          </cell>
        </row>
        <row r="2764">
          <cell r="BG2764" t="str">
            <v>Pass</v>
          </cell>
          <cell r="BH2764" t="str">
            <v>Pass</v>
          </cell>
          <cell r="BI2764" t="str">
            <v>xxxxx</v>
          </cell>
          <cell r="BJ2764">
            <v>0</v>
          </cell>
          <cell r="BK2764">
            <v>0</v>
          </cell>
          <cell r="BL2764">
            <v>0</v>
          </cell>
          <cell r="BM2764"/>
          <cell r="BN2764"/>
          <cell r="BO2764"/>
          <cell r="BP2764"/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/>
          <cell r="BZ2764">
            <v>0</v>
          </cell>
          <cell r="CA2764" t="e">
            <v>#REF!</v>
          </cell>
          <cell r="CB2764" t="str">
            <v>Match</v>
          </cell>
          <cell r="CC2764" t="b">
            <v>0</v>
          </cell>
          <cell r="CD2764" t="str">
            <v>0</v>
          </cell>
          <cell r="CE2764">
            <v>1</v>
          </cell>
          <cell r="CF2764">
            <v>0</v>
          </cell>
          <cell r="CG2764" t="e">
            <v>#VALUE!</v>
          </cell>
          <cell r="CH2764" t="str">
            <v>Invalid #</v>
          </cell>
          <cell r="CI2764">
            <v>43123.686840277776</v>
          </cell>
          <cell r="CJ2764"/>
          <cell r="CK2764" t="e">
            <v>#REF!</v>
          </cell>
          <cell r="CL2764" t="e">
            <v>#REF!</v>
          </cell>
        </row>
        <row r="2765">
          <cell r="BG2765" t="str">
            <v>Pass</v>
          </cell>
          <cell r="BH2765" t="str">
            <v>Pass</v>
          </cell>
          <cell r="BI2765" t="str">
            <v>xxxxx</v>
          </cell>
          <cell r="BJ2765">
            <v>0</v>
          </cell>
          <cell r="BK2765">
            <v>0</v>
          </cell>
          <cell r="BL2765">
            <v>0</v>
          </cell>
          <cell r="BM2765"/>
          <cell r="BN2765"/>
          <cell r="BO2765"/>
          <cell r="BP2765"/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/>
          <cell r="BZ2765">
            <v>0</v>
          </cell>
          <cell r="CA2765" t="e">
            <v>#REF!</v>
          </cell>
          <cell r="CB2765" t="str">
            <v>Match</v>
          </cell>
          <cell r="CC2765" t="b">
            <v>0</v>
          </cell>
          <cell r="CD2765" t="str">
            <v>0</v>
          </cell>
          <cell r="CE2765">
            <v>1</v>
          </cell>
          <cell r="CF2765">
            <v>0</v>
          </cell>
          <cell r="CG2765" t="e">
            <v>#VALUE!</v>
          </cell>
          <cell r="CH2765" t="str">
            <v>Invalid #</v>
          </cell>
          <cell r="CI2765">
            <v>43123.686840277776</v>
          </cell>
          <cell r="CJ2765"/>
          <cell r="CK2765" t="e">
            <v>#REF!</v>
          </cell>
          <cell r="CL2765" t="e">
            <v>#REF!</v>
          </cell>
        </row>
        <row r="2766">
          <cell r="BG2766" t="str">
            <v>Pass</v>
          </cell>
          <cell r="BH2766" t="str">
            <v>Pass</v>
          </cell>
          <cell r="BI2766" t="str">
            <v>xxxxx</v>
          </cell>
          <cell r="BJ2766">
            <v>0</v>
          </cell>
          <cell r="BK2766">
            <v>0</v>
          </cell>
          <cell r="BL2766">
            <v>0</v>
          </cell>
          <cell r="BM2766"/>
          <cell r="BN2766"/>
          <cell r="BO2766"/>
          <cell r="BP2766"/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/>
          <cell r="BZ2766">
            <v>0</v>
          </cell>
          <cell r="CA2766" t="e">
            <v>#REF!</v>
          </cell>
          <cell r="CB2766" t="str">
            <v>Match</v>
          </cell>
          <cell r="CC2766" t="b">
            <v>0</v>
          </cell>
          <cell r="CD2766" t="str">
            <v>0</v>
          </cell>
          <cell r="CE2766">
            <v>1</v>
          </cell>
          <cell r="CF2766">
            <v>0</v>
          </cell>
          <cell r="CG2766" t="e">
            <v>#VALUE!</v>
          </cell>
          <cell r="CH2766" t="str">
            <v>Invalid #</v>
          </cell>
          <cell r="CI2766">
            <v>43123.686840277776</v>
          </cell>
          <cell r="CJ2766"/>
          <cell r="CK2766" t="e">
            <v>#REF!</v>
          </cell>
          <cell r="CL2766" t="e">
            <v>#REF!</v>
          </cell>
        </row>
        <row r="2767">
          <cell r="BG2767" t="str">
            <v>Pass</v>
          </cell>
          <cell r="BH2767" t="str">
            <v>Pass</v>
          </cell>
          <cell r="BI2767" t="str">
            <v>xxxxx</v>
          </cell>
          <cell r="BJ2767">
            <v>0</v>
          </cell>
          <cell r="BK2767">
            <v>0</v>
          </cell>
          <cell r="BL2767">
            <v>0</v>
          </cell>
          <cell r="BM2767"/>
          <cell r="BN2767"/>
          <cell r="BO2767"/>
          <cell r="BP2767"/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/>
          <cell r="BZ2767">
            <v>0</v>
          </cell>
          <cell r="CA2767" t="e">
            <v>#REF!</v>
          </cell>
          <cell r="CB2767" t="str">
            <v>Match</v>
          </cell>
          <cell r="CC2767" t="b">
            <v>0</v>
          </cell>
          <cell r="CD2767" t="str">
            <v>0</v>
          </cell>
          <cell r="CE2767">
            <v>1</v>
          </cell>
          <cell r="CF2767">
            <v>0</v>
          </cell>
          <cell r="CG2767" t="e">
            <v>#VALUE!</v>
          </cell>
          <cell r="CH2767" t="str">
            <v>Invalid #</v>
          </cell>
          <cell r="CI2767">
            <v>43123.686840277776</v>
          </cell>
          <cell r="CJ2767"/>
          <cell r="CK2767" t="e">
            <v>#REF!</v>
          </cell>
          <cell r="CL2767" t="e">
            <v>#REF!</v>
          </cell>
        </row>
        <row r="2768">
          <cell r="BG2768" t="str">
            <v>Pass</v>
          </cell>
          <cell r="BH2768" t="str">
            <v>Pass</v>
          </cell>
          <cell r="BI2768" t="str">
            <v>xxxxx</v>
          </cell>
          <cell r="BJ2768">
            <v>0</v>
          </cell>
          <cell r="BK2768">
            <v>0</v>
          </cell>
          <cell r="BL2768">
            <v>0</v>
          </cell>
          <cell r="BM2768"/>
          <cell r="BN2768"/>
          <cell r="BO2768"/>
          <cell r="BP2768"/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/>
          <cell r="BZ2768">
            <v>0</v>
          </cell>
          <cell r="CA2768" t="e">
            <v>#REF!</v>
          </cell>
          <cell r="CB2768" t="str">
            <v>Match</v>
          </cell>
          <cell r="CC2768" t="b">
            <v>0</v>
          </cell>
          <cell r="CD2768" t="str">
            <v>0</v>
          </cell>
          <cell r="CE2768">
            <v>1</v>
          </cell>
          <cell r="CF2768">
            <v>0</v>
          </cell>
          <cell r="CG2768" t="e">
            <v>#VALUE!</v>
          </cell>
          <cell r="CH2768" t="str">
            <v>Invalid #</v>
          </cell>
          <cell r="CI2768">
            <v>43123.686840277776</v>
          </cell>
          <cell r="CJ2768"/>
          <cell r="CK2768" t="e">
            <v>#REF!</v>
          </cell>
          <cell r="CL2768" t="e">
            <v>#REF!</v>
          </cell>
        </row>
        <row r="2769">
          <cell r="BG2769" t="str">
            <v>Pass</v>
          </cell>
          <cell r="BH2769" t="str">
            <v>Pass</v>
          </cell>
          <cell r="BI2769" t="str">
            <v>xxxxx</v>
          </cell>
          <cell r="BJ2769">
            <v>0</v>
          </cell>
          <cell r="BK2769">
            <v>0</v>
          </cell>
          <cell r="BL2769">
            <v>0</v>
          </cell>
          <cell r="BM2769"/>
          <cell r="BN2769"/>
          <cell r="BO2769"/>
          <cell r="BP2769"/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/>
          <cell r="BZ2769">
            <v>0</v>
          </cell>
          <cell r="CA2769" t="e">
            <v>#REF!</v>
          </cell>
          <cell r="CB2769" t="str">
            <v>Match</v>
          </cell>
          <cell r="CC2769" t="b">
            <v>0</v>
          </cell>
          <cell r="CD2769" t="str">
            <v>0</v>
          </cell>
          <cell r="CE2769">
            <v>1</v>
          </cell>
          <cell r="CF2769">
            <v>0</v>
          </cell>
          <cell r="CG2769" t="e">
            <v>#VALUE!</v>
          </cell>
          <cell r="CH2769" t="str">
            <v>Invalid #</v>
          </cell>
          <cell r="CI2769">
            <v>43123.686840277776</v>
          </cell>
          <cell r="CJ2769"/>
          <cell r="CK2769" t="e">
            <v>#REF!</v>
          </cell>
          <cell r="CL2769" t="e">
            <v>#REF!</v>
          </cell>
        </row>
        <row r="2770">
          <cell r="BG2770" t="str">
            <v>Pass</v>
          </cell>
          <cell r="BH2770" t="str">
            <v>Pass</v>
          </cell>
          <cell r="BI2770" t="str">
            <v>xxxxx</v>
          </cell>
          <cell r="BJ2770">
            <v>0</v>
          </cell>
          <cell r="BK2770">
            <v>0</v>
          </cell>
          <cell r="BL2770">
            <v>0</v>
          </cell>
          <cell r="BM2770"/>
          <cell r="BN2770"/>
          <cell r="BO2770"/>
          <cell r="BP2770"/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/>
          <cell r="BZ2770">
            <v>0</v>
          </cell>
          <cell r="CA2770" t="e">
            <v>#REF!</v>
          </cell>
          <cell r="CB2770" t="str">
            <v>Match</v>
          </cell>
          <cell r="CC2770" t="b">
            <v>0</v>
          </cell>
          <cell r="CD2770" t="str">
            <v>0</v>
          </cell>
          <cell r="CE2770">
            <v>1</v>
          </cell>
          <cell r="CF2770">
            <v>0</v>
          </cell>
          <cell r="CG2770" t="e">
            <v>#VALUE!</v>
          </cell>
          <cell r="CH2770" t="str">
            <v>Invalid #</v>
          </cell>
          <cell r="CI2770">
            <v>43123.686840277776</v>
          </cell>
          <cell r="CJ2770"/>
          <cell r="CK2770" t="e">
            <v>#REF!</v>
          </cell>
          <cell r="CL2770" t="e">
            <v>#REF!</v>
          </cell>
        </row>
        <row r="2771">
          <cell r="BG2771" t="str">
            <v>Pass</v>
          </cell>
          <cell r="BH2771" t="str">
            <v>Pass</v>
          </cell>
          <cell r="BI2771" t="str">
            <v>xxxxx</v>
          </cell>
          <cell r="BJ2771">
            <v>0</v>
          </cell>
          <cell r="BK2771">
            <v>0</v>
          </cell>
          <cell r="BL2771">
            <v>0</v>
          </cell>
          <cell r="BM2771"/>
          <cell r="BN2771"/>
          <cell r="BO2771"/>
          <cell r="BP2771"/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/>
          <cell r="BZ2771">
            <v>0</v>
          </cell>
          <cell r="CA2771" t="e">
            <v>#REF!</v>
          </cell>
          <cell r="CB2771" t="str">
            <v>Match</v>
          </cell>
          <cell r="CC2771" t="b">
            <v>0</v>
          </cell>
          <cell r="CD2771" t="str">
            <v>0</v>
          </cell>
          <cell r="CE2771">
            <v>1</v>
          </cell>
          <cell r="CF2771">
            <v>0</v>
          </cell>
          <cell r="CG2771" t="e">
            <v>#VALUE!</v>
          </cell>
          <cell r="CH2771" t="str">
            <v>Invalid #</v>
          </cell>
          <cell r="CI2771">
            <v>43123.686840277776</v>
          </cell>
          <cell r="CJ2771"/>
          <cell r="CK2771" t="e">
            <v>#REF!</v>
          </cell>
          <cell r="CL2771" t="e">
            <v>#REF!</v>
          </cell>
        </row>
        <row r="2772">
          <cell r="BG2772" t="str">
            <v>Pass</v>
          </cell>
          <cell r="BH2772" t="str">
            <v>Pass</v>
          </cell>
          <cell r="BI2772" t="str">
            <v>xxxxx</v>
          </cell>
          <cell r="BJ2772">
            <v>0</v>
          </cell>
          <cell r="BK2772">
            <v>0</v>
          </cell>
          <cell r="BL2772">
            <v>0</v>
          </cell>
          <cell r="BM2772"/>
          <cell r="BN2772"/>
          <cell r="BO2772"/>
          <cell r="BP2772"/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/>
          <cell r="BZ2772">
            <v>0</v>
          </cell>
          <cell r="CA2772" t="e">
            <v>#REF!</v>
          </cell>
          <cell r="CB2772" t="str">
            <v>Match</v>
          </cell>
          <cell r="CC2772" t="b">
            <v>0</v>
          </cell>
          <cell r="CD2772" t="str">
            <v>0</v>
          </cell>
          <cell r="CE2772">
            <v>1</v>
          </cell>
          <cell r="CF2772">
            <v>0</v>
          </cell>
          <cell r="CG2772" t="e">
            <v>#VALUE!</v>
          </cell>
          <cell r="CH2772" t="str">
            <v>Invalid #</v>
          </cell>
          <cell r="CI2772">
            <v>43123.686840277776</v>
          </cell>
          <cell r="CJ2772"/>
          <cell r="CK2772" t="e">
            <v>#REF!</v>
          </cell>
          <cell r="CL2772" t="e">
            <v>#REF!</v>
          </cell>
        </row>
        <row r="2773">
          <cell r="BG2773" t="str">
            <v>Pass</v>
          </cell>
          <cell r="BH2773" t="str">
            <v>Pass</v>
          </cell>
          <cell r="BI2773" t="str">
            <v>xxxxx</v>
          </cell>
          <cell r="BJ2773">
            <v>0</v>
          </cell>
          <cell r="BK2773">
            <v>0</v>
          </cell>
          <cell r="BL2773">
            <v>0</v>
          </cell>
          <cell r="BM2773"/>
          <cell r="BN2773"/>
          <cell r="BO2773"/>
          <cell r="BP2773"/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/>
          <cell r="BZ2773">
            <v>0</v>
          </cell>
          <cell r="CA2773" t="e">
            <v>#REF!</v>
          </cell>
          <cell r="CB2773" t="str">
            <v>Match</v>
          </cell>
          <cell r="CC2773" t="b">
            <v>0</v>
          </cell>
          <cell r="CD2773" t="str">
            <v>0</v>
          </cell>
          <cell r="CE2773">
            <v>1</v>
          </cell>
          <cell r="CF2773">
            <v>0</v>
          </cell>
          <cell r="CG2773" t="e">
            <v>#VALUE!</v>
          </cell>
          <cell r="CH2773" t="str">
            <v>Invalid #</v>
          </cell>
          <cell r="CI2773">
            <v>43123.686840277776</v>
          </cell>
          <cell r="CJ2773"/>
          <cell r="CK2773" t="e">
            <v>#REF!</v>
          </cell>
          <cell r="CL2773" t="e">
            <v>#REF!</v>
          </cell>
        </row>
        <row r="2774">
          <cell r="BG2774" t="str">
            <v>Pass</v>
          </cell>
          <cell r="BH2774" t="str">
            <v>Pass</v>
          </cell>
          <cell r="BI2774" t="str">
            <v>xxxxx</v>
          </cell>
          <cell r="BJ2774">
            <v>0</v>
          </cell>
          <cell r="BK2774">
            <v>0</v>
          </cell>
          <cell r="BL2774">
            <v>0</v>
          </cell>
          <cell r="BM2774"/>
          <cell r="BN2774"/>
          <cell r="BO2774"/>
          <cell r="BP2774"/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/>
          <cell r="BZ2774">
            <v>0</v>
          </cell>
          <cell r="CA2774" t="e">
            <v>#REF!</v>
          </cell>
          <cell r="CB2774" t="str">
            <v>Match</v>
          </cell>
          <cell r="CC2774" t="b">
            <v>0</v>
          </cell>
          <cell r="CD2774" t="str">
            <v>0</v>
          </cell>
          <cell r="CE2774">
            <v>1</v>
          </cell>
          <cell r="CF2774">
            <v>0</v>
          </cell>
          <cell r="CG2774" t="e">
            <v>#VALUE!</v>
          </cell>
          <cell r="CH2774" t="str">
            <v>Invalid #</v>
          </cell>
          <cell r="CI2774">
            <v>43123.686840277776</v>
          </cell>
          <cell r="CJ2774"/>
          <cell r="CK2774" t="e">
            <v>#REF!</v>
          </cell>
          <cell r="CL2774" t="e">
            <v>#REF!</v>
          </cell>
        </row>
        <row r="2775">
          <cell r="BG2775" t="str">
            <v>Pass</v>
          </cell>
          <cell r="BH2775" t="str">
            <v>Pass</v>
          </cell>
          <cell r="BI2775" t="str">
            <v>xxxxx</v>
          </cell>
          <cell r="BJ2775">
            <v>0</v>
          </cell>
          <cell r="BK2775">
            <v>0</v>
          </cell>
          <cell r="BL2775">
            <v>0</v>
          </cell>
          <cell r="BM2775"/>
          <cell r="BN2775"/>
          <cell r="BO2775"/>
          <cell r="BP2775"/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0</v>
          </cell>
          <cell r="BV2775">
            <v>0</v>
          </cell>
          <cell r="BW2775">
            <v>0</v>
          </cell>
          <cell r="BX2775">
            <v>0</v>
          </cell>
          <cell r="BY2775"/>
          <cell r="BZ2775">
            <v>0</v>
          </cell>
          <cell r="CA2775" t="e">
            <v>#REF!</v>
          </cell>
          <cell r="CB2775" t="str">
            <v>Match</v>
          </cell>
          <cell r="CC2775" t="b">
            <v>0</v>
          </cell>
          <cell r="CD2775" t="str">
            <v>0</v>
          </cell>
          <cell r="CE2775">
            <v>1</v>
          </cell>
          <cell r="CF2775">
            <v>0</v>
          </cell>
          <cell r="CG2775" t="e">
            <v>#VALUE!</v>
          </cell>
          <cell r="CH2775" t="str">
            <v>Invalid #</v>
          </cell>
          <cell r="CI2775">
            <v>43123.686840277776</v>
          </cell>
          <cell r="CJ2775"/>
          <cell r="CK2775" t="e">
            <v>#REF!</v>
          </cell>
          <cell r="CL2775" t="e">
            <v>#REF!</v>
          </cell>
        </row>
        <row r="2776">
          <cell r="BG2776" t="str">
            <v>Pass</v>
          </cell>
          <cell r="BH2776" t="str">
            <v>Pass</v>
          </cell>
          <cell r="BI2776" t="str">
            <v>xxxxx</v>
          </cell>
          <cell r="BJ2776">
            <v>0</v>
          </cell>
          <cell r="BK2776">
            <v>0</v>
          </cell>
          <cell r="BL2776">
            <v>0</v>
          </cell>
          <cell r="BM2776"/>
          <cell r="BN2776"/>
          <cell r="BO2776"/>
          <cell r="BP2776"/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/>
          <cell r="BZ2776">
            <v>0</v>
          </cell>
          <cell r="CA2776" t="e">
            <v>#REF!</v>
          </cell>
          <cell r="CB2776" t="str">
            <v>Match</v>
          </cell>
          <cell r="CC2776" t="b">
            <v>0</v>
          </cell>
          <cell r="CD2776" t="str">
            <v>0</v>
          </cell>
          <cell r="CE2776">
            <v>1</v>
          </cell>
          <cell r="CF2776">
            <v>0</v>
          </cell>
          <cell r="CG2776" t="e">
            <v>#VALUE!</v>
          </cell>
          <cell r="CH2776" t="str">
            <v>Invalid #</v>
          </cell>
          <cell r="CI2776">
            <v>43123.686840277776</v>
          </cell>
          <cell r="CJ2776"/>
          <cell r="CK2776" t="e">
            <v>#REF!</v>
          </cell>
          <cell r="CL2776" t="e">
            <v>#REF!</v>
          </cell>
        </row>
        <row r="2777">
          <cell r="BG2777" t="str">
            <v>Pass</v>
          </cell>
          <cell r="BH2777" t="str">
            <v>Pass</v>
          </cell>
          <cell r="BI2777" t="str">
            <v>xxxxx</v>
          </cell>
          <cell r="BJ2777">
            <v>0</v>
          </cell>
          <cell r="BK2777">
            <v>0</v>
          </cell>
          <cell r="BL2777">
            <v>0</v>
          </cell>
          <cell r="BM2777"/>
          <cell r="BN2777"/>
          <cell r="BO2777"/>
          <cell r="BP2777"/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0</v>
          </cell>
          <cell r="BV2777">
            <v>0</v>
          </cell>
          <cell r="BW2777">
            <v>0</v>
          </cell>
          <cell r="BX2777">
            <v>0</v>
          </cell>
          <cell r="BY2777"/>
          <cell r="BZ2777">
            <v>0</v>
          </cell>
          <cell r="CA2777" t="e">
            <v>#REF!</v>
          </cell>
          <cell r="CB2777" t="str">
            <v>Match</v>
          </cell>
          <cell r="CC2777" t="b">
            <v>0</v>
          </cell>
          <cell r="CD2777" t="str">
            <v>0</v>
          </cell>
          <cell r="CE2777">
            <v>1</v>
          </cell>
          <cell r="CF2777">
            <v>0</v>
          </cell>
          <cell r="CG2777" t="e">
            <v>#VALUE!</v>
          </cell>
          <cell r="CH2777" t="str">
            <v>Invalid #</v>
          </cell>
          <cell r="CI2777">
            <v>43123.686840277776</v>
          </cell>
          <cell r="CJ2777"/>
          <cell r="CK2777" t="e">
            <v>#REF!</v>
          </cell>
          <cell r="CL2777" t="e">
            <v>#REF!</v>
          </cell>
        </row>
        <row r="2778">
          <cell r="BG2778" t="str">
            <v>Pass</v>
          </cell>
          <cell r="BH2778" t="str">
            <v>Pass</v>
          </cell>
          <cell r="BI2778" t="str">
            <v>xxxxx</v>
          </cell>
          <cell r="BJ2778">
            <v>0</v>
          </cell>
          <cell r="BK2778">
            <v>0</v>
          </cell>
          <cell r="BL2778">
            <v>0</v>
          </cell>
          <cell r="BM2778"/>
          <cell r="BN2778"/>
          <cell r="BO2778"/>
          <cell r="BP2778"/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/>
          <cell r="BZ2778">
            <v>0</v>
          </cell>
          <cell r="CA2778" t="e">
            <v>#REF!</v>
          </cell>
          <cell r="CB2778" t="str">
            <v>Match</v>
          </cell>
          <cell r="CC2778" t="b">
            <v>0</v>
          </cell>
          <cell r="CD2778" t="str">
            <v>0</v>
          </cell>
          <cell r="CE2778">
            <v>1</v>
          </cell>
          <cell r="CF2778">
            <v>0</v>
          </cell>
          <cell r="CG2778" t="e">
            <v>#VALUE!</v>
          </cell>
          <cell r="CH2778" t="str">
            <v>Invalid #</v>
          </cell>
          <cell r="CI2778">
            <v>43123.686840277776</v>
          </cell>
          <cell r="CJ2778"/>
          <cell r="CK2778" t="e">
            <v>#REF!</v>
          </cell>
          <cell r="CL2778" t="e">
            <v>#REF!</v>
          </cell>
        </row>
        <row r="2779">
          <cell r="BG2779" t="str">
            <v>Pass</v>
          </cell>
          <cell r="BH2779" t="str">
            <v>Pass</v>
          </cell>
          <cell r="BI2779" t="str">
            <v>xxxxx</v>
          </cell>
          <cell r="BJ2779">
            <v>0</v>
          </cell>
          <cell r="BK2779">
            <v>0</v>
          </cell>
          <cell r="BL2779">
            <v>0</v>
          </cell>
          <cell r="BM2779"/>
          <cell r="BN2779"/>
          <cell r="BO2779"/>
          <cell r="BP2779"/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/>
          <cell r="BZ2779">
            <v>0</v>
          </cell>
          <cell r="CA2779" t="e">
            <v>#REF!</v>
          </cell>
          <cell r="CB2779" t="str">
            <v>Match</v>
          </cell>
          <cell r="CC2779" t="b">
            <v>0</v>
          </cell>
          <cell r="CD2779" t="str">
            <v>0</v>
          </cell>
          <cell r="CE2779">
            <v>1</v>
          </cell>
          <cell r="CF2779">
            <v>0</v>
          </cell>
          <cell r="CG2779" t="e">
            <v>#VALUE!</v>
          </cell>
          <cell r="CH2779" t="str">
            <v>Invalid #</v>
          </cell>
          <cell r="CI2779">
            <v>43123.686840277776</v>
          </cell>
          <cell r="CJ2779"/>
          <cell r="CK2779" t="e">
            <v>#REF!</v>
          </cell>
          <cell r="CL2779" t="e">
            <v>#REF!</v>
          </cell>
        </row>
        <row r="2780">
          <cell r="BG2780" t="str">
            <v>Pass</v>
          </cell>
          <cell r="BH2780" t="str">
            <v>Pass</v>
          </cell>
          <cell r="BI2780" t="str">
            <v>xxxxx</v>
          </cell>
          <cell r="BJ2780">
            <v>0</v>
          </cell>
          <cell r="BK2780">
            <v>0</v>
          </cell>
          <cell r="BL2780">
            <v>0</v>
          </cell>
          <cell r="BM2780"/>
          <cell r="BN2780"/>
          <cell r="BO2780"/>
          <cell r="BP2780"/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/>
          <cell r="BZ2780">
            <v>0</v>
          </cell>
          <cell r="CA2780" t="e">
            <v>#REF!</v>
          </cell>
          <cell r="CB2780" t="str">
            <v>Match</v>
          </cell>
          <cell r="CC2780" t="b">
            <v>0</v>
          </cell>
          <cell r="CD2780" t="str">
            <v>0</v>
          </cell>
          <cell r="CE2780">
            <v>1</v>
          </cell>
          <cell r="CF2780">
            <v>0</v>
          </cell>
          <cell r="CG2780" t="e">
            <v>#VALUE!</v>
          </cell>
          <cell r="CH2780" t="str">
            <v>Invalid #</v>
          </cell>
          <cell r="CI2780">
            <v>43123.686840277776</v>
          </cell>
          <cell r="CJ2780"/>
          <cell r="CK2780" t="e">
            <v>#REF!</v>
          </cell>
          <cell r="CL2780" t="e">
            <v>#REF!</v>
          </cell>
        </row>
        <row r="2781">
          <cell r="BG2781" t="str">
            <v>Pass</v>
          </cell>
          <cell r="BH2781" t="str">
            <v>Pass</v>
          </cell>
          <cell r="BI2781" t="str">
            <v>xxxxx</v>
          </cell>
          <cell r="BJ2781">
            <v>0</v>
          </cell>
          <cell r="BK2781">
            <v>0</v>
          </cell>
          <cell r="BL2781">
            <v>0</v>
          </cell>
          <cell r="BM2781"/>
          <cell r="BN2781"/>
          <cell r="BO2781"/>
          <cell r="BP2781"/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/>
          <cell r="BZ2781">
            <v>0</v>
          </cell>
          <cell r="CA2781" t="e">
            <v>#REF!</v>
          </cell>
          <cell r="CB2781" t="str">
            <v>Match</v>
          </cell>
          <cell r="CC2781" t="b">
            <v>0</v>
          </cell>
          <cell r="CD2781" t="str">
            <v>0</v>
          </cell>
          <cell r="CE2781">
            <v>1</v>
          </cell>
          <cell r="CF2781">
            <v>0</v>
          </cell>
          <cell r="CG2781" t="e">
            <v>#VALUE!</v>
          </cell>
          <cell r="CH2781" t="str">
            <v>Invalid #</v>
          </cell>
          <cell r="CI2781">
            <v>43123.686840277776</v>
          </cell>
          <cell r="CJ2781"/>
          <cell r="CK2781" t="e">
            <v>#REF!</v>
          </cell>
          <cell r="CL2781" t="e">
            <v>#REF!</v>
          </cell>
        </row>
        <row r="2782">
          <cell r="BG2782" t="str">
            <v>Pass</v>
          </cell>
          <cell r="BH2782" t="str">
            <v>Pass</v>
          </cell>
          <cell r="BI2782" t="str">
            <v>xxxxx</v>
          </cell>
          <cell r="BJ2782">
            <v>0</v>
          </cell>
          <cell r="BK2782">
            <v>0</v>
          </cell>
          <cell r="BL2782">
            <v>0</v>
          </cell>
          <cell r="BM2782"/>
          <cell r="BN2782"/>
          <cell r="BO2782"/>
          <cell r="BP2782"/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/>
          <cell r="BZ2782">
            <v>0</v>
          </cell>
          <cell r="CA2782" t="e">
            <v>#REF!</v>
          </cell>
          <cell r="CB2782" t="str">
            <v>Match</v>
          </cell>
          <cell r="CC2782" t="b">
            <v>0</v>
          </cell>
          <cell r="CD2782" t="str">
            <v>0</v>
          </cell>
          <cell r="CE2782">
            <v>1</v>
          </cell>
          <cell r="CF2782">
            <v>0</v>
          </cell>
          <cell r="CG2782" t="e">
            <v>#VALUE!</v>
          </cell>
          <cell r="CH2782" t="str">
            <v>Invalid #</v>
          </cell>
          <cell r="CI2782">
            <v>43123.686840277776</v>
          </cell>
          <cell r="CJ2782"/>
          <cell r="CK2782" t="e">
            <v>#REF!</v>
          </cell>
          <cell r="CL2782" t="e">
            <v>#REF!</v>
          </cell>
        </row>
        <row r="2783">
          <cell r="BG2783" t="str">
            <v>Pass</v>
          </cell>
          <cell r="BH2783" t="str">
            <v>Pass</v>
          </cell>
          <cell r="BI2783" t="str">
            <v>xxxxx</v>
          </cell>
          <cell r="BJ2783">
            <v>0</v>
          </cell>
          <cell r="BK2783">
            <v>0</v>
          </cell>
          <cell r="BL2783">
            <v>0</v>
          </cell>
          <cell r="BM2783"/>
          <cell r="BN2783"/>
          <cell r="BO2783"/>
          <cell r="BP2783"/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/>
          <cell r="BZ2783">
            <v>0</v>
          </cell>
          <cell r="CA2783" t="e">
            <v>#REF!</v>
          </cell>
          <cell r="CB2783" t="str">
            <v>Match</v>
          </cell>
          <cell r="CC2783" t="b">
            <v>0</v>
          </cell>
          <cell r="CD2783" t="str">
            <v>0</v>
          </cell>
          <cell r="CE2783">
            <v>1</v>
          </cell>
          <cell r="CF2783">
            <v>0</v>
          </cell>
          <cell r="CG2783" t="e">
            <v>#VALUE!</v>
          </cell>
          <cell r="CH2783" t="str">
            <v>Invalid #</v>
          </cell>
          <cell r="CI2783">
            <v>43123.686840277776</v>
          </cell>
          <cell r="CJ2783"/>
          <cell r="CK2783" t="e">
            <v>#REF!</v>
          </cell>
          <cell r="CL2783" t="e">
            <v>#REF!</v>
          </cell>
        </row>
        <row r="2784">
          <cell r="BG2784" t="str">
            <v>Pass</v>
          </cell>
          <cell r="BH2784" t="str">
            <v>Pass</v>
          </cell>
          <cell r="BI2784" t="str">
            <v>xxxxx</v>
          </cell>
          <cell r="BJ2784">
            <v>0</v>
          </cell>
          <cell r="BK2784">
            <v>0</v>
          </cell>
          <cell r="BL2784">
            <v>0</v>
          </cell>
          <cell r="BM2784"/>
          <cell r="BN2784"/>
          <cell r="BO2784"/>
          <cell r="BP2784"/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/>
          <cell r="BZ2784">
            <v>0</v>
          </cell>
          <cell r="CA2784" t="e">
            <v>#REF!</v>
          </cell>
          <cell r="CB2784" t="str">
            <v>Match</v>
          </cell>
          <cell r="CC2784" t="b">
            <v>0</v>
          </cell>
          <cell r="CD2784" t="str">
            <v>0</v>
          </cell>
          <cell r="CE2784">
            <v>1</v>
          </cell>
          <cell r="CF2784">
            <v>0</v>
          </cell>
          <cell r="CG2784" t="e">
            <v>#VALUE!</v>
          </cell>
          <cell r="CH2784" t="str">
            <v>Invalid #</v>
          </cell>
          <cell r="CI2784">
            <v>43123.686840277776</v>
          </cell>
          <cell r="CJ2784"/>
          <cell r="CK2784" t="e">
            <v>#REF!</v>
          </cell>
          <cell r="CL2784" t="e">
            <v>#REF!</v>
          </cell>
        </row>
        <row r="2785">
          <cell r="BG2785" t="str">
            <v>Pass</v>
          </cell>
          <cell r="BH2785" t="str">
            <v>Pass</v>
          </cell>
          <cell r="BI2785" t="str">
            <v>xxxxx</v>
          </cell>
          <cell r="BJ2785">
            <v>0</v>
          </cell>
          <cell r="BK2785">
            <v>0</v>
          </cell>
          <cell r="BL2785">
            <v>0</v>
          </cell>
          <cell r="BM2785"/>
          <cell r="BN2785"/>
          <cell r="BO2785"/>
          <cell r="BP2785"/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/>
          <cell r="BZ2785">
            <v>0</v>
          </cell>
          <cell r="CA2785" t="e">
            <v>#REF!</v>
          </cell>
          <cell r="CB2785" t="str">
            <v>Match</v>
          </cell>
          <cell r="CC2785" t="b">
            <v>0</v>
          </cell>
          <cell r="CD2785" t="str">
            <v>0</v>
          </cell>
          <cell r="CE2785">
            <v>1</v>
          </cell>
          <cell r="CF2785">
            <v>0</v>
          </cell>
          <cell r="CG2785" t="e">
            <v>#VALUE!</v>
          </cell>
          <cell r="CH2785" t="str">
            <v>Invalid #</v>
          </cell>
          <cell r="CI2785">
            <v>43123.686840277776</v>
          </cell>
          <cell r="CJ2785"/>
          <cell r="CK2785" t="e">
            <v>#REF!</v>
          </cell>
          <cell r="CL2785" t="e">
            <v>#REF!</v>
          </cell>
        </row>
        <row r="2786">
          <cell r="BG2786" t="str">
            <v>Pass</v>
          </cell>
          <cell r="BH2786" t="str">
            <v>Pass</v>
          </cell>
          <cell r="BI2786" t="str">
            <v>xxxxx</v>
          </cell>
          <cell r="BJ2786">
            <v>0</v>
          </cell>
          <cell r="BK2786">
            <v>0</v>
          </cell>
          <cell r="BL2786">
            <v>0</v>
          </cell>
          <cell r="BM2786"/>
          <cell r="BN2786"/>
          <cell r="BO2786"/>
          <cell r="BP2786"/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/>
          <cell r="BZ2786">
            <v>0</v>
          </cell>
          <cell r="CA2786" t="e">
            <v>#REF!</v>
          </cell>
          <cell r="CB2786" t="str">
            <v>Match</v>
          </cell>
          <cell r="CC2786" t="b">
            <v>0</v>
          </cell>
          <cell r="CD2786" t="str">
            <v>0</v>
          </cell>
          <cell r="CE2786">
            <v>1</v>
          </cell>
          <cell r="CF2786">
            <v>0</v>
          </cell>
          <cell r="CG2786" t="e">
            <v>#VALUE!</v>
          </cell>
          <cell r="CH2786" t="str">
            <v>Invalid #</v>
          </cell>
          <cell r="CI2786">
            <v>43123.686840277776</v>
          </cell>
          <cell r="CJ2786"/>
          <cell r="CK2786" t="e">
            <v>#REF!</v>
          </cell>
          <cell r="CL2786" t="e">
            <v>#REF!</v>
          </cell>
        </row>
        <row r="2787">
          <cell r="BG2787" t="str">
            <v>Pass</v>
          </cell>
          <cell r="BH2787" t="str">
            <v>Pass</v>
          </cell>
          <cell r="BI2787" t="str">
            <v>xxxxx</v>
          </cell>
          <cell r="BJ2787">
            <v>0</v>
          </cell>
          <cell r="BK2787">
            <v>0</v>
          </cell>
          <cell r="BL2787">
            <v>0</v>
          </cell>
          <cell r="BM2787"/>
          <cell r="BN2787"/>
          <cell r="BO2787"/>
          <cell r="BP2787"/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/>
          <cell r="BZ2787">
            <v>0</v>
          </cell>
          <cell r="CA2787" t="e">
            <v>#REF!</v>
          </cell>
          <cell r="CB2787" t="str">
            <v>Match</v>
          </cell>
          <cell r="CC2787" t="b">
            <v>0</v>
          </cell>
          <cell r="CD2787" t="str">
            <v>0</v>
          </cell>
          <cell r="CE2787">
            <v>1</v>
          </cell>
          <cell r="CF2787">
            <v>0</v>
          </cell>
          <cell r="CG2787" t="e">
            <v>#VALUE!</v>
          </cell>
          <cell r="CH2787" t="str">
            <v>Invalid #</v>
          </cell>
          <cell r="CI2787">
            <v>43123.686840277776</v>
          </cell>
          <cell r="CJ2787"/>
          <cell r="CK2787" t="e">
            <v>#REF!</v>
          </cell>
          <cell r="CL2787" t="e">
            <v>#REF!</v>
          </cell>
        </row>
        <row r="2788">
          <cell r="BG2788" t="str">
            <v>Pass</v>
          </cell>
          <cell r="BH2788" t="str">
            <v>Pass</v>
          </cell>
          <cell r="BI2788" t="str">
            <v>xxxxx</v>
          </cell>
          <cell r="BJ2788">
            <v>0</v>
          </cell>
          <cell r="BK2788">
            <v>0</v>
          </cell>
          <cell r="BL2788">
            <v>0</v>
          </cell>
          <cell r="BM2788"/>
          <cell r="BN2788"/>
          <cell r="BO2788"/>
          <cell r="BP2788"/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/>
          <cell r="BZ2788">
            <v>0</v>
          </cell>
          <cell r="CA2788" t="e">
            <v>#REF!</v>
          </cell>
          <cell r="CB2788" t="str">
            <v>Match</v>
          </cell>
          <cell r="CC2788" t="b">
            <v>0</v>
          </cell>
          <cell r="CD2788" t="str">
            <v>0</v>
          </cell>
          <cell r="CE2788">
            <v>1</v>
          </cell>
          <cell r="CF2788">
            <v>0</v>
          </cell>
          <cell r="CG2788" t="e">
            <v>#VALUE!</v>
          </cell>
          <cell r="CH2788" t="str">
            <v>Invalid #</v>
          </cell>
          <cell r="CI2788">
            <v>43123.686840277776</v>
          </cell>
          <cell r="CJ2788"/>
          <cell r="CK2788" t="e">
            <v>#REF!</v>
          </cell>
          <cell r="CL2788" t="e">
            <v>#REF!</v>
          </cell>
        </row>
        <row r="2789">
          <cell r="BG2789" t="str">
            <v>Pass</v>
          </cell>
          <cell r="BH2789" t="str">
            <v>Pass</v>
          </cell>
          <cell r="BI2789" t="str">
            <v>xxxxx</v>
          </cell>
          <cell r="BJ2789">
            <v>0</v>
          </cell>
          <cell r="BK2789">
            <v>0</v>
          </cell>
          <cell r="BL2789">
            <v>0</v>
          </cell>
          <cell r="BM2789"/>
          <cell r="BN2789"/>
          <cell r="BO2789"/>
          <cell r="BP2789"/>
          <cell r="BQ2789">
            <v>0</v>
          </cell>
          <cell r="BR2789">
            <v>0</v>
          </cell>
          <cell r="BS2789">
            <v>0</v>
          </cell>
          <cell r="BT2789">
            <v>0</v>
          </cell>
          <cell r="BU2789">
            <v>0</v>
          </cell>
          <cell r="BV2789">
            <v>0</v>
          </cell>
          <cell r="BW2789">
            <v>0</v>
          </cell>
          <cell r="BX2789">
            <v>0</v>
          </cell>
          <cell r="BY2789"/>
          <cell r="BZ2789">
            <v>0</v>
          </cell>
          <cell r="CA2789" t="e">
            <v>#REF!</v>
          </cell>
          <cell r="CB2789" t="str">
            <v>Match</v>
          </cell>
          <cell r="CC2789" t="b">
            <v>0</v>
          </cell>
          <cell r="CD2789" t="str">
            <v>0</v>
          </cell>
          <cell r="CE2789">
            <v>1</v>
          </cell>
          <cell r="CF2789">
            <v>0</v>
          </cell>
          <cell r="CG2789" t="e">
            <v>#VALUE!</v>
          </cell>
          <cell r="CH2789" t="str">
            <v>Invalid #</v>
          </cell>
          <cell r="CI2789">
            <v>43123.686840277776</v>
          </cell>
          <cell r="CJ2789"/>
          <cell r="CK2789" t="e">
            <v>#REF!</v>
          </cell>
          <cell r="CL2789" t="e">
            <v>#REF!</v>
          </cell>
        </row>
        <row r="2790">
          <cell r="BG2790" t="str">
            <v>Pass</v>
          </cell>
          <cell r="BH2790" t="str">
            <v>Pass</v>
          </cell>
          <cell r="BI2790" t="str">
            <v>xxxxx</v>
          </cell>
          <cell r="BJ2790">
            <v>0</v>
          </cell>
          <cell r="BK2790">
            <v>0</v>
          </cell>
          <cell r="BL2790">
            <v>0</v>
          </cell>
          <cell r="BM2790"/>
          <cell r="BN2790"/>
          <cell r="BO2790"/>
          <cell r="BP2790"/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/>
          <cell r="BZ2790">
            <v>0</v>
          </cell>
          <cell r="CA2790" t="e">
            <v>#REF!</v>
          </cell>
          <cell r="CB2790" t="str">
            <v>Match</v>
          </cell>
          <cell r="CC2790" t="b">
            <v>0</v>
          </cell>
          <cell r="CD2790" t="str">
            <v>0</v>
          </cell>
          <cell r="CE2790">
            <v>1</v>
          </cell>
          <cell r="CF2790">
            <v>0</v>
          </cell>
          <cell r="CG2790" t="e">
            <v>#VALUE!</v>
          </cell>
          <cell r="CH2790" t="str">
            <v>Invalid #</v>
          </cell>
          <cell r="CI2790">
            <v>43123.686840277776</v>
          </cell>
          <cell r="CJ2790"/>
          <cell r="CK2790" t="e">
            <v>#REF!</v>
          </cell>
          <cell r="CL2790" t="e">
            <v>#REF!</v>
          </cell>
        </row>
        <row r="2791">
          <cell r="BG2791" t="str">
            <v>Pass</v>
          </cell>
          <cell r="BH2791" t="str">
            <v>Pass</v>
          </cell>
          <cell r="BI2791" t="str">
            <v>xxxxx</v>
          </cell>
          <cell r="BJ2791">
            <v>0</v>
          </cell>
          <cell r="BK2791">
            <v>0</v>
          </cell>
          <cell r="BL2791">
            <v>0</v>
          </cell>
          <cell r="BM2791"/>
          <cell r="BN2791"/>
          <cell r="BO2791"/>
          <cell r="BP2791"/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0</v>
          </cell>
          <cell r="BV2791">
            <v>0</v>
          </cell>
          <cell r="BW2791">
            <v>0</v>
          </cell>
          <cell r="BX2791">
            <v>0</v>
          </cell>
          <cell r="BY2791"/>
          <cell r="BZ2791">
            <v>0</v>
          </cell>
          <cell r="CA2791" t="e">
            <v>#REF!</v>
          </cell>
          <cell r="CB2791" t="str">
            <v>Match</v>
          </cell>
          <cell r="CC2791" t="b">
            <v>0</v>
          </cell>
          <cell r="CD2791" t="str">
            <v>0</v>
          </cell>
          <cell r="CE2791">
            <v>1</v>
          </cell>
          <cell r="CF2791">
            <v>0</v>
          </cell>
          <cell r="CG2791" t="e">
            <v>#VALUE!</v>
          </cell>
          <cell r="CH2791" t="str">
            <v>Invalid #</v>
          </cell>
          <cell r="CI2791">
            <v>43123.686840277776</v>
          </cell>
          <cell r="CJ2791"/>
          <cell r="CK2791" t="e">
            <v>#REF!</v>
          </cell>
          <cell r="CL2791" t="e">
            <v>#REF!</v>
          </cell>
        </row>
        <row r="2792">
          <cell r="BG2792" t="str">
            <v>Pass</v>
          </cell>
          <cell r="BH2792" t="str">
            <v>Pass</v>
          </cell>
          <cell r="BI2792" t="str">
            <v>xxxxx</v>
          </cell>
          <cell r="BJ2792">
            <v>0</v>
          </cell>
          <cell r="BK2792">
            <v>0</v>
          </cell>
          <cell r="BL2792">
            <v>0</v>
          </cell>
          <cell r="BM2792"/>
          <cell r="BN2792"/>
          <cell r="BO2792"/>
          <cell r="BP2792"/>
          <cell r="BQ2792">
            <v>0</v>
          </cell>
          <cell r="BR2792">
            <v>0</v>
          </cell>
          <cell r="BS2792">
            <v>0</v>
          </cell>
          <cell r="BT2792">
            <v>0</v>
          </cell>
          <cell r="BU2792">
            <v>0</v>
          </cell>
          <cell r="BV2792">
            <v>0</v>
          </cell>
          <cell r="BW2792">
            <v>0</v>
          </cell>
          <cell r="BX2792">
            <v>0</v>
          </cell>
          <cell r="BY2792"/>
          <cell r="BZ2792">
            <v>0</v>
          </cell>
          <cell r="CA2792" t="e">
            <v>#REF!</v>
          </cell>
          <cell r="CB2792" t="str">
            <v>Match</v>
          </cell>
          <cell r="CC2792" t="b">
            <v>0</v>
          </cell>
          <cell r="CD2792" t="str">
            <v>0</v>
          </cell>
          <cell r="CE2792">
            <v>1</v>
          </cell>
          <cell r="CF2792">
            <v>0</v>
          </cell>
          <cell r="CG2792" t="e">
            <v>#VALUE!</v>
          </cell>
          <cell r="CH2792" t="str">
            <v>Invalid #</v>
          </cell>
          <cell r="CI2792">
            <v>43123.686840277776</v>
          </cell>
          <cell r="CJ2792"/>
          <cell r="CK2792" t="e">
            <v>#REF!</v>
          </cell>
          <cell r="CL2792" t="e">
            <v>#REF!</v>
          </cell>
        </row>
        <row r="2793">
          <cell r="BG2793" t="str">
            <v>Pass</v>
          </cell>
          <cell r="BH2793" t="str">
            <v>Pass</v>
          </cell>
          <cell r="BI2793" t="str">
            <v>xxxxx</v>
          </cell>
          <cell r="BJ2793">
            <v>0</v>
          </cell>
          <cell r="BK2793">
            <v>0</v>
          </cell>
          <cell r="BL2793">
            <v>0</v>
          </cell>
          <cell r="BM2793"/>
          <cell r="BN2793"/>
          <cell r="BO2793"/>
          <cell r="BP2793"/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0</v>
          </cell>
          <cell r="BV2793">
            <v>0</v>
          </cell>
          <cell r="BW2793">
            <v>0</v>
          </cell>
          <cell r="BX2793">
            <v>0</v>
          </cell>
          <cell r="BY2793"/>
          <cell r="BZ2793">
            <v>0</v>
          </cell>
          <cell r="CA2793" t="e">
            <v>#REF!</v>
          </cell>
          <cell r="CB2793" t="str">
            <v>Match</v>
          </cell>
          <cell r="CC2793" t="b">
            <v>0</v>
          </cell>
          <cell r="CD2793" t="str">
            <v>0</v>
          </cell>
          <cell r="CE2793">
            <v>1</v>
          </cell>
          <cell r="CF2793">
            <v>0</v>
          </cell>
          <cell r="CG2793" t="e">
            <v>#VALUE!</v>
          </cell>
          <cell r="CH2793" t="str">
            <v>Invalid #</v>
          </cell>
          <cell r="CI2793">
            <v>43123.686840277776</v>
          </cell>
          <cell r="CJ2793"/>
          <cell r="CK2793" t="e">
            <v>#REF!</v>
          </cell>
          <cell r="CL2793" t="e">
            <v>#REF!</v>
          </cell>
        </row>
        <row r="2794">
          <cell r="BG2794" t="str">
            <v>Pass</v>
          </cell>
          <cell r="BH2794" t="str">
            <v>Pass</v>
          </cell>
          <cell r="BI2794" t="str">
            <v>xxxxx</v>
          </cell>
          <cell r="BJ2794">
            <v>0</v>
          </cell>
          <cell r="BK2794">
            <v>0</v>
          </cell>
          <cell r="BL2794">
            <v>0</v>
          </cell>
          <cell r="BM2794"/>
          <cell r="BN2794"/>
          <cell r="BO2794"/>
          <cell r="BP2794"/>
          <cell r="BQ2794">
            <v>0</v>
          </cell>
          <cell r="BR2794">
            <v>0</v>
          </cell>
          <cell r="BS2794">
            <v>0</v>
          </cell>
          <cell r="BT2794">
            <v>0</v>
          </cell>
          <cell r="BU2794">
            <v>0</v>
          </cell>
          <cell r="BV2794">
            <v>0</v>
          </cell>
          <cell r="BW2794">
            <v>0</v>
          </cell>
          <cell r="BX2794">
            <v>0</v>
          </cell>
          <cell r="BY2794"/>
          <cell r="BZ2794">
            <v>0</v>
          </cell>
          <cell r="CA2794" t="e">
            <v>#REF!</v>
          </cell>
          <cell r="CB2794" t="str">
            <v>Match</v>
          </cell>
          <cell r="CC2794" t="b">
            <v>0</v>
          </cell>
          <cell r="CD2794" t="str">
            <v>0</v>
          </cell>
          <cell r="CE2794">
            <v>1</v>
          </cell>
          <cell r="CF2794">
            <v>0</v>
          </cell>
          <cell r="CG2794" t="e">
            <v>#VALUE!</v>
          </cell>
          <cell r="CH2794" t="str">
            <v>Invalid #</v>
          </cell>
          <cell r="CI2794">
            <v>43123.686840277776</v>
          </cell>
          <cell r="CJ2794"/>
          <cell r="CK2794" t="e">
            <v>#REF!</v>
          </cell>
          <cell r="CL2794" t="e">
            <v>#REF!</v>
          </cell>
        </row>
        <row r="2795">
          <cell r="BG2795" t="str">
            <v>Pass</v>
          </cell>
          <cell r="BH2795" t="str">
            <v>Pass</v>
          </cell>
          <cell r="BI2795" t="str">
            <v>xxxxx</v>
          </cell>
          <cell r="BJ2795">
            <v>0</v>
          </cell>
          <cell r="BK2795">
            <v>0</v>
          </cell>
          <cell r="BL2795">
            <v>0</v>
          </cell>
          <cell r="BM2795"/>
          <cell r="BN2795"/>
          <cell r="BO2795"/>
          <cell r="BP2795"/>
          <cell r="BQ2795">
            <v>0</v>
          </cell>
          <cell r="BR2795">
            <v>0</v>
          </cell>
          <cell r="BS2795">
            <v>0</v>
          </cell>
          <cell r="BT2795">
            <v>0</v>
          </cell>
          <cell r="BU2795">
            <v>0</v>
          </cell>
          <cell r="BV2795">
            <v>0</v>
          </cell>
          <cell r="BW2795">
            <v>0</v>
          </cell>
          <cell r="BX2795">
            <v>0</v>
          </cell>
          <cell r="BY2795"/>
          <cell r="BZ2795">
            <v>0</v>
          </cell>
          <cell r="CA2795" t="e">
            <v>#REF!</v>
          </cell>
          <cell r="CB2795" t="str">
            <v>Match</v>
          </cell>
          <cell r="CC2795" t="b">
            <v>0</v>
          </cell>
          <cell r="CD2795" t="str">
            <v>0</v>
          </cell>
          <cell r="CE2795">
            <v>1</v>
          </cell>
          <cell r="CF2795">
            <v>0</v>
          </cell>
          <cell r="CG2795" t="e">
            <v>#VALUE!</v>
          </cell>
          <cell r="CH2795" t="str">
            <v>Invalid #</v>
          </cell>
          <cell r="CI2795">
            <v>43123.686840277776</v>
          </cell>
          <cell r="CJ2795"/>
          <cell r="CK2795" t="e">
            <v>#REF!</v>
          </cell>
          <cell r="CL2795" t="e">
            <v>#REF!</v>
          </cell>
        </row>
        <row r="2796">
          <cell r="BG2796" t="str">
            <v>Pass</v>
          </cell>
          <cell r="BH2796" t="str">
            <v>Pass</v>
          </cell>
          <cell r="BI2796" t="str">
            <v>xxxxx</v>
          </cell>
          <cell r="BJ2796">
            <v>0</v>
          </cell>
          <cell r="BK2796">
            <v>0</v>
          </cell>
          <cell r="BL2796">
            <v>0</v>
          </cell>
          <cell r="BM2796"/>
          <cell r="BN2796"/>
          <cell r="BO2796"/>
          <cell r="BP2796"/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0</v>
          </cell>
          <cell r="BV2796">
            <v>0</v>
          </cell>
          <cell r="BW2796">
            <v>0</v>
          </cell>
          <cell r="BX2796">
            <v>0</v>
          </cell>
          <cell r="BY2796"/>
          <cell r="BZ2796">
            <v>0</v>
          </cell>
          <cell r="CA2796" t="e">
            <v>#REF!</v>
          </cell>
          <cell r="CB2796" t="str">
            <v>Match</v>
          </cell>
          <cell r="CC2796" t="b">
            <v>0</v>
          </cell>
          <cell r="CD2796" t="str">
            <v>0</v>
          </cell>
          <cell r="CE2796">
            <v>1</v>
          </cell>
          <cell r="CF2796">
            <v>0</v>
          </cell>
          <cell r="CG2796" t="e">
            <v>#VALUE!</v>
          </cell>
          <cell r="CH2796" t="str">
            <v>Invalid #</v>
          </cell>
          <cell r="CI2796">
            <v>43123.686840277776</v>
          </cell>
          <cell r="CJ2796"/>
          <cell r="CK2796" t="e">
            <v>#REF!</v>
          </cell>
          <cell r="CL2796" t="e">
            <v>#REF!</v>
          </cell>
        </row>
        <row r="2797">
          <cell r="BG2797" t="str">
            <v>Pass</v>
          </cell>
          <cell r="BH2797" t="str">
            <v>Pass</v>
          </cell>
          <cell r="BI2797" t="str">
            <v>xxxxx</v>
          </cell>
          <cell r="BJ2797">
            <v>0</v>
          </cell>
          <cell r="BK2797">
            <v>0</v>
          </cell>
          <cell r="BL2797">
            <v>0</v>
          </cell>
          <cell r="BM2797"/>
          <cell r="BN2797"/>
          <cell r="BO2797"/>
          <cell r="BP2797"/>
          <cell r="BQ2797">
            <v>0</v>
          </cell>
          <cell r="BR2797">
            <v>0</v>
          </cell>
          <cell r="BS2797">
            <v>0</v>
          </cell>
          <cell r="BT2797">
            <v>0</v>
          </cell>
          <cell r="BU2797">
            <v>0</v>
          </cell>
          <cell r="BV2797">
            <v>0</v>
          </cell>
          <cell r="BW2797">
            <v>0</v>
          </cell>
          <cell r="BX2797">
            <v>0</v>
          </cell>
          <cell r="BY2797"/>
          <cell r="BZ2797">
            <v>0</v>
          </cell>
          <cell r="CA2797" t="e">
            <v>#REF!</v>
          </cell>
          <cell r="CB2797" t="str">
            <v>Match</v>
          </cell>
          <cell r="CC2797" t="b">
            <v>0</v>
          </cell>
          <cell r="CD2797" t="str">
            <v>0</v>
          </cell>
          <cell r="CE2797">
            <v>1</v>
          </cell>
          <cell r="CF2797">
            <v>0</v>
          </cell>
          <cell r="CG2797" t="e">
            <v>#VALUE!</v>
          </cell>
          <cell r="CH2797" t="str">
            <v>Invalid #</v>
          </cell>
          <cell r="CI2797">
            <v>43123.686840277776</v>
          </cell>
          <cell r="CJ2797"/>
          <cell r="CK2797" t="e">
            <v>#REF!</v>
          </cell>
          <cell r="CL2797" t="e">
            <v>#REF!</v>
          </cell>
        </row>
        <row r="2798">
          <cell r="BG2798" t="str">
            <v>Pass</v>
          </cell>
          <cell r="BH2798" t="str">
            <v>Pass</v>
          </cell>
          <cell r="BI2798" t="str">
            <v>xxxxx</v>
          </cell>
          <cell r="BJ2798">
            <v>0</v>
          </cell>
          <cell r="BK2798">
            <v>0</v>
          </cell>
          <cell r="BL2798">
            <v>0</v>
          </cell>
          <cell r="BM2798"/>
          <cell r="BN2798"/>
          <cell r="BO2798"/>
          <cell r="BP2798"/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/>
          <cell r="BZ2798">
            <v>0</v>
          </cell>
          <cell r="CA2798" t="e">
            <v>#REF!</v>
          </cell>
          <cell r="CB2798" t="str">
            <v>Match</v>
          </cell>
          <cell r="CC2798" t="b">
            <v>0</v>
          </cell>
          <cell r="CD2798" t="str">
            <v>0</v>
          </cell>
          <cell r="CE2798">
            <v>1</v>
          </cell>
          <cell r="CF2798">
            <v>0</v>
          </cell>
          <cell r="CG2798" t="e">
            <v>#VALUE!</v>
          </cell>
          <cell r="CH2798" t="str">
            <v>Invalid #</v>
          </cell>
          <cell r="CI2798">
            <v>43123.686840277776</v>
          </cell>
          <cell r="CJ2798"/>
          <cell r="CK2798" t="e">
            <v>#REF!</v>
          </cell>
          <cell r="CL2798" t="e">
            <v>#REF!</v>
          </cell>
        </row>
        <row r="2799">
          <cell r="BG2799" t="str">
            <v>Pass</v>
          </cell>
          <cell r="BH2799" t="str">
            <v>Pass</v>
          </cell>
          <cell r="BI2799" t="str">
            <v>xxxxx</v>
          </cell>
          <cell r="BJ2799">
            <v>0</v>
          </cell>
          <cell r="BK2799">
            <v>0</v>
          </cell>
          <cell r="BL2799">
            <v>0</v>
          </cell>
          <cell r="BM2799"/>
          <cell r="BN2799"/>
          <cell r="BO2799"/>
          <cell r="BP2799"/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/>
          <cell r="BZ2799">
            <v>0</v>
          </cell>
          <cell r="CA2799" t="e">
            <v>#REF!</v>
          </cell>
          <cell r="CB2799" t="str">
            <v>Match</v>
          </cell>
          <cell r="CC2799" t="b">
            <v>0</v>
          </cell>
          <cell r="CD2799" t="str">
            <v>0</v>
          </cell>
          <cell r="CE2799">
            <v>1</v>
          </cell>
          <cell r="CF2799">
            <v>0</v>
          </cell>
          <cell r="CG2799" t="e">
            <v>#VALUE!</v>
          </cell>
          <cell r="CH2799" t="str">
            <v>Invalid #</v>
          </cell>
          <cell r="CI2799">
            <v>43123.686840277776</v>
          </cell>
          <cell r="CJ2799"/>
          <cell r="CK2799" t="e">
            <v>#REF!</v>
          </cell>
          <cell r="CL2799" t="e">
            <v>#REF!</v>
          </cell>
        </row>
        <row r="2800">
          <cell r="BG2800" t="str">
            <v>Pass</v>
          </cell>
          <cell r="BH2800" t="str">
            <v>Pass</v>
          </cell>
          <cell r="BI2800" t="str">
            <v>xxxxx</v>
          </cell>
          <cell r="BJ2800">
            <v>0</v>
          </cell>
          <cell r="BK2800">
            <v>0</v>
          </cell>
          <cell r="BL2800">
            <v>0</v>
          </cell>
          <cell r="BM2800"/>
          <cell r="BN2800"/>
          <cell r="BO2800"/>
          <cell r="BP2800"/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/>
          <cell r="BZ2800">
            <v>0</v>
          </cell>
          <cell r="CA2800" t="e">
            <v>#REF!</v>
          </cell>
          <cell r="CB2800" t="str">
            <v>Match</v>
          </cell>
          <cell r="CC2800" t="b">
            <v>0</v>
          </cell>
          <cell r="CD2800" t="str">
            <v>0</v>
          </cell>
          <cell r="CE2800">
            <v>1</v>
          </cell>
          <cell r="CF2800">
            <v>0</v>
          </cell>
          <cell r="CG2800" t="e">
            <v>#VALUE!</v>
          </cell>
          <cell r="CH2800" t="str">
            <v>Invalid #</v>
          </cell>
          <cell r="CI2800">
            <v>43123.686840277776</v>
          </cell>
          <cell r="CJ2800"/>
          <cell r="CK2800" t="e">
            <v>#REF!</v>
          </cell>
          <cell r="CL2800" t="e">
            <v>#REF!</v>
          </cell>
        </row>
        <row r="2801">
          <cell r="BG2801" t="str">
            <v>Pass</v>
          </cell>
          <cell r="BH2801" t="str">
            <v>Pass</v>
          </cell>
          <cell r="BI2801" t="str">
            <v>xxxxx</v>
          </cell>
          <cell r="BJ2801">
            <v>0</v>
          </cell>
          <cell r="BK2801">
            <v>0</v>
          </cell>
          <cell r="BL2801">
            <v>0</v>
          </cell>
          <cell r="BM2801"/>
          <cell r="BN2801"/>
          <cell r="BO2801"/>
          <cell r="BP2801"/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/>
          <cell r="BZ2801">
            <v>0</v>
          </cell>
          <cell r="CA2801" t="e">
            <v>#REF!</v>
          </cell>
          <cell r="CB2801" t="str">
            <v>Match</v>
          </cell>
          <cell r="CC2801" t="b">
            <v>0</v>
          </cell>
          <cell r="CD2801" t="str">
            <v>0</v>
          </cell>
          <cell r="CE2801">
            <v>1</v>
          </cell>
          <cell r="CF2801">
            <v>0</v>
          </cell>
          <cell r="CG2801" t="e">
            <v>#VALUE!</v>
          </cell>
          <cell r="CH2801" t="str">
            <v>Invalid #</v>
          </cell>
          <cell r="CI2801">
            <v>43123.686840277776</v>
          </cell>
          <cell r="CJ2801"/>
          <cell r="CK2801" t="e">
            <v>#REF!</v>
          </cell>
          <cell r="CL2801" t="e">
            <v>#REF!</v>
          </cell>
        </row>
        <row r="2802">
          <cell r="BG2802" t="str">
            <v>Pass</v>
          </cell>
          <cell r="BH2802" t="str">
            <v>Pass</v>
          </cell>
          <cell r="BI2802" t="str">
            <v>xxxxx</v>
          </cell>
          <cell r="BJ2802">
            <v>0</v>
          </cell>
          <cell r="BK2802">
            <v>0</v>
          </cell>
          <cell r="BL2802">
            <v>0</v>
          </cell>
          <cell r="BM2802"/>
          <cell r="BN2802"/>
          <cell r="BO2802"/>
          <cell r="BP2802"/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/>
          <cell r="BZ2802">
            <v>0</v>
          </cell>
          <cell r="CA2802" t="e">
            <v>#REF!</v>
          </cell>
          <cell r="CB2802" t="str">
            <v>Match</v>
          </cell>
          <cell r="CC2802" t="b">
            <v>0</v>
          </cell>
          <cell r="CD2802" t="str">
            <v>0</v>
          </cell>
          <cell r="CE2802">
            <v>1</v>
          </cell>
          <cell r="CF2802">
            <v>0</v>
          </cell>
          <cell r="CG2802" t="e">
            <v>#VALUE!</v>
          </cell>
          <cell r="CH2802" t="str">
            <v>Invalid #</v>
          </cell>
          <cell r="CI2802">
            <v>43123.686840277776</v>
          </cell>
          <cell r="CJ2802"/>
          <cell r="CK2802" t="e">
            <v>#REF!</v>
          </cell>
          <cell r="CL2802" t="e">
            <v>#REF!</v>
          </cell>
        </row>
        <row r="2803">
          <cell r="BG2803" t="str">
            <v>Pass</v>
          </cell>
          <cell r="BH2803" t="str">
            <v>Pass</v>
          </cell>
          <cell r="BI2803" t="str">
            <v>xxxxx</v>
          </cell>
          <cell r="BJ2803">
            <v>0</v>
          </cell>
          <cell r="BK2803">
            <v>0</v>
          </cell>
          <cell r="BL2803">
            <v>0</v>
          </cell>
          <cell r="BM2803"/>
          <cell r="BN2803"/>
          <cell r="BO2803"/>
          <cell r="BP2803"/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/>
          <cell r="BZ2803">
            <v>0</v>
          </cell>
          <cell r="CA2803" t="e">
            <v>#REF!</v>
          </cell>
          <cell r="CB2803" t="str">
            <v>Match</v>
          </cell>
          <cell r="CC2803" t="b">
            <v>0</v>
          </cell>
          <cell r="CD2803" t="str">
            <v>0</v>
          </cell>
          <cell r="CE2803">
            <v>1</v>
          </cell>
          <cell r="CF2803">
            <v>0</v>
          </cell>
          <cell r="CG2803" t="e">
            <v>#VALUE!</v>
          </cell>
          <cell r="CH2803" t="str">
            <v>Invalid #</v>
          </cell>
          <cell r="CI2803">
            <v>43123.686840277776</v>
          </cell>
          <cell r="CJ2803"/>
          <cell r="CK2803" t="e">
            <v>#REF!</v>
          </cell>
          <cell r="CL2803" t="e">
            <v>#REF!</v>
          </cell>
        </row>
        <row r="2804">
          <cell r="BG2804" t="str">
            <v>Pass</v>
          </cell>
          <cell r="BH2804" t="str">
            <v>Pass</v>
          </cell>
          <cell r="BI2804" t="str">
            <v>xxxxx</v>
          </cell>
          <cell r="BJ2804">
            <v>0</v>
          </cell>
          <cell r="BK2804">
            <v>0</v>
          </cell>
          <cell r="BL2804">
            <v>0</v>
          </cell>
          <cell r="BM2804"/>
          <cell r="BN2804"/>
          <cell r="BO2804"/>
          <cell r="BP2804"/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/>
          <cell r="BZ2804">
            <v>0</v>
          </cell>
          <cell r="CA2804" t="e">
            <v>#REF!</v>
          </cell>
          <cell r="CB2804" t="str">
            <v>Match</v>
          </cell>
          <cell r="CC2804" t="b">
            <v>0</v>
          </cell>
          <cell r="CD2804" t="str">
            <v>0</v>
          </cell>
          <cell r="CE2804">
            <v>1</v>
          </cell>
          <cell r="CF2804">
            <v>0</v>
          </cell>
          <cell r="CG2804" t="e">
            <v>#VALUE!</v>
          </cell>
          <cell r="CH2804" t="str">
            <v>Invalid #</v>
          </cell>
          <cell r="CI2804">
            <v>43123.686840277776</v>
          </cell>
          <cell r="CJ2804"/>
          <cell r="CK2804" t="e">
            <v>#REF!</v>
          </cell>
          <cell r="CL2804" t="e">
            <v>#REF!</v>
          </cell>
        </row>
        <row r="2805">
          <cell r="BG2805" t="str">
            <v>Pass</v>
          </cell>
          <cell r="BH2805" t="str">
            <v>Pass</v>
          </cell>
          <cell r="BI2805" t="str">
            <v>xxxxx</v>
          </cell>
          <cell r="BJ2805">
            <v>0</v>
          </cell>
          <cell r="BK2805">
            <v>0</v>
          </cell>
          <cell r="BL2805">
            <v>0</v>
          </cell>
          <cell r="BM2805"/>
          <cell r="BN2805"/>
          <cell r="BO2805"/>
          <cell r="BP2805"/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/>
          <cell r="BZ2805">
            <v>0</v>
          </cell>
          <cell r="CA2805" t="e">
            <v>#REF!</v>
          </cell>
          <cell r="CB2805" t="str">
            <v>Match</v>
          </cell>
          <cell r="CC2805" t="b">
            <v>0</v>
          </cell>
          <cell r="CD2805" t="str">
            <v>0</v>
          </cell>
          <cell r="CE2805">
            <v>1</v>
          </cell>
          <cell r="CF2805">
            <v>0</v>
          </cell>
          <cell r="CG2805" t="e">
            <v>#VALUE!</v>
          </cell>
          <cell r="CH2805" t="str">
            <v>Invalid #</v>
          </cell>
          <cell r="CI2805">
            <v>43123.686840277776</v>
          </cell>
          <cell r="CJ2805"/>
          <cell r="CK2805" t="e">
            <v>#REF!</v>
          </cell>
          <cell r="CL2805" t="e">
            <v>#REF!</v>
          </cell>
        </row>
        <row r="2806">
          <cell r="BG2806" t="str">
            <v>Pass</v>
          </cell>
          <cell r="BH2806" t="str">
            <v>Pass</v>
          </cell>
          <cell r="BI2806" t="str">
            <v>xxxxx</v>
          </cell>
          <cell r="BJ2806">
            <v>0</v>
          </cell>
          <cell r="BK2806">
            <v>0</v>
          </cell>
          <cell r="BL2806">
            <v>0</v>
          </cell>
          <cell r="BM2806"/>
          <cell r="BN2806"/>
          <cell r="BO2806"/>
          <cell r="BP2806"/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/>
          <cell r="BZ2806">
            <v>0</v>
          </cell>
          <cell r="CA2806" t="e">
            <v>#REF!</v>
          </cell>
          <cell r="CB2806" t="str">
            <v>Match</v>
          </cell>
          <cell r="CC2806" t="b">
            <v>0</v>
          </cell>
          <cell r="CD2806" t="str">
            <v>0</v>
          </cell>
          <cell r="CE2806">
            <v>1</v>
          </cell>
          <cell r="CF2806">
            <v>0</v>
          </cell>
          <cell r="CG2806" t="e">
            <v>#VALUE!</v>
          </cell>
          <cell r="CH2806" t="str">
            <v>Invalid #</v>
          </cell>
          <cell r="CI2806">
            <v>43123.686840277776</v>
          </cell>
          <cell r="CJ2806"/>
          <cell r="CK2806" t="e">
            <v>#REF!</v>
          </cell>
          <cell r="CL2806" t="e">
            <v>#REF!</v>
          </cell>
        </row>
        <row r="2807">
          <cell r="BG2807" t="str">
            <v>Pass</v>
          </cell>
          <cell r="BH2807" t="str">
            <v>Pass</v>
          </cell>
          <cell r="BI2807" t="str">
            <v>xxxxx</v>
          </cell>
          <cell r="BJ2807">
            <v>0</v>
          </cell>
          <cell r="BK2807">
            <v>0</v>
          </cell>
          <cell r="BL2807">
            <v>0</v>
          </cell>
          <cell r="BM2807"/>
          <cell r="BN2807"/>
          <cell r="BO2807"/>
          <cell r="BP2807"/>
          <cell r="BQ2807">
            <v>0</v>
          </cell>
          <cell r="BR2807">
            <v>0</v>
          </cell>
          <cell r="BS2807">
            <v>0</v>
          </cell>
          <cell r="BT2807">
            <v>0</v>
          </cell>
          <cell r="BU2807">
            <v>0</v>
          </cell>
          <cell r="BV2807">
            <v>0</v>
          </cell>
          <cell r="BW2807">
            <v>0</v>
          </cell>
          <cell r="BX2807">
            <v>0</v>
          </cell>
          <cell r="BY2807"/>
          <cell r="BZ2807">
            <v>0</v>
          </cell>
          <cell r="CA2807" t="e">
            <v>#REF!</v>
          </cell>
          <cell r="CB2807" t="str">
            <v>Match</v>
          </cell>
          <cell r="CC2807" t="b">
            <v>0</v>
          </cell>
          <cell r="CD2807" t="str">
            <v>0</v>
          </cell>
          <cell r="CE2807">
            <v>1</v>
          </cell>
          <cell r="CF2807">
            <v>0</v>
          </cell>
          <cell r="CG2807" t="e">
            <v>#VALUE!</v>
          </cell>
          <cell r="CH2807" t="str">
            <v>Invalid #</v>
          </cell>
          <cell r="CI2807">
            <v>43123.686840277776</v>
          </cell>
          <cell r="CJ2807"/>
          <cell r="CK2807" t="e">
            <v>#REF!</v>
          </cell>
          <cell r="CL2807" t="e">
            <v>#REF!</v>
          </cell>
        </row>
        <row r="2808">
          <cell r="BG2808" t="str">
            <v>Pass</v>
          </cell>
          <cell r="BH2808" t="str">
            <v>Pass</v>
          </cell>
          <cell r="BI2808" t="str">
            <v>xxxxx</v>
          </cell>
          <cell r="BJ2808">
            <v>0</v>
          </cell>
          <cell r="BK2808">
            <v>0</v>
          </cell>
          <cell r="BL2808">
            <v>0</v>
          </cell>
          <cell r="BM2808"/>
          <cell r="BN2808"/>
          <cell r="BO2808"/>
          <cell r="BP2808"/>
          <cell r="BQ2808">
            <v>0</v>
          </cell>
          <cell r="BR2808">
            <v>0</v>
          </cell>
          <cell r="BS2808">
            <v>0</v>
          </cell>
          <cell r="BT2808">
            <v>0</v>
          </cell>
          <cell r="BU2808">
            <v>0</v>
          </cell>
          <cell r="BV2808">
            <v>0</v>
          </cell>
          <cell r="BW2808">
            <v>0</v>
          </cell>
          <cell r="BX2808">
            <v>0</v>
          </cell>
          <cell r="BY2808"/>
          <cell r="BZ2808">
            <v>0</v>
          </cell>
          <cell r="CA2808" t="e">
            <v>#REF!</v>
          </cell>
          <cell r="CB2808" t="str">
            <v>Match</v>
          </cell>
          <cell r="CC2808" t="b">
            <v>0</v>
          </cell>
          <cell r="CD2808" t="str">
            <v>0</v>
          </cell>
          <cell r="CE2808">
            <v>1</v>
          </cell>
          <cell r="CF2808">
            <v>0</v>
          </cell>
          <cell r="CG2808" t="e">
            <v>#VALUE!</v>
          </cell>
          <cell r="CH2808" t="str">
            <v>Invalid #</v>
          </cell>
          <cell r="CI2808">
            <v>43123.686840277776</v>
          </cell>
          <cell r="CJ2808"/>
          <cell r="CK2808" t="e">
            <v>#REF!</v>
          </cell>
          <cell r="CL2808" t="e">
            <v>#REF!</v>
          </cell>
        </row>
        <row r="2809">
          <cell r="BG2809" t="str">
            <v>Pass</v>
          </cell>
          <cell r="BH2809" t="str">
            <v>Pass</v>
          </cell>
          <cell r="BI2809" t="str">
            <v>xxxxx</v>
          </cell>
          <cell r="BJ2809">
            <v>0</v>
          </cell>
          <cell r="BK2809">
            <v>0</v>
          </cell>
          <cell r="BL2809">
            <v>0</v>
          </cell>
          <cell r="BM2809"/>
          <cell r="BN2809"/>
          <cell r="BO2809"/>
          <cell r="BP2809"/>
          <cell r="BQ2809">
            <v>0</v>
          </cell>
          <cell r="BR2809">
            <v>0</v>
          </cell>
          <cell r="BS2809">
            <v>0</v>
          </cell>
          <cell r="BT2809">
            <v>0</v>
          </cell>
          <cell r="BU2809">
            <v>0</v>
          </cell>
          <cell r="BV2809">
            <v>0</v>
          </cell>
          <cell r="BW2809">
            <v>0</v>
          </cell>
          <cell r="BX2809">
            <v>0</v>
          </cell>
          <cell r="BY2809"/>
          <cell r="BZ2809">
            <v>0</v>
          </cell>
          <cell r="CA2809" t="e">
            <v>#REF!</v>
          </cell>
          <cell r="CB2809" t="str">
            <v>Match</v>
          </cell>
          <cell r="CC2809" t="b">
            <v>0</v>
          </cell>
          <cell r="CD2809" t="str">
            <v>0</v>
          </cell>
          <cell r="CE2809">
            <v>1</v>
          </cell>
          <cell r="CF2809">
            <v>0</v>
          </cell>
          <cell r="CG2809" t="e">
            <v>#VALUE!</v>
          </cell>
          <cell r="CH2809" t="str">
            <v>Invalid #</v>
          </cell>
          <cell r="CI2809">
            <v>43123.686840277776</v>
          </cell>
          <cell r="CJ2809"/>
          <cell r="CK2809" t="e">
            <v>#REF!</v>
          </cell>
          <cell r="CL2809" t="e">
            <v>#REF!</v>
          </cell>
        </row>
        <row r="2810">
          <cell r="BG2810" t="str">
            <v>Pass</v>
          </cell>
          <cell r="BH2810" t="str">
            <v>Pass</v>
          </cell>
          <cell r="BI2810" t="str">
            <v>xxxxx</v>
          </cell>
          <cell r="BJ2810">
            <v>0</v>
          </cell>
          <cell r="BK2810">
            <v>0</v>
          </cell>
          <cell r="BL2810">
            <v>0</v>
          </cell>
          <cell r="BM2810"/>
          <cell r="BN2810"/>
          <cell r="BO2810"/>
          <cell r="BP2810"/>
          <cell r="BQ2810">
            <v>0</v>
          </cell>
          <cell r="BR2810">
            <v>0</v>
          </cell>
          <cell r="BS2810">
            <v>0</v>
          </cell>
          <cell r="BT2810">
            <v>0</v>
          </cell>
          <cell r="BU2810">
            <v>0</v>
          </cell>
          <cell r="BV2810">
            <v>0</v>
          </cell>
          <cell r="BW2810">
            <v>0</v>
          </cell>
          <cell r="BX2810">
            <v>0</v>
          </cell>
          <cell r="BY2810"/>
          <cell r="BZ2810">
            <v>0</v>
          </cell>
          <cell r="CA2810" t="e">
            <v>#REF!</v>
          </cell>
          <cell r="CB2810" t="str">
            <v>Match</v>
          </cell>
          <cell r="CC2810" t="b">
            <v>0</v>
          </cell>
          <cell r="CD2810" t="str">
            <v>0</v>
          </cell>
          <cell r="CE2810">
            <v>1</v>
          </cell>
          <cell r="CF2810">
            <v>0</v>
          </cell>
          <cell r="CG2810" t="e">
            <v>#VALUE!</v>
          </cell>
          <cell r="CH2810" t="str">
            <v>Invalid #</v>
          </cell>
          <cell r="CI2810">
            <v>43123.686840277776</v>
          </cell>
          <cell r="CJ2810"/>
          <cell r="CK2810" t="e">
            <v>#REF!</v>
          </cell>
          <cell r="CL2810" t="e">
            <v>#REF!</v>
          </cell>
        </row>
        <row r="2811">
          <cell r="BG2811" t="str">
            <v>Pass</v>
          </cell>
          <cell r="BH2811" t="str">
            <v>Pass</v>
          </cell>
          <cell r="BI2811" t="str">
            <v>xxxxx</v>
          </cell>
          <cell r="BJ2811">
            <v>0</v>
          </cell>
          <cell r="BK2811">
            <v>0</v>
          </cell>
          <cell r="BL2811">
            <v>0</v>
          </cell>
          <cell r="BM2811"/>
          <cell r="BN2811"/>
          <cell r="BO2811"/>
          <cell r="BP2811"/>
          <cell r="BQ2811">
            <v>0</v>
          </cell>
          <cell r="BR2811">
            <v>0</v>
          </cell>
          <cell r="BS2811">
            <v>0</v>
          </cell>
          <cell r="BT2811">
            <v>0</v>
          </cell>
          <cell r="BU2811">
            <v>0</v>
          </cell>
          <cell r="BV2811">
            <v>0</v>
          </cell>
          <cell r="BW2811">
            <v>0</v>
          </cell>
          <cell r="BX2811">
            <v>0</v>
          </cell>
          <cell r="BY2811"/>
          <cell r="BZ2811">
            <v>0</v>
          </cell>
          <cell r="CA2811" t="e">
            <v>#REF!</v>
          </cell>
          <cell r="CB2811" t="str">
            <v>Match</v>
          </cell>
          <cell r="CC2811" t="b">
            <v>0</v>
          </cell>
          <cell r="CD2811" t="str">
            <v>0</v>
          </cell>
          <cell r="CE2811">
            <v>1</v>
          </cell>
          <cell r="CF2811">
            <v>0</v>
          </cell>
          <cell r="CG2811" t="e">
            <v>#VALUE!</v>
          </cell>
          <cell r="CH2811" t="str">
            <v>Invalid #</v>
          </cell>
          <cell r="CI2811">
            <v>43123.686840277776</v>
          </cell>
          <cell r="CJ2811"/>
          <cell r="CK2811" t="e">
            <v>#REF!</v>
          </cell>
          <cell r="CL2811" t="e">
            <v>#REF!</v>
          </cell>
        </row>
        <row r="2812">
          <cell r="BG2812" t="str">
            <v>Pass</v>
          </cell>
          <cell r="BH2812" t="str">
            <v>Pass</v>
          </cell>
          <cell r="BI2812" t="str">
            <v>xxxxx</v>
          </cell>
          <cell r="BJ2812">
            <v>0</v>
          </cell>
          <cell r="BK2812">
            <v>0</v>
          </cell>
          <cell r="BL2812">
            <v>0</v>
          </cell>
          <cell r="BM2812"/>
          <cell r="BN2812"/>
          <cell r="BO2812"/>
          <cell r="BP2812"/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/>
          <cell r="BZ2812">
            <v>0</v>
          </cell>
          <cell r="CA2812" t="e">
            <v>#REF!</v>
          </cell>
          <cell r="CB2812" t="str">
            <v>Match</v>
          </cell>
          <cell r="CC2812" t="b">
            <v>0</v>
          </cell>
          <cell r="CD2812" t="str">
            <v>0</v>
          </cell>
          <cell r="CE2812">
            <v>1</v>
          </cell>
          <cell r="CF2812">
            <v>0</v>
          </cell>
          <cell r="CG2812" t="e">
            <v>#VALUE!</v>
          </cell>
          <cell r="CH2812" t="str">
            <v>Invalid #</v>
          </cell>
          <cell r="CI2812">
            <v>43123.686840277776</v>
          </cell>
          <cell r="CJ2812"/>
          <cell r="CK2812" t="e">
            <v>#REF!</v>
          </cell>
          <cell r="CL2812" t="e">
            <v>#REF!</v>
          </cell>
        </row>
        <row r="2813">
          <cell r="BG2813" t="str">
            <v>Pass</v>
          </cell>
          <cell r="BH2813" t="str">
            <v>Pass</v>
          </cell>
          <cell r="BI2813" t="str">
            <v>xxxxx</v>
          </cell>
          <cell r="BJ2813">
            <v>0</v>
          </cell>
          <cell r="BK2813">
            <v>0</v>
          </cell>
          <cell r="BL2813">
            <v>0</v>
          </cell>
          <cell r="BM2813"/>
          <cell r="BN2813"/>
          <cell r="BO2813"/>
          <cell r="BP2813"/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/>
          <cell r="BZ2813">
            <v>0</v>
          </cell>
          <cell r="CA2813" t="e">
            <v>#REF!</v>
          </cell>
          <cell r="CB2813" t="str">
            <v>Match</v>
          </cell>
          <cell r="CC2813" t="b">
            <v>0</v>
          </cell>
          <cell r="CD2813" t="str">
            <v>0</v>
          </cell>
          <cell r="CE2813">
            <v>1</v>
          </cell>
          <cell r="CF2813">
            <v>0</v>
          </cell>
          <cell r="CG2813" t="e">
            <v>#VALUE!</v>
          </cell>
          <cell r="CH2813" t="str">
            <v>Invalid #</v>
          </cell>
          <cell r="CI2813">
            <v>43123.686840277776</v>
          </cell>
          <cell r="CJ2813"/>
          <cell r="CK2813" t="e">
            <v>#REF!</v>
          </cell>
          <cell r="CL2813" t="e">
            <v>#REF!</v>
          </cell>
        </row>
        <row r="2814">
          <cell r="BG2814" t="str">
            <v>Pass</v>
          </cell>
          <cell r="BH2814" t="str">
            <v>Pass</v>
          </cell>
          <cell r="BI2814" t="str">
            <v>xxxxx</v>
          </cell>
          <cell r="BJ2814">
            <v>0</v>
          </cell>
          <cell r="BK2814">
            <v>0</v>
          </cell>
          <cell r="BL2814">
            <v>0</v>
          </cell>
          <cell r="BM2814"/>
          <cell r="BN2814"/>
          <cell r="BO2814"/>
          <cell r="BP2814"/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/>
          <cell r="BZ2814">
            <v>0</v>
          </cell>
          <cell r="CA2814" t="e">
            <v>#REF!</v>
          </cell>
          <cell r="CB2814" t="str">
            <v>Match</v>
          </cell>
          <cell r="CC2814" t="b">
            <v>0</v>
          </cell>
          <cell r="CD2814" t="str">
            <v>0</v>
          </cell>
          <cell r="CE2814">
            <v>1</v>
          </cell>
          <cell r="CF2814">
            <v>0</v>
          </cell>
          <cell r="CG2814" t="e">
            <v>#VALUE!</v>
          </cell>
          <cell r="CH2814" t="str">
            <v>Invalid #</v>
          </cell>
          <cell r="CI2814">
            <v>43123.686840277776</v>
          </cell>
          <cell r="CJ2814"/>
          <cell r="CK2814" t="e">
            <v>#REF!</v>
          </cell>
          <cell r="CL2814" t="e">
            <v>#REF!</v>
          </cell>
        </row>
        <row r="2815">
          <cell r="BG2815" t="str">
            <v>Pass</v>
          </cell>
          <cell r="BH2815" t="str">
            <v>Pass</v>
          </cell>
          <cell r="BI2815" t="str">
            <v>xxxxx</v>
          </cell>
          <cell r="BJ2815">
            <v>0</v>
          </cell>
          <cell r="BK2815">
            <v>0</v>
          </cell>
          <cell r="BL2815">
            <v>0</v>
          </cell>
          <cell r="BM2815"/>
          <cell r="BN2815"/>
          <cell r="BO2815"/>
          <cell r="BP2815"/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/>
          <cell r="BZ2815">
            <v>0</v>
          </cell>
          <cell r="CA2815" t="e">
            <v>#REF!</v>
          </cell>
          <cell r="CB2815" t="str">
            <v>Match</v>
          </cell>
          <cell r="CC2815" t="b">
            <v>0</v>
          </cell>
          <cell r="CD2815" t="str">
            <v>0</v>
          </cell>
          <cell r="CE2815">
            <v>1</v>
          </cell>
          <cell r="CF2815">
            <v>0</v>
          </cell>
          <cell r="CG2815" t="e">
            <v>#VALUE!</v>
          </cell>
          <cell r="CH2815" t="str">
            <v>Invalid #</v>
          </cell>
          <cell r="CI2815">
            <v>43123.686840277776</v>
          </cell>
          <cell r="CJ2815"/>
          <cell r="CK2815" t="e">
            <v>#REF!</v>
          </cell>
          <cell r="CL2815" t="e">
            <v>#REF!</v>
          </cell>
        </row>
        <row r="2816">
          <cell r="BG2816" t="str">
            <v>Pass</v>
          </cell>
          <cell r="BH2816" t="str">
            <v>Pass</v>
          </cell>
          <cell r="BI2816" t="str">
            <v>xxxxx</v>
          </cell>
          <cell r="BJ2816">
            <v>0</v>
          </cell>
          <cell r="BK2816">
            <v>0</v>
          </cell>
          <cell r="BL2816">
            <v>0</v>
          </cell>
          <cell r="BM2816"/>
          <cell r="BN2816"/>
          <cell r="BO2816"/>
          <cell r="BP2816"/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/>
          <cell r="BZ2816">
            <v>0</v>
          </cell>
          <cell r="CA2816" t="e">
            <v>#REF!</v>
          </cell>
          <cell r="CB2816" t="str">
            <v>Match</v>
          </cell>
          <cell r="CC2816" t="b">
            <v>0</v>
          </cell>
          <cell r="CD2816" t="str">
            <v>0</v>
          </cell>
          <cell r="CE2816">
            <v>1</v>
          </cell>
          <cell r="CF2816">
            <v>0</v>
          </cell>
          <cell r="CG2816" t="e">
            <v>#VALUE!</v>
          </cell>
          <cell r="CH2816" t="str">
            <v>Invalid #</v>
          </cell>
          <cell r="CI2816">
            <v>43123.686840277776</v>
          </cell>
          <cell r="CJ2816"/>
          <cell r="CK2816" t="e">
            <v>#REF!</v>
          </cell>
          <cell r="CL2816" t="e">
            <v>#REF!</v>
          </cell>
        </row>
        <row r="2817">
          <cell r="BG2817" t="str">
            <v>Pass</v>
          </cell>
          <cell r="BH2817" t="str">
            <v>Pass</v>
          </cell>
          <cell r="BI2817" t="str">
            <v>xxxxx</v>
          </cell>
          <cell r="BJ2817">
            <v>0</v>
          </cell>
          <cell r="BK2817">
            <v>0</v>
          </cell>
          <cell r="BL2817">
            <v>0</v>
          </cell>
          <cell r="BM2817"/>
          <cell r="BN2817"/>
          <cell r="BO2817"/>
          <cell r="BP2817"/>
          <cell r="BQ2817">
            <v>0</v>
          </cell>
          <cell r="BR2817">
            <v>0</v>
          </cell>
          <cell r="BS2817">
            <v>0</v>
          </cell>
          <cell r="BT2817">
            <v>0</v>
          </cell>
          <cell r="BU2817">
            <v>0</v>
          </cell>
          <cell r="BV2817">
            <v>0</v>
          </cell>
          <cell r="BW2817">
            <v>0</v>
          </cell>
          <cell r="BX2817">
            <v>0</v>
          </cell>
          <cell r="BY2817"/>
          <cell r="BZ2817">
            <v>0</v>
          </cell>
          <cell r="CA2817" t="e">
            <v>#REF!</v>
          </cell>
          <cell r="CB2817" t="str">
            <v>Match</v>
          </cell>
          <cell r="CC2817" t="b">
            <v>0</v>
          </cell>
          <cell r="CD2817" t="str">
            <v>0</v>
          </cell>
          <cell r="CE2817">
            <v>1</v>
          </cell>
          <cell r="CF2817">
            <v>0</v>
          </cell>
          <cell r="CG2817" t="e">
            <v>#VALUE!</v>
          </cell>
          <cell r="CH2817" t="str">
            <v>Invalid #</v>
          </cell>
          <cell r="CI2817">
            <v>43123.686840277776</v>
          </cell>
          <cell r="CJ2817"/>
          <cell r="CK2817" t="e">
            <v>#REF!</v>
          </cell>
          <cell r="CL2817" t="e">
            <v>#REF!</v>
          </cell>
        </row>
        <row r="2818">
          <cell r="BG2818" t="str">
            <v>Pass</v>
          </cell>
          <cell r="BH2818" t="str">
            <v>Pass</v>
          </cell>
          <cell r="BI2818" t="str">
            <v>xxxxx</v>
          </cell>
          <cell r="BJ2818">
            <v>0</v>
          </cell>
          <cell r="BK2818">
            <v>0</v>
          </cell>
          <cell r="BL2818">
            <v>0</v>
          </cell>
          <cell r="BM2818"/>
          <cell r="BN2818"/>
          <cell r="BO2818"/>
          <cell r="BP2818"/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/>
          <cell r="BZ2818">
            <v>0</v>
          </cell>
          <cell r="CA2818" t="e">
            <v>#REF!</v>
          </cell>
          <cell r="CB2818" t="str">
            <v>Match</v>
          </cell>
          <cell r="CC2818" t="b">
            <v>0</v>
          </cell>
          <cell r="CD2818" t="str">
            <v>0</v>
          </cell>
          <cell r="CE2818">
            <v>1</v>
          </cell>
          <cell r="CF2818">
            <v>0</v>
          </cell>
          <cell r="CG2818" t="e">
            <v>#VALUE!</v>
          </cell>
          <cell r="CH2818" t="str">
            <v>Invalid #</v>
          </cell>
          <cell r="CI2818">
            <v>43123.686840277776</v>
          </cell>
          <cell r="CJ2818"/>
          <cell r="CK2818" t="e">
            <v>#REF!</v>
          </cell>
          <cell r="CL2818" t="e">
            <v>#REF!</v>
          </cell>
        </row>
        <row r="2819">
          <cell r="BG2819" t="str">
            <v>Pass</v>
          </cell>
          <cell r="BH2819" t="str">
            <v>Pass</v>
          </cell>
          <cell r="BI2819" t="str">
            <v>xxxxx</v>
          </cell>
          <cell r="BJ2819">
            <v>0</v>
          </cell>
          <cell r="BK2819">
            <v>0</v>
          </cell>
          <cell r="BL2819">
            <v>0</v>
          </cell>
          <cell r="BM2819"/>
          <cell r="BN2819"/>
          <cell r="BO2819"/>
          <cell r="BP2819"/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/>
          <cell r="BZ2819">
            <v>0</v>
          </cell>
          <cell r="CA2819" t="e">
            <v>#REF!</v>
          </cell>
          <cell r="CB2819" t="str">
            <v>Match</v>
          </cell>
          <cell r="CC2819" t="b">
            <v>0</v>
          </cell>
          <cell r="CD2819" t="str">
            <v>0</v>
          </cell>
          <cell r="CE2819">
            <v>1</v>
          </cell>
          <cell r="CF2819">
            <v>0</v>
          </cell>
          <cell r="CG2819" t="e">
            <v>#VALUE!</v>
          </cell>
          <cell r="CH2819" t="str">
            <v>Invalid #</v>
          </cell>
          <cell r="CI2819">
            <v>43123.686840277776</v>
          </cell>
          <cell r="CJ2819"/>
          <cell r="CK2819" t="e">
            <v>#REF!</v>
          </cell>
          <cell r="CL2819" t="e">
            <v>#REF!</v>
          </cell>
        </row>
        <row r="2820">
          <cell r="BG2820" t="str">
            <v>Pass</v>
          </cell>
          <cell r="BH2820" t="str">
            <v>Pass</v>
          </cell>
          <cell r="BI2820" t="str">
            <v>xxxxx</v>
          </cell>
          <cell r="BJ2820">
            <v>0</v>
          </cell>
          <cell r="BK2820">
            <v>0</v>
          </cell>
          <cell r="BL2820">
            <v>0</v>
          </cell>
          <cell r="BM2820"/>
          <cell r="BN2820"/>
          <cell r="BO2820"/>
          <cell r="BP2820"/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/>
          <cell r="BZ2820">
            <v>0</v>
          </cell>
          <cell r="CA2820" t="e">
            <v>#REF!</v>
          </cell>
          <cell r="CB2820" t="str">
            <v>Match</v>
          </cell>
          <cell r="CC2820" t="b">
            <v>0</v>
          </cell>
          <cell r="CD2820" t="str">
            <v>0</v>
          </cell>
          <cell r="CE2820">
            <v>1</v>
          </cell>
          <cell r="CF2820">
            <v>0</v>
          </cell>
          <cell r="CG2820" t="e">
            <v>#VALUE!</v>
          </cell>
          <cell r="CH2820" t="str">
            <v>Invalid #</v>
          </cell>
          <cell r="CI2820">
            <v>43123.686840277776</v>
          </cell>
          <cell r="CJ2820"/>
          <cell r="CK2820" t="e">
            <v>#REF!</v>
          </cell>
          <cell r="CL2820" t="e">
            <v>#REF!</v>
          </cell>
        </row>
        <row r="2821">
          <cell r="BG2821" t="str">
            <v>Pass</v>
          </cell>
          <cell r="BH2821" t="str">
            <v>Pass</v>
          </cell>
          <cell r="BI2821" t="str">
            <v>xxxxx</v>
          </cell>
          <cell r="BJ2821">
            <v>0</v>
          </cell>
          <cell r="BK2821">
            <v>0</v>
          </cell>
          <cell r="BL2821">
            <v>0</v>
          </cell>
          <cell r="BM2821"/>
          <cell r="BN2821"/>
          <cell r="BO2821"/>
          <cell r="BP2821"/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/>
          <cell r="BZ2821">
            <v>0</v>
          </cell>
          <cell r="CA2821" t="e">
            <v>#REF!</v>
          </cell>
          <cell r="CB2821" t="str">
            <v>Match</v>
          </cell>
          <cell r="CC2821" t="b">
            <v>0</v>
          </cell>
          <cell r="CD2821" t="str">
            <v>0</v>
          </cell>
          <cell r="CE2821">
            <v>1</v>
          </cell>
          <cell r="CF2821">
            <v>0</v>
          </cell>
          <cell r="CG2821" t="e">
            <v>#VALUE!</v>
          </cell>
          <cell r="CH2821" t="str">
            <v>Invalid #</v>
          </cell>
          <cell r="CI2821">
            <v>43123.686840277776</v>
          </cell>
          <cell r="CJ2821"/>
          <cell r="CK2821" t="e">
            <v>#REF!</v>
          </cell>
          <cell r="CL2821" t="e">
            <v>#REF!</v>
          </cell>
        </row>
        <row r="2822">
          <cell r="BG2822" t="str">
            <v>Pass</v>
          </cell>
          <cell r="BH2822" t="str">
            <v>Pass</v>
          </cell>
          <cell r="BI2822" t="str">
            <v>xxxxx</v>
          </cell>
          <cell r="BJ2822">
            <v>0</v>
          </cell>
          <cell r="BK2822">
            <v>0</v>
          </cell>
          <cell r="BL2822">
            <v>0</v>
          </cell>
          <cell r="BM2822"/>
          <cell r="BN2822"/>
          <cell r="BO2822"/>
          <cell r="BP2822"/>
          <cell r="BQ2822">
            <v>0</v>
          </cell>
          <cell r="BR2822">
            <v>0</v>
          </cell>
          <cell r="BS2822">
            <v>0</v>
          </cell>
          <cell r="BT2822">
            <v>0</v>
          </cell>
          <cell r="BU2822">
            <v>0</v>
          </cell>
          <cell r="BV2822">
            <v>0</v>
          </cell>
          <cell r="BW2822">
            <v>0</v>
          </cell>
          <cell r="BX2822">
            <v>0</v>
          </cell>
          <cell r="BY2822"/>
          <cell r="BZ2822">
            <v>0</v>
          </cell>
          <cell r="CA2822" t="e">
            <v>#REF!</v>
          </cell>
          <cell r="CB2822" t="str">
            <v>Match</v>
          </cell>
          <cell r="CC2822" t="b">
            <v>0</v>
          </cell>
          <cell r="CD2822" t="str">
            <v>0</v>
          </cell>
          <cell r="CE2822">
            <v>1</v>
          </cell>
          <cell r="CF2822">
            <v>0</v>
          </cell>
          <cell r="CG2822" t="e">
            <v>#VALUE!</v>
          </cell>
          <cell r="CH2822" t="str">
            <v>Invalid #</v>
          </cell>
          <cell r="CI2822">
            <v>43123.686840277776</v>
          </cell>
          <cell r="CJ2822"/>
          <cell r="CK2822" t="e">
            <v>#REF!</v>
          </cell>
          <cell r="CL2822" t="e">
            <v>#REF!</v>
          </cell>
        </row>
        <row r="2823">
          <cell r="BG2823" t="str">
            <v>Pass</v>
          </cell>
          <cell r="BH2823" t="str">
            <v>Pass</v>
          </cell>
          <cell r="BI2823" t="str">
            <v>xxxxx</v>
          </cell>
          <cell r="BJ2823">
            <v>0</v>
          </cell>
          <cell r="BK2823">
            <v>0</v>
          </cell>
          <cell r="BL2823">
            <v>0</v>
          </cell>
          <cell r="BM2823"/>
          <cell r="BN2823"/>
          <cell r="BO2823"/>
          <cell r="BP2823"/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/>
          <cell r="BZ2823">
            <v>0</v>
          </cell>
          <cell r="CA2823" t="e">
            <v>#REF!</v>
          </cell>
          <cell r="CB2823" t="str">
            <v>Match</v>
          </cell>
          <cell r="CC2823" t="b">
            <v>0</v>
          </cell>
          <cell r="CD2823" t="str">
            <v>0</v>
          </cell>
          <cell r="CE2823">
            <v>1</v>
          </cell>
          <cell r="CF2823">
            <v>0</v>
          </cell>
          <cell r="CG2823" t="e">
            <v>#VALUE!</v>
          </cell>
          <cell r="CH2823" t="str">
            <v>Invalid #</v>
          </cell>
          <cell r="CI2823">
            <v>43123.686840277776</v>
          </cell>
          <cell r="CJ2823"/>
          <cell r="CK2823" t="e">
            <v>#REF!</v>
          </cell>
          <cell r="CL2823" t="e">
            <v>#REF!</v>
          </cell>
        </row>
        <row r="2824">
          <cell r="BG2824" t="str">
            <v>Pass</v>
          </cell>
          <cell r="BH2824" t="str">
            <v>Pass</v>
          </cell>
          <cell r="BI2824" t="str">
            <v>xxxxx</v>
          </cell>
          <cell r="BJ2824">
            <v>0</v>
          </cell>
          <cell r="BK2824">
            <v>0</v>
          </cell>
          <cell r="BL2824">
            <v>0</v>
          </cell>
          <cell r="BM2824"/>
          <cell r="BN2824"/>
          <cell r="BO2824"/>
          <cell r="BP2824"/>
          <cell r="BQ2824">
            <v>0</v>
          </cell>
          <cell r="BR2824">
            <v>0</v>
          </cell>
          <cell r="BS2824">
            <v>0</v>
          </cell>
          <cell r="BT2824">
            <v>0</v>
          </cell>
          <cell r="BU2824">
            <v>0</v>
          </cell>
          <cell r="BV2824">
            <v>0</v>
          </cell>
          <cell r="BW2824">
            <v>0</v>
          </cell>
          <cell r="BX2824">
            <v>0</v>
          </cell>
          <cell r="BY2824"/>
          <cell r="BZ2824">
            <v>0</v>
          </cell>
          <cell r="CA2824" t="e">
            <v>#REF!</v>
          </cell>
          <cell r="CB2824" t="str">
            <v>Match</v>
          </cell>
          <cell r="CC2824" t="b">
            <v>0</v>
          </cell>
          <cell r="CD2824" t="str">
            <v>0</v>
          </cell>
          <cell r="CE2824">
            <v>1</v>
          </cell>
          <cell r="CF2824">
            <v>0</v>
          </cell>
          <cell r="CG2824" t="e">
            <v>#VALUE!</v>
          </cell>
          <cell r="CH2824" t="str">
            <v>Invalid #</v>
          </cell>
          <cell r="CI2824">
            <v>43123.686840277776</v>
          </cell>
          <cell r="CJ2824"/>
          <cell r="CK2824" t="e">
            <v>#REF!</v>
          </cell>
          <cell r="CL2824" t="e">
            <v>#REF!</v>
          </cell>
        </row>
        <row r="2825">
          <cell r="BG2825" t="str">
            <v>Pass</v>
          </cell>
          <cell r="BH2825" t="str">
            <v>Pass</v>
          </cell>
          <cell r="BI2825" t="str">
            <v>xxxxx</v>
          </cell>
          <cell r="BJ2825">
            <v>0</v>
          </cell>
          <cell r="BK2825">
            <v>0</v>
          </cell>
          <cell r="BL2825">
            <v>0</v>
          </cell>
          <cell r="BM2825"/>
          <cell r="BN2825"/>
          <cell r="BO2825"/>
          <cell r="BP2825"/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/>
          <cell r="BZ2825">
            <v>0</v>
          </cell>
          <cell r="CA2825" t="e">
            <v>#REF!</v>
          </cell>
          <cell r="CB2825" t="str">
            <v>Match</v>
          </cell>
          <cell r="CC2825" t="b">
            <v>0</v>
          </cell>
          <cell r="CD2825" t="str">
            <v>0</v>
          </cell>
          <cell r="CE2825">
            <v>1</v>
          </cell>
          <cell r="CF2825">
            <v>0</v>
          </cell>
          <cell r="CG2825" t="e">
            <v>#VALUE!</v>
          </cell>
          <cell r="CH2825" t="str">
            <v>Invalid #</v>
          </cell>
          <cell r="CI2825">
            <v>43123.686840277776</v>
          </cell>
          <cell r="CJ2825"/>
          <cell r="CK2825" t="e">
            <v>#REF!</v>
          </cell>
          <cell r="CL2825" t="e">
            <v>#REF!</v>
          </cell>
        </row>
        <row r="2826">
          <cell r="BG2826" t="str">
            <v>Pass</v>
          </cell>
          <cell r="BH2826" t="str">
            <v>Pass</v>
          </cell>
          <cell r="BI2826" t="str">
            <v>xxxxx</v>
          </cell>
          <cell r="BJ2826">
            <v>0</v>
          </cell>
          <cell r="BK2826">
            <v>0</v>
          </cell>
          <cell r="BL2826">
            <v>0</v>
          </cell>
          <cell r="BM2826"/>
          <cell r="BN2826"/>
          <cell r="BO2826"/>
          <cell r="BP2826"/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/>
          <cell r="BZ2826">
            <v>0</v>
          </cell>
          <cell r="CA2826" t="e">
            <v>#REF!</v>
          </cell>
          <cell r="CB2826" t="str">
            <v>Match</v>
          </cell>
          <cell r="CC2826" t="b">
            <v>0</v>
          </cell>
          <cell r="CD2826" t="str">
            <v>0</v>
          </cell>
          <cell r="CE2826">
            <v>1</v>
          </cell>
          <cell r="CF2826">
            <v>0</v>
          </cell>
          <cell r="CG2826" t="e">
            <v>#VALUE!</v>
          </cell>
          <cell r="CH2826" t="str">
            <v>Invalid #</v>
          </cell>
          <cell r="CI2826">
            <v>43123.686840277776</v>
          </cell>
          <cell r="CJ2826"/>
          <cell r="CK2826" t="e">
            <v>#REF!</v>
          </cell>
          <cell r="CL2826" t="e">
            <v>#REF!</v>
          </cell>
        </row>
        <row r="2827">
          <cell r="BG2827" t="str">
            <v>Pass</v>
          </cell>
          <cell r="BH2827" t="str">
            <v>Pass</v>
          </cell>
          <cell r="BI2827" t="str">
            <v>xxxxx</v>
          </cell>
          <cell r="BJ2827">
            <v>0</v>
          </cell>
          <cell r="BK2827">
            <v>0</v>
          </cell>
          <cell r="BL2827">
            <v>0</v>
          </cell>
          <cell r="BM2827"/>
          <cell r="BN2827"/>
          <cell r="BO2827"/>
          <cell r="BP2827"/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/>
          <cell r="BZ2827">
            <v>0</v>
          </cell>
          <cell r="CA2827" t="e">
            <v>#REF!</v>
          </cell>
          <cell r="CB2827" t="str">
            <v>Match</v>
          </cell>
          <cell r="CC2827" t="b">
            <v>0</v>
          </cell>
          <cell r="CD2827" t="str">
            <v>0</v>
          </cell>
          <cell r="CE2827">
            <v>1</v>
          </cell>
          <cell r="CF2827">
            <v>0</v>
          </cell>
          <cell r="CG2827" t="e">
            <v>#VALUE!</v>
          </cell>
          <cell r="CH2827" t="str">
            <v>Invalid #</v>
          </cell>
          <cell r="CI2827">
            <v>43123.686840277776</v>
          </cell>
          <cell r="CJ2827"/>
          <cell r="CK2827" t="e">
            <v>#REF!</v>
          </cell>
          <cell r="CL2827" t="e">
            <v>#REF!</v>
          </cell>
        </row>
        <row r="2828">
          <cell r="BG2828" t="str">
            <v>Pass</v>
          </cell>
          <cell r="BH2828" t="str">
            <v>Pass</v>
          </cell>
          <cell r="BI2828" t="str">
            <v>xxxxx</v>
          </cell>
          <cell r="BJ2828">
            <v>0</v>
          </cell>
          <cell r="BK2828">
            <v>0</v>
          </cell>
          <cell r="BL2828">
            <v>0</v>
          </cell>
          <cell r="BM2828"/>
          <cell r="BN2828"/>
          <cell r="BO2828"/>
          <cell r="BP2828"/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/>
          <cell r="BZ2828">
            <v>0</v>
          </cell>
          <cell r="CA2828" t="e">
            <v>#REF!</v>
          </cell>
          <cell r="CB2828" t="str">
            <v>Match</v>
          </cell>
          <cell r="CC2828" t="b">
            <v>0</v>
          </cell>
          <cell r="CD2828" t="str">
            <v>0</v>
          </cell>
          <cell r="CE2828">
            <v>1</v>
          </cell>
          <cell r="CF2828">
            <v>0</v>
          </cell>
          <cell r="CG2828" t="e">
            <v>#VALUE!</v>
          </cell>
          <cell r="CH2828" t="str">
            <v>Invalid #</v>
          </cell>
          <cell r="CI2828">
            <v>43123.686840277776</v>
          </cell>
          <cell r="CJ2828"/>
          <cell r="CK2828" t="e">
            <v>#REF!</v>
          </cell>
          <cell r="CL2828" t="e">
            <v>#REF!</v>
          </cell>
        </row>
        <row r="2829">
          <cell r="BG2829" t="str">
            <v>Pass</v>
          </cell>
          <cell r="BH2829" t="str">
            <v>Pass</v>
          </cell>
          <cell r="BI2829" t="str">
            <v>xxxxx</v>
          </cell>
          <cell r="BJ2829">
            <v>0</v>
          </cell>
          <cell r="BK2829">
            <v>0</v>
          </cell>
          <cell r="BL2829">
            <v>0</v>
          </cell>
          <cell r="BM2829"/>
          <cell r="BN2829"/>
          <cell r="BO2829"/>
          <cell r="BP2829"/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/>
          <cell r="BZ2829">
            <v>0</v>
          </cell>
          <cell r="CA2829" t="e">
            <v>#REF!</v>
          </cell>
          <cell r="CB2829" t="str">
            <v>Match</v>
          </cell>
          <cell r="CC2829" t="b">
            <v>0</v>
          </cell>
          <cell r="CD2829" t="str">
            <v>0</v>
          </cell>
          <cell r="CE2829">
            <v>1</v>
          </cell>
          <cell r="CF2829">
            <v>0</v>
          </cell>
          <cell r="CG2829" t="e">
            <v>#VALUE!</v>
          </cell>
          <cell r="CH2829" t="str">
            <v>Invalid #</v>
          </cell>
          <cell r="CI2829">
            <v>43123.686840277776</v>
          </cell>
          <cell r="CJ2829"/>
          <cell r="CK2829" t="e">
            <v>#REF!</v>
          </cell>
          <cell r="CL2829" t="e">
            <v>#REF!</v>
          </cell>
        </row>
        <row r="2830">
          <cell r="BG2830" t="str">
            <v>Pass</v>
          </cell>
          <cell r="BH2830" t="str">
            <v>Pass</v>
          </cell>
          <cell r="BI2830" t="str">
            <v>xxxxx</v>
          </cell>
          <cell r="BJ2830">
            <v>0</v>
          </cell>
          <cell r="BK2830">
            <v>0</v>
          </cell>
          <cell r="BL2830">
            <v>0</v>
          </cell>
          <cell r="BM2830"/>
          <cell r="BN2830"/>
          <cell r="BO2830"/>
          <cell r="BP2830"/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/>
          <cell r="BZ2830">
            <v>0</v>
          </cell>
          <cell r="CA2830" t="e">
            <v>#REF!</v>
          </cell>
          <cell r="CB2830" t="str">
            <v>Match</v>
          </cell>
          <cell r="CC2830" t="b">
            <v>0</v>
          </cell>
          <cell r="CD2830" t="str">
            <v>0</v>
          </cell>
          <cell r="CE2830">
            <v>1</v>
          </cell>
          <cell r="CF2830">
            <v>0</v>
          </cell>
          <cell r="CG2830" t="e">
            <v>#VALUE!</v>
          </cell>
          <cell r="CH2830" t="str">
            <v>Invalid #</v>
          </cell>
          <cell r="CI2830">
            <v>43123.686840277776</v>
          </cell>
          <cell r="CJ2830"/>
          <cell r="CK2830" t="e">
            <v>#REF!</v>
          </cell>
          <cell r="CL2830" t="e">
            <v>#REF!</v>
          </cell>
        </row>
        <row r="2831">
          <cell r="BG2831" t="str">
            <v>Pass</v>
          </cell>
          <cell r="BH2831" t="str">
            <v>Pass</v>
          </cell>
          <cell r="BI2831" t="str">
            <v>xxxxx</v>
          </cell>
          <cell r="BJ2831">
            <v>0</v>
          </cell>
          <cell r="BK2831">
            <v>0</v>
          </cell>
          <cell r="BL2831">
            <v>0</v>
          </cell>
          <cell r="BM2831"/>
          <cell r="BN2831"/>
          <cell r="BO2831"/>
          <cell r="BP2831"/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/>
          <cell r="BZ2831">
            <v>0</v>
          </cell>
          <cell r="CA2831" t="e">
            <v>#REF!</v>
          </cell>
          <cell r="CB2831" t="str">
            <v>Match</v>
          </cell>
          <cell r="CC2831" t="b">
            <v>0</v>
          </cell>
          <cell r="CD2831" t="str">
            <v>0</v>
          </cell>
          <cell r="CE2831">
            <v>1</v>
          </cell>
          <cell r="CF2831">
            <v>0</v>
          </cell>
          <cell r="CG2831" t="e">
            <v>#VALUE!</v>
          </cell>
          <cell r="CH2831" t="str">
            <v>Invalid #</v>
          </cell>
          <cell r="CI2831">
            <v>43123.686840277776</v>
          </cell>
          <cell r="CJ2831"/>
          <cell r="CK2831" t="e">
            <v>#REF!</v>
          </cell>
          <cell r="CL2831" t="e">
            <v>#REF!</v>
          </cell>
        </row>
        <row r="2832">
          <cell r="BG2832" t="str">
            <v>Pass</v>
          </cell>
          <cell r="BH2832" t="str">
            <v>Pass</v>
          </cell>
          <cell r="BI2832" t="str">
            <v>xxxxx</v>
          </cell>
          <cell r="BJ2832">
            <v>0</v>
          </cell>
          <cell r="BK2832">
            <v>0</v>
          </cell>
          <cell r="BL2832">
            <v>0</v>
          </cell>
          <cell r="BM2832"/>
          <cell r="BN2832"/>
          <cell r="BO2832"/>
          <cell r="BP2832"/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/>
          <cell r="BZ2832">
            <v>0</v>
          </cell>
          <cell r="CA2832" t="e">
            <v>#REF!</v>
          </cell>
          <cell r="CB2832" t="str">
            <v>Match</v>
          </cell>
          <cell r="CC2832" t="b">
            <v>0</v>
          </cell>
          <cell r="CD2832" t="str">
            <v>0</v>
          </cell>
          <cell r="CE2832">
            <v>1</v>
          </cell>
          <cell r="CF2832">
            <v>0</v>
          </cell>
          <cell r="CG2832" t="e">
            <v>#VALUE!</v>
          </cell>
          <cell r="CH2832" t="str">
            <v>Invalid #</v>
          </cell>
          <cell r="CI2832">
            <v>43123.686840277776</v>
          </cell>
          <cell r="CJ2832"/>
          <cell r="CK2832" t="e">
            <v>#REF!</v>
          </cell>
          <cell r="CL2832" t="e">
            <v>#REF!</v>
          </cell>
        </row>
        <row r="2833">
          <cell r="BG2833" t="str">
            <v>Pass</v>
          </cell>
          <cell r="BH2833" t="str">
            <v>Pass</v>
          </cell>
          <cell r="BI2833" t="str">
            <v>xxxxx</v>
          </cell>
          <cell r="BJ2833">
            <v>0</v>
          </cell>
          <cell r="BK2833">
            <v>0</v>
          </cell>
          <cell r="BL2833">
            <v>0</v>
          </cell>
          <cell r="BM2833"/>
          <cell r="BN2833"/>
          <cell r="BO2833"/>
          <cell r="BP2833"/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/>
          <cell r="BZ2833">
            <v>0</v>
          </cell>
          <cell r="CA2833" t="e">
            <v>#REF!</v>
          </cell>
          <cell r="CB2833" t="str">
            <v>Match</v>
          </cell>
          <cell r="CC2833" t="b">
            <v>0</v>
          </cell>
          <cell r="CD2833" t="str">
            <v>0</v>
          </cell>
          <cell r="CE2833">
            <v>1</v>
          </cell>
          <cell r="CF2833">
            <v>0</v>
          </cell>
          <cell r="CG2833" t="e">
            <v>#VALUE!</v>
          </cell>
          <cell r="CH2833" t="str">
            <v>Invalid #</v>
          </cell>
          <cell r="CI2833">
            <v>43123.686840277776</v>
          </cell>
          <cell r="CJ2833"/>
          <cell r="CK2833" t="e">
            <v>#REF!</v>
          </cell>
          <cell r="CL2833" t="e">
            <v>#REF!</v>
          </cell>
        </row>
        <row r="2834">
          <cell r="BG2834" t="str">
            <v>Pass</v>
          </cell>
          <cell r="BH2834" t="str">
            <v>Pass</v>
          </cell>
          <cell r="BI2834" t="str">
            <v>xxxxx</v>
          </cell>
          <cell r="BJ2834">
            <v>0</v>
          </cell>
          <cell r="BK2834">
            <v>0</v>
          </cell>
          <cell r="BL2834">
            <v>0</v>
          </cell>
          <cell r="BM2834"/>
          <cell r="BN2834"/>
          <cell r="BO2834"/>
          <cell r="BP2834"/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/>
          <cell r="BZ2834">
            <v>0</v>
          </cell>
          <cell r="CA2834" t="e">
            <v>#REF!</v>
          </cell>
          <cell r="CB2834" t="str">
            <v>Match</v>
          </cell>
          <cell r="CC2834" t="b">
            <v>0</v>
          </cell>
          <cell r="CD2834" t="str">
            <v>0</v>
          </cell>
          <cell r="CE2834">
            <v>1</v>
          </cell>
          <cell r="CF2834">
            <v>0</v>
          </cell>
          <cell r="CG2834" t="e">
            <v>#VALUE!</v>
          </cell>
          <cell r="CH2834" t="str">
            <v>Invalid #</v>
          </cell>
          <cell r="CI2834">
            <v>43123.686840277776</v>
          </cell>
          <cell r="CJ2834"/>
          <cell r="CK2834" t="e">
            <v>#REF!</v>
          </cell>
          <cell r="CL2834" t="e">
            <v>#REF!</v>
          </cell>
        </row>
        <row r="2835">
          <cell r="BG2835" t="str">
            <v>Pass</v>
          </cell>
          <cell r="BH2835" t="str">
            <v>Pass</v>
          </cell>
          <cell r="BI2835" t="str">
            <v>xxxxx</v>
          </cell>
          <cell r="BJ2835">
            <v>0</v>
          </cell>
          <cell r="BK2835">
            <v>0</v>
          </cell>
          <cell r="BL2835">
            <v>0</v>
          </cell>
          <cell r="BM2835"/>
          <cell r="BN2835"/>
          <cell r="BO2835"/>
          <cell r="BP2835"/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/>
          <cell r="BZ2835">
            <v>0</v>
          </cell>
          <cell r="CA2835" t="e">
            <v>#REF!</v>
          </cell>
          <cell r="CB2835" t="str">
            <v>Match</v>
          </cell>
          <cell r="CC2835" t="b">
            <v>0</v>
          </cell>
          <cell r="CD2835" t="str">
            <v>0</v>
          </cell>
          <cell r="CE2835">
            <v>1</v>
          </cell>
          <cell r="CF2835">
            <v>0</v>
          </cell>
          <cell r="CG2835" t="e">
            <v>#VALUE!</v>
          </cell>
          <cell r="CH2835" t="str">
            <v>Invalid #</v>
          </cell>
          <cell r="CI2835">
            <v>43123.686840277776</v>
          </cell>
          <cell r="CJ2835"/>
          <cell r="CK2835" t="e">
            <v>#REF!</v>
          </cell>
          <cell r="CL2835" t="e">
            <v>#REF!</v>
          </cell>
        </row>
        <row r="2836">
          <cell r="BG2836" t="str">
            <v>Pass</v>
          </cell>
          <cell r="BH2836" t="str">
            <v>Pass</v>
          </cell>
          <cell r="BI2836" t="str">
            <v>xxxxx</v>
          </cell>
          <cell r="BJ2836">
            <v>0</v>
          </cell>
          <cell r="BK2836">
            <v>0</v>
          </cell>
          <cell r="BL2836">
            <v>0</v>
          </cell>
          <cell r="BM2836"/>
          <cell r="BN2836"/>
          <cell r="BO2836"/>
          <cell r="BP2836"/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/>
          <cell r="BZ2836">
            <v>0</v>
          </cell>
          <cell r="CA2836" t="e">
            <v>#REF!</v>
          </cell>
          <cell r="CB2836" t="str">
            <v>Match</v>
          </cell>
          <cell r="CC2836" t="b">
            <v>0</v>
          </cell>
          <cell r="CD2836" t="str">
            <v>0</v>
          </cell>
          <cell r="CE2836">
            <v>1</v>
          </cell>
          <cell r="CF2836">
            <v>0</v>
          </cell>
          <cell r="CG2836" t="e">
            <v>#VALUE!</v>
          </cell>
          <cell r="CH2836" t="str">
            <v>Invalid #</v>
          </cell>
          <cell r="CI2836">
            <v>43123.686840277776</v>
          </cell>
          <cell r="CJ2836"/>
          <cell r="CK2836" t="e">
            <v>#REF!</v>
          </cell>
          <cell r="CL2836" t="e">
            <v>#REF!</v>
          </cell>
        </row>
        <row r="2837">
          <cell r="BG2837" t="str">
            <v>Pass</v>
          </cell>
          <cell r="BH2837" t="str">
            <v>Pass</v>
          </cell>
          <cell r="BI2837" t="str">
            <v>xxxxx</v>
          </cell>
          <cell r="BJ2837">
            <v>0</v>
          </cell>
          <cell r="BK2837">
            <v>0</v>
          </cell>
          <cell r="BL2837">
            <v>0</v>
          </cell>
          <cell r="BM2837"/>
          <cell r="BN2837"/>
          <cell r="BO2837"/>
          <cell r="BP2837"/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/>
          <cell r="BZ2837">
            <v>0</v>
          </cell>
          <cell r="CA2837" t="e">
            <v>#REF!</v>
          </cell>
          <cell r="CB2837" t="str">
            <v>Match</v>
          </cell>
          <cell r="CC2837" t="b">
            <v>0</v>
          </cell>
          <cell r="CD2837" t="str">
            <v>0</v>
          </cell>
          <cell r="CE2837">
            <v>1</v>
          </cell>
          <cell r="CF2837">
            <v>0</v>
          </cell>
          <cell r="CG2837" t="e">
            <v>#VALUE!</v>
          </cell>
          <cell r="CH2837" t="str">
            <v>Invalid #</v>
          </cell>
          <cell r="CI2837">
            <v>43123.686840277776</v>
          </cell>
          <cell r="CJ2837"/>
          <cell r="CK2837" t="e">
            <v>#REF!</v>
          </cell>
          <cell r="CL2837" t="e">
            <v>#REF!</v>
          </cell>
        </row>
        <row r="2838">
          <cell r="BG2838" t="str">
            <v>Pass</v>
          </cell>
          <cell r="BH2838" t="str">
            <v>Pass</v>
          </cell>
          <cell r="BI2838" t="str">
            <v>xxxxx</v>
          </cell>
          <cell r="BJ2838">
            <v>0</v>
          </cell>
          <cell r="BK2838">
            <v>0</v>
          </cell>
          <cell r="BL2838">
            <v>0</v>
          </cell>
          <cell r="BM2838"/>
          <cell r="BN2838"/>
          <cell r="BO2838"/>
          <cell r="BP2838"/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/>
          <cell r="BZ2838">
            <v>0</v>
          </cell>
          <cell r="CA2838" t="e">
            <v>#REF!</v>
          </cell>
          <cell r="CB2838" t="str">
            <v>Match</v>
          </cell>
          <cell r="CC2838" t="b">
            <v>0</v>
          </cell>
          <cell r="CD2838" t="str">
            <v>0</v>
          </cell>
          <cell r="CE2838">
            <v>1</v>
          </cell>
          <cell r="CF2838">
            <v>0</v>
          </cell>
          <cell r="CG2838" t="e">
            <v>#VALUE!</v>
          </cell>
          <cell r="CH2838" t="str">
            <v>Invalid #</v>
          </cell>
          <cell r="CI2838">
            <v>43123.686840277776</v>
          </cell>
          <cell r="CJ2838"/>
          <cell r="CK2838" t="e">
            <v>#REF!</v>
          </cell>
          <cell r="CL2838" t="e">
            <v>#REF!</v>
          </cell>
        </row>
        <row r="2839">
          <cell r="BG2839" t="str">
            <v>Pass</v>
          </cell>
          <cell r="BH2839" t="str">
            <v>Pass</v>
          </cell>
          <cell r="BI2839" t="str">
            <v>xxxxx</v>
          </cell>
          <cell r="BJ2839">
            <v>0</v>
          </cell>
          <cell r="BK2839">
            <v>0</v>
          </cell>
          <cell r="BL2839">
            <v>0</v>
          </cell>
          <cell r="BM2839"/>
          <cell r="BN2839"/>
          <cell r="BO2839"/>
          <cell r="BP2839"/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/>
          <cell r="BZ2839">
            <v>0</v>
          </cell>
          <cell r="CA2839" t="e">
            <v>#REF!</v>
          </cell>
          <cell r="CB2839" t="str">
            <v>Match</v>
          </cell>
          <cell r="CC2839" t="b">
            <v>0</v>
          </cell>
          <cell r="CD2839" t="str">
            <v>0</v>
          </cell>
          <cell r="CE2839">
            <v>1</v>
          </cell>
          <cell r="CF2839">
            <v>0</v>
          </cell>
          <cell r="CG2839" t="e">
            <v>#VALUE!</v>
          </cell>
          <cell r="CH2839" t="str">
            <v>Invalid #</v>
          </cell>
          <cell r="CI2839">
            <v>43123.686840277776</v>
          </cell>
          <cell r="CJ2839"/>
          <cell r="CK2839" t="e">
            <v>#REF!</v>
          </cell>
          <cell r="CL2839" t="e">
            <v>#REF!</v>
          </cell>
        </row>
        <row r="2840">
          <cell r="BG2840" t="str">
            <v>Pass</v>
          </cell>
          <cell r="BH2840" t="str">
            <v>Pass</v>
          </cell>
          <cell r="BI2840" t="str">
            <v>xxxxx</v>
          </cell>
          <cell r="BJ2840">
            <v>0</v>
          </cell>
          <cell r="BK2840">
            <v>0</v>
          </cell>
          <cell r="BL2840">
            <v>0</v>
          </cell>
          <cell r="BM2840"/>
          <cell r="BN2840"/>
          <cell r="BO2840"/>
          <cell r="BP2840"/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/>
          <cell r="BZ2840">
            <v>0</v>
          </cell>
          <cell r="CA2840" t="e">
            <v>#REF!</v>
          </cell>
          <cell r="CB2840" t="str">
            <v>Match</v>
          </cell>
          <cell r="CC2840" t="b">
            <v>0</v>
          </cell>
          <cell r="CD2840" t="str">
            <v>0</v>
          </cell>
          <cell r="CE2840">
            <v>1</v>
          </cell>
          <cell r="CF2840">
            <v>0</v>
          </cell>
          <cell r="CG2840" t="e">
            <v>#VALUE!</v>
          </cell>
          <cell r="CH2840" t="str">
            <v>Invalid #</v>
          </cell>
          <cell r="CI2840">
            <v>43123.686840277776</v>
          </cell>
          <cell r="CJ2840"/>
          <cell r="CK2840" t="e">
            <v>#REF!</v>
          </cell>
          <cell r="CL2840" t="e">
            <v>#REF!</v>
          </cell>
        </row>
        <row r="2841">
          <cell r="BG2841" t="str">
            <v>Pass</v>
          </cell>
          <cell r="BH2841" t="str">
            <v>Pass</v>
          </cell>
          <cell r="BI2841" t="str">
            <v>xxxxx</v>
          </cell>
          <cell r="BJ2841">
            <v>0</v>
          </cell>
          <cell r="BK2841">
            <v>0</v>
          </cell>
          <cell r="BL2841">
            <v>0</v>
          </cell>
          <cell r="BM2841"/>
          <cell r="BN2841"/>
          <cell r="BO2841"/>
          <cell r="BP2841"/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/>
          <cell r="BZ2841">
            <v>0</v>
          </cell>
          <cell r="CA2841" t="e">
            <v>#REF!</v>
          </cell>
          <cell r="CB2841" t="str">
            <v>Match</v>
          </cell>
          <cell r="CC2841" t="b">
            <v>0</v>
          </cell>
          <cell r="CD2841" t="str">
            <v>0</v>
          </cell>
          <cell r="CE2841">
            <v>1</v>
          </cell>
          <cell r="CF2841">
            <v>0</v>
          </cell>
          <cell r="CG2841" t="e">
            <v>#VALUE!</v>
          </cell>
          <cell r="CH2841" t="str">
            <v>Invalid #</v>
          </cell>
          <cell r="CI2841">
            <v>43123.686840277776</v>
          </cell>
          <cell r="CJ2841"/>
          <cell r="CK2841" t="e">
            <v>#REF!</v>
          </cell>
          <cell r="CL2841" t="e">
            <v>#REF!</v>
          </cell>
        </row>
        <row r="2842">
          <cell r="BG2842" t="str">
            <v>Pass</v>
          </cell>
          <cell r="BH2842" t="str">
            <v>Pass</v>
          </cell>
          <cell r="BI2842" t="str">
            <v>xxxxx</v>
          </cell>
          <cell r="BJ2842">
            <v>0</v>
          </cell>
          <cell r="BK2842">
            <v>0</v>
          </cell>
          <cell r="BL2842">
            <v>0</v>
          </cell>
          <cell r="BM2842"/>
          <cell r="BN2842"/>
          <cell r="BO2842"/>
          <cell r="BP2842"/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/>
          <cell r="BZ2842">
            <v>0</v>
          </cell>
          <cell r="CA2842" t="e">
            <v>#REF!</v>
          </cell>
          <cell r="CB2842" t="str">
            <v>Match</v>
          </cell>
          <cell r="CC2842" t="b">
            <v>0</v>
          </cell>
          <cell r="CD2842" t="str">
            <v>0</v>
          </cell>
          <cell r="CE2842">
            <v>1</v>
          </cell>
          <cell r="CF2842">
            <v>0</v>
          </cell>
          <cell r="CG2842" t="e">
            <v>#VALUE!</v>
          </cell>
          <cell r="CH2842" t="str">
            <v>Invalid #</v>
          </cell>
          <cell r="CI2842">
            <v>43123.686840277776</v>
          </cell>
          <cell r="CJ2842"/>
          <cell r="CK2842" t="e">
            <v>#REF!</v>
          </cell>
          <cell r="CL2842" t="e">
            <v>#REF!</v>
          </cell>
        </row>
        <row r="2843">
          <cell r="BG2843" t="str">
            <v>Pass</v>
          </cell>
          <cell r="BH2843" t="str">
            <v>Pass</v>
          </cell>
          <cell r="BI2843" t="str">
            <v>xxxxx</v>
          </cell>
          <cell r="BJ2843">
            <v>0</v>
          </cell>
          <cell r="BK2843">
            <v>0</v>
          </cell>
          <cell r="BL2843">
            <v>0</v>
          </cell>
          <cell r="BM2843"/>
          <cell r="BN2843"/>
          <cell r="BO2843"/>
          <cell r="BP2843"/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/>
          <cell r="BZ2843">
            <v>0</v>
          </cell>
          <cell r="CA2843" t="e">
            <v>#REF!</v>
          </cell>
          <cell r="CB2843" t="str">
            <v>Match</v>
          </cell>
          <cell r="CC2843" t="b">
            <v>0</v>
          </cell>
          <cell r="CD2843" t="str">
            <v>0</v>
          </cell>
          <cell r="CE2843">
            <v>1</v>
          </cell>
          <cell r="CF2843">
            <v>0</v>
          </cell>
          <cell r="CG2843" t="e">
            <v>#VALUE!</v>
          </cell>
          <cell r="CH2843" t="str">
            <v>Invalid #</v>
          </cell>
          <cell r="CI2843">
            <v>43123.686840277776</v>
          </cell>
          <cell r="CJ2843"/>
          <cell r="CK2843" t="e">
            <v>#REF!</v>
          </cell>
          <cell r="CL2843" t="e">
            <v>#REF!</v>
          </cell>
        </row>
        <row r="2844">
          <cell r="BG2844" t="str">
            <v>Pass</v>
          </cell>
          <cell r="BH2844" t="str">
            <v>Pass</v>
          </cell>
          <cell r="BI2844" t="str">
            <v>xxxxx</v>
          </cell>
          <cell r="BJ2844">
            <v>0</v>
          </cell>
          <cell r="BK2844">
            <v>0</v>
          </cell>
          <cell r="BL2844">
            <v>0</v>
          </cell>
          <cell r="BM2844"/>
          <cell r="BN2844"/>
          <cell r="BO2844"/>
          <cell r="BP2844"/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/>
          <cell r="BZ2844">
            <v>0</v>
          </cell>
          <cell r="CA2844" t="e">
            <v>#REF!</v>
          </cell>
          <cell r="CB2844" t="str">
            <v>Match</v>
          </cell>
          <cell r="CC2844" t="b">
            <v>0</v>
          </cell>
          <cell r="CD2844" t="str">
            <v>0</v>
          </cell>
          <cell r="CE2844">
            <v>1</v>
          </cell>
          <cell r="CF2844">
            <v>0</v>
          </cell>
          <cell r="CG2844" t="e">
            <v>#VALUE!</v>
          </cell>
          <cell r="CH2844" t="str">
            <v>Invalid #</v>
          </cell>
          <cell r="CI2844">
            <v>43123.686840277776</v>
          </cell>
          <cell r="CJ2844"/>
          <cell r="CK2844" t="e">
            <v>#REF!</v>
          </cell>
          <cell r="CL2844" t="e">
            <v>#REF!</v>
          </cell>
        </row>
        <row r="2845">
          <cell r="BG2845" t="str">
            <v>Pass</v>
          </cell>
          <cell r="BH2845" t="str">
            <v>Pass</v>
          </cell>
          <cell r="BI2845" t="str">
            <v>xxxxx</v>
          </cell>
          <cell r="BJ2845">
            <v>0</v>
          </cell>
          <cell r="BK2845">
            <v>0</v>
          </cell>
          <cell r="BL2845">
            <v>0</v>
          </cell>
          <cell r="BM2845"/>
          <cell r="BN2845"/>
          <cell r="BO2845"/>
          <cell r="BP2845"/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/>
          <cell r="BZ2845">
            <v>0</v>
          </cell>
          <cell r="CA2845" t="e">
            <v>#REF!</v>
          </cell>
          <cell r="CB2845" t="str">
            <v>Match</v>
          </cell>
          <cell r="CC2845" t="b">
            <v>0</v>
          </cell>
          <cell r="CD2845" t="str">
            <v>0</v>
          </cell>
          <cell r="CE2845">
            <v>1</v>
          </cell>
          <cell r="CF2845">
            <v>0</v>
          </cell>
          <cell r="CG2845" t="e">
            <v>#VALUE!</v>
          </cell>
          <cell r="CH2845" t="str">
            <v>Invalid #</v>
          </cell>
          <cell r="CI2845">
            <v>43123.686840277776</v>
          </cell>
          <cell r="CJ2845"/>
          <cell r="CK2845" t="e">
            <v>#REF!</v>
          </cell>
          <cell r="CL2845" t="e">
            <v>#REF!</v>
          </cell>
        </row>
        <row r="2846">
          <cell r="BG2846" t="str">
            <v>Pass</v>
          </cell>
          <cell r="BH2846" t="str">
            <v>Pass</v>
          </cell>
          <cell r="BI2846" t="str">
            <v>xxxxx</v>
          </cell>
          <cell r="BJ2846">
            <v>0</v>
          </cell>
          <cell r="BK2846">
            <v>0</v>
          </cell>
          <cell r="BL2846">
            <v>0</v>
          </cell>
          <cell r="BM2846"/>
          <cell r="BN2846"/>
          <cell r="BO2846"/>
          <cell r="BP2846"/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/>
          <cell r="BZ2846">
            <v>0</v>
          </cell>
          <cell r="CA2846" t="e">
            <v>#REF!</v>
          </cell>
          <cell r="CB2846" t="str">
            <v>Match</v>
          </cell>
          <cell r="CC2846" t="b">
            <v>0</v>
          </cell>
          <cell r="CD2846" t="str">
            <v>0</v>
          </cell>
          <cell r="CE2846">
            <v>1</v>
          </cell>
          <cell r="CF2846">
            <v>0</v>
          </cell>
          <cell r="CG2846" t="e">
            <v>#VALUE!</v>
          </cell>
          <cell r="CH2846" t="str">
            <v>Invalid #</v>
          </cell>
          <cell r="CI2846">
            <v>43123.686840277776</v>
          </cell>
          <cell r="CJ2846"/>
          <cell r="CK2846" t="e">
            <v>#REF!</v>
          </cell>
          <cell r="CL2846" t="e">
            <v>#REF!</v>
          </cell>
        </row>
        <row r="2847">
          <cell r="BG2847" t="str">
            <v>Pass</v>
          </cell>
          <cell r="BH2847" t="str">
            <v>Pass</v>
          </cell>
          <cell r="BI2847" t="str">
            <v>xxxxx</v>
          </cell>
          <cell r="BJ2847">
            <v>0</v>
          </cell>
          <cell r="BK2847">
            <v>0</v>
          </cell>
          <cell r="BL2847">
            <v>0</v>
          </cell>
          <cell r="BM2847"/>
          <cell r="BN2847"/>
          <cell r="BO2847"/>
          <cell r="BP2847"/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/>
          <cell r="BZ2847">
            <v>0</v>
          </cell>
          <cell r="CA2847" t="e">
            <v>#REF!</v>
          </cell>
          <cell r="CB2847" t="str">
            <v>Match</v>
          </cell>
          <cell r="CC2847" t="b">
            <v>0</v>
          </cell>
          <cell r="CD2847" t="str">
            <v>0</v>
          </cell>
          <cell r="CE2847">
            <v>1</v>
          </cell>
          <cell r="CF2847">
            <v>0</v>
          </cell>
          <cell r="CG2847" t="e">
            <v>#VALUE!</v>
          </cell>
          <cell r="CH2847" t="str">
            <v>Invalid #</v>
          </cell>
          <cell r="CI2847">
            <v>43123.686840277776</v>
          </cell>
          <cell r="CJ2847"/>
          <cell r="CK2847" t="e">
            <v>#REF!</v>
          </cell>
          <cell r="CL2847" t="e">
            <v>#REF!</v>
          </cell>
        </row>
        <row r="2848">
          <cell r="BG2848" t="str">
            <v>Pass</v>
          </cell>
          <cell r="BH2848" t="str">
            <v>Pass</v>
          </cell>
          <cell r="BI2848" t="str">
            <v>xxxxx</v>
          </cell>
          <cell r="BJ2848">
            <v>0</v>
          </cell>
          <cell r="BK2848">
            <v>0</v>
          </cell>
          <cell r="BL2848">
            <v>0</v>
          </cell>
          <cell r="BM2848"/>
          <cell r="BN2848"/>
          <cell r="BO2848"/>
          <cell r="BP2848"/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/>
          <cell r="BZ2848">
            <v>0</v>
          </cell>
          <cell r="CA2848" t="e">
            <v>#REF!</v>
          </cell>
          <cell r="CB2848" t="str">
            <v>Match</v>
          </cell>
          <cell r="CC2848" t="b">
            <v>0</v>
          </cell>
          <cell r="CD2848" t="str">
            <v>0</v>
          </cell>
          <cell r="CE2848">
            <v>1</v>
          </cell>
          <cell r="CF2848">
            <v>0</v>
          </cell>
          <cell r="CG2848" t="e">
            <v>#VALUE!</v>
          </cell>
          <cell r="CH2848" t="str">
            <v>Invalid #</v>
          </cell>
          <cell r="CI2848">
            <v>43123.686840277776</v>
          </cell>
          <cell r="CJ2848"/>
          <cell r="CK2848" t="e">
            <v>#REF!</v>
          </cell>
          <cell r="CL2848" t="e">
            <v>#REF!</v>
          </cell>
        </row>
        <row r="2849">
          <cell r="BG2849" t="str">
            <v>Pass</v>
          </cell>
          <cell r="BH2849" t="str">
            <v>Pass</v>
          </cell>
          <cell r="BI2849" t="str">
            <v>xxxxx</v>
          </cell>
          <cell r="BJ2849">
            <v>0</v>
          </cell>
          <cell r="BK2849">
            <v>0</v>
          </cell>
          <cell r="BL2849">
            <v>0</v>
          </cell>
          <cell r="BM2849"/>
          <cell r="BN2849"/>
          <cell r="BO2849"/>
          <cell r="BP2849"/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/>
          <cell r="BZ2849">
            <v>0</v>
          </cell>
          <cell r="CA2849" t="e">
            <v>#REF!</v>
          </cell>
          <cell r="CB2849" t="str">
            <v>Match</v>
          </cell>
          <cell r="CC2849" t="b">
            <v>0</v>
          </cell>
          <cell r="CD2849" t="str">
            <v>0</v>
          </cell>
          <cell r="CE2849">
            <v>1</v>
          </cell>
          <cell r="CF2849">
            <v>0</v>
          </cell>
          <cell r="CG2849" t="e">
            <v>#VALUE!</v>
          </cell>
          <cell r="CH2849" t="str">
            <v>Invalid #</v>
          </cell>
          <cell r="CI2849">
            <v>43123.686840277776</v>
          </cell>
          <cell r="CJ2849"/>
          <cell r="CK2849" t="e">
            <v>#REF!</v>
          </cell>
          <cell r="CL2849" t="e">
            <v>#REF!</v>
          </cell>
        </row>
        <row r="2850">
          <cell r="BG2850" t="str">
            <v>Pass</v>
          </cell>
          <cell r="BH2850" t="str">
            <v>Pass</v>
          </cell>
          <cell r="BI2850" t="str">
            <v>xxxxx</v>
          </cell>
          <cell r="BJ2850">
            <v>0</v>
          </cell>
          <cell r="BK2850">
            <v>0</v>
          </cell>
          <cell r="BL2850">
            <v>0</v>
          </cell>
          <cell r="BM2850"/>
          <cell r="BN2850"/>
          <cell r="BO2850"/>
          <cell r="BP2850"/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/>
          <cell r="BZ2850">
            <v>0</v>
          </cell>
          <cell r="CA2850" t="e">
            <v>#REF!</v>
          </cell>
          <cell r="CB2850" t="str">
            <v>Match</v>
          </cell>
          <cell r="CC2850" t="b">
            <v>0</v>
          </cell>
          <cell r="CD2850" t="str">
            <v>0</v>
          </cell>
          <cell r="CE2850">
            <v>1</v>
          </cell>
          <cell r="CF2850">
            <v>0</v>
          </cell>
          <cell r="CG2850" t="e">
            <v>#VALUE!</v>
          </cell>
          <cell r="CH2850" t="str">
            <v>Invalid #</v>
          </cell>
          <cell r="CI2850">
            <v>43123.686840277776</v>
          </cell>
          <cell r="CJ2850"/>
          <cell r="CK2850" t="e">
            <v>#REF!</v>
          </cell>
          <cell r="CL2850" t="e">
            <v>#REF!</v>
          </cell>
        </row>
        <row r="2851">
          <cell r="BG2851" t="str">
            <v>Pass</v>
          </cell>
          <cell r="BH2851" t="str">
            <v>Pass</v>
          </cell>
          <cell r="BI2851" t="str">
            <v>xxxxx</v>
          </cell>
          <cell r="BJ2851">
            <v>0</v>
          </cell>
          <cell r="BK2851">
            <v>0</v>
          </cell>
          <cell r="BL2851">
            <v>0</v>
          </cell>
          <cell r="BM2851"/>
          <cell r="BN2851"/>
          <cell r="BO2851"/>
          <cell r="BP2851"/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/>
          <cell r="BZ2851">
            <v>0</v>
          </cell>
          <cell r="CA2851" t="e">
            <v>#REF!</v>
          </cell>
          <cell r="CB2851" t="str">
            <v>Match</v>
          </cell>
          <cell r="CC2851" t="b">
            <v>0</v>
          </cell>
          <cell r="CD2851" t="str">
            <v>0</v>
          </cell>
          <cell r="CE2851">
            <v>1</v>
          </cell>
          <cell r="CF2851">
            <v>0</v>
          </cell>
          <cell r="CG2851" t="e">
            <v>#VALUE!</v>
          </cell>
          <cell r="CH2851" t="str">
            <v>Invalid #</v>
          </cell>
          <cell r="CI2851">
            <v>43123.686840277776</v>
          </cell>
          <cell r="CJ2851"/>
          <cell r="CK2851" t="e">
            <v>#REF!</v>
          </cell>
          <cell r="CL2851" t="e">
            <v>#REF!</v>
          </cell>
        </row>
        <row r="2852">
          <cell r="BG2852" t="str">
            <v>Pass</v>
          </cell>
          <cell r="BH2852" t="str">
            <v>Pass</v>
          </cell>
          <cell r="BI2852" t="str">
            <v>xxxxx</v>
          </cell>
          <cell r="BJ2852">
            <v>0</v>
          </cell>
          <cell r="BK2852">
            <v>0</v>
          </cell>
          <cell r="BL2852">
            <v>0</v>
          </cell>
          <cell r="BM2852"/>
          <cell r="BN2852"/>
          <cell r="BO2852"/>
          <cell r="BP2852"/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/>
          <cell r="BZ2852">
            <v>0</v>
          </cell>
          <cell r="CA2852" t="e">
            <v>#REF!</v>
          </cell>
          <cell r="CB2852" t="str">
            <v>Match</v>
          </cell>
          <cell r="CC2852" t="b">
            <v>0</v>
          </cell>
          <cell r="CD2852" t="str">
            <v>0</v>
          </cell>
          <cell r="CE2852">
            <v>1</v>
          </cell>
          <cell r="CF2852">
            <v>0</v>
          </cell>
          <cell r="CG2852" t="e">
            <v>#VALUE!</v>
          </cell>
          <cell r="CH2852" t="str">
            <v>Invalid #</v>
          </cell>
          <cell r="CI2852">
            <v>43123.686840277776</v>
          </cell>
          <cell r="CJ2852"/>
          <cell r="CK2852" t="e">
            <v>#REF!</v>
          </cell>
          <cell r="CL2852" t="e">
            <v>#REF!</v>
          </cell>
        </row>
        <row r="2853">
          <cell r="BG2853" t="str">
            <v>Pass</v>
          </cell>
          <cell r="BH2853" t="str">
            <v>Pass</v>
          </cell>
          <cell r="BI2853" t="str">
            <v>xxxxx</v>
          </cell>
          <cell r="BJ2853">
            <v>0</v>
          </cell>
          <cell r="BK2853">
            <v>0</v>
          </cell>
          <cell r="BL2853">
            <v>0</v>
          </cell>
          <cell r="BM2853"/>
          <cell r="BN2853"/>
          <cell r="BO2853"/>
          <cell r="BP2853"/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/>
          <cell r="BZ2853">
            <v>0</v>
          </cell>
          <cell r="CA2853" t="e">
            <v>#REF!</v>
          </cell>
          <cell r="CB2853" t="str">
            <v>Match</v>
          </cell>
          <cell r="CC2853" t="b">
            <v>0</v>
          </cell>
          <cell r="CD2853" t="str">
            <v>0</v>
          </cell>
          <cell r="CE2853">
            <v>1</v>
          </cell>
          <cell r="CF2853">
            <v>0</v>
          </cell>
          <cell r="CG2853" t="e">
            <v>#VALUE!</v>
          </cell>
          <cell r="CH2853" t="str">
            <v>Invalid #</v>
          </cell>
          <cell r="CI2853">
            <v>43123.686840277776</v>
          </cell>
          <cell r="CJ2853"/>
          <cell r="CK2853" t="e">
            <v>#REF!</v>
          </cell>
          <cell r="CL2853" t="e">
            <v>#REF!</v>
          </cell>
        </row>
        <row r="2854">
          <cell r="BG2854" t="str">
            <v>Pass</v>
          </cell>
          <cell r="BH2854" t="str">
            <v>Pass</v>
          </cell>
          <cell r="BI2854" t="str">
            <v>xxxxx</v>
          </cell>
          <cell r="BJ2854">
            <v>0</v>
          </cell>
          <cell r="BK2854">
            <v>0</v>
          </cell>
          <cell r="BL2854">
            <v>0</v>
          </cell>
          <cell r="BM2854"/>
          <cell r="BN2854"/>
          <cell r="BO2854"/>
          <cell r="BP2854"/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/>
          <cell r="BZ2854">
            <v>0</v>
          </cell>
          <cell r="CA2854" t="e">
            <v>#REF!</v>
          </cell>
          <cell r="CB2854" t="str">
            <v>Match</v>
          </cell>
          <cell r="CC2854" t="b">
            <v>0</v>
          </cell>
          <cell r="CD2854" t="str">
            <v>0</v>
          </cell>
          <cell r="CE2854">
            <v>1</v>
          </cell>
          <cell r="CF2854">
            <v>0</v>
          </cell>
          <cell r="CG2854" t="e">
            <v>#VALUE!</v>
          </cell>
          <cell r="CH2854" t="str">
            <v>Invalid #</v>
          </cell>
          <cell r="CI2854">
            <v>43123.686840277776</v>
          </cell>
          <cell r="CJ2854"/>
          <cell r="CK2854" t="e">
            <v>#REF!</v>
          </cell>
          <cell r="CL2854" t="e">
            <v>#REF!</v>
          </cell>
        </row>
        <row r="2855">
          <cell r="BG2855" t="str">
            <v>Pass</v>
          </cell>
          <cell r="BH2855" t="str">
            <v>Pass</v>
          </cell>
          <cell r="BI2855" t="str">
            <v>xxxxx</v>
          </cell>
          <cell r="BJ2855">
            <v>0</v>
          </cell>
          <cell r="BK2855">
            <v>0</v>
          </cell>
          <cell r="BL2855">
            <v>0</v>
          </cell>
          <cell r="BM2855"/>
          <cell r="BN2855"/>
          <cell r="BO2855"/>
          <cell r="BP2855"/>
          <cell r="BQ2855">
            <v>0</v>
          </cell>
          <cell r="BR2855">
            <v>0</v>
          </cell>
          <cell r="BS2855">
            <v>0</v>
          </cell>
          <cell r="BT2855">
            <v>0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  <cell r="BY2855"/>
          <cell r="BZ2855">
            <v>0</v>
          </cell>
          <cell r="CA2855" t="e">
            <v>#REF!</v>
          </cell>
          <cell r="CB2855" t="str">
            <v>Match</v>
          </cell>
          <cell r="CC2855" t="b">
            <v>0</v>
          </cell>
          <cell r="CD2855" t="str">
            <v>0</v>
          </cell>
          <cell r="CE2855">
            <v>1</v>
          </cell>
          <cell r="CF2855">
            <v>0</v>
          </cell>
          <cell r="CG2855" t="e">
            <v>#VALUE!</v>
          </cell>
          <cell r="CH2855" t="str">
            <v>Invalid #</v>
          </cell>
          <cell r="CI2855">
            <v>43123.686840277776</v>
          </cell>
          <cell r="CJ2855"/>
          <cell r="CK2855" t="e">
            <v>#REF!</v>
          </cell>
          <cell r="CL2855" t="e">
            <v>#REF!</v>
          </cell>
        </row>
        <row r="2856">
          <cell r="BG2856" t="str">
            <v>Pass</v>
          </cell>
          <cell r="BH2856" t="str">
            <v>Pass</v>
          </cell>
          <cell r="BI2856" t="str">
            <v>xxxxx</v>
          </cell>
          <cell r="BJ2856">
            <v>0</v>
          </cell>
          <cell r="BK2856">
            <v>0</v>
          </cell>
          <cell r="BL2856">
            <v>0</v>
          </cell>
          <cell r="BM2856"/>
          <cell r="BN2856"/>
          <cell r="BO2856"/>
          <cell r="BP2856"/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/>
          <cell r="BZ2856">
            <v>0</v>
          </cell>
          <cell r="CA2856" t="e">
            <v>#REF!</v>
          </cell>
          <cell r="CB2856" t="str">
            <v>Match</v>
          </cell>
          <cell r="CC2856" t="b">
            <v>0</v>
          </cell>
          <cell r="CD2856" t="str">
            <v>0</v>
          </cell>
          <cell r="CE2856">
            <v>1</v>
          </cell>
          <cell r="CF2856">
            <v>0</v>
          </cell>
          <cell r="CG2856" t="e">
            <v>#VALUE!</v>
          </cell>
          <cell r="CH2856" t="str">
            <v>Invalid #</v>
          </cell>
          <cell r="CI2856">
            <v>43123.686840277776</v>
          </cell>
          <cell r="CJ2856"/>
          <cell r="CK2856" t="e">
            <v>#REF!</v>
          </cell>
          <cell r="CL2856" t="e">
            <v>#REF!</v>
          </cell>
        </row>
        <row r="2857">
          <cell r="BG2857" t="str">
            <v>Pass</v>
          </cell>
          <cell r="BH2857" t="str">
            <v>Pass</v>
          </cell>
          <cell r="BI2857" t="str">
            <v>xxxxx</v>
          </cell>
          <cell r="BJ2857">
            <v>0</v>
          </cell>
          <cell r="BK2857">
            <v>0</v>
          </cell>
          <cell r="BL2857">
            <v>0</v>
          </cell>
          <cell r="BM2857"/>
          <cell r="BN2857"/>
          <cell r="BO2857"/>
          <cell r="BP2857"/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/>
          <cell r="BZ2857">
            <v>0</v>
          </cell>
          <cell r="CA2857" t="e">
            <v>#REF!</v>
          </cell>
          <cell r="CB2857" t="str">
            <v>Match</v>
          </cell>
          <cell r="CC2857" t="b">
            <v>0</v>
          </cell>
          <cell r="CD2857" t="str">
            <v>0</v>
          </cell>
          <cell r="CE2857">
            <v>1</v>
          </cell>
          <cell r="CF2857">
            <v>0</v>
          </cell>
          <cell r="CG2857" t="e">
            <v>#VALUE!</v>
          </cell>
          <cell r="CH2857" t="str">
            <v>Invalid #</v>
          </cell>
          <cell r="CI2857">
            <v>43123.686840277776</v>
          </cell>
          <cell r="CJ2857"/>
          <cell r="CK2857" t="e">
            <v>#REF!</v>
          </cell>
          <cell r="CL2857" t="e">
            <v>#REF!</v>
          </cell>
        </row>
        <row r="2858">
          <cell r="BG2858" t="str">
            <v>Pass</v>
          </cell>
          <cell r="BH2858" t="str">
            <v>Pass</v>
          </cell>
          <cell r="BI2858" t="str">
            <v>xxxxx</v>
          </cell>
          <cell r="BJ2858">
            <v>0</v>
          </cell>
          <cell r="BK2858">
            <v>0</v>
          </cell>
          <cell r="BL2858">
            <v>0</v>
          </cell>
          <cell r="BM2858"/>
          <cell r="BN2858"/>
          <cell r="BO2858"/>
          <cell r="BP2858"/>
          <cell r="BQ2858">
            <v>0</v>
          </cell>
          <cell r="BR2858">
            <v>0</v>
          </cell>
          <cell r="BS2858">
            <v>0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0</v>
          </cell>
          <cell r="BY2858"/>
          <cell r="BZ2858">
            <v>0</v>
          </cell>
          <cell r="CA2858" t="e">
            <v>#REF!</v>
          </cell>
          <cell r="CB2858" t="str">
            <v>Match</v>
          </cell>
          <cell r="CC2858" t="b">
            <v>0</v>
          </cell>
          <cell r="CD2858" t="str">
            <v>0</v>
          </cell>
          <cell r="CE2858">
            <v>1</v>
          </cell>
          <cell r="CF2858">
            <v>0</v>
          </cell>
          <cell r="CG2858" t="e">
            <v>#VALUE!</v>
          </cell>
          <cell r="CH2858" t="str">
            <v>Invalid #</v>
          </cell>
          <cell r="CI2858">
            <v>43123.686840277776</v>
          </cell>
          <cell r="CJ2858"/>
          <cell r="CK2858" t="e">
            <v>#REF!</v>
          </cell>
          <cell r="CL2858" t="e">
            <v>#REF!</v>
          </cell>
        </row>
        <row r="2859">
          <cell r="BG2859" t="str">
            <v>Pass</v>
          </cell>
          <cell r="BH2859" t="str">
            <v>Pass</v>
          </cell>
          <cell r="BI2859" t="str">
            <v>xxxxx</v>
          </cell>
          <cell r="BJ2859">
            <v>0</v>
          </cell>
          <cell r="BK2859">
            <v>0</v>
          </cell>
          <cell r="BL2859">
            <v>0</v>
          </cell>
          <cell r="BM2859"/>
          <cell r="BN2859"/>
          <cell r="BO2859"/>
          <cell r="BP2859"/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/>
          <cell r="BZ2859">
            <v>0</v>
          </cell>
          <cell r="CA2859" t="e">
            <v>#REF!</v>
          </cell>
          <cell r="CB2859" t="str">
            <v>Match</v>
          </cell>
          <cell r="CC2859" t="b">
            <v>0</v>
          </cell>
          <cell r="CD2859" t="str">
            <v>0</v>
          </cell>
          <cell r="CE2859">
            <v>1</v>
          </cell>
          <cell r="CF2859">
            <v>0</v>
          </cell>
          <cell r="CG2859" t="e">
            <v>#VALUE!</v>
          </cell>
          <cell r="CH2859" t="str">
            <v>Invalid #</v>
          </cell>
          <cell r="CI2859">
            <v>43123.686840277776</v>
          </cell>
          <cell r="CJ2859"/>
          <cell r="CK2859" t="e">
            <v>#REF!</v>
          </cell>
          <cell r="CL2859" t="e">
            <v>#REF!</v>
          </cell>
        </row>
        <row r="2860">
          <cell r="BG2860" t="str">
            <v>Pass</v>
          </cell>
          <cell r="BH2860" t="str">
            <v>Pass</v>
          </cell>
          <cell r="BI2860" t="str">
            <v>xxxxx</v>
          </cell>
          <cell r="BJ2860">
            <v>0</v>
          </cell>
          <cell r="BK2860">
            <v>0</v>
          </cell>
          <cell r="BL2860">
            <v>0</v>
          </cell>
          <cell r="BM2860"/>
          <cell r="BN2860"/>
          <cell r="BO2860"/>
          <cell r="BP2860"/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/>
          <cell r="BZ2860">
            <v>0</v>
          </cell>
          <cell r="CA2860" t="e">
            <v>#REF!</v>
          </cell>
          <cell r="CB2860" t="str">
            <v>Match</v>
          </cell>
          <cell r="CC2860" t="b">
            <v>0</v>
          </cell>
          <cell r="CD2860" t="str">
            <v>0</v>
          </cell>
          <cell r="CE2860">
            <v>1</v>
          </cell>
          <cell r="CF2860">
            <v>0</v>
          </cell>
          <cell r="CG2860" t="e">
            <v>#VALUE!</v>
          </cell>
          <cell r="CH2860" t="str">
            <v>Invalid #</v>
          </cell>
          <cell r="CI2860">
            <v>43123.686840277776</v>
          </cell>
          <cell r="CJ2860"/>
          <cell r="CK2860" t="e">
            <v>#REF!</v>
          </cell>
          <cell r="CL2860" t="e">
            <v>#REF!</v>
          </cell>
        </row>
        <row r="2861">
          <cell r="BG2861" t="str">
            <v>Pass</v>
          </cell>
          <cell r="BH2861" t="str">
            <v>Pass</v>
          </cell>
          <cell r="BI2861" t="str">
            <v>xxxxx</v>
          </cell>
          <cell r="BJ2861">
            <v>0</v>
          </cell>
          <cell r="BK2861">
            <v>0</v>
          </cell>
          <cell r="BL2861">
            <v>0</v>
          </cell>
          <cell r="BM2861"/>
          <cell r="BN2861"/>
          <cell r="BO2861"/>
          <cell r="BP2861"/>
          <cell r="BQ2861">
            <v>0</v>
          </cell>
          <cell r="BR2861">
            <v>0</v>
          </cell>
          <cell r="BS2861">
            <v>0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0</v>
          </cell>
          <cell r="BY2861"/>
          <cell r="BZ2861">
            <v>0</v>
          </cell>
          <cell r="CA2861" t="e">
            <v>#REF!</v>
          </cell>
          <cell r="CB2861" t="str">
            <v>Match</v>
          </cell>
          <cell r="CC2861" t="b">
            <v>0</v>
          </cell>
          <cell r="CD2861" t="str">
            <v>0</v>
          </cell>
          <cell r="CE2861">
            <v>1</v>
          </cell>
          <cell r="CF2861">
            <v>0</v>
          </cell>
          <cell r="CG2861" t="e">
            <v>#VALUE!</v>
          </cell>
          <cell r="CH2861" t="str">
            <v>Invalid #</v>
          </cell>
          <cell r="CI2861">
            <v>43123.686840277776</v>
          </cell>
          <cell r="CJ2861"/>
          <cell r="CK2861" t="e">
            <v>#REF!</v>
          </cell>
          <cell r="CL2861" t="e">
            <v>#REF!</v>
          </cell>
        </row>
        <row r="2862">
          <cell r="BG2862" t="str">
            <v>Pass</v>
          </cell>
          <cell r="BH2862" t="str">
            <v>Pass</v>
          </cell>
          <cell r="BI2862" t="str">
            <v>xxxxx</v>
          </cell>
          <cell r="BJ2862">
            <v>0</v>
          </cell>
          <cell r="BK2862">
            <v>0</v>
          </cell>
          <cell r="BL2862">
            <v>0</v>
          </cell>
          <cell r="BM2862"/>
          <cell r="BN2862"/>
          <cell r="BO2862"/>
          <cell r="BP2862"/>
          <cell r="BQ2862">
            <v>0</v>
          </cell>
          <cell r="BR2862">
            <v>0</v>
          </cell>
          <cell r="BS2862">
            <v>0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0</v>
          </cell>
          <cell r="BY2862"/>
          <cell r="BZ2862">
            <v>0</v>
          </cell>
          <cell r="CA2862" t="e">
            <v>#REF!</v>
          </cell>
          <cell r="CB2862" t="str">
            <v>Match</v>
          </cell>
          <cell r="CC2862" t="b">
            <v>0</v>
          </cell>
          <cell r="CD2862" t="str">
            <v>0</v>
          </cell>
          <cell r="CE2862">
            <v>1</v>
          </cell>
          <cell r="CF2862">
            <v>0</v>
          </cell>
          <cell r="CG2862" t="e">
            <v>#VALUE!</v>
          </cell>
          <cell r="CH2862" t="str">
            <v>Invalid #</v>
          </cell>
          <cell r="CI2862">
            <v>43123.686840277776</v>
          </cell>
          <cell r="CJ2862"/>
          <cell r="CK2862" t="e">
            <v>#REF!</v>
          </cell>
          <cell r="CL2862" t="e">
            <v>#REF!</v>
          </cell>
        </row>
        <row r="2863">
          <cell r="BG2863" t="str">
            <v>Pass</v>
          </cell>
          <cell r="BH2863" t="str">
            <v>Pass</v>
          </cell>
          <cell r="BI2863" t="str">
            <v>xxxxx</v>
          </cell>
          <cell r="BJ2863">
            <v>0</v>
          </cell>
          <cell r="BK2863">
            <v>0</v>
          </cell>
          <cell r="BL2863">
            <v>0</v>
          </cell>
          <cell r="BM2863"/>
          <cell r="BN2863"/>
          <cell r="BO2863"/>
          <cell r="BP2863"/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/>
          <cell r="BZ2863">
            <v>0</v>
          </cell>
          <cell r="CA2863" t="e">
            <v>#REF!</v>
          </cell>
          <cell r="CB2863" t="str">
            <v>Match</v>
          </cell>
          <cell r="CC2863" t="b">
            <v>0</v>
          </cell>
          <cell r="CD2863" t="str">
            <v>0</v>
          </cell>
          <cell r="CE2863">
            <v>1</v>
          </cell>
          <cell r="CF2863">
            <v>0</v>
          </cell>
          <cell r="CG2863" t="e">
            <v>#VALUE!</v>
          </cell>
          <cell r="CH2863" t="str">
            <v>Invalid #</v>
          </cell>
          <cell r="CI2863">
            <v>43123.686840277776</v>
          </cell>
          <cell r="CJ2863"/>
          <cell r="CK2863" t="e">
            <v>#REF!</v>
          </cell>
          <cell r="CL2863" t="e">
            <v>#REF!</v>
          </cell>
        </row>
        <row r="2864">
          <cell r="BG2864" t="str">
            <v>Pass</v>
          </cell>
          <cell r="BH2864" t="str">
            <v>Pass</v>
          </cell>
          <cell r="BI2864" t="str">
            <v>xxxxx</v>
          </cell>
          <cell r="BJ2864">
            <v>0</v>
          </cell>
          <cell r="BK2864">
            <v>0</v>
          </cell>
          <cell r="BL2864">
            <v>0</v>
          </cell>
          <cell r="BM2864"/>
          <cell r="BN2864"/>
          <cell r="BO2864"/>
          <cell r="BP2864"/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/>
          <cell r="BZ2864">
            <v>0</v>
          </cell>
          <cell r="CA2864" t="e">
            <v>#REF!</v>
          </cell>
          <cell r="CB2864" t="str">
            <v>Match</v>
          </cell>
          <cell r="CC2864" t="b">
            <v>0</v>
          </cell>
          <cell r="CD2864" t="str">
            <v>0</v>
          </cell>
          <cell r="CE2864">
            <v>1</v>
          </cell>
          <cell r="CF2864">
            <v>0</v>
          </cell>
          <cell r="CG2864" t="e">
            <v>#VALUE!</v>
          </cell>
          <cell r="CH2864" t="str">
            <v>Invalid #</v>
          </cell>
          <cell r="CI2864">
            <v>43123.686840277776</v>
          </cell>
          <cell r="CJ2864"/>
          <cell r="CK2864" t="e">
            <v>#REF!</v>
          </cell>
          <cell r="CL2864" t="e">
            <v>#REF!</v>
          </cell>
        </row>
        <row r="2865">
          <cell r="BG2865" t="str">
            <v>Pass</v>
          </cell>
          <cell r="BH2865" t="str">
            <v>Pass</v>
          </cell>
          <cell r="BI2865" t="str">
            <v>xxxxx</v>
          </cell>
          <cell r="BJ2865">
            <v>0</v>
          </cell>
          <cell r="BK2865">
            <v>0</v>
          </cell>
          <cell r="BL2865">
            <v>0</v>
          </cell>
          <cell r="BM2865"/>
          <cell r="BN2865"/>
          <cell r="BO2865"/>
          <cell r="BP2865"/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/>
          <cell r="BZ2865">
            <v>0</v>
          </cell>
          <cell r="CA2865" t="e">
            <v>#REF!</v>
          </cell>
          <cell r="CB2865" t="str">
            <v>Match</v>
          </cell>
          <cell r="CC2865" t="b">
            <v>0</v>
          </cell>
          <cell r="CD2865" t="str">
            <v>0</v>
          </cell>
          <cell r="CE2865">
            <v>1</v>
          </cell>
          <cell r="CF2865">
            <v>0</v>
          </cell>
          <cell r="CG2865" t="e">
            <v>#VALUE!</v>
          </cell>
          <cell r="CH2865" t="str">
            <v>Invalid #</v>
          </cell>
          <cell r="CI2865">
            <v>43123.686840277776</v>
          </cell>
          <cell r="CJ2865"/>
          <cell r="CK2865" t="e">
            <v>#REF!</v>
          </cell>
          <cell r="CL2865" t="e">
            <v>#REF!</v>
          </cell>
        </row>
        <row r="2866">
          <cell r="BG2866" t="str">
            <v>Pass</v>
          </cell>
          <cell r="BH2866" t="str">
            <v>Pass</v>
          </cell>
          <cell r="BI2866" t="str">
            <v>xxxxx</v>
          </cell>
          <cell r="BJ2866">
            <v>0</v>
          </cell>
          <cell r="BK2866">
            <v>0</v>
          </cell>
          <cell r="BL2866">
            <v>0</v>
          </cell>
          <cell r="BM2866"/>
          <cell r="BN2866"/>
          <cell r="BO2866"/>
          <cell r="BP2866"/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/>
          <cell r="BZ2866">
            <v>0</v>
          </cell>
          <cell r="CA2866" t="e">
            <v>#REF!</v>
          </cell>
          <cell r="CB2866" t="str">
            <v>Match</v>
          </cell>
          <cell r="CC2866" t="b">
            <v>0</v>
          </cell>
          <cell r="CD2866" t="str">
            <v>0</v>
          </cell>
          <cell r="CE2866">
            <v>1</v>
          </cell>
          <cell r="CF2866">
            <v>0</v>
          </cell>
          <cell r="CG2866" t="e">
            <v>#VALUE!</v>
          </cell>
          <cell r="CH2866" t="str">
            <v>Invalid #</v>
          </cell>
          <cell r="CI2866">
            <v>43123.686840277776</v>
          </cell>
          <cell r="CJ2866"/>
          <cell r="CK2866" t="e">
            <v>#REF!</v>
          </cell>
          <cell r="CL2866" t="e">
            <v>#REF!</v>
          </cell>
        </row>
        <row r="2867">
          <cell r="BG2867" t="str">
            <v>Pass</v>
          </cell>
          <cell r="BH2867" t="str">
            <v>Pass</v>
          </cell>
          <cell r="BI2867" t="str">
            <v>xxxxx</v>
          </cell>
          <cell r="BJ2867">
            <v>0</v>
          </cell>
          <cell r="BK2867">
            <v>0</v>
          </cell>
          <cell r="BL2867">
            <v>0</v>
          </cell>
          <cell r="BM2867"/>
          <cell r="BN2867"/>
          <cell r="BO2867"/>
          <cell r="BP2867"/>
          <cell r="BQ2867">
            <v>0</v>
          </cell>
          <cell r="BR2867">
            <v>0</v>
          </cell>
          <cell r="BS2867">
            <v>0</v>
          </cell>
          <cell r="BT2867">
            <v>0</v>
          </cell>
          <cell r="BU2867">
            <v>0</v>
          </cell>
          <cell r="BV2867">
            <v>0</v>
          </cell>
          <cell r="BW2867">
            <v>0</v>
          </cell>
          <cell r="BX2867">
            <v>0</v>
          </cell>
          <cell r="BY2867"/>
          <cell r="BZ2867">
            <v>0</v>
          </cell>
          <cell r="CA2867" t="e">
            <v>#REF!</v>
          </cell>
          <cell r="CB2867" t="str">
            <v>Match</v>
          </cell>
          <cell r="CC2867" t="b">
            <v>0</v>
          </cell>
          <cell r="CD2867" t="str">
            <v>0</v>
          </cell>
          <cell r="CE2867">
            <v>1</v>
          </cell>
          <cell r="CF2867">
            <v>0</v>
          </cell>
          <cell r="CG2867" t="e">
            <v>#VALUE!</v>
          </cell>
          <cell r="CH2867" t="str">
            <v>Invalid #</v>
          </cell>
          <cell r="CI2867">
            <v>43123.686840277776</v>
          </cell>
          <cell r="CJ2867"/>
          <cell r="CK2867" t="e">
            <v>#REF!</v>
          </cell>
          <cell r="CL2867" t="e">
            <v>#REF!</v>
          </cell>
        </row>
        <row r="2868">
          <cell r="BG2868" t="str">
            <v>Pass</v>
          </cell>
          <cell r="BH2868" t="str">
            <v>Pass</v>
          </cell>
          <cell r="BI2868" t="str">
            <v>xxxxx</v>
          </cell>
          <cell r="BJ2868">
            <v>0</v>
          </cell>
          <cell r="BK2868">
            <v>0</v>
          </cell>
          <cell r="BL2868">
            <v>0</v>
          </cell>
          <cell r="BM2868"/>
          <cell r="BN2868"/>
          <cell r="BO2868"/>
          <cell r="BP2868"/>
          <cell r="BQ2868">
            <v>0</v>
          </cell>
          <cell r="BR2868">
            <v>0</v>
          </cell>
          <cell r="BS2868">
            <v>0</v>
          </cell>
          <cell r="BT2868">
            <v>0</v>
          </cell>
          <cell r="BU2868">
            <v>0</v>
          </cell>
          <cell r="BV2868">
            <v>0</v>
          </cell>
          <cell r="BW2868">
            <v>0</v>
          </cell>
          <cell r="BX2868">
            <v>0</v>
          </cell>
          <cell r="BY2868"/>
          <cell r="BZ2868">
            <v>0</v>
          </cell>
          <cell r="CA2868" t="e">
            <v>#REF!</v>
          </cell>
          <cell r="CB2868" t="str">
            <v>Match</v>
          </cell>
          <cell r="CC2868" t="b">
            <v>0</v>
          </cell>
          <cell r="CD2868" t="str">
            <v>0</v>
          </cell>
          <cell r="CE2868">
            <v>1</v>
          </cell>
          <cell r="CF2868">
            <v>0</v>
          </cell>
          <cell r="CG2868" t="e">
            <v>#VALUE!</v>
          </cell>
          <cell r="CH2868" t="str">
            <v>Invalid #</v>
          </cell>
          <cell r="CI2868">
            <v>43123.686840277776</v>
          </cell>
          <cell r="CJ2868"/>
          <cell r="CK2868" t="e">
            <v>#REF!</v>
          </cell>
          <cell r="CL2868" t="e">
            <v>#REF!</v>
          </cell>
        </row>
        <row r="2869">
          <cell r="BG2869" t="str">
            <v>Pass</v>
          </cell>
          <cell r="BH2869" t="str">
            <v>Pass</v>
          </cell>
          <cell r="BI2869" t="str">
            <v>xxxxx</v>
          </cell>
          <cell r="BJ2869">
            <v>0</v>
          </cell>
          <cell r="BK2869">
            <v>0</v>
          </cell>
          <cell r="BL2869">
            <v>0</v>
          </cell>
          <cell r="BM2869"/>
          <cell r="BN2869"/>
          <cell r="BO2869"/>
          <cell r="BP2869"/>
          <cell r="BQ2869">
            <v>0</v>
          </cell>
          <cell r="BR2869">
            <v>0</v>
          </cell>
          <cell r="BS2869">
            <v>0</v>
          </cell>
          <cell r="BT2869">
            <v>0</v>
          </cell>
          <cell r="BU2869">
            <v>0</v>
          </cell>
          <cell r="BV2869">
            <v>0</v>
          </cell>
          <cell r="BW2869">
            <v>0</v>
          </cell>
          <cell r="BX2869">
            <v>0</v>
          </cell>
          <cell r="BY2869"/>
          <cell r="BZ2869">
            <v>0</v>
          </cell>
          <cell r="CA2869" t="e">
            <v>#REF!</v>
          </cell>
          <cell r="CB2869" t="str">
            <v>Match</v>
          </cell>
          <cell r="CC2869" t="b">
            <v>0</v>
          </cell>
          <cell r="CD2869" t="str">
            <v>0</v>
          </cell>
          <cell r="CE2869">
            <v>1</v>
          </cell>
          <cell r="CF2869">
            <v>0</v>
          </cell>
          <cell r="CG2869" t="e">
            <v>#VALUE!</v>
          </cell>
          <cell r="CH2869" t="str">
            <v>Invalid #</v>
          </cell>
          <cell r="CI2869">
            <v>43123.686840277776</v>
          </cell>
          <cell r="CJ2869"/>
          <cell r="CK2869" t="e">
            <v>#REF!</v>
          </cell>
          <cell r="CL2869" t="e">
            <v>#REF!</v>
          </cell>
        </row>
        <row r="2870">
          <cell r="BG2870" t="str">
            <v>Pass</v>
          </cell>
          <cell r="BH2870" t="str">
            <v>Pass</v>
          </cell>
          <cell r="BI2870" t="str">
            <v>xxxxx</v>
          </cell>
          <cell r="BJ2870">
            <v>0</v>
          </cell>
          <cell r="BK2870">
            <v>0</v>
          </cell>
          <cell r="BL2870">
            <v>0</v>
          </cell>
          <cell r="BM2870"/>
          <cell r="BN2870"/>
          <cell r="BO2870"/>
          <cell r="BP2870"/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/>
          <cell r="BZ2870">
            <v>0</v>
          </cell>
          <cell r="CA2870" t="e">
            <v>#REF!</v>
          </cell>
          <cell r="CB2870" t="str">
            <v>Match</v>
          </cell>
          <cell r="CC2870" t="b">
            <v>0</v>
          </cell>
          <cell r="CD2870" t="str">
            <v>0</v>
          </cell>
          <cell r="CE2870">
            <v>1</v>
          </cell>
          <cell r="CF2870">
            <v>0</v>
          </cell>
          <cell r="CG2870" t="e">
            <v>#VALUE!</v>
          </cell>
          <cell r="CH2870" t="str">
            <v>Invalid #</v>
          </cell>
          <cell r="CI2870">
            <v>43123.686840277776</v>
          </cell>
          <cell r="CJ2870"/>
          <cell r="CK2870" t="e">
            <v>#REF!</v>
          </cell>
          <cell r="CL2870" t="e">
            <v>#REF!</v>
          </cell>
        </row>
        <row r="2871">
          <cell r="BG2871" t="str">
            <v>Pass</v>
          </cell>
          <cell r="BH2871" t="str">
            <v>Pass</v>
          </cell>
          <cell r="BI2871" t="str">
            <v>xxxxx</v>
          </cell>
          <cell r="BJ2871">
            <v>0</v>
          </cell>
          <cell r="BK2871">
            <v>0</v>
          </cell>
          <cell r="BL2871">
            <v>0</v>
          </cell>
          <cell r="BM2871"/>
          <cell r="BN2871"/>
          <cell r="BO2871"/>
          <cell r="BP2871"/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/>
          <cell r="BZ2871">
            <v>0</v>
          </cell>
          <cell r="CA2871" t="e">
            <v>#REF!</v>
          </cell>
          <cell r="CB2871" t="str">
            <v>Match</v>
          </cell>
          <cell r="CC2871" t="b">
            <v>0</v>
          </cell>
          <cell r="CD2871" t="str">
            <v>0</v>
          </cell>
          <cell r="CE2871">
            <v>1</v>
          </cell>
          <cell r="CF2871">
            <v>0</v>
          </cell>
          <cell r="CG2871" t="e">
            <v>#VALUE!</v>
          </cell>
          <cell r="CH2871" t="str">
            <v>Invalid #</v>
          </cell>
          <cell r="CI2871">
            <v>43123.686840277776</v>
          </cell>
          <cell r="CJ2871"/>
          <cell r="CK2871" t="e">
            <v>#REF!</v>
          </cell>
          <cell r="CL2871" t="e">
            <v>#REF!</v>
          </cell>
        </row>
        <row r="2872">
          <cell r="BG2872" t="str">
            <v>Pass</v>
          </cell>
          <cell r="BH2872" t="str">
            <v>Pass</v>
          </cell>
          <cell r="BI2872" t="str">
            <v>xxxxx</v>
          </cell>
          <cell r="BJ2872">
            <v>0</v>
          </cell>
          <cell r="BK2872">
            <v>0</v>
          </cell>
          <cell r="BL2872">
            <v>0</v>
          </cell>
          <cell r="BM2872"/>
          <cell r="BN2872"/>
          <cell r="BO2872"/>
          <cell r="BP2872"/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/>
          <cell r="BZ2872">
            <v>0</v>
          </cell>
          <cell r="CA2872" t="e">
            <v>#REF!</v>
          </cell>
          <cell r="CB2872" t="str">
            <v>Match</v>
          </cell>
          <cell r="CC2872" t="b">
            <v>0</v>
          </cell>
          <cell r="CD2872" t="str">
            <v>0</v>
          </cell>
          <cell r="CE2872">
            <v>1</v>
          </cell>
          <cell r="CF2872">
            <v>0</v>
          </cell>
          <cell r="CG2872" t="e">
            <v>#VALUE!</v>
          </cell>
          <cell r="CH2872" t="str">
            <v>Invalid #</v>
          </cell>
          <cell r="CI2872">
            <v>43123.686840277776</v>
          </cell>
          <cell r="CJ2872"/>
          <cell r="CK2872" t="e">
            <v>#REF!</v>
          </cell>
          <cell r="CL2872" t="e">
            <v>#REF!</v>
          </cell>
        </row>
        <row r="2873">
          <cell r="BG2873" t="str">
            <v>Pass</v>
          </cell>
          <cell r="BH2873" t="str">
            <v>Pass</v>
          </cell>
          <cell r="BI2873" t="str">
            <v>xxxxx</v>
          </cell>
          <cell r="BJ2873">
            <v>0</v>
          </cell>
          <cell r="BK2873">
            <v>0</v>
          </cell>
          <cell r="BL2873">
            <v>0</v>
          </cell>
          <cell r="BM2873"/>
          <cell r="BN2873"/>
          <cell r="BO2873"/>
          <cell r="BP2873"/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/>
          <cell r="BZ2873">
            <v>0</v>
          </cell>
          <cell r="CA2873" t="e">
            <v>#REF!</v>
          </cell>
          <cell r="CB2873" t="str">
            <v>Match</v>
          </cell>
          <cell r="CC2873" t="b">
            <v>0</v>
          </cell>
          <cell r="CD2873" t="str">
            <v>0</v>
          </cell>
          <cell r="CE2873">
            <v>1</v>
          </cell>
          <cell r="CF2873">
            <v>0</v>
          </cell>
          <cell r="CG2873" t="e">
            <v>#VALUE!</v>
          </cell>
          <cell r="CH2873" t="str">
            <v>Invalid #</v>
          </cell>
          <cell r="CI2873">
            <v>43123.686840277776</v>
          </cell>
          <cell r="CJ2873"/>
          <cell r="CK2873" t="e">
            <v>#REF!</v>
          </cell>
          <cell r="CL2873" t="e">
            <v>#REF!</v>
          </cell>
        </row>
        <row r="2874">
          <cell r="BG2874" t="str">
            <v>Pass</v>
          </cell>
          <cell r="BH2874" t="str">
            <v>Pass</v>
          </cell>
          <cell r="BI2874" t="str">
            <v>xxxxx</v>
          </cell>
          <cell r="BJ2874">
            <v>0</v>
          </cell>
          <cell r="BK2874">
            <v>0</v>
          </cell>
          <cell r="BL2874">
            <v>0</v>
          </cell>
          <cell r="BM2874"/>
          <cell r="BN2874"/>
          <cell r="BO2874"/>
          <cell r="BP2874"/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/>
          <cell r="BZ2874">
            <v>0</v>
          </cell>
          <cell r="CA2874" t="e">
            <v>#REF!</v>
          </cell>
          <cell r="CB2874" t="str">
            <v>Match</v>
          </cell>
          <cell r="CC2874" t="b">
            <v>0</v>
          </cell>
          <cell r="CD2874" t="str">
            <v>0</v>
          </cell>
          <cell r="CE2874">
            <v>1</v>
          </cell>
          <cell r="CF2874">
            <v>0</v>
          </cell>
          <cell r="CG2874" t="e">
            <v>#VALUE!</v>
          </cell>
          <cell r="CH2874" t="str">
            <v>Invalid #</v>
          </cell>
          <cell r="CI2874">
            <v>43123.686840277776</v>
          </cell>
          <cell r="CJ2874"/>
          <cell r="CK2874" t="e">
            <v>#REF!</v>
          </cell>
          <cell r="CL2874" t="e">
            <v>#REF!</v>
          </cell>
        </row>
        <row r="2875">
          <cell r="BG2875" t="str">
            <v>Pass</v>
          </cell>
          <cell r="BH2875" t="str">
            <v>Pass</v>
          </cell>
          <cell r="BI2875" t="str">
            <v>xxxxx</v>
          </cell>
          <cell r="BJ2875">
            <v>0</v>
          </cell>
          <cell r="BK2875">
            <v>0</v>
          </cell>
          <cell r="BL2875">
            <v>0</v>
          </cell>
          <cell r="BM2875"/>
          <cell r="BN2875"/>
          <cell r="BO2875"/>
          <cell r="BP2875"/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/>
          <cell r="BZ2875">
            <v>0</v>
          </cell>
          <cell r="CA2875" t="e">
            <v>#REF!</v>
          </cell>
          <cell r="CB2875" t="str">
            <v>Match</v>
          </cell>
          <cell r="CC2875" t="b">
            <v>0</v>
          </cell>
          <cell r="CD2875" t="str">
            <v>0</v>
          </cell>
          <cell r="CE2875">
            <v>1</v>
          </cell>
          <cell r="CF2875">
            <v>0</v>
          </cell>
          <cell r="CG2875" t="e">
            <v>#VALUE!</v>
          </cell>
          <cell r="CH2875" t="str">
            <v>Invalid #</v>
          </cell>
          <cell r="CI2875">
            <v>43123.686840277776</v>
          </cell>
          <cell r="CJ2875"/>
          <cell r="CK2875" t="e">
            <v>#REF!</v>
          </cell>
          <cell r="CL2875" t="e">
            <v>#REF!</v>
          </cell>
        </row>
        <row r="2876">
          <cell r="BG2876" t="str">
            <v>Pass</v>
          </cell>
          <cell r="BH2876" t="str">
            <v>Pass</v>
          </cell>
          <cell r="BI2876" t="str">
            <v>xxxxx</v>
          </cell>
          <cell r="BJ2876">
            <v>0</v>
          </cell>
          <cell r="BK2876">
            <v>0</v>
          </cell>
          <cell r="BL2876">
            <v>0</v>
          </cell>
          <cell r="BM2876"/>
          <cell r="BN2876"/>
          <cell r="BO2876"/>
          <cell r="BP2876"/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/>
          <cell r="BZ2876">
            <v>0</v>
          </cell>
          <cell r="CA2876" t="e">
            <v>#REF!</v>
          </cell>
          <cell r="CB2876" t="str">
            <v>Match</v>
          </cell>
          <cell r="CC2876" t="b">
            <v>0</v>
          </cell>
          <cell r="CD2876" t="str">
            <v>0</v>
          </cell>
          <cell r="CE2876">
            <v>1</v>
          </cell>
          <cell r="CF2876">
            <v>0</v>
          </cell>
          <cell r="CG2876" t="e">
            <v>#VALUE!</v>
          </cell>
          <cell r="CH2876" t="str">
            <v>Invalid #</v>
          </cell>
          <cell r="CI2876">
            <v>43123.686840277776</v>
          </cell>
          <cell r="CJ2876"/>
          <cell r="CK2876" t="e">
            <v>#REF!</v>
          </cell>
          <cell r="CL2876" t="e">
            <v>#REF!</v>
          </cell>
        </row>
        <row r="2877">
          <cell r="BG2877" t="str">
            <v>Pass</v>
          </cell>
          <cell r="BH2877" t="str">
            <v>Pass</v>
          </cell>
          <cell r="BI2877" t="str">
            <v>xxxxx</v>
          </cell>
          <cell r="BJ2877">
            <v>0</v>
          </cell>
          <cell r="BK2877">
            <v>0</v>
          </cell>
          <cell r="BL2877">
            <v>0</v>
          </cell>
          <cell r="BM2877"/>
          <cell r="BN2877"/>
          <cell r="BO2877"/>
          <cell r="BP2877"/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/>
          <cell r="BZ2877">
            <v>0</v>
          </cell>
          <cell r="CA2877" t="e">
            <v>#REF!</v>
          </cell>
          <cell r="CB2877" t="str">
            <v>Match</v>
          </cell>
          <cell r="CC2877" t="b">
            <v>0</v>
          </cell>
          <cell r="CD2877" t="str">
            <v>0</v>
          </cell>
          <cell r="CE2877">
            <v>1</v>
          </cell>
          <cell r="CF2877">
            <v>0</v>
          </cell>
          <cell r="CG2877" t="e">
            <v>#VALUE!</v>
          </cell>
          <cell r="CH2877" t="str">
            <v>Invalid #</v>
          </cell>
          <cell r="CI2877">
            <v>43123.686840277776</v>
          </cell>
          <cell r="CJ2877"/>
          <cell r="CK2877" t="e">
            <v>#REF!</v>
          </cell>
          <cell r="CL2877" t="e">
            <v>#REF!</v>
          </cell>
        </row>
        <row r="2878">
          <cell r="BG2878" t="str">
            <v>Pass</v>
          </cell>
          <cell r="BH2878" t="str">
            <v>Pass</v>
          </cell>
          <cell r="BI2878" t="str">
            <v>xxxxx</v>
          </cell>
          <cell r="BJ2878">
            <v>0</v>
          </cell>
          <cell r="BK2878">
            <v>0</v>
          </cell>
          <cell r="BL2878">
            <v>0</v>
          </cell>
          <cell r="BM2878"/>
          <cell r="BN2878"/>
          <cell r="BO2878"/>
          <cell r="BP2878"/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/>
          <cell r="BZ2878">
            <v>0</v>
          </cell>
          <cell r="CA2878" t="e">
            <v>#REF!</v>
          </cell>
          <cell r="CB2878" t="str">
            <v>Match</v>
          </cell>
          <cell r="CC2878" t="b">
            <v>0</v>
          </cell>
          <cell r="CD2878" t="str">
            <v>0</v>
          </cell>
          <cell r="CE2878">
            <v>1</v>
          </cell>
          <cell r="CF2878">
            <v>0</v>
          </cell>
          <cell r="CG2878" t="e">
            <v>#VALUE!</v>
          </cell>
          <cell r="CH2878" t="str">
            <v>Invalid #</v>
          </cell>
          <cell r="CI2878">
            <v>43123.686840277776</v>
          </cell>
          <cell r="CJ2878"/>
          <cell r="CK2878" t="e">
            <v>#REF!</v>
          </cell>
          <cell r="CL2878" t="e">
            <v>#REF!</v>
          </cell>
        </row>
        <row r="2879">
          <cell r="BG2879" t="str">
            <v>Pass</v>
          </cell>
          <cell r="BH2879" t="str">
            <v>Pass</v>
          </cell>
          <cell r="BI2879" t="str">
            <v>xxxxx</v>
          </cell>
          <cell r="BJ2879">
            <v>0</v>
          </cell>
          <cell r="BK2879">
            <v>0</v>
          </cell>
          <cell r="BL2879">
            <v>0</v>
          </cell>
          <cell r="BM2879"/>
          <cell r="BN2879"/>
          <cell r="BO2879"/>
          <cell r="BP2879"/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/>
          <cell r="BZ2879">
            <v>0</v>
          </cell>
          <cell r="CA2879" t="e">
            <v>#REF!</v>
          </cell>
          <cell r="CB2879" t="str">
            <v>Match</v>
          </cell>
          <cell r="CC2879" t="b">
            <v>0</v>
          </cell>
          <cell r="CD2879" t="str">
            <v>0</v>
          </cell>
          <cell r="CE2879">
            <v>1</v>
          </cell>
          <cell r="CF2879">
            <v>0</v>
          </cell>
          <cell r="CG2879" t="e">
            <v>#VALUE!</v>
          </cell>
          <cell r="CH2879" t="str">
            <v>Invalid #</v>
          </cell>
          <cell r="CI2879">
            <v>43123.686840277776</v>
          </cell>
          <cell r="CJ2879"/>
          <cell r="CK2879" t="e">
            <v>#REF!</v>
          </cell>
          <cell r="CL2879" t="e">
            <v>#REF!</v>
          </cell>
        </row>
        <row r="2880">
          <cell r="BG2880" t="str">
            <v>Pass</v>
          </cell>
          <cell r="BH2880" t="str">
            <v>Pass</v>
          </cell>
          <cell r="BI2880" t="str">
            <v>xxxxx</v>
          </cell>
          <cell r="BJ2880">
            <v>0</v>
          </cell>
          <cell r="BK2880">
            <v>0</v>
          </cell>
          <cell r="BL2880">
            <v>0</v>
          </cell>
          <cell r="BM2880"/>
          <cell r="BN2880"/>
          <cell r="BO2880"/>
          <cell r="BP2880"/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/>
          <cell r="BZ2880">
            <v>0</v>
          </cell>
          <cell r="CA2880" t="e">
            <v>#REF!</v>
          </cell>
          <cell r="CB2880" t="str">
            <v>Match</v>
          </cell>
          <cell r="CC2880" t="b">
            <v>0</v>
          </cell>
          <cell r="CD2880" t="str">
            <v>0</v>
          </cell>
          <cell r="CE2880">
            <v>1</v>
          </cell>
          <cell r="CF2880">
            <v>0</v>
          </cell>
          <cell r="CG2880" t="e">
            <v>#VALUE!</v>
          </cell>
          <cell r="CH2880" t="str">
            <v>Invalid #</v>
          </cell>
          <cell r="CI2880">
            <v>43123.686840277776</v>
          </cell>
          <cell r="CJ2880"/>
          <cell r="CK2880" t="e">
            <v>#REF!</v>
          </cell>
          <cell r="CL2880" t="e">
            <v>#REF!</v>
          </cell>
        </row>
        <row r="2881">
          <cell r="BG2881" t="str">
            <v>Pass</v>
          </cell>
          <cell r="BH2881" t="str">
            <v>Pass</v>
          </cell>
          <cell r="BI2881" t="str">
            <v>xxxxx</v>
          </cell>
          <cell r="BJ2881">
            <v>0</v>
          </cell>
          <cell r="BK2881">
            <v>0</v>
          </cell>
          <cell r="BL2881">
            <v>0</v>
          </cell>
          <cell r="BM2881"/>
          <cell r="BN2881"/>
          <cell r="BO2881"/>
          <cell r="BP2881"/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/>
          <cell r="BZ2881">
            <v>0</v>
          </cell>
          <cell r="CA2881" t="e">
            <v>#REF!</v>
          </cell>
          <cell r="CB2881" t="str">
            <v>Match</v>
          </cell>
          <cell r="CC2881" t="b">
            <v>0</v>
          </cell>
          <cell r="CD2881" t="str">
            <v>0</v>
          </cell>
          <cell r="CE2881">
            <v>1</v>
          </cell>
          <cell r="CF2881">
            <v>0</v>
          </cell>
          <cell r="CG2881" t="e">
            <v>#VALUE!</v>
          </cell>
          <cell r="CH2881" t="str">
            <v>Invalid #</v>
          </cell>
          <cell r="CI2881">
            <v>43123.686840277776</v>
          </cell>
          <cell r="CJ2881"/>
          <cell r="CK2881" t="e">
            <v>#REF!</v>
          </cell>
          <cell r="CL2881" t="e">
            <v>#REF!</v>
          </cell>
        </row>
        <row r="2882">
          <cell r="BG2882" t="str">
            <v>Pass</v>
          </cell>
          <cell r="BH2882" t="str">
            <v>Pass</v>
          </cell>
          <cell r="BI2882" t="str">
            <v>xxxxx</v>
          </cell>
          <cell r="BJ2882">
            <v>0</v>
          </cell>
          <cell r="BK2882">
            <v>0</v>
          </cell>
          <cell r="BL2882">
            <v>0</v>
          </cell>
          <cell r="BM2882"/>
          <cell r="BN2882"/>
          <cell r="BO2882"/>
          <cell r="BP2882"/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/>
          <cell r="BZ2882">
            <v>0</v>
          </cell>
          <cell r="CA2882" t="e">
            <v>#REF!</v>
          </cell>
          <cell r="CB2882" t="str">
            <v>Match</v>
          </cell>
          <cell r="CC2882" t="b">
            <v>0</v>
          </cell>
          <cell r="CD2882" t="str">
            <v>0</v>
          </cell>
          <cell r="CE2882">
            <v>1</v>
          </cell>
          <cell r="CF2882">
            <v>0</v>
          </cell>
          <cell r="CG2882" t="e">
            <v>#VALUE!</v>
          </cell>
          <cell r="CH2882" t="str">
            <v>Invalid #</v>
          </cell>
          <cell r="CI2882">
            <v>43123.686840277776</v>
          </cell>
          <cell r="CJ2882"/>
          <cell r="CK2882" t="e">
            <v>#REF!</v>
          </cell>
          <cell r="CL2882" t="e">
            <v>#REF!</v>
          </cell>
        </row>
        <row r="2883">
          <cell r="BG2883" t="str">
            <v>Pass</v>
          </cell>
          <cell r="BH2883" t="str">
            <v>Pass</v>
          </cell>
          <cell r="BI2883" t="str">
            <v>xxxxx</v>
          </cell>
          <cell r="BJ2883">
            <v>0</v>
          </cell>
          <cell r="BK2883">
            <v>0</v>
          </cell>
          <cell r="BL2883">
            <v>0</v>
          </cell>
          <cell r="BM2883"/>
          <cell r="BN2883"/>
          <cell r="BO2883"/>
          <cell r="BP2883"/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/>
          <cell r="BZ2883">
            <v>0</v>
          </cell>
          <cell r="CA2883" t="e">
            <v>#REF!</v>
          </cell>
          <cell r="CB2883" t="str">
            <v>Match</v>
          </cell>
          <cell r="CC2883" t="b">
            <v>0</v>
          </cell>
          <cell r="CD2883" t="str">
            <v>0</v>
          </cell>
          <cell r="CE2883">
            <v>1</v>
          </cell>
          <cell r="CF2883">
            <v>0</v>
          </cell>
          <cell r="CG2883" t="e">
            <v>#VALUE!</v>
          </cell>
          <cell r="CH2883" t="str">
            <v>Invalid #</v>
          </cell>
          <cell r="CI2883">
            <v>43123.686840277776</v>
          </cell>
          <cell r="CJ2883"/>
          <cell r="CK2883" t="e">
            <v>#REF!</v>
          </cell>
          <cell r="CL2883" t="e">
            <v>#REF!</v>
          </cell>
        </row>
        <row r="2884">
          <cell r="BG2884" t="str">
            <v>Pass</v>
          </cell>
          <cell r="BH2884" t="str">
            <v>Pass</v>
          </cell>
          <cell r="BI2884" t="str">
            <v>xxxxx</v>
          </cell>
          <cell r="BJ2884">
            <v>0</v>
          </cell>
          <cell r="BK2884">
            <v>0</v>
          </cell>
          <cell r="BL2884">
            <v>0</v>
          </cell>
          <cell r="BM2884"/>
          <cell r="BN2884"/>
          <cell r="BO2884"/>
          <cell r="BP2884"/>
          <cell r="BQ2884">
            <v>0</v>
          </cell>
          <cell r="BR2884">
            <v>0</v>
          </cell>
          <cell r="BS2884">
            <v>0</v>
          </cell>
          <cell r="BT2884">
            <v>0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  <cell r="BY2884"/>
          <cell r="BZ2884">
            <v>0</v>
          </cell>
          <cell r="CA2884" t="e">
            <v>#REF!</v>
          </cell>
          <cell r="CB2884" t="str">
            <v>Match</v>
          </cell>
          <cell r="CC2884" t="b">
            <v>0</v>
          </cell>
          <cell r="CD2884" t="str">
            <v>0</v>
          </cell>
          <cell r="CE2884">
            <v>1</v>
          </cell>
          <cell r="CF2884">
            <v>0</v>
          </cell>
          <cell r="CG2884" t="e">
            <v>#VALUE!</v>
          </cell>
          <cell r="CH2884" t="str">
            <v>Invalid #</v>
          </cell>
          <cell r="CI2884">
            <v>43123.686840277776</v>
          </cell>
          <cell r="CJ2884"/>
          <cell r="CK2884" t="e">
            <v>#REF!</v>
          </cell>
          <cell r="CL2884" t="e">
            <v>#REF!</v>
          </cell>
        </row>
        <row r="2885">
          <cell r="BG2885" t="str">
            <v>Pass</v>
          </cell>
          <cell r="BH2885" t="str">
            <v>Pass</v>
          </cell>
          <cell r="BI2885" t="str">
            <v>xxxxx</v>
          </cell>
          <cell r="BJ2885">
            <v>0</v>
          </cell>
          <cell r="BK2885">
            <v>0</v>
          </cell>
          <cell r="BL2885">
            <v>0</v>
          </cell>
          <cell r="BM2885"/>
          <cell r="BN2885"/>
          <cell r="BO2885"/>
          <cell r="BP2885"/>
          <cell r="BQ2885">
            <v>0</v>
          </cell>
          <cell r="BR2885">
            <v>0</v>
          </cell>
          <cell r="BS2885">
            <v>0</v>
          </cell>
          <cell r="BT2885">
            <v>0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  <cell r="BY2885"/>
          <cell r="BZ2885">
            <v>0</v>
          </cell>
          <cell r="CA2885" t="e">
            <v>#REF!</v>
          </cell>
          <cell r="CB2885" t="str">
            <v>Match</v>
          </cell>
          <cell r="CC2885" t="b">
            <v>0</v>
          </cell>
          <cell r="CD2885" t="str">
            <v>0</v>
          </cell>
          <cell r="CE2885">
            <v>1</v>
          </cell>
          <cell r="CF2885">
            <v>0</v>
          </cell>
          <cell r="CG2885" t="e">
            <v>#VALUE!</v>
          </cell>
          <cell r="CH2885" t="str">
            <v>Invalid #</v>
          </cell>
          <cell r="CI2885">
            <v>43123.686840277776</v>
          </cell>
          <cell r="CJ2885"/>
          <cell r="CK2885" t="e">
            <v>#REF!</v>
          </cell>
          <cell r="CL2885" t="e">
            <v>#REF!</v>
          </cell>
        </row>
        <row r="2886">
          <cell r="BG2886" t="str">
            <v>Pass</v>
          </cell>
          <cell r="BH2886" t="str">
            <v>Pass</v>
          </cell>
          <cell r="BI2886" t="str">
            <v>xxxxx</v>
          </cell>
          <cell r="BJ2886">
            <v>0</v>
          </cell>
          <cell r="BK2886">
            <v>0</v>
          </cell>
          <cell r="BL2886">
            <v>0</v>
          </cell>
          <cell r="BM2886"/>
          <cell r="BN2886"/>
          <cell r="BO2886"/>
          <cell r="BP2886"/>
          <cell r="BQ2886">
            <v>0</v>
          </cell>
          <cell r="BR2886">
            <v>0</v>
          </cell>
          <cell r="BS2886">
            <v>0</v>
          </cell>
          <cell r="BT2886">
            <v>0</v>
          </cell>
          <cell r="BU2886">
            <v>0</v>
          </cell>
          <cell r="BV2886">
            <v>0</v>
          </cell>
          <cell r="BW2886">
            <v>0</v>
          </cell>
          <cell r="BX2886">
            <v>0</v>
          </cell>
          <cell r="BY2886"/>
          <cell r="BZ2886">
            <v>0</v>
          </cell>
          <cell r="CA2886" t="e">
            <v>#REF!</v>
          </cell>
          <cell r="CB2886" t="str">
            <v>Match</v>
          </cell>
          <cell r="CC2886" t="b">
            <v>0</v>
          </cell>
          <cell r="CD2886" t="str">
            <v>0</v>
          </cell>
          <cell r="CE2886">
            <v>1</v>
          </cell>
          <cell r="CF2886">
            <v>0</v>
          </cell>
          <cell r="CG2886" t="e">
            <v>#VALUE!</v>
          </cell>
          <cell r="CH2886" t="str">
            <v>Invalid #</v>
          </cell>
          <cell r="CI2886">
            <v>43123.686840277776</v>
          </cell>
          <cell r="CJ2886"/>
          <cell r="CK2886" t="e">
            <v>#REF!</v>
          </cell>
          <cell r="CL2886" t="e">
            <v>#REF!</v>
          </cell>
        </row>
        <row r="2887">
          <cell r="BG2887" t="str">
            <v>Pass</v>
          </cell>
          <cell r="BH2887" t="str">
            <v>Pass</v>
          </cell>
          <cell r="BI2887" t="str">
            <v>xxxxx</v>
          </cell>
          <cell r="BJ2887">
            <v>0</v>
          </cell>
          <cell r="BK2887">
            <v>0</v>
          </cell>
          <cell r="BL2887">
            <v>0</v>
          </cell>
          <cell r="BM2887"/>
          <cell r="BN2887"/>
          <cell r="BO2887"/>
          <cell r="BP2887"/>
          <cell r="BQ2887">
            <v>0</v>
          </cell>
          <cell r="BR2887">
            <v>0</v>
          </cell>
          <cell r="BS2887">
            <v>0</v>
          </cell>
          <cell r="BT2887">
            <v>0</v>
          </cell>
          <cell r="BU2887">
            <v>0</v>
          </cell>
          <cell r="BV2887">
            <v>0</v>
          </cell>
          <cell r="BW2887">
            <v>0</v>
          </cell>
          <cell r="BX2887">
            <v>0</v>
          </cell>
          <cell r="BY2887"/>
          <cell r="BZ2887">
            <v>0</v>
          </cell>
          <cell r="CA2887" t="e">
            <v>#REF!</v>
          </cell>
          <cell r="CB2887" t="str">
            <v>Match</v>
          </cell>
          <cell r="CC2887" t="b">
            <v>0</v>
          </cell>
          <cell r="CD2887" t="str">
            <v>0</v>
          </cell>
          <cell r="CE2887">
            <v>1</v>
          </cell>
          <cell r="CF2887">
            <v>0</v>
          </cell>
          <cell r="CG2887" t="e">
            <v>#VALUE!</v>
          </cell>
          <cell r="CH2887" t="str">
            <v>Invalid #</v>
          </cell>
          <cell r="CI2887">
            <v>43123.686840277776</v>
          </cell>
          <cell r="CJ2887"/>
          <cell r="CK2887" t="e">
            <v>#REF!</v>
          </cell>
          <cell r="CL2887" t="e">
            <v>#REF!</v>
          </cell>
        </row>
        <row r="2888">
          <cell r="BG2888" t="str">
            <v>Pass</v>
          </cell>
          <cell r="BH2888" t="str">
            <v>Pass</v>
          </cell>
          <cell r="BI2888" t="str">
            <v>xxxxx</v>
          </cell>
          <cell r="BJ2888">
            <v>0</v>
          </cell>
          <cell r="BK2888">
            <v>0</v>
          </cell>
          <cell r="BL2888">
            <v>0</v>
          </cell>
          <cell r="BM2888"/>
          <cell r="BN2888"/>
          <cell r="BO2888"/>
          <cell r="BP2888"/>
          <cell r="BQ2888">
            <v>0</v>
          </cell>
          <cell r="BR2888">
            <v>0</v>
          </cell>
          <cell r="BS2888">
            <v>0</v>
          </cell>
          <cell r="BT2888">
            <v>0</v>
          </cell>
          <cell r="BU2888">
            <v>0</v>
          </cell>
          <cell r="BV2888">
            <v>0</v>
          </cell>
          <cell r="BW2888">
            <v>0</v>
          </cell>
          <cell r="BX2888">
            <v>0</v>
          </cell>
          <cell r="BY2888"/>
          <cell r="BZ2888">
            <v>0</v>
          </cell>
          <cell r="CA2888" t="e">
            <v>#REF!</v>
          </cell>
          <cell r="CB2888" t="str">
            <v>Match</v>
          </cell>
          <cell r="CC2888" t="b">
            <v>0</v>
          </cell>
          <cell r="CD2888" t="str">
            <v>0</v>
          </cell>
          <cell r="CE2888">
            <v>1</v>
          </cell>
          <cell r="CF2888">
            <v>0</v>
          </cell>
          <cell r="CG2888" t="e">
            <v>#VALUE!</v>
          </cell>
          <cell r="CH2888" t="str">
            <v>Invalid #</v>
          </cell>
          <cell r="CI2888">
            <v>43123.686840277776</v>
          </cell>
          <cell r="CJ2888"/>
          <cell r="CK2888" t="e">
            <v>#REF!</v>
          </cell>
          <cell r="CL2888" t="e">
            <v>#REF!</v>
          </cell>
        </row>
        <row r="2889">
          <cell r="BG2889" t="str">
            <v>Pass</v>
          </cell>
          <cell r="BH2889" t="str">
            <v>Pass</v>
          </cell>
          <cell r="BI2889" t="str">
            <v>xxxxx</v>
          </cell>
          <cell r="BJ2889">
            <v>0</v>
          </cell>
          <cell r="BK2889">
            <v>0</v>
          </cell>
          <cell r="BL2889">
            <v>0</v>
          </cell>
          <cell r="BM2889"/>
          <cell r="BN2889"/>
          <cell r="BO2889"/>
          <cell r="BP2889"/>
          <cell r="BQ2889">
            <v>0</v>
          </cell>
          <cell r="BR2889">
            <v>0</v>
          </cell>
          <cell r="BS2889">
            <v>0</v>
          </cell>
          <cell r="BT2889">
            <v>0</v>
          </cell>
          <cell r="BU2889">
            <v>0</v>
          </cell>
          <cell r="BV2889">
            <v>0</v>
          </cell>
          <cell r="BW2889">
            <v>0</v>
          </cell>
          <cell r="BX2889">
            <v>0</v>
          </cell>
          <cell r="BY2889"/>
          <cell r="BZ2889">
            <v>0</v>
          </cell>
          <cell r="CA2889" t="e">
            <v>#REF!</v>
          </cell>
          <cell r="CB2889" t="str">
            <v>Match</v>
          </cell>
          <cell r="CC2889" t="b">
            <v>0</v>
          </cell>
          <cell r="CD2889" t="str">
            <v>0</v>
          </cell>
          <cell r="CE2889">
            <v>1</v>
          </cell>
          <cell r="CF2889">
            <v>0</v>
          </cell>
          <cell r="CG2889" t="e">
            <v>#VALUE!</v>
          </cell>
          <cell r="CH2889" t="str">
            <v>Invalid #</v>
          </cell>
          <cell r="CI2889">
            <v>43123.686840277776</v>
          </cell>
          <cell r="CJ2889"/>
          <cell r="CK2889" t="e">
            <v>#REF!</v>
          </cell>
          <cell r="CL2889" t="e">
            <v>#REF!</v>
          </cell>
        </row>
        <row r="2890">
          <cell r="BG2890" t="str">
            <v>Pass</v>
          </cell>
          <cell r="BH2890" t="str">
            <v>Pass</v>
          </cell>
          <cell r="BI2890" t="str">
            <v>xxxxx</v>
          </cell>
          <cell r="BJ2890">
            <v>0</v>
          </cell>
          <cell r="BK2890">
            <v>0</v>
          </cell>
          <cell r="BL2890">
            <v>0</v>
          </cell>
          <cell r="BM2890"/>
          <cell r="BN2890"/>
          <cell r="BO2890"/>
          <cell r="BP2890"/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/>
          <cell r="BZ2890">
            <v>0</v>
          </cell>
          <cell r="CA2890" t="e">
            <v>#REF!</v>
          </cell>
          <cell r="CB2890" t="str">
            <v>Match</v>
          </cell>
          <cell r="CC2890" t="b">
            <v>0</v>
          </cell>
          <cell r="CD2890" t="str">
            <v>0</v>
          </cell>
          <cell r="CE2890">
            <v>1</v>
          </cell>
          <cell r="CF2890">
            <v>0</v>
          </cell>
          <cell r="CG2890" t="e">
            <v>#VALUE!</v>
          </cell>
          <cell r="CH2890" t="str">
            <v>Invalid #</v>
          </cell>
          <cell r="CI2890">
            <v>43123.686840277776</v>
          </cell>
          <cell r="CJ2890"/>
          <cell r="CK2890" t="e">
            <v>#REF!</v>
          </cell>
          <cell r="CL2890" t="e">
            <v>#REF!</v>
          </cell>
        </row>
        <row r="2891">
          <cell r="BG2891" t="str">
            <v>Pass</v>
          </cell>
          <cell r="BH2891" t="str">
            <v>Pass</v>
          </cell>
          <cell r="BI2891" t="str">
            <v>xxxxx</v>
          </cell>
          <cell r="BJ2891">
            <v>0</v>
          </cell>
          <cell r="BK2891">
            <v>0</v>
          </cell>
          <cell r="BL2891">
            <v>0</v>
          </cell>
          <cell r="BM2891"/>
          <cell r="BN2891"/>
          <cell r="BO2891"/>
          <cell r="BP2891"/>
          <cell r="BQ2891">
            <v>0</v>
          </cell>
          <cell r="BR2891">
            <v>0</v>
          </cell>
          <cell r="BS2891">
            <v>0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0</v>
          </cell>
          <cell r="BY2891"/>
          <cell r="BZ2891">
            <v>0</v>
          </cell>
          <cell r="CA2891" t="e">
            <v>#REF!</v>
          </cell>
          <cell r="CB2891" t="str">
            <v>Match</v>
          </cell>
          <cell r="CC2891" t="b">
            <v>0</v>
          </cell>
          <cell r="CD2891" t="str">
            <v>0</v>
          </cell>
          <cell r="CE2891">
            <v>1</v>
          </cell>
          <cell r="CF2891">
            <v>0</v>
          </cell>
          <cell r="CG2891" t="e">
            <v>#VALUE!</v>
          </cell>
          <cell r="CH2891" t="str">
            <v>Invalid #</v>
          </cell>
          <cell r="CI2891">
            <v>43123.686840277776</v>
          </cell>
          <cell r="CJ2891"/>
          <cell r="CK2891" t="e">
            <v>#REF!</v>
          </cell>
          <cell r="CL2891" t="e">
            <v>#REF!</v>
          </cell>
        </row>
        <row r="2892">
          <cell r="BG2892" t="str">
            <v>Pass</v>
          </cell>
          <cell r="BH2892" t="str">
            <v>Pass</v>
          </cell>
          <cell r="BI2892" t="str">
            <v>xxxxx</v>
          </cell>
          <cell r="BJ2892">
            <v>0</v>
          </cell>
          <cell r="BK2892">
            <v>0</v>
          </cell>
          <cell r="BL2892">
            <v>0</v>
          </cell>
          <cell r="BM2892"/>
          <cell r="BN2892"/>
          <cell r="BO2892"/>
          <cell r="BP2892"/>
          <cell r="BQ2892">
            <v>0</v>
          </cell>
          <cell r="BR2892">
            <v>0</v>
          </cell>
          <cell r="BS2892">
            <v>0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0</v>
          </cell>
          <cell r="BY2892"/>
          <cell r="BZ2892">
            <v>0</v>
          </cell>
          <cell r="CA2892" t="e">
            <v>#REF!</v>
          </cell>
          <cell r="CB2892" t="str">
            <v>Match</v>
          </cell>
          <cell r="CC2892" t="b">
            <v>0</v>
          </cell>
          <cell r="CD2892" t="str">
            <v>0</v>
          </cell>
          <cell r="CE2892">
            <v>1</v>
          </cell>
          <cell r="CF2892">
            <v>0</v>
          </cell>
          <cell r="CG2892" t="e">
            <v>#VALUE!</v>
          </cell>
          <cell r="CH2892" t="str">
            <v>Invalid #</v>
          </cell>
          <cell r="CI2892">
            <v>43123.686840277776</v>
          </cell>
          <cell r="CJ2892"/>
          <cell r="CK2892" t="e">
            <v>#REF!</v>
          </cell>
          <cell r="CL2892" t="e">
            <v>#REF!</v>
          </cell>
        </row>
        <row r="2893">
          <cell r="BG2893" t="str">
            <v>Pass</v>
          </cell>
          <cell r="BH2893" t="str">
            <v>Pass</v>
          </cell>
          <cell r="BI2893" t="str">
            <v>xxxxx</v>
          </cell>
          <cell r="BJ2893">
            <v>0</v>
          </cell>
          <cell r="BK2893">
            <v>0</v>
          </cell>
          <cell r="BL2893">
            <v>0</v>
          </cell>
          <cell r="BM2893"/>
          <cell r="BN2893"/>
          <cell r="BO2893"/>
          <cell r="BP2893"/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/>
          <cell r="BZ2893">
            <v>0</v>
          </cell>
          <cell r="CA2893" t="e">
            <v>#REF!</v>
          </cell>
          <cell r="CB2893" t="str">
            <v>Match</v>
          </cell>
          <cell r="CC2893" t="b">
            <v>0</v>
          </cell>
          <cell r="CD2893" t="str">
            <v>0</v>
          </cell>
          <cell r="CE2893">
            <v>1</v>
          </cell>
          <cell r="CF2893">
            <v>0</v>
          </cell>
          <cell r="CG2893" t="e">
            <v>#VALUE!</v>
          </cell>
          <cell r="CH2893" t="str">
            <v>Invalid #</v>
          </cell>
          <cell r="CI2893">
            <v>43123.686840277776</v>
          </cell>
          <cell r="CJ2893"/>
          <cell r="CK2893" t="e">
            <v>#REF!</v>
          </cell>
          <cell r="CL2893" t="e">
            <v>#REF!</v>
          </cell>
        </row>
        <row r="2894">
          <cell r="BG2894" t="str">
            <v>Pass</v>
          </cell>
          <cell r="BH2894" t="str">
            <v>Pass</v>
          </cell>
          <cell r="BI2894" t="str">
            <v>xxxxx</v>
          </cell>
          <cell r="BJ2894">
            <v>0</v>
          </cell>
          <cell r="BK2894">
            <v>0</v>
          </cell>
          <cell r="BL2894">
            <v>0</v>
          </cell>
          <cell r="BM2894"/>
          <cell r="BN2894"/>
          <cell r="BO2894"/>
          <cell r="BP2894"/>
          <cell r="BQ2894">
            <v>0</v>
          </cell>
          <cell r="BR2894">
            <v>0</v>
          </cell>
          <cell r="BS2894">
            <v>0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0</v>
          </cell>
          <cell r="BY2894"/>
          <cell r="BZ2894">
            <v>0</v>
          </cell>
          <cell r="CA2894" t="e">
            <v>#REF!</v>
          </cell>
          <cell r="CB2894" t="str">
            <v>Match</v>
          </cell>
          <cell r="CC2894" t="b">
            <v>0</v>
          </cell>
          <cell r="CD2894" t="str">
            <v>0</v>
          </cell>
          <cell r="CE2894">
            <v>1</v>
          </cell>
          <cell r="CF2894">
            <v>0</v>
          </cell>
          <cell r="CG2894" t="e">
            <v>#VALUE!</v>
          </cell>
          <cell r="CH2894" t="str">
            <v>Invalid #</v>
          </cell>
          <cell r="CI2894">
            <v>43123.686840277776</v>
          </cell>
          <cell r="CJ2894"/>
          <cell r="CK2894" t="e">
            <v>#REF!</v>
          </cell>
          <cell r="CL2894" t="e">
            <v>#REF!</v>
          </cell>
        </row>
        <row r="2895">
          <cell r="BG2895" t="str">
            <v>Pass</v>
          </cell>
          <cell r="BH2895" t="str">
            <v>Pass</v>
          </cell>
          <cell r="BI2895" t="str">
            <v>xxxxx</v>
          </cell>
          <cell r="BJ2895">
            <v>0</v>
          </cell>
          <cell r="BK2895">
            <v>0</v>
          </cell>
          <cell r="BL2895">
            <v>0</v>
          </cell>
          <cell r="BM2895"/>
          <cell r="BN2895"/>
          <cell r="BO2895"/>
          <cell r="BP2895"/>
          <cell r="BQ2895">
            <v>0</v>
          </cell>
          <cell r="BR2895">
            <v>0</v>
          </cell>
          <cell r="BS2895">
            <v>0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0</v>
          </cell>
          <cell r="BY2895"/>
          <cell r="BZ2895">
            <v>0</v>
          </cell>
          <cell r="CA2895" t="e">
            <v>#REF!</v>
          </cell>
          <cell r="CB2895" t="str">
            <v>Match</v>
          </cell>
          <cell r="CC2895" t="b">
            <v>0</v>
          </cell>
          <cell r="CD2895" t="str">
            <v>0</v>
          </cell>
          <cell r="CE2895">
            <v>1</v>
          </cell>
          <cell r="CF2895">
            <v>0</v>
          </cell>
          <cell r="CG2895" t="e">
            <v>#VALUE!</v>
          </cell>
          <cell r="CH2895" t="str">
            <v>Invalid #</v>
          </cell>
          <cell r="CI2895">
            <v>43123.686840277776</v>
          </cell>
          <cell r="CJ2895"/>
          <cell r="CK2895" t="e">
            <v>#REF!</v>
          </cell>
          <cell r="CL2895" t="e">
            <v>#REF!</v>
          </cell>
        </row>
        <row r="2896">
          <cell r="BG2896" t="str">
            <v>Pass</v>
          </cell>
          <cell r="BH2896" t="str">
            <v>Pass</v>
          </cell>
          <cell r="BI2896" t="str">
            <v>xxxxx</v>
          </cell>
          <cell r="BJ2896">
            <v>0</v>
          </cell>
          <cell r="BK2896">
            <v>0</v>
          </cell>
          <cell r="BL2896">
            <v>0</v>
          </cell>
          <cell r="BM2896"/>
          <cell r="BN2896"/>
          <cell r="BO2896"/>
          <cell r="BP2896"/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0</v>
          </cell>
          <cell r="BY2896"/>
          <cell r="BZ2896">
            <v>0</v>
          </cell>
          <cell r="CA2896" t="e">
            <v>#REF!</v>
          </cell>
          <cell r="CB2896" t="str">
            <v>Match</v>
          </cell>
          <cell r="CC2896" t="b">
            <v>0</v>
          </cell>
          <cell r="CD2896" t="str">
            <v>0</v>
          </cell>
          <cell r="CE2896">
            <v>1</v>
          </cell>
          <cell r="CF2896">
            <v>0</v>
          </cell>
          <cell r="CG2896" t="e">
            <v>#VALUE!</v>
          </cell>
          <cell r="CH2896" t="str">
            <v>Invalid #</v>
          </cell>
          <cell r="CI2896">
            <v>43123.686840277776</v>
          </cell>
          <cell r="CJ2896"/>
          <cell r="CK2896" t="e">
            <v>#REF!</v>
          </cell>
          <cell r="CL2896" t="e">
            <v>#REF!</v>
          </cell>
        </row>
        <row r="2897">
          <cell r="BG2897" t="str">
            <v>Pass</v>
          </cell>
          <cell r="BH2897" t="str">
            <v>Pass</v>
          </cell>
          <cell r="BI2897" t="str">
            <v>xxxxx</v>
          </cell>
          <cell r="BJ2897">
            <v>0</v>
          </cell>
          <cell r="BK2897">
            <v>0</v>
          </cell>
          <cell r="BL2897">
            <v>0</v>
          </cell>
          <cell r="BM2897"/>
          <cell r="BN2897"/>
          <cell r="BO2897"/>
          <cell r="BP2897"/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/>
          <cell r="BZ2897">
            <v>0</v>
          </cell>
          <cell r="CA2897" t="e">
            <v>#REF!</v>
          </cell>
          <cell r="CB2897" t="str">
            <v>Match</v>
          </cell>
          <cell r="CC2897" t="b">
            <v>0</v>
          </cell>
          <cell r="CD2897" t="str">
            <v>0</v>
          </cell>
          <cell r="CE2897">
            <v>1</v>
          </cell>
          <cell r="CF2897">
            <v>0</v>
          </cell>
          <cell r="CG2897" t="e">
            <v>#VALUE!</v>
          </cell>
          <cell r="CH2897" t="str">
            <v>Invalid #</v>
          </cell>
          <cell r="CI2897">
            <v>43123.686840277776</v>
          </cell>
          <cell r="CJ2897"/>
          <cell r="CK2897" t="e">
            <v>#REF!</v>
          </cell>
          <cell r="CL2897" t="e">
            <v>#REF!</v>
          </cell>
        </row>
        <row r="2898">
          <cell r="BG2898" t="str">
            <v>Pass</v>
          </cell>
          <cell r="BH2898" t="str">
            <v>Pass</v>
          </cell>
          <cell r="BI2898" t="str">
            <v>xxxxx</v>
          </cell>
          <cell r="BJ2898">
            <v>0</v>
          </cell>
          <cell r="BK2898">
            <v>0</v>
          </cell>
          <cell r="BL2898">
            <v>0</v>
          </cell>
          <cell r="BM2898"/>
          <cell r="BN2898"/>
          <cell r="BO2898"/>
          <cell r="BP2898"/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/>
          <cell r="BZ2898">
            <v>0</v>
          </cell>
          <cell r="CA2898" t="e">
            <v>#REF!</v>
          </cell>
          <cell r="CB2898" t="str">
            <v>Match</v>
          </cell>
          <cell r="CC2898" t="b">
            <v>0</v>
          </cell>
          <cell r="CD2898" t="str">
            <v>0</v>
          </cell>
          <cell r="CE2898">
            <v>1</v>
          </cell>
          <cell r="CF2898">
            <v>0</v>
          </cell>
          <cell r="CG2898" t="e">
            <v>#VALUE!</v>
          </cell>
          <cell r="CH2898" t="str">
            <v>Invalid #</v>
          </cell>
          <cell r="CI2898">
            <v>43123.686840277776</v>
          </cell>
          <cell r="CJ2898"/>
          <cell r="CK2898" t="e">
            <v>#REF!</v>
          </cell>
          <cell r="CL2898" t="e">
            <v>#REF!</v>
          </cell>
        </row>
        <row r="2899">
          <cell r="BG2899" t="str">
            <v>Pass</v>
          </cell>
          <cell r="BH2899" t="str">
            <v>Pass</v>
          </cell>
          <cell r="BI2899" t="str">
            <v>xxxxx</v>
          </cell>
          <cell r="BJ2899">
            <v>0</v>
          </cell>
          <cell r="BK2899">
            <v>0</v>
          </cell>
          <cell r="BL2899">
            <v>0</v>
          </cell>
          <cell r="BM2899"/>
          <cell r="BN2899"/>
          <cell r="BO2899"/>
          <cell r="BP2899"/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/>
          <cell r="BZ2899">
            <v>0</v>
          </cell>
          <cell r="CA2899" t="e">
            <v>#REF!</v>
          </cell>
          <cell r="CB2899" t="str">
            <v>Match</v>
          </cell>
          <cell r="CC2899" t="b">
            <v>0</v>
          </cell>
          <cell r="CD2899" t="str">
            <v>0</v>
          </cell>
          <cell r="CE2899">
            <v>1</v>
          </cell>
          <cell r="CF2899">
            <v>0</v>
          </cell>
          <cell r="CG2899" t="e">
            <v>#VALUE!</v>
          </cell>
          <cell r="CH2899" t="str">
            <v>Invalid #</v>
          </cell>
          <cell r="CI2899">
            <v>43123.686840277776</v>
          </cell>
          <cell r="CJ2899"/>
          <cell r="CK2899" t="e">
            <v>#REF!</v>
          </cell>
          <cell r="CL2899" t="e">
            <v>#REF!</v>
          </cell>
        </row>
        <row r="2900">
          <cell r="BG2900" t="str">
            <v>Pass</v>
          </cell>
          <cell r="BH2900" t="str">
            <v>Pass</v>
          </cell>
          <cell r="BI2900" t="str">
            <v>xxxxx</v>
          </cell>
          <cell r="BJ2900">
            <v>0</v>
          </cell>
          <cell r="BK2900">
            <v>0</v>
          </cell>
          <cell r="BL2900">
            <v>0</v>
          </cell>
          <cell r="BM2900"/>
          <cell r="BN2900"/>
          <cell r="BO2900"/>
          <cell r="BP2900"/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/>
          <cell r="BZ2900">
            <v>0</v>
          </cell>
          <cell r="CA2900" t="e">
            <v>#REF!</v>
          </cell>
          <cell r="CB2900" t="str">
            <v>Match</v>
          </cell>
          <cell r="CC2900" t="b">
            <v>0</v>
          </cell>
          <cell r="CD2900" t="str">
            <v>0</v>
          </cell>
          <cell r="CE2900">
            <v>1</v>
          </cell>
          <cell r="CF2900">
            <v>0</v>
          </cell>
          <cell r="CG2900" t="e">
            <v>#VALUE!</v>
          </cell>
          <cell r="CH2900" t="str">
            <v>Invalid #</v>
          </cell>
          <cell r="CI2900">
            <v>43123.686840277776</v>
          </cell>
          <cell r="CJ2900"/>
          <cell r="CK2900" t="e">
            <v>#REF!</v>
          </cell>
          <cell r="CL2900" t="e">
            <v>#REF!</v>
          </cell>
        </row>
        <row r="2901">
          <cell r="BG2901" t="str">
            <v>Pass</v>
          </cell>
          <cell r="BH2901" t="str">
            <v>Pass</v>
          </cell>
          <cell r="BI2901" t="str">
            <v>xxxxx</v>
          </cell>
          <cell r="BJ2901">
            <v>0</v>
          </cell>
          <cell r="BK2901">
            <v>0</v>
          </cell>
          <cell r="BL2901">
            <v>0</v>
          </cell>
          <cell r="BM2901"/>
          <cell r="BN2901"/>
          <cell r="BO2901"/>
          <cell r="BP2901"/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/>
          <cell r="BZ2901">
            <v>0</v>
          </cell>
          <cell r="CA2901" t="e">
            <v>#REF!</v>
          </cell>
          <cell r="CB2901" t="str">
            <v>Match</v>
          </cell>
          <cell r="CC2901" t="b">
            <v>0</v>
          </cell>
          <cell r="CD2901" t="str">
            <v>0</v>
          </cell>
          <cell r="CE2901">
            <v>1</v>
          </cell>
          <cell r="CF2901">
            <v>0</v>
          </cell>
          <cell r="CG2901" t="e">
            <v>#VALUE!</v>
          </cell>
          <cell r="CH2901" t="str">
            <v>Invalid #</v>
          </cell>
          <cell r="CI2901">
            <v>43123.686840277776</v>
          </cell>
          <cell r="CJ2901"/>
          <cell r="CK2901" t="e">
            <v>#REF!</v>
          </cell>
          <cell r="CL2901" t="e">
            <v>#REF!</v>
          </cell>
        </row>
        <row r="2902">
          <cell r="BG2902" t="str">
            <v>Pass</v>
          </cell>
          <cell r="BH2902" t="str">
            <v>Pass</v>
          </cell>
          <cell r="BI2902" t="str">
            <v>xxxxx</v>
          </cell>
          <cell r="BJ2902">
            <v>0</v>
          </cell>
          <cell r="BK2902">
            <v>0</v>
          </cell>
          <cell r="BL2902">
            <v>0</v>
          </cell>
          <cell r="BM2902"/>
          <cell r="BN2902"/>
          <cell r="BO2902"/>
          <cell r="BP2902"/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/>
          <cell r="BZ2902">
            <v>0</v>
          </cell>
          <cell r="CA2902" t="e">
            <v>#REF!</v>
          </cell>
          <cell r="CB2902" t="str">
            <v>Match</v>
          </cell>
          <cell r="CC2902" t="b">
            <v>0</v>
          </cell>
          <cell r="CD2902" t="str">
            <v>0</v>
          </cell>
          <cell r="CE2902">
            <v>1</v>
          </cell>
          <cell r="CF2902">
            <v>0</v>
          </cell>
          <cell r="CG2902" t="e">
            <v>#VALUE!</v>
          </cell>
          <cell r="CH2902" t="str">
            <v>Invalid #</v>
          </cell>
          <cell r="CI2902">
            <v>43123.686840277776</v>
          </cell>
          <cell r="CJ2902"/>
          <cell r="CK2902" t="e">
            <v>#REF!</v>
          </cell>
          <cell r="CL2902" t="e">
            <v>#REF!</v>
          </cell>
        </row>
        <row r="2903">
          <cell r="BG2903" t="str">
            <v>Pass</v>
          </cell>
          <cell r="BH2903" t="str">
            <v>Pass</v>
          </cell>
          <cell r="BI2903" t="str">
            <v>xxxxx</v>
          </cell>
          <cell r="BJ2903">
            <v>0</v>
          </cell>
          <cell r="BK2903">
            <v>0</v>
          </cell>
          <cell r="BL2903">
            <v>0</v>
          </cell>
          <cell r="BM2903"/>
          <cell r="BN2903"/>
          <cell r="BO2903"/>
          <cell r="BP2903"/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/>
          <cell r="BZ2903">
            <v>0</v>
          </cell>
          <cell r="CA2903" t="e">
            <v>#REF!</v>
          </cell>
          <cell r="CB2903" t="str">
            <v>Match</v>
          </cell>
          <cell r="CC2903" t="b">
            <v>0</v>
          </cell>
          <cell r="CD2903" t="str">
            <v>0</v>
          </cell>
          <cell r="CE2903">
            <v>1</v>
          </cell>
          <cell r="CF2903">
            <v>0</v>
          </cell>
          <cell r="CG2903" t="e">
            <v>#VALUE!</v>
          </cell>
          <cell r="CH2903" t="str">
            <v>Invalid #</v>
          </cell>
          <cell r="CI2903">
            <v>43123.686840277776</v>
          </cell>
          <cell r="CJ2903"/>
          <cell r="CK2903" t="e">
            <v>#REF!</v>
          </cell>
          <cell r="CL2903" t="e">
            <v>#REF!</v>
          </cell>
        </row>
        <row r="2904">
          <cell r="BG2904" t="str">
            <v>Pass</v>
          </cell>
          <cell r="BH2904" t="str">
            <v>Pass</v>
          </cell>
          <cell r="BI2904" t="str">
            <v>xxxxx</v>
          </cell>
          <cell r="BJ2904">
            <v>0</v>
          </cell>
          <cell r="BK2904">
            <v>0</v>
          </cell>
          <cell r="BL2904">
            <v>0</v>
          </cell>
          <cell r="BM2904"/>
          <cell r="BN2904"/>
          <cell r="BO2904"/>
          <cell r="BP2904"/>
          <cell r="BQ2904">
            <v>0</v>
          </cell>
          <cell r="BR2904">
            <v>0</v>
          </cell>
          <cell r="BS2904">
            <v>0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0</v>
          </cell>
          <cell r="BY2904"/>
          <cell r="BZ2904">
            <v>0</v>
          </cell>
          <cell r="CA2904" t="e">
            <v>#REF!</v>
          </cell>
          <cell r="CB2904" t="str">
            <v>Match</v>
          </cell>
          <cell r="CC2904" t="b">
            <v>0</v>
          </cell>
          <cell r="CD2904" t="str">
            <v>0</v>
          </cell>
          <cell r="CE2904">
            <v>1</v>
          </cell>
          <cell r="CF2904">
            <v>0</v>
          </cell>
          <cell r="CG2904" t="e">
            <v>#VALUE!</v>
          </cell>
          <cell r="CH2904" t="str">
            <v>Invalid #</v>
          </cell>
          <cell r="CI2904">
            <v>43123.686840277776</v>
          </cell>
          <cell r="CJ2904"/>
          <cell r="CK2904" t="e">
            <v>#REF!</v>
          </cell>
          <cell r="CL2904" t="e">
            <v>#REF!</v>
          </cell>
        </row>
        <row r="2905">
          <cell r="BG2905" t="str">
            <v>Pass</v>
          </cell>
          <cell r="BH2905" t="str">
            <v>Pass</v>
          </cell>
          <cell r="BI2905" t="str">
            <v>xxxxx</v>
          </cell>
          <cell r="BJ2905">
            <v>0</v>
          </cell>
          <cell r="BK2905">
            <v>0</v>
          </cell>
          <cell r="BL2905">
            <v>0</v>
          </cell>
          <cell r="BM2905"/>
          <cell r="BN2905"/>
          <cell r="BO2905"/>
          <cell r="BP2905"/>
          <cell r="BQ2905">
            <v>0</v>
          </cell>
          <cell r="BR2905">
            <v>0</v>
          </cell>
          <cell r="BS2905">
            <v>0</v>
          </cell>
          <cell r="BT2905">
            <v>0</v>
          </cell>
          <cell r="BU2905">
            <v>0</v>
          </cell>
          <cell r="BV2905">
            <v>0</v>
          </cell>
          <cell r="BW2905">
            <v>0</v>
          </cell>
          <cell r="BX2905">
            <v>0</v>
          </cell>
          <cell r="BY2905"/>
          <cell r="BZ2905">
            <v>0</v>
          </cell>
          <cell r="CA2905" t="e">
            <v>#REF!</v>
          </cell>
          <cell r="CB2905" t="str">
            <v>Match</v>
          </cell>
          <cell r="CC2905" t="b">
            <v>0</v>
          </cell>
          <cell r="CD2905" t="str">
            <v>0</v>
          </cell>
          <cell r="CE2905">
            <v>1</v>
          </cell>
          <cell r="CF2905">
            <v>0</v>
          </cell>
          <cell r="CG2905" t="e">
            <v>#VALUE!</v>
          </cell>
          <cell r="CH2905" t="str">
            <v>Invalid #</v>
          </cell>
          <cell r="CI2905">
            <v>43123.686840277776</v>
          </cell>
          <cell r="CJ2905"/>
          <cell r="CK2905" t="e">
            <v>#REF!</v>
          </cell>
          <cell r="CL2905" t="e">
            <v>#REF!</v>
          </cell>
        </row>
        <row r="2906">
          <cell r="BG2906" t="str">
            <v>Pass</v>
          </cell>
          <cell r="BH2906" t="str">
            <v>Pass</v>
          </cell>
          <cell r="BI2906" t="str">
            <v>xxxxx</v>
          </cell>
          <cell r="BJ2906">
            <v>0</v>
          </cell>
          <cell r="BK2906">
            <v>0</v>
          </cell>
          <cell r="BL2906">
            <v>0</v>
          </cell>
          <cell r="BM2906"/>
          <cell r="BN2906"/>
          <cell r="BO2906"/>
          <cell r="BP2906"/>
          <cell r="BQ2906">
            <v>0</v>
          </cell>
          <cell r="BR2906">
            <v>0</v>
          </cell>
          <cell r="BS2906">
            <v>0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0</v>
          </cell>
          <cell r="BY2906"/>
          <cell r="BZ2906">
            <v>0</v>
          </cell>
          <cell r="CA2906" t="e">
            <v>#REF!</v>
          </cell>
          <cell r="CB2906" t="str">
            <v>Match</v>
          </cell>
          <cell r="CC2906" t="b">
            <v>0</v>
          </cell>
          <cell r="CD2906" t="str">
            <v>0</v>
          </cell>
          <cell r="CE2906">
            <v>1</v>
          </cell>
          <cell r="CF2906">
            <v>0</v>
          </cell>
          <cell r="CG2906" t="e">
            <v>#VALUE!</v>
          </cell>
          <cell r="CH2906" t="str">
            <v>Invalid #</v>
          </cell>
          <cell r="CI2906">
            <v>43123.686840277776</v>
          </cell>
          <cell r="CJ2906"/>
          <cell r="CK2906" t="e">
            <v>#REF!</v>
          </cell>
          <cell r="CL2906" t="e">
            <v>#REF!</v>
          </cell>
        </row>
        <row r="2907">
          <cell r="BG2907" t="str">
            <v>Pass</v>
          </cell>
          <cell r="BH2907" t="str">
            <v>Pass</v>
          </cell>
          <cell r="BI2907" t="str">
            <v>xxxxx</v>
          </cell>
          <cell r="BJ2907">
            <v>0</v>
          </cell>
          <cell r="BK2907">
            <v>0</v>
          </cell>
          <cell r="BL2907">
            <v>0</v>
          </cell>
          <cell r="BM2907"/>
          <cell r="BN2907"/>
          <cell r="BO2907"/>
          <cell r="BP2907"/>
          <cell r="BQ2907">
            <v>0</v>
          </cell>
          <cell r="BR2907">
            <v>0</v>
          </cell>
          <cell r="BS2907">
            <v>0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0</v>
          </cell>
          <cell r="BY2907"/>
          <cell r="BZ2907">
            <v>0</v>
          </cell>
          <cell r="CA2907" t="e">
            <v>#REF!</v>
          </cell>
          <cell r="CB2907" t="str">
            <v>Match</v>
          </cell>
          <cell r="CC2907" t="b">
            <v>0</v>
          </cell>
          <cell r="CD2907" t="str">
            <v>0</v>
          </cell>
          <cell r="CE2907">
            <v>1</v>
          </cell>
          <cell r="CF2907">
            <v>0</v>
          </cell>
          <cell r="CG2907" t="e">
            <v>#VALUE!</v>
          </cell>
          <cell r="CH2907" t="str">
            <v>Invalid #</v>
          </cell>
          <cell r="CI2907">
            <v>43123.686840277776</v>
          </cell>
          <cell r="CJ2907"/>
          <cell r="CK2907" t="e">
            <v>#REF!</v>
          </cell>
          <cell r="CL2907" t="e">
            <v>#REF!</v>
          </cell>
        </row>
        <row r="2908">
          <cell r="BG2908" t="str">
            <v>Pass</v>
          </cell>
          <cell r="BH2908" t="str">
            <v>Pass</v>
          </cell>
          <cell r="BI2908" t="str">
            <v>xxxxx</v>
          </cell>
          <cell r="BJ2908">
            <v>0</v>
          </cell>
          <cell r="BK2908">
            <v>0</v>
          </cell>
          <cell r="BL2908">
            <v>0</v>
          </cell>
          <cell r="BM2908"/>
          <cell r="BN2908"/>
          <cell r="BO2908"/>
          <cell r="BP2908"/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/>
          <cell r="BZ2908">
            <v>0</v>
          </cell>
          <cell r="CA2908" t="e">
            <v>#REF!</v>
          </cell>
          <cell r="CB2908" t="str">
            <v>Match</v>
          </cell>
          <cell r="CC2908" t="b">
            <v>0</v>
          </cell>
          <cell r="CD2908" t="str">
            <v>0</v>
          </cell>
          <cell r="CE2908">
            <v>1</v>
          </cell>
          <cell r="CF2908">
            <v>0</v>
          </cell>
          <cell r="CG2908" t="e">
            <v>#VALUE!</v>
          </cell>
          <cell r="CH2908" t="str">
            <v>Invalid #</v>
          </cell>
          <cell r="CI2908">
            <v>43123.686840277776</v>
          </cell>
          <cell r="CJ2908"/>
          <cell r="CK2908" t="e">
            <v>#REF!</v>
          </cell>
          <cell r="CL2908" t="e">
            <v>#REF!</v>
          </cell>
        </row>
        <row r="2909">
          <cell r="BG2909" t="str">
            <v>Pass</v>
          </cell>
          <cell r="BH2909" t="str">
            <v>Pass</v>
          </cell>
          <cell r="BI2909" t="str">
            <v>xxxxx</v>
          </cell>
          <cell r="BJ2909">
            <v>0</v>
          </cell>
          <cell r="BK2909">
            <v>0</v>
          </cell>
          <cell r="BL2909">
            <v>0</v>
          </cell>
          <cell r="BM2909"/>
          <cell r="BN2909"/>
          <cell r="BO2909"/>
          <cell r="BP2909"/>
          <cell r="BQ2909">
            <v>0</v>
          </cell>
          <cell r="BR2909">
            <v>0</v>
          </cell>
          <cell r="BS2909">
            <v>0</v>
          </cell>
          <cell r="BT2909">
            <v>0</v>
          </cell>
          <cell r="BU2909">
            <v>0</v>
          </cell>
          <cell r="BV2909">
            <v>0</v>
          </cell>
          <cell r="BW2909">
            <v>0</v>
          </cell>
          <cell r="BX2909">
            <v>0</v>
          </cell>
          <cell r="BY2909"/>
          <cell r="BZ2909">
            <v>0</v>
          </cell>
          <cell r="CA2909" t="e">
            <v>#REF!</v>
          </cell>
          <cell r="CB2909" t="str">
            <v>Match</v>
          </cell>
          <cell r="CC2909" t="b">
            <v>0</v>
          </cell>
          <cell r="CD2909" t="str">
            <v>0</v>
          </cell>
          <cell r="CE2909">
            <v>1</v>
          </cell>
          <cell r="CF2909">
            <v>0</v>
          </cell>
          <cell r="CG2909" t="e">
            <v>#VALUE!</v>
          </cell>
          <cell r="CH2909" t="str">
            <v>Invalid #</v>
          </cell>
          <cell r="CI2909">
            <v>43123.686840277776</v>
          </cell>
          <cell r="CJ2909"/>
          <cell r="CK2909" t="e">
            <v>#REF!</v>
          </cell>
          <cell r="CL2909" t="e">
            <v>#REF!</v>
          </cell>
        </row>
        <row r="2910">
          <cell r="BG2910" t="str">
            <v>Pass</v>
          </cell>
          <cell r="BH2910" t="str">
            <v>Pass</v>
          </cell>
          <cell r="BI2910" t="str">
            <v>xxxxx</v>
          </cell>
          <cell r="BJ2910">
            <v>0</v>
          </cell>
          <cell r="BK2910">
            <v>0</v>
          </cell>
          <cell r="BL2910">
            <v>0</v>
          </cell>
          <cell r="BM2910"/>
          <cell r="BN2910"/>
          <cell r="BO2910"/>
          <cell r="BP2910"/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/>
          <cell r="BZ2910">
            <v>0</v>
          </cell>
          <cell r="CA2910" t="e">
            <v>#REF!</v>
          </cell>
          <cell r="CB2910" t="str">
            <v>Match</v>
          </cell>
          <cell r="CC2910" t="b">
            <v>0</v>
          </cell>
          <cell r="CD2910" t="str">
            <v>0</v>
          </cell>
          <cell r="CE2910">
            <v>1</v>
          </cell>
          <cell r="CF2910">
            <v>0</v>
          </cell>
          <cell r="CG2910" t="e">
            <v>#VALUE!</v>
          </cell>
          <cell r="CH2910" t="str">
            <v>Invalid #</v>
          </cell>
          <cell r="CI2910">
            <v>43123.686840277776</v>
          </cell>
          <cell r="CJ2910"/>
          <cell r="CK2910" t="e">
            <v>#REF!</v>
          </cell>
          <cell r="CL2910" t="e">
            <v>#REF!</v>
          </cell>
        </row>
        <row r="2911">
          <cell r="BG2911" t="str">
            <v>Pass</v>
          </cell>
          <cell r="BH2911" t="str">
            <v>Pass</v>
          </cell>
          <cell r="BI2911" t="str">
            <v>xxxxx</v>
          </cell>
          <cell r="BJ2911">
            <v>0</v>
          </cell>
          <cell r="BK2911">
            <v>0</v>
          </cell>
          <cell r="BL2911">
            <v>0</v>
          </cell>
          <cell r="BM2911"/>
          <cell r="BN2911"/>
          <cell r="BO2911"/>
          <cell r="BP2911"/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/>
          <cell r="BZ2911">
            <v>0</v>
          </cell>
          <cell r="CA2911" t="e">
            <v>#REF!</v>
          </cell>
          <cell r="CB2911" t="str">
            <v>Match</v>
          </cell>
          <cell r="CC2911" t="b">
            <v>0</v>
          </cell>
          <cell r="CD2911" t="str">
            <v>0</v>
          </cell>
          <cell r="CE2911">
            <v>1</v>
          </cell>
          <cell r="CF2911">
            <v>0</v>
          </cell>
          <cell r="CG2911" t="e">
            <v>#VALUE!</v>
          </cell>
          <cell r="CH2911" t="str">
            <v>Invalid #</v>
          </cell>
          <cell r="CI2911">
            <v>43123.686840277776</v>
          </cell>
          <cell r="CJ2911"/>
          <cell r="CK2911" t="e">
            <v>#REF!</v>
          </cell>
          <cell r="CL2911" t="e">
            <v>#REF!</v>
          </cell>
        </row>
        <row r="2912">
          <cell r="BG2912" t="str">
            <v>Pass</v>
          </cell>
          <cell r="BH2912" t="str">
            <v>Pass</v>
          </cell>
          <cell r="BI2912" t="str">
            <v>xxxxx</v>
          </cell>
          <cell r="BJ2912">
            <v>0</v>
          </cell>
          <cell r="BK2912">
            <v>0</v>
          </cell>
          <cell r="BL2912">
            <v>0</v>
          </cell>
          <cell r="BM2912"/>
          <cell r="BN2912"/>
          <cell r="BO2912"/>
          <cell r="BP2912"/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/>
          <cell r="BZ2912">
            <v>0</v>
          </cell>
          <cell r="CA2912" t="e">
            <v>#REF!</v>
          </cell>
          <cell r="CB2912" t="str">
            <v>Match</v>
          </cell>
          <cell r="CC2912" t="b">
            <v>0</v>
          </cell>
          <cell r="CD2912" t="str">
            <v>0</v>
          </cell>
          <cell r="CE2912">
            <v>1</v>
          </cell>
          <cell r="CF2912">
            <v>0</v>
          </cell>
          <cell r="CG2912" t="e">
            <v>#VALUE!</v>
          </cell>
          <cell r="CH2912" t="str">
            <v>Invalid #</v>
          </cell>
          <cell r="CI2912">
            <v>43123.686840277776</v>
          </cell>
          <cell r="CJ2912"/>
          <cell r="CK2912" t="e">
            <v>#REF!</v>
          </cell>
          <cell r="CL2912" t="e">
            <v>#REF!</v>
          </cell>
        </row>
        <row r="2913">
          <cell r="BG2913" t="str">
            <v>Pass</v>
          </cell>
          <cell r="BH2913" t="str">
            <v>Pass</v>
          </cell>
          <cell r="BI2913" t="str">
            <v>xxxxx</v>
          </cell>
          <cell r="BJ2913">
            <v>0</v>
          </cell>
          <cell r="BK2913">
            <v>0</v>
          </cell>
          <cell r="BL2913">
            <v>0</v>
          </cell>
          <cell r="BM2913"/>
          <cell r="BN2913"/>
          <cell r="BO2913"/>
          <cell r="BP2913"/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/>
          <cell r="BZ2913">
            <v>0</v>
          </cell>
          <cell r="CA2913" t="e">
            <v>#REF!</v>
          </cell>
          <cell r="CB2913" t="str">
            <v>Match</v>
          </cell>
          <cell r="CC2913" t="b">
            <v>0</v>
          </cell>
          <cell r="CD2913" t="str">
            <v>0</v>
          </cell>
          <cell r="CE2913">
            <v>1</v>
          </cell>
          <cell r="CF2913">
            <v>0</v>
          </cell>
          <cell r="CG2913" t="e">
            <v>#VALUE!</v>
          </cell>
          <cell r="CH2913" t="str">
            <v>Invalid #</v>
          </cell>
          <cell r="CI2913">
            <v>43123.686840277776</v>
          </cell>
          <cell r="CJ2913"/>
          <cell r="CK2913" t="e">
            <v>#REF!</v>
          </cell>
          <cell r="CL2913" t="e">
            <v>#REF!</v>
          </cell>
        </row>
        <row r="2914">
          <cell r="BG2914" t="str">
            <v>Pass</v>
          </cell>
          <cell r="BH2914" t="str">
            <v>Pass</v>
          </cell>
          <cell r="BI2914" t="str">
            <v>xxxxx</v>
          </cell>
          <cell r="BJ2914">
            <v>0</v>
          </cell>
          <cell r="BK2914">
            <v>0</v>
          </cell>
          <cell r="BL2914">
            <v>0</v>
          </cell>
          <cell r="BM2914"/>
          <cell r="BN2914"/>
          <cell r="BO2914"/>
          <cell r="BP2914"/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/>
          <cell r="BZ2914">
            <v>0</v>
          </cell>
          <cell r="CA2914" t="e">
            <v>#REF!</v>
          </cell>
          <cell r="CB2914" t="str">
            <v>Match</v>
          </cell>
          <cell r="CC2914" t="b">
            <v>0</v>
          </cell>
          <cell r="CD2914" t="str">
            <v>0</v>
          </cell>
          <cell r="CE2914">
            <v>1</v>
          </cell>
          <cell r="CF2914">
            <v>0</v>
          </cell>
          <cell r="CG2914" t="e">
            <v>#VALUE!</v>
          </cell>
          <cell r="CH2914" t="str">
            <v>Invalid #</v>
          </cell>
          <cell r="CI2914">
            <v>43123.686840277776</v>
          </cell>
          <cell r="CJ2914"/>
          <cell r="CK2914" t="e">
            <v>#REF!</v>
          </cell>
          <cell r="CL2914" t="e">
            <v>#REF!</v>
          </cell>
        </row>
        <row r="2915">
          <cell r="BG2915" t="str">
            <v>Pass</v>
          </cell>
          <cell r="BH2915" t="str">
            <v>Pass</v>
          </cell>
          <cell r="BI2915" t="str">
            <v>xxxxx</v>
          </cell>
          <cell r="BJ2915">
            <v>0</v>
          </cell>
          <cell r="BK2915">
            <v>0</v>
          </cell>
          <cell r="BL2915">
            <v>0</v>
          </cell>
          <cell r="BM2915"/>
          <cell r="BN2915"/>
          <cell r="BO2915"/>
          <cell r="BP2915"/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/>
          <cell r="BZ2915">
            <v>0</v>
          </cell>
          <cell r="CA2915" t="e">
            <v>#REF!</v>
          </cell>
          <cell r="CB2915" t="str">
            <v>Match</v>
          </cell>
          <cell r="CC2915" t="b">
            <v>0</v>
          </cell>
          <cell r="CD2915" t="str">
            <v>0</v>
          </cell>
          <cell r="CE2915">
            <v>1</v>
          </cell>
          <cell r="CF2915">
            <v>0</v>
          </cell>
          <cell r="CG2915" t="e">
            <v>#VALUE!</v>
          </cell>
          <cell r="CH2915" t="str">
            <v>Invalid #</v>
          </cell>
          <cell r="CI2915">
            <v>43123.686840277776</v>
          </cell>
          <cell r="CJ2915"/>
          <cell r="CK2915" t="e">
            <v>#REF!</v>
          </cell>
          <cell r="CL2915" t="e">
            <v>#REF!</v>
          </cell>
        </row>
        <row r="2916">
          <cell r="BG2916" t="str">
            <v>Pass</v>
          </cell>
          <cell r="BH2916" t="str">
            <v>Pass</v>
          </cell>
          <cell r="BI2916" t="str">
            <v>xxxxx</v>
          </cell>
          <cell r="BJ2916">
            <v>0</v>
          </cell>
          <cell r="BK2916">
            <v>0</v>
          </cell>
          <cell r="BL2916">
            <v>0</v>
          </cell>
          <cell r="BM2916"/>
          <cell r="BN2916"/>
          <cell r="BO2916"/>
          <cell r="BP2916"/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/>
          <cell r="BZ2916">
            <v>0</v>
          </cell>
          <cell r="CA2916" t="e">
            <v>#REF!</v>
          </cell>
          <cell r="CB2916" t="str">
            <v>Match</v>
          </cell>
          <cell r="CC2916" t="b">
            <v>0</v>
          </cell>
          <cell r="CD2916" t="str">
            <v>0</v>
          </cell>
          <cell r="CE2916">
            <v>1</v>
          </cell>
          <cell r="CF2916">
            <v>0</v>
          </cell>
          <cell r="CG2916" t="e">
            <v>#VALUE!</v>
          </cell>
          <cell r="CH2916" t="str">
            <v>Invalid #</v>
          </cell>
          <cell r="CI2916">
            <v>43123.686840277776</v>
          </cell>
          <cell r="CJ2916"/>
          <cell r="CK2916" t="e">
            <v>#REF!</v>
          </cell>
          <cell r="CL2916" t="e">
            <v>#REF!</v>
          </cell>
        </row>
        <row r="2917">
          <cell r="BG2917" t="str">
            <v>Pass</v>
          </cell>
          <cell r="BH2917" t="str">
            <v>Pass</v>
          </cell>
          <cell r="BI2917" t="str">
            <v>xxxxx</v>
          </cell>
          <cell r="BJ2917">
            <v>0</v>
          </cell>
          <cell r="BK2917">
            <v>0</v>
          </cell>
          <cell r="BL2917">
            <v>0</v>
          </cell>
          <cell r="BM2917"/>
          <cell r="BN2917"/>
          <cell r="BO2917"/>
          <cell r="BP2917"/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/>
          <cell r="BZ2917">
            <v>0</v>
          </cell>
          <cell r="CA2917" t="e">
            <v>#REF!</v>
          </cell>
          <cell r="CB2917" t="str">
            <v>Match</v>
          </cell>
          <cell r="CC2917" t="b">
            <v>0</v>
          </cell>
          <cell r="CD2917" t="str">
            <v>0</v>
          </cell>
          <cell r="CE2917">
            <v>1</v>
          </cell>
          <cell r="CF2917">
            <v>0</v>
          </cell>
          <cell r="CG2917" t="e">
            <v>#VALUE!</v>
          </cell>
          <cell r="CH2917" t="str">
            <v>Invalid #</v>
          </cell>
          <cell r="CI2917">
            <v>43123.686840277776</v>
          </cell>
          <cell r="CJ2917"/>
          <cell r="CK2917" t="e">
            <v>#REF!</v>
          </cell>
          <cell r="CL2917" t="e">
            <v>#REF!</v>
          </cell>
        </row>
        <row r="2918">
          <cell r="BG2918" t="str">
            <v>Pass</v>
          </cell>
          <cell r="BH2918" t="str">
            <v>Pass</v>
          </cell>
          <cell r="BI2918" t="str">
            <v>xxxxx</v>
          </cell>
          <cell r="BJ2918">
            <v>0</v>
          </cell>
          <cell r="BK2918">
            <v>0</v>
          </cell>
          <cell r="BL2918">
            <v>0</v>
          </cell>
          <cell r="BM2918"/>
          <cell r="BN2918"/>
          <cell r="BO2918"/>
          <cell r="BP2918"/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/>
          <cell r="BZ2918">
            <v>0</v>
          </cell>
          <cell r="CA2918" t="e">
            <v>#REF!</v>
          </cell>
          <cell r="CB2918" t="str">
            <v>Match</v>
          </cell>
          <cell r="CC2918" t="b">
            <v>0</v>
          </cell>
          <cell r="CD2918" t="str">
            <v>0</v>
          </cell>
          <cell r="CE2918">
            <v>1</v>
          </cell>
          <cell r="CF2918">
            <v>0</v>
          </cell>
          <cell r="CG2918" t="e">
            <v>#VALUE!</v>
          </cell>
          <cell r="CH2918" t="str">
            <v>Invalid #</v>
          </cell>
          <cell r="CI2918">
            <v>43123.686840277776</v>
          </cell>
          <cell r="CJ2918"/>
          <cell r="CK2918" t="e">
            <v>#REF!</v>
          </cell>
          <cell r="CL2918" t="e">
            <v>#REF!</v>
          </cell>
        </row>
        <row r="2919">
          <cell r="BG2919" t="str">
            <v>Pass</v>
          </cell>
          <cell r="BH2919" t="str">
            <v>Pass</v>
          </cell>
          <cell r="BI2919" t="str">
            <v>xxxxx</v>
          </cell>
          <cell r="BJ2919">
            <v>0</v>
          </cell>
          <cell r="BK2919">
            <v>0</v>
          </cell>
          <cell r="BL2919">
            <v>0</v>
          </cell>
          <cell r="BM2919"/>
          <cell r="BN2919"/>
          <cell r="BO2919"/>
          <cell r="BP2919"/>
          <cell r="BQ2919">
            <v>0</v>
          </cell>
          <cell r="BR2919">
            <v>0</v>
          </cell>
          <cell r="BS2919">
            <v>0</v>
          </cell>
          <cell r="BT2919">
            <v>0</v>
          </cell>
          <cell r="BU2919">
            <v>0</v>
          </cell>
          <cell r="BV2919">
            <v>0</v>
          </cell>
          <cell r="BW2919">
            <v>0</v>
          </cell>
          <cell r="BX2919">
            <v>0</v>
          </cell>
          <cell r="BY2919"/>
          <cell r="BZ2919">
            <v>0</v>
          </cell>
          <cell r="CA2919" t="e">
            <v>#REF!</v>
          </cell>
          <cell r="CB2919" t="str">
            <v>Match</v>
          </cell>
          <cell r="CC2919" t="b">
            <v>0</v>
          </cell>
          <cell r="CD2919" t="str">
            <v>0</v>
          </cell>
          <cell r="CE2919">
            <v>1</v>
          </cell>
          <cell r="CF2919">
            <v>0</v>
          </cell>
          <cell r="CG2919" t="e">
            <v>#VALUE!</v>
          </cell>
          <cell r="CH2919" t="str">
            <v>Invalid #</v>
          </cell>
          <cell r="CI2919">
            <v>43123.686840277776</v>
          </cell>
          <cell r="CJ2919"/>
          <cell r="CK2919" t="e">
            <v>#REF!</v>
          </cell>
          <cell r="CL2919" t="e">
            <v>#REF!</v>
          </cell>
        </row>
        <row r="2920">
          <cell r="BG2920" t="str">
            <v>Pass</v>
          </cell>
          <cell r="BH2920" t="str">
            <v>Pass</v>
          </cell>
          <cell r="BI2920" t="str">
            <v>xxxxx</v>
          </cell>
          <cell r="BJ2920">
            <v>0</v>
          </cell>
          <cell r="BK2920">
            <v>0</v>
          </cell>
          <cell r="BL2920">
            <v>0</v>
          </cell>
          <cell r="BM2920"/>
          <cell r="BN2920"/>
          <cell r="BO2920"/>
          <cell r="BP2920"/>
          <cell r="BQ2920">
            <v>0</v>
          </cell>
          <cell r="BR2920">
            <v>0</v>
          </cell>
          <cell r="BS2920">
            <v>0</v>
          </cell>
          <cell r="BT2920">
            <v>0</v>
          </cell>
          <cell r="BU2920">
            <v>0</v>
          </cell>
          <cell r="BV2920">
            <v>0</v>
          </cell>
          <cell r="BW2920">
            <v>0</v>
          </cell>
          <cell r="BX2920">
            <v>0</v>
          </cell>
          <cell r="BY2920"/>
          <cell r="BZ2920">
            <v>0</v>
          </cell>
          <cell r="CA2920" t="e">
            <v>#REF!</v>
          </cell>
          <cell r="CB2920" t="str">
            <v>Match</v>
          </cell>
          <cell r="CC2920" t="b">
            <v>0</v>
          </cell>
          <cell r="CD2920" t="str">
            <v>0</v>
          </cell>
          <cell r="CE2920">
            <v>1</v>
          </cell>
          <cell r="CF2920">
            <v>0</v>
          </cell>
          <cell r="CG2920" t="e">
            <v>#VALUE!</v>
          </cell>
          <cell r="CH2920" t="str">
            <v>Invalid #</v>
          </cell>
          <cell r="CI2920">
            <v>43123.686840277776</v>
          </cell>
          <cell r="CJ2920"/>
          <cell r="CK2920" t="e">
            <v>#REF!</v>
          </cell>
          <cell r="CL2920" t="e">
            <v>#REF!</v>
          </cell>
        </row>
        <row r="2921">
          <cell r="BG2921" t="str">
            <v>Pass</v>
          </cell>
          <cell r="BH2921" t="str">
            <v>Pass</v>
          </cell>
          <cell r="BI2921" t="str">
            <v>xxxxx</v>
          </cell>
          <cell r="BJ2921">
            <v>0</v>
          </cell>
          <cell r="BK2921">
            <v>0</v>
          </cell>
          <cell r="BL2921">
            <v>0</v>
          </cell>
          <cell r="BM2921"/>
          <cell r="BN2921"/>
          <cell r="BO2921"/>
          <cell r="BP2921"/>
          <cell r="BQ2921">
            <v>0</v>
          </cell>
          <cell r="BR2921">
            <v>0</v>
          </cell>
          <cell r="BS2921">
            <v>0</v>
          </cell>
          <cell r="BT2921">
            <v>0</v>
          </cell>
          <cell r="BU2921">
            <v>0</v>
          </cell>
          <cell r="BV2921">
            <v>0</v>
          </cell>
          <cell r="BW2921">
            <v>0</v>
          </cell>
          <cell r="BX2921">
            <v>0</v>
          </cell>
          <cell r="BY2921"/>
          <cell r="BZ2921">
            <v>0</v>
          </cell>
          <cell r="CA2921" t="e">
            <v>#REF!</v>
          </cell>
          <cell r="CB2921" t="str">
            <v>Match</v>
          </cell>
          <cell r="CC2921" t="b">
            <v>0</v>
          </cell>
          <cell r="CD2921" t="str">
            <v>0</v>
          </cell>
          <cell r="CE2921">
            <v>1</v>
          </cell>
          <cell r="CF2921">
            <v>0</v>
          </cell>
          <cell r="CG2921" t="e">
            <v>#VALUE!</v>
          </cell>
          <cell r="CH2921" t="str">
            <v>Invalid #</v>
          </cell>
          <cell r="CI2921">
            <v>43123.686840277776</v>
          </cell>
          <cell r="CJ2921"/>
          <cell r="CK2921" t="e">
            <v>#REF!</v>
          </cell>
          <cell r="CL2921" t="e">
            <v>#REF!</v>
          </cell>
        </row>
        <row r="2922">
          <cell r="BG2922" t="str">
            <v>Pass</v>
          </cell>
          <cell r="BH2922" t="str">
            <v>Pass</v>
          </cell>
          <cell r="BI2922" t="str">
            <v>xxxxx</v>
          </cell>
          <cell r="BJ2922">
            <v>0</v>
          </cell>
          <cell r="BK2922">
            <v>0</v>
          </cell>
          <cell r="BL2922">
            <v>0</v>
          </cell>
          <cell r="BM2922"/>
          <cell r="BN2922"/>
          <cell r="BO2922"/>
          <cell r="BP2922"/>
          <cell r="BQ2922">
            <v>0</v>
          </cell>
          <cell r="BR2922">
            <v>0</v>
          </cell>
          <cell r="BS2922">
            <v>0</v>
          </cell>
          <cell r="BT2922">
            <v>0</v>
          </cell>
          <cell r="BU2922">
            <v>0</v>
          </cell>
          <cell r="BV2922">
            <v>0</v>
          </cell>
          <cell r="BW2922">
            <v>0</v>
          </cell>
          <cell r="BX2922">
            <v>0</v>
          </cell>
          <cell r="BY2922"/>
          <cell r="BZ2922">
            <v>0</v>
          </cell>
          <cell r="CA2922" t="e">
            <v>#REF!</v>
          </cell>
          <cell r="CB2922" t="str">
            <v>Match</v>
          </cell>
          <cell r="CC2922" t="b">
            <v>0</v>
          </cell>
          <cell r="CD2922" t="str">
            <v>0</v>
          </cell>
          <cell r="CE2922">
            <v>1</v>
          </cell>
          <cell r="CF2922">
            <v>0</v>
          </cell>
          <cell r="CG2922" t="e">
            <v>#VALUE!</v>
          </cell>
          <cell r="CH2922" t="str">
            <v>Invalid #</v>
          </cell>
          <cell r="CI2922">
            <v>43123.686840277776</v>
          </cell>
          <cell r="CJ2922"/>
          <cell r="CK2922" t="e">
            <v>#REF!</v>
          </cell>
          <cell r="CL2922" t="e">
            <v>#REF!</v>
          </cell>
        </row>
        <row r="2923">
          <cell r="BG2923" t="str">
            <v>Pass</v>
          </cell>
          <cell r="BH2923" t="str">
            <v>Pass</v>
          </cell>
          <cell r="BI2923" t="str">
            <v>xxxxx</v>
          </cell>
          <cell r="BJ2923">
            <v>0</v>
          </cell>
          <cell r="BK2923">
            <v>0</v>
          </cell>
          <cell r="BL2923">
            <v>0</v>
          </cell>
          <cell r="BM2923"/>
          <cell r="BN2923"/>
          <cell r="BO2923"/>
          <cell r="BP2923"/>
          <cell r="BQ2923">
            <v>0</v>
          </cell>
          <cell r="BR2923">
            <v>0</v>
          </cell>
          <cell r="BS2923">
            <v>0</v>
          </cell>
          <cell r="BT2923">
            <v>0</v>
          </cell>
          <cell r="BU2923">
            <v>0</v>
          </cell>
          <cell r="BV2923">
            <v>0</v>
          </cell>
          <cell r="BW2923">
            <v>0</v>
          </cell>
          <cell r="BX2923">
            <v>0</v>
          </cell>
          <cell r="BY2923"/>
          <cell r="BZ2923">
            <v>0</v>
          </cell>
          <cell r="CA2923" t="e">
            <v>#REF!</v>
          </cell>
          <cell r="CB2923" t="str">
            <v>Match</v>
          </cell>
          <cell r="CC2923" t="b">
            <v>0</v>
          </cell>
          <cell r="CD2923" t="str">
            <v>0</v>
          </cell>
          <cell r="CE2923">
            <v>1</v>
          </cell>
          <cell r="CF2923">
            <v>0</v>
          </cell>
          <cell r="CG2923" t="e">
            <v>#VALUE!</v>
          </cell>
          <cell r="CH2923" t="str">
            <v>Invalid #</v>
          </cell>
          <cell r="CI2923">
            <v>43123.686840277776</v>
          </cell>
          <cell r="CJ2923"/>
          <cell r="CK2923" t="e">
            <v>#REF!</v>
          </cell>
          <cell r="CL2923" t="e">
            <v>#REF!</v>
          </cell>
        </row>
        <row r="2924">
          <cell r="BG2924" t="str">
            <v>Pass</v>
          </cell>
          <cell r="BH2924" t="str">
            <v>Pass</v>
          </cell>
          <cell r="BI2924" t="str">
            <v>xxxxx</v>
          </cell>
          <cell r="BJ2924">
            <v>0</v>
          </cell>
          <cell r="BK2924">
            <v>0</v>
          </cell>
          <cell r="BL2924">
            <v>0</v>
          </cell>
          <cell r="BM2924"/>
          <cell r="BN2924"/>
          <cell r="BO2924"/>
          <cell r="BP2924"/>
          <cell r="BQ2924">
            <v>0</v>
          </cell>
          <cell r="BR2924">
            <v>0</v>
          </cell>
          <cell r="BS2924">
            <v>0</v>
          </cell>
          <cell r="BT2924">
            <v>0</v>
          </cell>
          <cell r="BU2924">
            <v>0</v>
          </cell>
          <cell r="BV2924">
            <v>0</v>
          </cell>
          <cell r="BW2924">
            <v>0</v>
          </cell>
          <cell r="BX2924">
            <v>0</v>
          </cell>
          <cell r="BY2924"/>
          <cell r="BZ2924">
            <v>0</v>
          </cell>
          <cell r="CA2924" t="e">
            <v>#REF!</v>
          </cell>
          <cell r="CB2924" t="str">
            <v>Match</v>
          </cell>
          <cell r="CC2924" t="b">
            <v>0</v>
          </cell>
          <cell r="CD2924" t="str">
            <v>0</v>
          </cell>
          <cell r="CE2924">
            <v>1</v>
          </cell>
          <cell r="CF2924">
            <v>0</v>
          </cell>
          <cell r="CG2924" t="e">
            <v>#VALUE!</v>
          </cell>
          <cell r="CH2924" t="str">
            <v>Invalid #</v>
          </cell>
          <cell r="CI2924">
            <v>43123.686840277776</v>
          </cell>
          <cell r="CJ2924"/>
          <cell r="CK2924" t="e">
            <v>#REF!</v>
          </cell>
          <cell r="CL2924" t="e">
            <v>#REF!</v>
          </cell>
        </row>
        <row r="2925">
          <cell r="BG2925" t="str">
            <v>Pass</v>
          </cell>
          <cell r="BH2925" t="str">
            <v>Pass</v>
          </cell>
          <cell r="BI2925" t="str">
            <v>xxxxx</v>
          </cell>
          <cell r="BJ2925">
            <v>0</v>
          </cell>
          <cell r="BK2925">
            <v>0</v>
          </cell>
          <cell r="BL2925">
            <v>0</v>
          </cell>
          <cell r="BM2925"/>
          <cell r="BN2925"/>
          <cell r="BO2925"/>
          <cell r="BP2925"/>
          <cell r="BQ2925">
            <v>0</v>
          </cell>
          <cell r="BR2925">
            <v>0</v>
          </cell>
          <cell r="BS2925">
            <v>0</v>
          </cell>
          <cell r="BT2925">
            <v>0</v>
          </cell>
          <cell r="BU2925">
            <v>0</v>
          </cell>
          <cell r="BV2925">
            <v>0</v>
          </cell>
          <cell r="BW2925">
            <v>0</v>
          </cell>
          <cell r="BX2925">
            <v>0</v>
          </cell>
          <cell r="BY2925"/>
          <cell r="BZ2925">
            <v>0</v>
          </cell>
          <cell r="CA2925" t="e">
            <v>#REF!</v>
          </cell>
          <cell r="CB2925" t="str">
            <v>Match</v>
          </cell>
          <cell r="CC2925" t="b">
            <v>0</v>
          </cell>
          <cell r="CD2925" t="str">
            <v>0</v>
          </cell>
          <cell r="CE2925">
            <v>1</v>
          </cell>
          <cell r="CF2925">
            <v>0</v>
          </cell>
          <cell r="CG2925" t="e">
            <v>#VALUE!</v>
          </cell>
          <cell r="CH2925" t="str">
            <v>Invalid #</v>
          </cell>
          <cell r="CI2925">
            <v>43123.686840277776</v>
          </cell>
          <cell r="CJ2925"/>
          <cell r="CK2925" t="e">
            <v>#REF!</v>
          </cell>
          <cell r="CL2925" t="e">
            <v>#REF!</v>
          </cell>
        </row>
        <row r="2926">
          <cell r="BG2926" t="str">
            <v>Pass</v>
          </cell>
          <cell r="BH2926" t="str">
            <v>Pass</v>
          </cell>
          <cell r="BI2926" t="str">
            <v>xxxxx</v>
          </cell>
          <cell r="BJ2926">
            <v>0</v>
          </cell>
          <cell r="BK2926">
            <v>0</v>
          </cell>
          <cell r="BL2926">
            <v>0</v>
          </cell>
          <cell r="BM2926"/>
          <cell r="BN2926"/>
          <cell r="BO2926"/>
          <cell r="BP2926"/>
          <cell r="BQ2926">
            <v>0</v>
          </cell>
          <cell r="BR2926">
            <v>0</v>
          </cell>
          <cell r="BS2926">
            <v>0</v>
          </cell>
          <cell r="BT2926">
            <v>0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  <cell r="BY2926"/>
          <cell r="BZ2926">
            <v>0</v>
          </cell>
          <cell r="CA2926" t="e">
            <v>#REF!</v>
          </cell>
          <cell r="CB2926" t="str">
            <v>Match</v>
          </cell>
          <cell r="CC2926" t="b">
            <v>0</v>
          </cell>
          <cell r="CD2926" t="str">
            <v>0</v>
          </cell>
          <cell r="CE2926">
            <v>1</v>
          </cell>
          <cell r="CF2926">
            <v>0</v>
          </cell>
          <cell r="CG2926" t="e">
            <v>#VALUE!</v>
          </cell>
          <cell r="CH2926" t="str">
            <v>Invalid #</v>
          </cell>
          <cell r="CI2926">
            <v>43123.686840277776</v>
          </cell>
          <cell r="CJ2926"/>
          <cell r="CK2926" t="e">
            <v>#REF!</v>
          </cell>
          <cell r="CL2926" t="e">
            <v>#REF!</v>
          </cell>
        </row>
        <row r="2927">
          <cell r="BG2927" t="str">
            <v>Pass</v>
          </cell>
          <cell r="BH2927" t="str">
            <v>Pass</v>
          </cell>
          <cell r="BI2927" t="str">
            <v>xxxxx</v>
          </cell>
          <cell r="BJ2927">
            <v>0</v>
          </cell>
          <cell r="BK2927">
            <v>0</v>
          </cell>
          <cell r="BL2927">
            <v>0</v>
          </cell>
          <cell r="BM2927"/>
          <cell r="BN2927"/>
          <cell r="BO2927"/>
          <cell r="BP2927"/>
          <cell r="BQ2927">
            <v>0</v>
          </cell>
          <cell r="BR2927">
            <v>0</v>
          </cell>
          <cell r="BS2927">
            <v>0</v>
          </cell>
          <cell r="BT2927">
            <v>0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  <cell r="BY2927"/>
          <cell r="BZ2927">
            <v>0</v>
          </cell>
          <cell r="CA2927" t="e">
            <v>#REF!</v>
          </cell>
          <cell r="CB2927" t="str">
            <v>Match</v>
          </cell>
          <cell r="CC2927" t="b">
            <v>0</v>
          </cell>
          <cell r="CD2927" t="str">
            <v>0</v>
          </cell>
          <cell r="CE2927">
            <v>1</v>
          </cell>
          <cell r="CF2927">
            <v>0</v>
          </cell>
          <cell r="CG2927" t="e">
            <v>#VALUE!</v>
          </cell>
          <cell r="CH2927" t="str">
            <v>Invalid #</v>
          </cell>
          <cell r="CI2927">
            <v>43123.686840277776</v>
          </cell>
          <cell r="CJ2927"/>
          <cell r="CK2927" t="e">
            <v>#REF!</v>
          </cell>
          <cell r="CL2927" t="e">
            <v>#REF!</v>
          </cell>
        </row>
        <row r="2928">
          <cell r="BG2928" t="str">
            <v>Pass</v>
          </cell>
          <cell r="BH2928" t="str">
            <v>Pass</v>
          </cell>
          <cell r="BI2928" t="str">
            <v>xxxxx</v>
          </cell>
          <cell r="BJ2928">
            <v>0</v>
          </cell>
          <cell r="BK2928">
            <v>0</v>
          </cell>
          <cell r="BL2928">
            <v>0</v>
          </cell>
          <cell r="BM2928"/>
          <cell r="BN2928"/>
          <cell r="BO2928"/>
          <cell r="BP2928"/>
          <cell r="BQ2928">
            <v>0</v>
          </cell>
          <cell r="BR2928">
            <v>0</v>
          </cell>
          <cell r="BS2928">
            <v>0</v>
          </cell>
          <cell r="BT2928">
            <v>0</v>
          </cell>
          <cell r="BU2928">
            <v>0</v>
          </cell>
          <cell r="BV2928">
            <v>0</v>
          </cell>
          <cell r="BW2928">
            <v>0</v>
          </cell>
          <cell r="BX2928">
            <v>0</v>
          </cell>
          <cell r="BY2928"/>
          <cell r="BZ2928">
            <v>0</v>
          </cell>
          <cell r="CA2928" t="e">
            <v>#REF!</v>
          </cell>
          <cell r="CB2928" t="str">
            <v>Match</v>
          </cell>
          <cell r="CC2928" t="b">
            <v>0</v>
          </cell>
          <cell r="CD2928" t="str">
            <v>0</v>
          </cell>
          <cell r="CE2928">
            <v>1</v>
          </cell>
          <cell r="CF2928">
            <v>0</v>
          </cell>
          <cell r="CG2928" t="e">
            <v>#VALUE!</v>
          </cell>
          <cell r="CH2928" t="str">
            <v>Invalid #</v>
          </cell>
          <cell r="CI2928">
            <v>43123.686840277776</v>
          </cell>
          <cell r="CJ2928"/>
          <cell r="CK2928" t="e">
            <v>#REF!</v>
          </cell>
          <cell r="CL2928" t="e">
            <v>#REF!</v>
          </cell>
        </row>
        <row r="2929">
          <cell r="BG2929" t="str">
            <v>Pass</v>
          </cell>
          <cell r="BH2929" t="str">
            <v>Pass</v>
          </cell>
          <cell r="BI2929" t="str">
            <v>xxxxx</v>
          </cell>
          <cell r="BJ2929">
            <v>0</v>
          </cell>
          <cell r="BK2929">
            <v>0</v>
          </cell>
          <cell r="BL2929">
            <v>0</v>
          </cell>
          <cell r="BM2929"/>
          <cell r="BN2929"/>
          <cell r="BO2929"/>
          <cell r="BP2929"/>
          <cell r="BQ2929">
            <v>0</v>
          </cell>
          <cell r="BR2929">
            <v>0</v>
          </cell>
          <cell r="BS2929">
            <v>0</v>
          </cell>
          <cell r="BT2929">
            <v>0</v>
          </cell>
          <cell r="BU2929">
            <v>0</v>
          </cell>
          <cell r="BV2929">
            <v>0</v>
          </cell>
          <cell r="BW2929">
            <v>0</v>
          </cell>
          <cell r="BX2929">
            <v>0</v>
          </cell>
          <cell r="BY2929"/>
          <cell r="BZ2929">
            <v>0</v>
          </cell>
          <cell r="CA2929" t="e">
            <v>#REF!</v>
          </cell>
          <cell r="CB2929" t="str">
            <v>Match</v>
          </cell>
          <cell r="CC2929" t="b">
            <v>0</v>
          </cell>
          <cell r="CD2929" t="str">
            <v>0</v>
          </cell>
          <cell r="CE2929">
            <v>1</v>
          </cell>
          <cell r="CF2929">
            <v>0</v>
          </cell>
          <cell r="CG2929" t="e">
            <v>#VALUE!</v>
          </cell>
          <cell r="CH2929" t="str">
            <v>Invalid #</v>
          </cell>
          <cell r="CI2929">
            <v>43123.686840277776</v>
          </cell>
          <cell r="CJ2929"/>
          <cell r="CK2929" t="e">
            <v>#REF!</v>
          </cell>
          <cell r="CL2929" t="e">
            <v>#REF!</v>
          </cell>
        </row>
        <row r="2930">
          <cell r="BG2930" t="str">
            <v>Pass</v>
          </cell>
          <cell r="BH2930" t="str">
            <v>Pass</v>
          </cell>
          <cell r="BI2930" t="str">
            <v>xxxxx</v>
          </cell>
          <cell r="BJ2930">
            <v>0</v>
          </cell>
          <cell r="BK2930">
            <v>0</v>
          </cell>
          <cell r="BL2930">
            <v>0</v>
          </cell>
          <cell r="BM2930"/>
          <cell r="BN2930"/>
          <cell r="BO2930"/>
          <cell r="BP2930"/>
          <cell r="BQ2930">
            <v>0</v>
          </cell>
          <cell r="BR2930">
            <v>0</v>
          </cell>
          <cell r="BS2930">
            <v>0</v>
          </cell>
          <cell r="BT2930">
            <v>0</v>
          </cell>
          <cell r="BU2930">
            <v>0</v>
          </cell>
          <cell r="BV2930">
            <v>0</v>
          </cell>
          <cell r="BW2930">
            <v>0</v>
          </cell>
          <cell r="BX2930">
            <v>0</v>
          </cell>
          <cell r="BY2930"/>
          <cell r="BZ2930">
            <v>0</v>
          </cell>
          <cell r="CA2930" t="e">
            <v>#REF!</v>
          </cell>
          <cell r="CB2930" t="str">
            <v>Match</v>
          </cell>
          <cell r="CC2930" t="b">
            <v>0</v>
          </cell>
          <cell r="CD2930" t="str">
            <v>0</v>
          </cell>
          <cell r="CE2930">
            <v>1</v>
          </cell>
          <cell r="CF2930">
            <v>0</v>
          </cell>
          <cell r="CG2930" t="e">
            <v>#VALUE!</v>
          </cell>
          <cell r="CH2930" t="str">
            <v>Invalid #</v>
          </cell>
          <cell r="CI2930">
            <v>43123.686840277776</v>
          </cell>
          <cell r="CJ2930"/>
          <cell r="CK2930" t="e">
            <v>#REF!</v>
          </cell>
          <cell r="CL2930" t="e">
            <v>#REF!</v>
          </cell>
        </row>
        <row r="2931">
          <cell r="BG2931" t="str">
            <v>Pass</v>
          </cell>
          <cell r="BH2931" t="str">
            <v>Pass</v>
          </cell>
          <cell r="BI2931" t="str">
            <v>xxxxx</v>
          </cell>
          <cell r="BJ2931">
            <v>0</v>
          </cell>
          <cell r="BK2931">
            <v>0</v>
          </cell>
          <cell r="BL2931">
            <v>0</v>
          </cell>
          <cell r="BM2931"/>
          <cell r="BN2931"/>
          <cell r="BO2931"/>
          <cell r="BP2931"/>
          <cell r="BQ2931">
            <v>0</v>
          </cell>
          <cell r="BR2931">
            <v>0</v>
          </cell>
          <cell r="BS2931">
            <v>0</v>
          </cell>
          <cell r="BT2931">
            <v>0</v>
          </cell>
          <cell r="BU2931">
            <v>0</v>
          </cell>
          <cell r="BV2931">
            <v>0</v>
          </cell>
          <cell r="BW2931">
            <v>0</v>
          </cell>
          <cell r="BX2931">
            <v>0</v>
          </cell>
          <cell r="BY2931"/>
          <cell r="BZ2931">
            <v>0</v>
          </cell>
          <cell r="CA2931" t="e">
            <v>#REF!</v>
          </cell>
          <cell r="CB2931" t="str">
            <v>Match</v>
          </cell>
          <cell r="CC2931" t="b">
            <v>0</v>
          </cell>
          <cell r="CD2931" t="str">
            <v>0</v>
          </cell>
          <cell r="CE2931">
            <v>1</v>
          </cell>
          <cell r="CF2931">
            <v>0</v>
          </cell>
          <cell r="CG2931" t="e">
            <v>#VALUE!</v>
          </cell>
          <cell r="CH2931" t="str">
            <v>Invalid #</v>
          </cell>
          <cell r="CI2931">
            <v>43123.686840277776</v>
          </cell>
          <cell r="CJ2931"/>
          <cell r="CK2931" t="e">
            <v>#REF!</v>
          </cell>
          <cell r="CL2931" t="e">
            <v>#REF!</v>
          </cell>
        </row>
        <row r="2932">
          <cell r="BG2932" t="str">
            <v>Pass</v>
          </cell>
          <cell r="BH2932" t="str">
            <v>Pass</v>
          </cell>
          <cell r="BI2932" t="str">
            <v>xxxxx</v>
          </cell>
          <cell r="BJ2932">
            <v>0</v>
          </cell>
          <cell r="BK2932">
            <v>0</v>
          </cell>
          <cell r="BL2932">
            <v>0</v>
          </cell>
          <cell r="BM2932"/>
          <cell r="BN2932"/>
          <cell r="BO2932"/>
          <cell r="BP2932"/>
          <cell r="BQ2932">
            <v>0</v>
          </cell>
          <cell r="BR2932">
            <v>0</v>
          </cell>
          <cell r="BS2932">
            <v>0</v>
          </cell>
          <cell r="BT2932">
            <v>0</v>
          </cell>
          <cell r="BU2932">
            <v>0</v>
          </cell>
          <cell r="BV2932">
            <v>0</v>
          </cell>
          <cell r="BW2932">
            <v>0</v>
          </cell>
          <cell r="BX2932">
            <v>0</v>
          </cell>
          <cell r="BY2932"/>
          <cell r="BZ2932">
            <v>0</v>
          </cell>
          <cell r="CA2932" t="e">
            <v>#REF!</v>
          </cell>
          <cell r="CB2932" t="str">
            <v>Match</v>
          </cell>
          <cell r="CC2932" t="b">
            <v>0</v>
          </cell>
          <cell r="CD2932" t="str">
            <v>0</v>
          </cell>
          <cell r="CE2932">
            <v>1</v>
          </cell>
          <cell r="CF2932">
            <v>0</v>
          </cell>
          <cell r="CG2932" t="e">
            <v>#VALUE!</v>
          </cell>
          <cell r="CH2932" t="str">
            <v>Invalid #</v>
          </cell>
          <cell r="CI2932">
            <v>43123.686840277776</v>
          </cell>
          <cell r="CJ2932"/>
          <cell r="CK2932" t="e">
            <v>#REF!</v>
          </cell>
          <cell r="CL2932" t="e">
            <v>#REF!</v>
          </cell>
        </row>
        <row r="2933">
          <cell r="BG2933" t="str">
            <v>Pass</v>
          </cell>
          <cell r="BH2933" t="str">
            <v>Pass</v>
          </cell>
          <cell r="BI2933" t="str">
            <v>xxxxx</v>
          </cell>
          <cell r="BJ2933">
            <v>0</v>
          </cell>
          <cell r="BK2933">
            <v>0</v>
          </cell>
          <cell r="BL2933">
            <v>0</v>
          </cell>
          <cell r="BM2933"/>
          <cell r="BN2933"/>
          <cell r="BO2933"/>
          <cell r="BP2933"/>
          <cell r="BQ2933">
            <v>0</v>
          </cell>
          <cell r="BR2933">
            <v>0</v>
          </cell>
          <cell r="BS2933">
            <v>0</v>
          </cell>
          <cell r="BT2933">
            <v>0</v>
          </cell>
          <cell r="BU2933">
            <v>0</v>
          </cell>
          <cell r="BV2933">
            <v>0</v>
          </cell>
          <cell r="BW2933">
            <v>0</v>
          </cell>
          <cell r="BX2933">
            <v>0</v>
          </cell>
          <cell r="BY2933"/>
          <cell r="BZ2933">
            <v>0</v>
          </cell>
          <cell r="CA2933" t="e">
            <v>#REF!</v>
          </cell>
          <cell r="CB2933" t="str">
            <v>Match</v>
          </cell>
          <cell r="CC2933" t="b">
            <v>0</v>
          </cell>
          <cell r="CD2933" t="str">
            <v>0</v>
          </cell>
          <cell r="CE2933">
            <v>1</v>
          </cell>
          <cell r="CF2933">
            <v>0</v>
          </cell>
          <cell r="CG2933" t="e">
            <v>#VALUE!</v>
          </cell>
          <cell r="CH2933" t="str">
            <v>Invalid #</v>
          </cell>
          <cell r="CI2933">
            <v>43123.686840277776</v>
          </cell>
          <cell r="CJ2933"/>
          <cell r="CK2933" t="e">
            <v>#REF!</v>
          </cell>
          <cell r="CL2933" t="e">
            <v>#REF!</v>
          </cell>
        </row>
        <row r="2934">
          <cell r="BG2934" t="str">
            <v>Pass</v>
          </cell>
          <cell r="BH2934" t="str">
            <v>Pass</v>
          </cell>
          <cell r="BI2934" t="str">
            <v>xxxxx</v>
          </cell>
          <cell r="BJ2934">
            <v>0</v>
          </cell>
          <cell r="BK2934">
            <v>0</v>
          </cell>
          <cell r="BL2934">
            <v>0</v>
          </cell>
          <cell r="BM2934"/>
          <cell r="BN2934"/>
          <cell r="BO2934"/>
          <cell r="BP2934"/>
          <cell r="BQ2934">
            <v>0</v>
          </cell>
          <cell r="BR2934">
            <v>0</v>
          </cell>
          <cell r="BS2934">
            <v>0</v>
          </cell>
          <cell r="BT2934">
            <v>0</v>
          </cell>
          <cell r="BU2934">
            <v>0</v>
          </cell>
          <cell r="BV2934">
            <v>0</v>
          </cell>
          <cell r="BW2934">
            <v>0</v>
          </cell>
          <cell r="BX2934">
            <v>0</v>
          </cell>
          <cell r="BY2934"/>
          <cell r="BZ2934">
            <v>0</v>
          </cell>
          <cell r="CA2934" t="e">
            <v>#REF!</v>
          </cell>
          <cell r="CB2934" t="str">
            <v>Match</v>
          </cell>
          <cell r="CC2934" t="b">
            <v>0</v>
          </cell>
          <cell r="CD2934" t="str">
            <v>0</v>
          </cell>
          <cell r="CE2934">
            <v>1</v>
          </cell>
          <cell r="CF2934">
            <v>0</v>
          </cell>
          <cell r="CG2934" t="e">
            <v>#VALUE!</v>
          </cell>
          <cell r="CH2934" t="str">
            <v>Invalid #</v>
          </cell>
          <cell r="CI2934">
            <v>43123.686840277776</v>
          </cell>
          <cell r="CJ2934"/>
          <cell r="CK2934" t="e">
            <v>#REF!</v>
          </cell>
          <cell r="CL2934" t="e">
            <v>#REF!</v>
          </cell>
        </row>
        <row r="2935">
          <cell r="BG2935" t="str">
            <v>Pass</v>
          </cell>
          <cell r="BH2935" t="str">
            <v>Pass</v>
          </cell>
          <cell r="BI2935" t="str">
            <v>xxxxx</v>
          </cell>
          <cell r="BJ2935">
            <v>0</v>
          </cell>
          <cell r="BK2935">
            <v>0</v>
          </cell>
          <cell r="BL2935">
            <v>0</v>
          </cell>
          <cell r="BM2935"/>
          <cell r="BN2935"/>
          <cell r="BO2935"/>
          <cell r="BP2935"/>
          <cell r="BQ2935">
            <v>0</v>
          </cell>
          <cell r="BR2935">
            <v>0</v>
          </cell>
          <cell r="BS2935">
            <v>0</v>
          </cell>
          <cell r="BT2935">
            <v>0</v>
          </cell>
          <cell r="BU2935">
            <v>0</v>
          </cell>
          <cell r="BV2935">
            <v>0</v>
          </cell>
          <cell r="BW2935">
            <v>0</v>
          </cell>
          <cell r="BX2935">
            <v>0</v>
          </cell>
          <cell r="BY2935"/>
          <cell r="BZ2935">
            <v>0</v>
          </cell>
          <cell r="CA2935" t="e">
            <v>#REF!</v>
          </cell>
          <cell r="CB2935" t="str">
            <v>Match</v>
          </cell>
          <cell r="CC2935" t="b">
            <v>0</v>
          </cell>
          <cell r="CD2935" t="str">
            <v>0</v>
          </cell>
          <cell r="CE2935">
            <v>1</v>
          </cell>
          <cell r="CF2935">
            <v>0</v>
          </cell>
          <cell r="CG2935" t="e">
            <v>#VALUE!</v>
          </cell>
          <cell r="CH2935" t="str">
            <v>Invalid #</v>
          </cell>
          <cell r="CI2935">
            <v>43123.686840277776</v>
          </cell>
          <cell r="CJ2935"/>
          <cell r="CK2935" t="e">
            <v>#REF!</v>
          </cell>
          <cell r="CL2935" t="e">
            <v>#REF!</v>
          </cell>
        </row>
        <row r="2936">
          <cell r="BG2936" t="str">
            <v>Pass</v>
          </cell>
          <cell r="BH2936" t="str">
            <v>Pass</v>
          </cell>
          <cell r="BI2936" t="str">
            <v>xxxxx</v>
          </cell>
          <cell r="BJ2936">
            <v>0</v>
          </cell>
          <cell r="BK2936">
            <v>0</v>
          </cell>
          <cell r="BL2936">
            <v>0</v>
          </cell>
          <cell r="BM2936"/>
          <cell r="BN2936"/>
          <cell r="BO2936"/>
          <cell r="BP2936"/>
          <cell r="BQ2936">
            <v>0</v>
          </cell>
          <cell r="BR2936">
            <v>0</v>
          </cell>
          <cell r="BS2936">
            <v>0</v>
          </cell>
          <cell r="BT2936">
            <v>0</v>
          </cell>
          <cell r="BU2936">
            <v>0</v>
          </cell>
          <cell r="BV2936">
            <v>0</v>
          </cell>
          <cell r="BW2936">
            <v>0</v>
          </cell>
          <cell r="BX2936">
            <v>0</v>
          </cell>
          <cell r="BY2936"/>
          <cell r="BZ2936">
            <v>0</v>
          </cell>
          <cell r="CA2936" t="e">
            <v>#REF!</v>
          </cell>
          <cell r="CB2936" t="str">
            <v>Match</v>
          </cell>
          <cell r="CC2936" t="b">
            <v>0</v>
          </cell>
          <cell r="CD2936" t="str">
            <v>0</v>
          </cell>
          <cell r="CE2936">
            <v>1</v>
          </cell>
          <cell r="CF2936">
            <v>0</v>
          </cell>
          <cell r="CG2936" t="e">
            <v>#VALUE!</v>
          </cell>
          <cell r="CH2936" t="str">
            <v>Invalid #</v>
          </cell>
          <cell r="CI2936">
            <v>43123.686840277776</v>
          </cell>
          <cell r="CJ2936"/>
          <cell r="CK2936" t="e">
            <v>#REF!</v>
          </cell>
          <cell r="CL2936" t="e">
            <v>#REF!</v>
          </cell>
        </row>
        <row r="2937">
          <cell r="BG2937" t="str">
            <v>Pass</v>
          </cell>
          <cell r="BH2937" t="str">
            <v>Pass</v>
          </cell>
          <cell r="BI2937" t="str">
            <v>xxxxx</v>
          </cell>
          <cell r="BJ2937">
            <v>0</v>
          </cell>
          <cell r="BK2937">
            <v>0</v>
          </cell>
          <cell r="BL2937">
            <v>0</v>
          </cell>
          <cell r="BM2937"/>
          <cell r="BN2937"/>
          <cell r="BO2937"/>
          <cell r="BP2937"/>
          <cell r="BQ2937">
            <v>0</v>
          </cell>
          <cell r="BR2937">
            <v>0</v>
          </cell>
          <cell r="BS2937">
            <v>0</v>
          </cell>
          <cell r="BT2937">
            <v>0</v>
          </cell>
          <cell r="BU2937">
            <v>0</v>
          </cell>
          <cell r="BV2937">
            <v>0</v>
          </cell>
          <cell r="BW2937">
            <v>0</v>
          </cell>
          <cell r="BX2937">
            <v>0</v>
          </cell>
          <cell r="BY2937"/>
          <cell r="BZ2937">
            <v>0</v>
          </cell>
          <cell r="CA2937" t="e">
            <v>#REF!</v>
          </cell>
          <cell r="CB2937" t="str">
            <v>Match</v>
          </cell>
          <cell r="CC2937" t="b">
            <v>0</v>
          </cell>
          <cell r="CD2937" t="str">
            <v>0</v>
          </cell>
          <cell r="CE2937">
            <v>1</v>
          </cell>
          <cell r="CF2937">
            <v>0</v>
          </cell>
          <cell r="CG2937" t="e">
            <v>#VALUE!</v>
          </cell>
          <cell r="CH2937" t="str">
            <v>Invalid #</v>
          </cell>
          <cell r="CI2937">
            <v>43123.686840277776</v>
          </cell>
          <cell r="CJ2937"/>
          <cell r="CK2937" t="e">
            <v>#REF!</v>
          </cell>
          <cell r="CL2937" t="e">
            <v>#REF!</v>
          </cell>
        </row>
        <row r="2938">
          <cell r="BG2938" t="str">
            <v>Pass</v>
          </cell>
          <cell r="BH2938" t="str">
            <v>Pass</v>
          </cell>
          <cell r="BI2938" t="str">
            <v>xxxxx</v>
          </cell>
          <cell r="BJ2938">
            <v>0</v>
          </cell>
          <cell r="BK2938">
            <v>0</v>
          </cell>
          <cell r="BL2938">
            <v>0</v>
          </cell>
          <cell r="BM2938"/>
          <cell r="BN2938"/>
          <cell r="BO2938"/>
          <cell r="BP2938"/>
          <cell r="BQ2938">
            <v>0</v>
          </cell>
          <cell r="BR2938">
            <v>0</v>
          </cell>
          <cell r="BS2938">
            <v>0</v>
          </cell>
          <cell r="BT2938">
            <v>0</v>
          </cell>
          <cell r="BU2938">
            <v>0</v>
          </cell>
          <cell r="BV2938">
            <v>0</v>
          </cell>
          <cell r="BW2938">
            <v>0</v>
          </cell>
          <cell r="BX2938">
            <v>0</v>
          </cell>
          <cell r="BY2938"/>
          <cell r="BZ2938">
            <v>0</v>
          </cell>
          <cell r="CA2938" t="e">
            <v>#REF!</v>
          </cell>
          <cell r="CB2938" t="str">
            <v>Match</v>
          </cell>
          <cell r="CC2938" t="b">
            <v>0</v>
          </cell>
          <cell r="CD2938" t="str">
            <v>0</v>
          </cell>
          <cell r="CE2938">
            <v>1</v>
          </cell>
          <cell r="CF2938">
            <v>0</v>
          </cell>
          <cell r="CG2938" t="e">
            <v>#VALUE!</v>
          </cell>
          <cell r="CH2938" t="str">
            <v>Invalid #</v>
          </cell>
          <cell r="CI2938">
            <v>43123.686840277776</v>
          </cell>
          <cell r="CJ2938"/>
          <cell r="CK2938" t="e">
            <v>#REF!</v>
          </cell>
          <cell r="CL2938" t="e">
            <v>#REF!</v>
          </cell>
        </row>
        <row r="2939">
          <cell r="BG2939" t="str">
            <v>Pass</v>
          </cell>
          <cell r="BH2939" t="str">
            <v>Pass</v>
          </cell>
          <cell r="BI2939" t="str">
            <v>xxxxx</v>
          </cell>
          <cell r="BJ2939">
            <v>0</v>
          </cell>
          <cell r="BK2939">
            <v>0</v>
          </cell>
          <cell r="BL2939">
            <v>0</v>
          </cell>
          <cell r="BM2939"/>
          <cell r="BN2939"/>
          <cell r="BO2939"/>
          <cell r="BP2939"/>
          <cell r="BQ2939">
            <v>0</v>
          </cell>
          <cell r="BR2939">
            <v>0</v>
          </cell>
          <cell r="BS2939">
            <v>0</v>
          </cell>
          <cell r="BT2939">
            <v>0</v>
          </cell>
          <cell r="BU2939">
            <v>0</v>
          </cell>
          <cell r="BV2939">
            <v>0</v>
          </cell>
          <cell r="BW2939">
            <v>0</v>
          </cell>
          <cell r="BX2939">
            <v>0</v>
          </cell>
          <cell r="BY2939"/>
          <cell r="BZ2939">
            <v>0</v>
          </cell>
          <cell r="CA2939" t="e">
            <v>#REF!</v>
          </cell>
          <cell r="CB2939" t="str">
            <v>Match</v>
          </cell>
          <cell r="CC2939" t="b">
            <v>0</v>
          </cell>
          <cell r="CD2939" t="str">
            <v>0</v>
          </cell>
          <cell r="CE2939">
            <v>1</v>
          </cell>
          <cell r="CF2939">
            <v>0</v>
          </cell>
          <cell r="CG2939" t="e">
            <v>#VALUE!</v>
          </cell>
          <cell r="CH2939" t="str">
            <v>Invalid #</v>
          </cell>
          <cell r="CI2939">
            <v>43123.686840277776</v>
          </cell>
          <cell r="CJ2939"/>
          <cell r="CK2939" t="e">
            <v>#REF!</v>
          </cell>
          <cell r="CL2939" t="e">
            <v>#REF!</v>
          </cell>
        </row>
        <row r="2940">
          <cell r="BG2940" t="str">
            <v>Pass</v>
          </cell>
          <cell r="BH2940" t="str">
            <v>Pass</v>
          </cell>
          <cell r="BI2940" t="str">
            <v>xxxxx</v>
          </cell>
          <cell r="BJ2940">
            <v>0</v>
          </cell>
          <cell r="BK2940">
            <v>0</v>
          </cell>
          <cell r="BL2940">
            <v>0</v>
          </cell>
          <cell r="BM2940"/>
          <cell r="BN2940"/>
          <cell r="BO2940"/>
          <cell r="BP2940"/>
          <cell r="BQ2940">
            <v>0</v>
          </cell>
          <cell r="BR2940">
            <v>0</v>
          </cell>
          <cell r="BS2940">
            <v>0</v>
          </cell>
          <cell r="BT2940">
            <v>0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  <cell r="BY2940"/>
          <cell r="BZ2940">
            <v>0</v>
          </cell>
          <cell r="CA2940" t="e">
            <v>#REF!</v>
          </cell>
          <cell r="CB2940" t="str">
            <v>Match</v>
          </cell>
          <cell r="CC2940" t="b">
            <v>0</v>
          </cell>
          <cell r="CD2940" t="str">
            <v>0</v>
          </cell>
          <cell r="CE2940">
            <v>1</v>
          </cell>
          <cell r="CF2940">
            <v>0</v>
          </cell>
          <cell r="CG2940" t="e">
            <v>#VALUE!</v>
          </cell>
          <cell r="CH2940" t="str">
            <v>Invalid #</v>
          </cell>
          <cell r="CI2940">
            <v>43123.686840277776</v>
          </cell>
          <cell r="CJ2940"/>
          <cell r="CK2940" t="e">
            <v>#REF!</v>
          </cell>
          <cell r="CL2940" t="e">
            <v>#REF!</v>
          </cell>
        </row>
        <row r="2941">
          <cell r="BG2941" t="str">
            <v>Pass</v>
          </cell>
          <cell r="BH2941" t="str">
            <v>Pass</v>
          </cell>
          <cell r="BI2941" t="str">
            <v>xxxxx</v>
          </cell>
          <cell r="BJ2941">
            <v>0</v>
          </cell>
          <cell r="BK2941">
            <v>0</v>
          </cell>
          <cell r="BL2941">
            <v>0</v>
          </cell>
          <cell r="BM2941"/>
          <cell r="BN2941"/>
          <cell r="BO2941"/>
          <cell r="BP2941"/>
          <cell r="BQ2941">
            <v>0</v>
          </cell>
          <cell r="BR2941">
            <v>0</v>
          </cell>
          <cell r="BS2941">
            <v>0</v>
          </cell>
          <cell r="BT2941">
            <v>0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  <cell r="BY2941"/>
          <cell r="BZ2941">
            <v>0</v>
          </cell>
          <cell r="CA2941" t="e">
            <v>#REF!</v>
          </cell>
          <cell r="CB2941" t="str">
            <v>Match</v>
          </cell>
          <cell r="CC2941" t="b">
            <v>0</v>
          </cell>
          <cell r="CD2941" t="str">
            <v>0</v>
          </cell>
          <cell r="CE2941">
            <v>1</v>
          </cell>
          <cell r="CF2941">
            <v>0</v>
          </cell>
          <cell r="CG2941" t="e">
            <v>#VALUE!</v>
          </cell>
          <cell r="CH2941" t="str">
            <v>Invalid #</v>
          </cell>
          <cell r="CI2941">
            <v>43123.686840277776</v>
          </cell>
          <cell r="CJ2941"/>
          <cell r="CK2941" t="e">
            <v>#REF!</v>
          </cell>
          <cell r="CL2941" t="e">
            <v>#REF!</v>
          </cell>
        </row>
        <row r="2942">
          <cell r="BG2942" t="str">
            <v>Pass</v>
          </cell>
          <cell r="BH2942" t="str">
            <v>Pass</v>
          </cell>
          <cell r="BI2942" t="str">
            <v>xxxxx</v>
          </cell>
          <cell r="BJ2942">
            <v>0</v>
          </cell>
          <cell r="BK2942">
            <v>0</v>
          </cell>
          <cell r="BL2942">
            <v>0</v>
          </cell>
          <cell r="BM2942"/>
          <cell r="BN2942"/>
          <cell r="BO2942"/>
          <cell r="BP2942"/>
          <cell r="BQ2942">
            <v>0</v>
          </cell>
          <cell r="BR2942">
            <v>0</v>
          </cell>
          <cell r="BS2942">
            <v>0</v>
          </cell>
          <cell r="BT2942">
            <v>0</v>
          </cell>
          <cell r="BU2942">
            <v>0</v>
          </cell>
          <cell r="BV2942">
            <v>0</v>
          </cell>
          <cell r="BW2942">
            <v>0</v>
          </cell>
          <cell r="BX2942">
            <v>0</v>
          </cell>
          <cell r="BY2942"/>
          <cell r="BZ2942">
            <v>0</v>
          </cell>
          <cell r="CA2942" t="e">
            <v>#REF!</v>
          </cell>
          <cell r="CB2942" t="str">
            <v>Match</v>
          </cell>
          <cell r="CC2942" t="b">
            <v>0</v>
          </cell>
          <cell r="CD2942" t="str">
            <v>0</v>
          </cell>
          <cell r="CE2942">
            <v>1</v>
          </cell>
          <cell r="CF2942">
            <v>0</v>
          </cell>
          <cell r="CG2942" t="e">
            <v>#VALUE!</v>
          </cell>
          <cell r="CH2942" t="str">
            <v>Invalid #</v>
          </cell>
          <cell r="CI2942">
            <v>43123.686840277776</v>
          </cell>
          <cell r="CJ2942"/>
          <cell r="CK2942" t="e">
            <v>#REF!</v>
          </cell>
          <cell r="CL2942" t="e">
            <v>#REF!</v>
          </cell>
        </row>
        <row r="2943">
          <cell r="BG2943" t="str">
            <v>Pass</v>
          </cell>
          <cell r="BH2943" t="str">
            <v>Pass</v>
          </cell>
          <cell r="BI2943" t="str">
            <v>xxxxx</v>
          </cell>
          <cell r="BJ2943">
            <v>0</v>
          </cell>
          <cell r="BK2943">
            <v>0</v>
          </cell>
          <cell r="BL2943">
            <v>0</v>
          </cell>
          <cell r="BM2943"/>
          <cell r="BN2943"/>
          <cell r="BO2943"/>
          <cell r="BP2943"/>
          <cell r="BQ2943">
            <v>0</v>
          </cell>
          <cell r="BR2943">
            <v>0</v>
          </cell>
          <cell r="BS2943">
            <v>0</v>
          </cell>
          <cell r="BT2943">
            <v>0</v>
          </cell>
          <cell r="BU2943">
            <v>0</v>
          </cell>
          <cell r="BV2943">
            <v>0</v>
          </cell>
          <cell r="BW2943">
            <v>0</v>
          </cell>
          <cell r="BX2943">
            <v>0</v>
          </cell>
          <cell r="BY2943"/>
          <cell r="BZ2943">
            <v>0</v>
          </cell>
          <cell r="CA2943" t="e">
            <v>#REF!</v>
          </cell>
          <cell r="CB2943" t="str">
            <v>Match</v>
          </cell>
          <cell r="CC2943" t="b">
            <v>0</v>
          </cell>
          <cell r="CD2943" t="str">
            <v>0</v>
          </cell>
          <cell r="CE2943">
            <v>1</v>
          </cell>
          <cell r="CF2943">
            <v>0</v>
          </cell>
          <cell r="CG2943" t="e">
            <v>#VALUE!</v>
          </cell>
          <cell r="CH2943" t="str">
            <v>Invalid #</v>
          </cell>
          <cell r="CI2943">
            <v>43123.686840277776</v>
          </cell>
          <cell r="CJ2943"/>
          <cell r="CK2943" t="e">
            <v>#REF!</v>
          </cell>
          <cell r="CL2943" t="e">
            <v>#REF!</v>
          </cell>
        </row>
        <row r="2944">
          <cell r="BG2944" t="str">
            <v>Pass</v>
          </cell>
          <cell r="BH2944" t="str">
            <v>Pass</v>
          </cell>
          <cell r="BI2944" t="str">
            <v>xxxxx</v>
          </cell>
          <cell r="BJ2944">
            <v>0</v>
          </cell>
          <cell r="BK2944">
            <v>0</v>
          </cell>
          <cell r="BL2944">
            <v>0</v>
          </cell>
          <cell r="BM2944"/>
          <cell r="BN2944"/>
          <cell r="BO2944"/>
          <cell r="BP2944"/>
          <cell r="BQ2944">
            <v>0</v>
          </cell>
          <cell r="BR2944">
            <v>0</v>
          </cell>
          <cell r="BS2944">
            <v>0</v>
          </cell>
          <cell r="BT2944">
            <v>0</v>
          </cell>
          <cell r="BU2944">
            <v>0</v>
          </cell>
          <cell r="BV2944">
            <v>0</v>
          </cell>
          <cell r="BW2944">
            <v>0</v>
          </cell>
          <cell r="BX2944">
            <v>0</v>
          </cell>
          <cell r="BY2944"/>
          <cell r="BZ2944">
            <v>0</v>
          </cell>
          <cell r="CA2944" t="e">
            <v>#REF!</v>
          </cell>
          <cell r="CB2944" t="str">
            <v>Match</v>
          </cell>
          <cell r="CC2944" t="b">
            <v>0</v>
          </cell>
          <cell r="CD2944" t="str">
            <v>0</v>
          </cell>
          <cell r="CE2944">
            <v>1</v>
          </cell>
          <cell r="CF2944">
            <v>0</v>
          </cell>
          <cell r="CG2944" t="e">
            <v>#VALUE!</v>
          </cell>
          <cell r="CH2944" t="str">
            <v>Invalid #</v>
          </cell>
          <cell r="CI2944">
            <v>43123.686840277776</v>
          </cell>
          <cell r="CJ2944"/>
          <cell r="CK2944" t="e">
            <v>#REF!</v>
          </cell>
          <cell r="CL2944" t="e">
            <v>#REF!</v>
          </cell>
        </row>
        <row r="2945">
          <cell r="BG2945" t="str">
            <v>Pass</v>
          </cell>
          <cell r="BH2945" t="str">
            <v>Pass</v>
          </cell>
          <cell r="BI2945" t="str">
            <v>xxxxx</v>
          </cell>
          <cell r="BJ2945">
            <v>0</v>
          </cell>
          <cell r="BK2945">
            <v>0</v>
          </cell>
          <cell r="BL2945">
            <v>0</v>
          </cell>
          <cell r="BM2945"/>
          <cell r="BN2945"/>
          <cell r="BO2945"/>
          <cell r="BP2945"/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/>
          <cell r="BZ2945">
            <v>0</v>
          </cell>
          <cell r="CA2945" t="e">
            <v>#REF!</v>
          </cell>
          <cell r="CB2945" t="str">
            <v>Match</v>
          </cell>
          <cell r="CC2945" t="b">
            <v>0</v>
          </cell>
          <cell r="CD2945" t="str">
            <v>0</v>
          </cell>
          <cell r="CE2945">
            <v>1</v>
          </cell>
          <cell r="CF2945">
            <v>0</v>
          </cell>
          <cell r="CG2945" t="e">
            <v>#VALUE!</v>
          </cell>
          <cell r="CH2945" t="str">
            <v>Invalid #</v>
          </cell>
          <cell r="CI2945">
            <v>43123.686840277776</v>
          </cell>
          <cell r="CJ2945"/>
          <cell r="CK2945" t="e">
            <v>#REF!</v>
          </cell>
          <cell r="CL2945" t="e">
            <v>#REF!</v>
          </cell>
        </row>
        <row r="2946">
          <cell r="BG2946" t="str">
            <v>Pass</v>
          </cell>
          <cell r="BH2946" t="str">
            <v>Pass</v>
          </cell>
          <cell r="BI2946" t="str">
            <v>xxxxx</v>
          </cell>
          <cell r="BJ2946">
            <v>0</v>
          </cell>
          <cell r="BK2946">
            <v>0</v>
          </cell>
          <cell r="BL2946">
            <v>0</v>
          </cell>
          <cell r="BM2946"/>
          <cell r="BN2946"/>
          <cell r="BO2946"/>
          <cell r="BP2946"/>
          <cell r="BQ2946">
            <v>0</v>
          </cell>
          <cell r="BR2946">
            <v>0</v>
          </cell>
          <cell r="BS2946">
            <v>0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0</v>
          </cell>
          <cell r="BY2946"/>
          <cell r="BZ2946">
            <v>0</v>
          </cell>
          <cell r="CA2946" t="e">
            <v>#REF!</v>
          </cell>
          <cell r="CB2946" t="str">
            <v>Match</v>
          </cell>
          <cell r="CC2946" t="b">
            <v>0</v>
          </cell>
          <cell r="CD2946" t="str">
            <v>0</v>
          </cell>
          <cell r="CE2946">
            <v>1</v>
          </cell>
          <cell r="CF2946">
            <v>0</v>
          </cell>
          <cell r="CG2946" t="e">
            <v>#VALUE!</v>
          </cell>
          <cell r="CH2946" t="str">
            <v>Invalid #</v>
          </cell>
          <cell r="CI2946">
            <v>43123.686840277776</v>
          </cell>
          <cell r="CJ2946"/>
          <cell r="CK2946" t="e">
            <v>#REF!</v>
          </cell>
          <cell r="CL2946" t="e">
            <v>#REF!</v>
          </cell>
        </row>
        <row r="2947">
          <cell r="BG2947" t="str">
            <v>Pass</v>
          </cell>
          <cell r="BH2947" t="str">
            <v>Pass</v>
          </cell>
          <cell r="BI2947" t="str">
            <v>xxxxx</v>
          </cell>
          <cell r="BJ2947">
            <v>0</v>
          </cell>
          <cell r="BK2947">
            <v>0</v>
          </cell>
          <cell r="BL2947">
            <v>0</v>
          </cell>
          <cell r="BM2947"/>
          <cell r="BN2947"/>
          <cell r="BO2947"/>
          <cell r="BP2947"/>
          <cell r="BQ2947">
            <v>0</v>
          </cell>
          <cell r="BR2947">
            <v>0</v>
          </cell>
          <cell r="BS2947">
            <v>0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0</v>
          </cell>
          <cell r="BY2947"/>
          <cell r="BZ2947">
            <v>0</v>
          </cell>
          <cell r="CA2947" t="e">
            <v>#REF!</v>
          </cell>
          <cell r="CB2947" t="str">
            <v>Match</v>
          </cell>
          <cell r="CC2947" t="b">
            <v>0</v>
          </cell>
          <cell r="CD2947" t="str">
            <v>0</v>
          </cell>
          <cell r="CE2947">
            <v>1</v>
          </cell>
          <cell r="CF2947">
            <v>0</v>
          </cell>
          <cell r="CG2947" t="e">
            <v>#VALUE!</v>
          </cell>
          <cell r="CH2947" t="str">
            <v>Invalid #</v>
          </cell>
          <cell r="CI2947">
            <v>43123.686840277776</v>
          </cell>
          <cell r="CJ2947"/>
          <cell r="CK2947" t="e">
            <v>#REF!</v>
          </cell>
          <cell r="CL2947" t="e">
            <v>#REF!</v>
          </cell>
        </row>
        <row r="2948">
          <cell r="BG2948" t="str">
            <v>Pass</v>
          </cell>
          <cell r="BH2948" t="str">
            <v>Pass</v>
          </cell>
          <cell r="BI2948" t="str">
            <v>xxxxx</v>
          </cell>
          <cell r="BJ2948">
            <v>0</v>
          </cell>
          <cell r="BK2948">
            <v>0</v>
          </cell>
          <cell r="BL2948">
            <v>0</v>
          </cell>
          <cell r="BM2948"/>
          <cell r="BN2948"/>
          <cell r="BO2948"/>
          <cell r="BP2948"/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/>
          <cell r="BZ2948">
            <v>0</v>
          </cell>
          <cell r="CA2948" t="e">
            <v>#REF!</v>
          </cell>
          <cell r="CB2948" t="str">
            <v>Match</v>
          </cell>
          <cell r="CC2948" t="b">
            <v>0</v>
          </cell>
          <cell r="CD2948" t="str">
            <v>0</v>
          </cell>
          <cell r="CE2948">
            <v>1</v>
          </cell>
          <cell r="CF2948">
            <v>0</v>
          </cell>
          <cell r="CG2948" t="e">
            <v>#VALUE!</v>
          </cell>
          <cell r="CH2948" t="str">
            <v>Invalid #</v>
          </cell>
          <cell r="CI2948">
            <v>43123.686840277776</v>
          </cell>
          <cell r="CJ2948"/>
          <cell r="CK2948" t="e">
            <v>#REF!</v>
          </cell>
          <cell r="CL2948" t="e">
            <v>#REF!</v>
          </cell>
        </row>
        <row r="2949">
          <cell r="BG2949" t="str">
            <v>Pass</v>
          </cell>
          <cell r="BH2949" t="str">
            <v>Pass</v>
          </cell>
          <cell r="BI2949" t="str">
            <v>xxxxx</v>
          </cell>
          <cell r="BJ2949">
            <v>0</v>
          </cell>
          <cell r="BK2949">
            <v>0</v>
          </cell>
          <cell r="BL2949">
            <v>0</v>
          </cell>
          <cell r="BM2949"/>
          <cell r="BN2949"/>
          <cell r="BO2949"/>
          <cell r="BP2949"/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/>
          <cell r="BZ2949">
            <v>0</v>
          </cell>
          <cell r="CA2949" t="e">
            <v>#REF!</v>
          </cell>
          <cell r="CB2949" t="str">
            <v>Match</v>
          </cell>
          <cell r="CC2949" t="b">
            <v>0</v>
          </cell>
          <cell r="CD2949" t="str">
            <v>0</v>
          </cell>
          <cell r="CE2949">
            <v>1</v>
          </cell>
          <cell r="CF2949">
            <v>0</v>
          </cell>
          <cell r="CG2949" t="e">
            <v>#VALUE!</v>
          </cell>
          <cell r="CH2949" t="str">
            <v>Invalid #</v>
          </cell>
          <cell r="CI2949">
            <v>43123.686840277776</v>
          </cell>
          <cell r="CJ2949"/>
          <cell r="CK2949" t="e">
            <v>#REF!</v>
          </cell>
          <cell r="CL2949" t="e">
            <v>#REF!</v>
          </cell>
        </row>
        <row r="2950">
          <cell r="BG2950" t="str">
            <v>Pass</v>
          </cell>
          <cell r="BH2950" t="str">
            <v>Pass</v>
          </cell>
          <cell r="BI2950" t="str">
            <v>xxxxx</v>
          </cell>
          <cell r="BJ2950">
            <v>0</v>
          </cell>
          <cell r="BK2950">
            <v>0</v>
          </cell>
          <cell r="BL2950">
            <v>0</v>
          </cell>
          <cell r="BM2950"/>
          <cell r="BN2950"/>
          <cell r="BO2950"/>
          <cell r="BP2950"/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/>
          <cell r="BZ2950">
            <v>0</v>
          </cell>
          <cell r="CA2950" t="e">
            <v>#REF!</v>
          </cell>
          <cell r="CB2950" t="str">
            <v>Match</v>
          </cell>
          <cell r="CC2950" t="b">
            <v>0</v>
          </cell>
          <cell r="CD2950" t="str">
            <v>0</v>
          </cell>
          <cell r="CE2950">
            <v>1</v>
          </cell>
          <cell r="CF2950">
            <v>0</v>
          </cell>
          <cell r="CG2950" t="e">
            <v>#VALUE!</v>
          </cell>
          <cell r="CH2950" t="str">
            <v>Invalid #</v>
          </cell>
          <cell r="CI2950">
            <v>43123.686840277776</v>
          </cell>
          <cell r="CJ2950"/>
          <cell r="CK2950" t="e">
            <v>#REF!</v>
          </cell>
          <cell r="CL2950" t="e">
            <v>#REF!</v>
          </cell>
        </row>
        <row r="2951">
          <cell r="BG2951" t="str">
            <v>Pass</v>
          </cell>
          <cell r="BH2951" t="str">
            <v>Pass</v>
          </cell>
          <cell r="BI2951" t="str">
            <v>xxxxx</v>
          </cell>
          <cell r="BJ2951">
            <v>0</v>
          </cell>
          <cell r="BK2951">
            <v>0</v>
          </cell>
          <cell r="BL2951">
            <v>0</v>
          </cell>
          <cell r="BM2951"/>
          <cell r="BN2951"/>
          <cell r="BO2951"/>
          <cell r="BP2951"/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/>
          <cell r="BZ2951">
            <v>0</v>
          </cell>
          <cell r="CA2951" t="e">
            <v>#REF!</v>
          </cell>
          <cell r="CB2951" t="str">
            <v>Match</v>
          </cell>
          <cell r="CC2951" t="b">
            <v>0</v>
          </cell>
          <cell r="CD2951" t="str">
            <v>0</v>
          </cell>
          <cell r="CE2951">
            <v>1</v>
          </cell>
          <cell r="CF2951">
            <v>0</v>
          </cell>
          <cell r="CG2951" t="e">
            <v>#VALUE!</v>
          </cell>
          <cell r="CH2951" t="str">
            <v>Invalid #</v>
          </cell>
          <cell r="CI2951">
            <v>43123.686840277776</v>
          </cell>
          <cell r="CJ2951"/>
          <cell r="CK2951" t="e">
            <v>#REF!</v>
          </cell>
          <cell r="CL2951" t="e">
            <v>#REF!</v>
          </cell>
        </row>
        <row r="2952">
          <cell r="BG2952" t="str">
            <v>Pass</v>
          </cell>
          <cell r="BH2952" t="str">
            <v>Pass</v>
          </cell>
          <cell r="BI2952" t="str">
            <v>xxxxx</v>
          </cell>
          <cell r="BJ2952">
            <v>0</v>
          </cell>
          <cell r="BK2952">
            <v>0</v>
          </cell>
          <cell r="BL2952">
            <v>0</v>
          </cell>
          <cell r="BM2952"/>
          <cell r="BN2952"/>
          <cell r="BO2952"/>
          <cell r="BP2952"/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/>
          <cell r="BZ2952">
            <v>0</v>
          </cell>
          <cell r="CA2952" t="e">
            <v>#REF!</v>
          </cell>
          <cell r="CB2952" t="str">
            <v>Match</v>
          </cell>
          <cell r="CC2952" t="b">
            <v>0</v>
          </cell>
          <cell r="CD2952" t="str">
            <v>0</v>
          </cell>
          <cell r="CE2952">
            <v>1</v>
          </cell>
          <cell r="CF2952">
            <v>0</v>
          </cell>
          <cell r="CG2952" t="e">
            <v>#VALUE!</v>
          </cell>
          <cell r="CH2952" t="str">
            <v>Invalid #</v>
          </cell>
          <cell r="CI2952">
            <v>43123.686840277776</v>
          </cell>
          <cell r="CJ2952"/>
          <cell r="CK2952" t="e">
            <v>#REF!</v>
          </cell>
          <cell r="CL2952" t="e">
            <v>#REF!</v>
          </cell>
        </row>
        <row r="2953">
          <cell r="BG2953" t="str">
            <v>Pass</v>
          </cell>
          <cell r="BH2953" t="str">
            <v>Pass</v>
          </cell>
          <cell r="BI2953" t="str">
            <v>xxxxx</v>
          </cell>
          <cell r="BJ2953">
            <v>0</v>
          </cell>
          <cell r="BK2953">
            <v>0</v>
          </cell>
          <cell r="BL2953">
            <v>0</v>
          </cell>
          <cell r="BM2953"/>
          <cell r="BN2953"/>
          <cell r="BO2953"/>
          <cell r="BP2953"/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/>
          <cell r="BZ2953">
            <v>0</v>
          </cell>
          <cell r="CA2953" t="e">
            <v>#REF!</v>
          </cell>
          <cell r="CB2953" t="str">
            <v>Match</v>
          </cell>
          <cell r="CC2953" t="b">
            <v>0</v>
          </cell>
          <cell r="CD2953" t="str">
            <v>0</v>
          </cell>
          <cell r="CE2953">
            <v>1</v>
          </cell>
          <cell r="CF2953">
            <v>0</v>
          </cell>
          <cell r="CG2953" t="e">
            <v>#VALUE!</v>
          </cell>
          <cell r="CH2953" t="str">
            <v>Invalid #</v>
          </cell>
          <cell r="CI2953">
            <v>43123.686840277776</v>
          </cell>
          <cell r="CJ2953"/>
          <cell r="CK2953" t="e">
            <v>#REF!</v>
          </cell>
          <cell r="CL2953" t="e">
            <v>#REF!</v>
          </cell>
        </row>
        <row r="2954">
          <cell r="BG2954" t="str">
            <v>Pass</v>
          </cell>
          <cell r="BH2954" t="str">
            <v>Pass</v>
          </cell>
          <cell r="BI2954" t="str">
            <v>xxxxx</v>
          </cell>
          <cell r="BJ2954">
            <v>0</v>
          </cell>
          <cell r="BK2954">
            <v>0</v>
          </cell>
          <cell r="BL2954">
            <v>0</v>
          </cell>
          <cell r="BM2954"/>
          <cell r="BN2954"/>
          <cell r="BO2954"/>
          <cell r="BP2954"/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/>
          <cell r="BZ2954">
            <v>0</v>
          </cell>
          <cell r="CA2954" t="e">
            <v>#REF!</v>
          </cell>
          <cell r="CB2954" t="str">
            <v>Match</v>
          </cell>
          <cell r="CC2954" t="b">
            <v>0</v>
          </cell>
          <cell r="CD2954" t="str">
            <v>0</v>
          </cell>
          <cell r="CE2954">
            <v>1</v>
          </cell>
          <cell r="CF2954">
            <v>0</v>
          </cell>
          <cell r="CG2954" t="e">
            <v>#VALUE!</v>
          </cell>
          <cell r="CH2954" t="str">
            <v>Invalid #</v>
          </cell>
          <cell r="CI2954">
            <v>43123.686840277776</v>
          </cell>
          <cell r="CJ2954"/>
          <cell r="CK2954" t="e">
            <v>#REF!</v>
          </cell>
          <cell r="CL2954" t="e">
            <v>#REF!</v>
          </cell>
        </row>
        <row r="2955">
          <cell r="BG2955" t="str">
            <v>Pass</v>
          </cell>
          <cell r="BH2955" t="str">
            <v>Pass</v>
          </cell>
          <cell r="BI2955" t="str">
            <v>xxxxx</v>
          </cell>
          <cell r="BJ2955">
            <v>0</v>
          </cell>
          <cell r="BK2955">
            <v>0</v>
          </cell>
          <cell r="BL2955">
            <v>0</v>
          </cell>
          <cell r="BM2955"/>
          <cell r="BN2955"/>
          <cell r="BO2955"/>
          <cell r="BP2955"/>
          <cell r="BQ2955">
            <v>0</v>
          </cell>
          <cell r="BR2955">
            <v>0</v>
          </cell>
          <cell r="BS2955">
            <v>0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0</v>
          </cell>
          <cell r="BY2955"/>
          <cell r="BZ2955">
            <v>0</v>
          </cell>
          <cell r="CA2955" t="e">
            <v>#REF!</v>
          </cell>
          <cell r="CB2955" t="str">
            <v>Match</v>
          </cell>
          <cell r="CC2955" t="b">
            <v>0</v>
          </cell>
          <cell r="CD2955" t="str">
            <v>0</v>
          </cell>
          <cell r="CE2955">
            <v>1</v>
          </cell>
          <cell r="CF2955">
            <v>0</v>
          </cell>
          <cell r="CG2955" t="e">
            <v>#VALUE!</v>
          </cell>
          <cell r="CH2955" t="str">
            <v>Invalid #</v>
          </cell>
          <cell r="CI2955">
            <v>43123.686840277776</v>
          </cell>
          <cell r="CJ2955"/>
          <cell r="CK2955" t="e">
            <v>#REF!</v>
          </cell>
          <cell r="CL2955" t="e">
            <v>#REF!</v>
          </cell>
        </row>
        <row r="2956">
          <cell r="BG2956" t="str">
            <v>Pass</v>
          </cell>
          <cell r="BH2956" t="str">
            <v>Pass</v>
          </cell>
          <cell r="BI2956" t="str">
            <v>xxxxx</v>
          </cell>
          <cell r="BJ2956">
            <v>0</v>
          </cell>
          <cell r="BK2956">
            <v>0</v>
          </cell>
          <cell r="BL2956">
            <v>0</v>
          </cell>
          <cell r="BM2956"/>
          <cell r="BN2956"/>
          <cell r="BO2956"/>
          <cell r="BP2956"/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/>
          <cell r="BZ2956">
            <v>0</v>
          </cell>
          <cell r="CA2956" t="e">
            <v>#REF!</v>
          </cell>
          <cell r="CB2956" t="str">
            <v>Match</v>
          </cell>
          <cell r="CC2956" t="b">
            <v>0</v>
          </cell>
          <cell r="CD2956" t="str">
            <v>0</v>
          </cell>
          <cell r="CE2956">
            <v>1</v>
          </cell>
          <cell r="CF2956">
            <v>0</v>
          </cell>
          <cell r="CG2956" t="e">
            <v>#VALUE!</v>
          </cell>
          <cell r="CH2956" t="str">
            <v>Invalid #</v>
          </cell>
          <cell r="CI2956">
            <v>43123.686840277776</v>
          </cell>
          <cell r="CJ2956"/>
          <cell r="CK2956" t="e">
            <v>#REF!</v>
          </cell>
          <cell r="CL2956" t="e">
            <v>#REF!</v>
          </cell>
        </row>
        <row r="2957">
          <cell r="BG2957" t="str">
            <v>Pass</v>
          </cell>
          <cell r="BH2957" t="str">
            <v>Pass</v>
          </cell>
          <cell r="BI2957" t="str">
            <v>xxxxx</v>
          </cell>
          <cell r="BJ2957">
            <v>0</v>
          </cell>
          <cell r="BK2957">
            <v>0</v>
          </cell>
          <cell r="BL2957">
            <v>0</v>
          </cell>
          <cell r="BM2957"/>
          <cell r="BN2957"/>
          <cell r="BO2957"/>
          <cell r="BP2957"/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/>
          <cell r="BZ2957">
            <v>0</v>
          </cell>
          <cell r="CA2957" t="e">
            <v>#REF!</v>
          </cell>
          <cell r="CB2957" t="str">
            <v>Match</v>
          </cell>
          <cell r="CC2957" t="b">
            <v>0</v>
          </cell>
          <cell r="CD2957" t="str">
            <v>0</v>
          </cell>
          <cell r="CE2957">
            <v>1</v>
          </cell>
          <cell r="CF2957">
            <v>0</v>
          </cell>
          <cell r="CG2957" t="e">
            <v>#VALUE!</v>
          </cell>
          <cell r="CH2957" t="str">
            <v>Invalid #</v>
          </cell>
          <cell r="CI2957">
            <v>43123.686840277776</v>
          </cell>
          <cell r="CJ2957"/>
          <cell r="CK2957" t="e">
            <v>#REF!</v>
          </cell>
          <cell r="CL2957" t="e">
            <v>#REF!</v>
          </cell>
        </row>
        <row r="2958">
          <cell r="BG2958" t="str">
            <v>Pass</v>
          </cell>
          <cell r="BH2958" t="str">
            <v>Pass</v>
          </cell>
          <cell r="BI2958" t="str">
            <v>xxxxx</v>
          </cell>
          <cell r="BJ2958">
            <v>0</v>
          </cell>
          <cell r="BK2958">
            <v>0</v>
          </cell>
          <cell r="BL2958">
            <v>0</v>
          </cell>
          <cell r="BM2958"/>
          <cell r="BN2958"/>
          <cell r="BO2958"/>
          <cell r="BP2958"/>
          <cell r="BQ2958">
            <v>0</v>
          </cell>
          <cell r="BR2958">
            <v>0</v>
          </cell>
          <cell r="BS2958">
            <v>0</v>
          </cell>
          <cell r="BT2958">
            <v>0</v>
          </cell>
          <cell r="BU2958">
            <v>0</v>
          </cell>
          <cell r="BV2958">
            <v>0</v>
          </cell>
          <cell r="BW2958">
            <v>0</v>
          </cell>
          <cell r="BX2958">
            <v>0</v>
          </cell>
          <cell r="BY2958"/>
          <cell r="BZ2958">
            <v>0</v>
          </cell>
          <cell r="CA2958" t="e">
            <v>#REF!</v>
          </cell>
          <cell r="CB2958" t="str">
            <v>Match</v>
          </cell>
          <cell r="CC2958" t="b">
            <v>0</v>
          </cell>
          <cell r="CD2958" t="str">
            <v>0</v>
          </cell>
          <cell r="CE2958">
            <v>1</v>
          </cell>
          <cell r="CF2958">
            <v>0</v>
          </cell>
          <cell r="CG2958" t="e">
            <v>#VALUE!</v>
          </cell>
          <cell r="CH2958" t="str">
            <v>Invalid #</v>
          </cell>
          <cell r="CI2958">
            <v>43123.686840277776</v>
          </cell>
          <cell r="CJ2958"/>
          <cell r="CK2958" t="e">
            <v>#REF!</v>
          </cell>
          <cell r="CL2958" t="e">
            <v>#REF!</v>
          </cell>
        </row>
        <row r="2959">
          <cell r="BG2959" t="str">
            <v>Pass</v>
          </cell>
          <cell r="BH2959" t="str">
            <v>Pass</v>
          </cell>
          <cell r="BI2959" t="str">
            <v>xxxxx</v>
          </cell>
          <cell r="BJ2959">
            <v>0</v>
          </cell>
          <cell r="BK2959">
            <v>0</v>
          </cell>
          <cell r="BL2959">
            <v>0</v>
          </cell>
          <cell r="BM2959"/>
          <cell r="BN2959"/>
          <cell r="BO2959"/>
          <cell r="BP2959"/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0</v>
          </cell>
          <cell r="BY2959"/>
          <cell r="BZ2959">
            <v>0</v>
          </cell>
          <cell r="CA2959" t="e">
            <v>#REF!</v>
          </cell>
          <cell r="CB2959" t="str">
            <v>Match</v>
          </cell>
          <cell r="CC2959" t="b">
            <v>0</v>
          </cell>
          <cell r="CD2959" t="str">
            <v>0</v>
          </cell>
          <cell r="CE2959">
            <v>1</v>
          </cell>
          <cell r="CF2959">
            <v>0</v>
          </cell>
          <cell r="CG2959" t="e">
            <v>#VALUE!</v>
          </cell>
          <cell r="CH2959" t="str">
            <v>Invalid #</v>
          </cell>
          <cell r="CI2959">
            <v>43123.686840277776</v>
          </cell>
          <cell r="CJ2959"/>
          <cell r="CK2959" t="e">
            <v>#REF!</v>
          </cell>
          <cell r="CL2959" t="e">
            <v>#REF!</v>
          </cell>
        </row>
        <row r="2960">
          <cell r="BG2960" t="str">
            <v>Pass</v>
          </cell>
          <cell r="BH2960" t="str">
            <v>Pass</v>
          </cell>
          <cell r="BI2960" t="str">
            <v>xxxxx</v>
          </cell>
          <cell r="BJ2960">
            <v>0</v>
          </cell>
          <cell r="BK2960">
            <v>0</v>
          </cell>
          <cell r="BL2960">
            <v>0</v>
          </cell>
          <cell r="BM2960"/>
          <cell r="BN2960"/>
          <cell r="BO2960"/>
          <cell r="BP2960"/>
          <cell r="BQ2960">
            <v>0</v>
          </cell>
          <cell r="BR2960">
            <v>0</v>
          </cell>
          <cell r="BS2960">
            <v>0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0</v>
          </cell>
          <cell r="BY2960"/>
          <cell r="BZ2960">
            <v>0</v>
          </cell>
          <cell r="CA2960" t="e">
            <v>#REF!</v>
          </cell>
          <cell r="CB2960" t="str">
            <v>Match</v>
          </cell>
          <cell r="CC2960" t="b">
            <v>0</v>
          </cell>
          <cell r="CD2960" t="str">
            <v>0</v>
          </cell>
          <cell r="CE2960">
            <v>1</v>
          </cell>
          <cell r="CF2960">
            <v>0</v>
          </cell>
          <cell r="CG2960" t="e">
            <v>#VALUE!</v>
          </cell>
          <cell r="CH2960" t="str">
            <v>Invalid #</v>
          </cell>
          <cell r="CI2960">
            <v>43123.686840277776</v>
          </cell>
          <cell r="CJ2960"/>
          <cell r="CK2960" t="e">
            <v>#REF!</v>
          </cell>
          <cell r="CL2960" t="e">
            <v>#REF!</v>
          </cell>
        </row>
        <row r="2961">
          <cell r="BG2961" t="str">
            <v>Pass</v>
          </cell>
          <cell r="BH2961" t="str">
            <v>Pass</v>
          </cell>
          <cell r="BI2961" t="str">
            <v>xxxxx</v>
          </cell>
          <cell r="BJ2961">
            <v>0</v>
          </cell>
          <cell r="BK2961">
            <v>0</v>
          </cell>
          <cell r="BL2961">
            <v>0</v>
          </cell>
          <cell r="BM2961"/>
          <cell r="BN2961"/>
          <cell r="BO2961"/>
          <cell r="BP2961"/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/>
          <cell r="BZ2961">
            <v>0</v>
          </cell>
          <cell r="CA2961" t="e">
            <v>#REF!</v>
          </cell>
          <cell r="CB2961" t="str">
            <v>Match</v>
          </cell>
          <cell r="CC2961" t="b">
            <v>0</v>
          </cell>
          <cell r="CD2961" t="str">
            <v>0</v>
          </cell>
          <cell r="CE2961">
            <v>1</v>
          </cell>
          <cell r="CF2961">
            <v>0</v>
          </cell>
          <cell r="CG2961" t="e">
            <v>#VALUE!</v>
          </cell>
          <cell r="CH2961" t="str">
            <v>Invalid #</v>
          </cell>
          <cell r="CI2961">
            <v>43123.686840277776</v>
          </cell>
          <cell r="CJ2961"/>
          <cell r="CK2961" t="e">
            <v>#REF!</v>
          </cell>
          <cell r="CL2961" t="e">
            <v>#REF!</v>
          </cell>
        </row>
        <row r="2962">
          <cell r="BG2962" t="str">
            <v>Pass</v>
          </cell>
          <cell r="BH2962" t="str">
            <v>Pass</v>
          </cell>
          <cell r="BI2962" t="str">
            <v>xxxxx</v>
          </cell>
          <cell r="BJ2962">
            <v>0</v>
          </cell>
          <cell r="BK2962">
            <v>0</v>
          </cell>
          <cell r="BL2962">
            <v>0</v>
          </cell>
          <cell r="BM2962"/>
          <cell r="BN2962"/>
          <cell r="BO2962"/>
          <cell r="BP2962"/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/>
          <cell r="BZ2962">
            <v>0</v>
          </cell>
          <cell r="CA2962" t="e">
            <v>#REF!</v>
          </cell>
          <cell r="CB2962" t="str">
            <v>Match</v>
          </cell>
          <cell r="CC2962" t="b">
            <v>0</v>
          </cell>
          <cell r="CD2962" t="str">
            <v>0</v>
          </cell>
          <cell r="CE2962">
            <v>1</v>
          </cell>
          <cell r="CF2962">
            <v>0</v>
          </cell>
          <cell r="CG2962" t="e">
            <v>#VALUE!</v>
          </cell>
          <cell r="CH2962" t="str">
            <v>Invalid #</v>
          </cell>
          <cell r="CI2962">
            <v>43123.686840277776</v>
          </cell>
          <cell r="CJ2962"/>
          <cell r="CK2962" t="e">
            <v>#REF!</v>
          </cell>
          <cell r="CL2962" t="e">
            <v>#REF!</v>
          </cell>
        </row>
        <row r="2963">
          <cell r="BG2963" t="str">
            <v>Pass</v>
          </cell>
          <cell r="BH2963" t="str">
            <v>Pass</v>
          </cell>
          <cell r="BI2963" t="str">
            <v>xxxxx</v>
          </cell>
          <cell r="BJ2963">
            <v>0</v>
          </cell>
          <cell r="BK2963">
            <v>0</v>
          </cell>
          <cell r="BL2963">
            <v>0</v>
          </cell>
          <cell r="BM2963"/>
          <cell r="BN2963"/>
          <cell r="BO2963"/>
          <cell r="BP2963"/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/>
          <cell r="BZ2963">
            <v>0</v>
          </cell>
          <cell r="CA2963" t="e">
            <v>#REF!</v>
          </cell>
          <cell r="CB2963" t="str">
            <v>Match</v>
          </cell>
          <cell r="CC2963" t="b">
            <v>0</v>
          </cell>
          <cell r="CD2963" t="str">
            <v>0</v>
          </cell>
          <cell r="CE2963">
            <v>1</v>
          </cell>
          <cell r="CF2963">
            <v>0</v>
          </cell>
          <cell r="CG2963" t="e">
            <v>#VALUE!</v>
          </cell>
          <cell r="CH2963" t="str">
            <v>Invalid #</v>
          </cell>
          <cell r="CI2963">
            <v>43123.686840277776</v>
          </cell>
          <cell r="CJ2963"/>
          <cell r="CK2963" t="e">
            <v>#REF!</v>
          </cell>
          <cell r="CL2963" t="e">
            <v>#REF!</v>
          </cell>
        </row>
        <row r="2964">
          <cell r="BG2964" t="str">
            <v>Pass</v>
          </cell>
          <cell r="BH2964" t="str">
            <v>Pass</v>
          </cell>
          <cell r="BI2964" t="str">
            <v>xxxxx</v>
          </cell>
          <cell r="BJ2964">
            <v>0</v>
          </cell>
          <cell r="BK2964">
            <v>0</v>
          </cell>
          <cell r="BL2964">
            <v>0</v>
          </cell>
          <cell r="BM2964"/>
          <cell r="BN2964"/>
          <cell r="BO2964"/>
          <cell r="BP2964"/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/>
          <cell r="BZ2964">
            <v>0</v>
          </cell>
          <cell r="CA2964" t="e">
            <v>#REF!</v>
          </cell>
          <cell r="CB2964" t="str">
            <v>Match</v>
          </cell>
          <cell r="CC2964" t="b">
            <v>0</v>
          </cell>
          <cell r="CD2964" t="str">
            <v>0</v>
          </cell>
          <cell r="CE2964">
            <v>1</v>
          </cell>
          <cell r="CF2964">
            <v>0</v>
          </cell>
          <cell r="CG2964" t="e">
            <v>#VALUE!</v>
          </cell>
          <cell r="CH2964" t="str">
            <v>Invalid #</v>
          </cell>
          <cell r="CI2964">
            <v>43123.686840277776</v>
          </cell>
          <cell r="CJ2964"/>
          <cell r="CK2964" t="e">
            <v>#REF!</v>
          </cell>
          <cell r="CL2964" t="e">
            <v>#REF!</v>
          </cell>
        </row>
        <row r="2965">
          <cell r="BG2965" t="str">
            <v>Pass</v>
          </cell>
          <cell r="BH2965" t="str">
            <v>Pass</v>
          </cell>
          <cell r="BI2965" t="str">
            <v>xxxxx</v>
          </cell>
          <cell r="BJ2965">
            <v>0</v>
          </cell>
          <cell r="BK2965">
            <v>0</v>
          </cell>
          <cell r="BL2965">
            <v>0</v>
          </cell>
          <cell r="BM2965"/>
          <cell r="BN2965"/>
          <cell r="BO2965"/>
          <cell r="BP2965"/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/>
          <cell r="BZ2965">
            <v>0</v>
          </cell>
          <cell r="CA2965" t="e">
            <v>#REF!</v>
          </cell>
          <cell r="CB2965" t="str">
            <v>Match</v>
          </cell>
          <cell r="CC2965" t="b">
            <v>0</v>
          </cell>
          <cell r="CD2965" t="str">
            <v>0</v>
          </cell>
          <cell r="CE2965">
            <v>1</v>
          </cell>
          <cell r="CF2965">
            <v>0</v>
          </cell>
          <cell r="CG2965" t="e">
            <v>#VALUE!</v>
          </cell>
          <cell r="CH2965" t="str">
            <v>Invalid #</v>
          </cell>
          <cell r="CI2965">
            <v>43123.686840277776</v>
          </cell>
          <cell r="CJ2965"/>
          <cell r="CK2965" t="e">
            <v>#REF!</v>
          </cell>
          <cell r="CL2965" t="e">
            <v>#REF!</v>
          </cell>
        </row>
        <row r="2966">
          <cell r="BG2966" t="str">
            <v>Pass</v>
          </cell>
          <cell r="BH2966" t="str">
            <v>Pass</v>
          </cell>
          <cell r="BI2966" t="str">
            <v>xxxxx</v>
          </cell>
          <cell r="BJ2966">
            <v>0</v>
          </cell>
          <cell r="BK2966">
            <v>0</v>
          </cell>
          <cell r="BL2966">
            <v>0</v>
          </cell>
          <cell r="BM2966"/>
          <cell r="BN2966"/>
          <cell r="BO2966"/>
          <cell r="BP2966"/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/>
          <cell r="BZ2966">
            <v>0</v>
          </cell>
          <cell r="CA2966" t="e">
            <v>#REF!</v>
          </cell>
          <cell r="CB2966" t="str">
            <v>Match</v>
          </cell>
          <cell r="CC2966" t="b">
            <v>0</v>
          </cell>
          <cell r="CD2966" t="str">
            <v>0</v>
          </cell>
          <cell r="CE2966">
            <v>1</v>
          </cell>
          <cell r="CF2966">
            <v>0</v>
          </cell>
          <cell r="CG2966" t="e">
            <v>#VALUE!</v>
          </cell>
          <cell r="CH2966" t="str">
            <v>Invalid #</v>
          </cell>
          <cell r="CI2966">
            <v>43123.686840277776</v>
          </cell>
          <cell r="CJ2966"/>
          <cell r="CK2966" t="e">
            <v>#REF!</v>
          </cell>
          <cell r="CL2966" t="e">
            <v>#REF!</v>
          </cell>
        </row>
        <row r="2967">
          <cell r="BG2967" t="str">
            <v>Pass</v>
          </cell>
          <cell r="BH2967" t="str">
            <v>Pass</v>
          </cell>
          <cell r="BI2967" t="str">
            <v>xxxxx</v>
          </cell>
          <cell r="BJ2967">
            <v>0</v>
          </cell>
          <cell r="BK2967">
            <v>0</v>
          </cell>
          <cell r="BL2967">
            <v>0</v>
          </cell>
          <cell r="BM2967"/>
          <cell r="BN2967"/>
          <cell r="BO2967"/>
          <cell r="BP2967"/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/>
          <cell r="BZ2967">
            <v>0</v>
          </cell>
          <cell r="CA2967" t="e">
            <v>#REF!</v>
          </cell>
          <cell r="CB2967" t="str">
            <v>Match</v>
          </cell>
          <cell r="CC2967" t="b">
            <v>0</v>
          </cell>
          <cell r="CD2967" t="str">
            <v>0</v>
          </cell>
          <cell r="CE2967">
            <v>1</v>
          </cell>
          <cell r="CF2967">
            <v>0</v>
          </cell>
          <cell r="CG2967" t="e">
            <v>#VALUE!</v>
          </cell>
          <cell r="CH2967" t="str">
            <v>Invalid #</v>
          </cell>
          <cell r="CI2967">
            <v>43123.686840277776</v>
          </cell>
          <cell r="CJ2967"/>
          <cell r="CK2967" t="e">
            <v>#REF!</v>
          </cell>
          <cell r="CL2967" t="e">
            <v>#REF!</v>
          </cell>
        </row>
        <row r="2968">
          <cell r="BG2968" t="str">
            <v>Pass</v>
          </cell>
          <cell r="BH2968" t="str">
            <v>Pass</v>
          </cell>
          <cell r="BI2968" t="str">
            <v>xxxxx</v>
          </cell>
          <cell r="BJ2968">
            <v>0</v>
          </cell>
          <cell r="BK2968">
            <v>0</v>
          </cell>
          <cell r="BL2968">
            <v>0</v>
          </cell>
          <cell r="BM2968"/>
          <cell r="BN2968"/>
          <cell r="BO2968"/>
          <cell r="BP2968"/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/>
          <cell r="BZ2968">
            <v>0</v>
          </cell>
          <cell r="CA2968" t="e">
            <v>#REF!</v>
          </cell>
          <cell r="CB2968" t="str">
            <v>Match</v>
          </cell>
          <cell r="CC2968" t="b">
            <v>0</v>
          </cell>
          <cell r="CD2968" t="str">
            <v>0</v>
          </cell>
          <cell r="CE2968">
            <v>1</v>
          </cell>
          <cell r="CF2968">
            <v>0</v>
          </cell>
          <cell r="CG2968" t="e">
            <v>#VALUE!</v>
          </cell>
          <cell r="CH2968" t="str">
            <v>Invalid #</v>
          </cell>
          <cell r="CI2968">
            <v>43123.686840277776</v>
          </cell>
          <cell r="CJ2968"/>
          <cell r="CK2968" t="e">
            <v>#REF!</v>
          </cell>
          <cell r="CL2968" t="e">
            <v>#REF!</v>
          </cell>
        </row>
        <row r="2969">
          <cell r="BG2969" t="str">
            <v>Pass</v>
          </cell>
          <cell r="BH2969" t="str">
            <v>Pass</v>
          </cell>
          <cell r="BI2969" t="str">
            <v>xxxxx</v>
          </cell>
          <cell r="BJ2969">
            <v>0</v>
          </cell>
          <cell r="BK2969">
            <v>0</v>
          </cell>
          <cell r="BL2969">
            <v>0</v>
          </cell>
          <cell r="BM2969"/>
          <cell r="BN2969"/>
          <cell r="BO2969"/>
          <cell r="BP2969"/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/>
          <cell r="BZ2969">
            <v>0</v>
          </cell>
          <cell r="CA2969" t="e">
            <v>#REF!</v>
          </cell>
          <cell r="CB2969" t="str">
            <v>Match</v>
          </cell>
          <cell r="CC2969" t="b">
            <v>0</v>
          </cell>
          <cell r="CD2969" t="str">
            <v>0</v>
          </cell>
          <cell r="CE2969">
            <v>1</v>
          </cell>
          <cell r="CF2969">
            <v>0</v>
          </cell>
          <cell r="CG2969" t="e">
            <v>#VALUE!</v>
          </cell>
          <cell r="CH2969" t="str">
            <v>Invalid #</v>
          </cell>
          <cell r="CI2969">
            <v>43123.686840277776</v>
          </cell>
          <cell r="CJ2969"/>
          <cell r="CK2969" t="e">
            <v>#REF!</v>
          </cell>
          <cell r="CL2969" t="e">
            <v>#REF!</v>
          </cell>
        </row>
        <row r="2970">
          <cell r="BG2970" t="str">
            <v>Pass</v>
          </cell>
          <cell r="BH2970" t="str">
            <v>Pass</v>
          </cell>
          <cell r="BI2970" t="str">
            <v>xxxxx</v>
          </cell>
          <cell r="BJ2970">
            <v>0</v>
          </cell>
          <cell r="BK2970">
            <v>0</v>
          </cell>
          <cell r="BL2970">
            <v>0</v>
          </cell>
          <cell r="BM2970"/>
          <cell r="BN2970"/>
          <cell r="BO2970"/>
          <cell r="BP2970"/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/>
          <cell r="BZ2970">
            <v>0</v>
          </cell>
          <cell r="CA2970" t="e">
            <v>#REF!</v>
          </cell>
          <cell r="CB2970" t="str">
            <v>Match</v>
          </cell>
          <cell r="CC2970" t="b">
            <v>0</v>
          </cell>
          <cell r="CD2970" t="str">
            <v>0</v>
          </cell>
          <cell r="CE2970">
            <v>1</v>
          </cell>
          <cell r="CF2970">
            <v>0</v>
          </cell>
          <cell r="CG2970" t="e">
            <v>#VALUE!</v>
          </cell>
          <cell r="CH2970" t="str">
            <v>Invalid #</v>
          </cell>
          <cell r="CI2970">
            <v>43123.686840277776</v>
          </cell>
          <cell r="CJ2970"/>
          <cell r="CK2970" t="e">
            <v>#REF!</v>
          </cell>
          <cell r="CL2970" t="e">
            <v>#REF!</v>
          </cell>
        </row>
        <row r="2971">
          <cell r="BG2971" t="str">
            <v>Pass</v>
          </cell>
          <cell r="BH2971" t="str">
            <v>Pass</v>
          </cell>
          <cell r="BI2971" t="str">
            <v>xxxxx</v>
          </cell>
          <cell r="BJ2971">
            <v>0</v>
          </cell>
          <cell r="BK2971">
            <v>0</v>
          </cell>
          <cell r="BL2971">
            <v>0</v>
          </cell>
          <cell r="BM2971"/>
          <cell r="BN2971"/>
          <cell r="BO2971"/>
          <cell r="BP2971"/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/>
          <cell r="BZ2971">
            <v>0</v>
          </cell>
          <cell r="CA2971" t="e">
            <v>#REF!</v>
          </cell>
          <cell r="CB2971" t="str">
            <v>Match</v>
          </cell>
          <cell r="CC2971" t="b">
            <v>0</v>
          </cell>
          <cell r="CD2971" t="str">
            <v>0</v>
          </cell>
          <cell r="CE2971">
            <v>1</v>
          </cell>
          <cell r="CF2971">
            <v>0</v>
          </cell>
          <cell r="CG2971" t="e">
            <v>#VALUE!</v>
          </cell>
          <cell r="CH2971" t="str">
            <v>Invalid #</v>
          </cell>
          <cell r="CI2971">
            <v>43123.686840277776</v>
          </cell>
          <cell r="CJ2971"/>
          <cell r="CK2971" t="e">
            <v>#REF!</v>
          </cell>
          <cell r="CL2971" t="e">
            <v>#REF!</v>
          </cell>
        </row>
        <row r="2972">
          <cell r="BG2972" t="str">
            <v>Pass</v>
          </cell>
          <cell r="BH2972" t="str">
            <v>Pass</v>
          </cell>
          <cell r="BI2972" t="str">
            <v>xxxxx</v>
          </cell>
          <cell r="BJ2972">
            <v>0</v>
          </cell>
          <cell r="BK2972">
            <v>0</v>
          </cell>
          <cell r="BL2972">
            <v>0</v>
          </cell>
          <cell r="BM2972"/>
          <cell r="BN2972"/>
          <cell r="BO2972"/>
          <cell r="BP2972"/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/>
          <cell r="BZ2972">
            <v>0</v>
          </cell>
          <cell r="CA2972" t="e">
            <v>#REF!</v>
          </cell>
          <cell r="CB2972" t="str">
            <v>Match</v>
          </cell>
          <cell r="CC2972" t="b">
            <v>0</v>
          </cell>
          <cell r="CD2972" t="str">
            <v>0</v>
          </cell>
          <cell r="CE2972">
            <v>1</v>
          </cell>
          <cell r="CF2972">
            <v>0</v>
          </cell>
          <cell r="CG2972" t="e">
            <v>#VALUE!</v>
          </cell>
          <cell r="CH2972" t="str">
            <v>Invalid #</v>
          </cell>
          <cell r="CI2972">
            <v>43123.686840277776</v>
          </cell>
          <cell r="CJ2972"/>
          <cell r="CK2972" t="e">
            <v>#REF!</v>
          </cell>
          <cell r="CL2972" t="e">
            <v>#REF!</v>
          </cell>
        </row>
        <row r="2973">
          <cell r="BG2973" t="str">
            <v>Pass</v>
          </cell>
          <cell r="BH2973" t="str">
            <v>Pass</v>
          </cell>
          <cell r="BI2973" t="str">
            <v>xxxxx</v>
          </cell>
          <cell r="BJ2973">
            <v>0</v>
          </cell>
          <cell r="BK2973">
            <v>0</v>
          </cell>
          <cell r="BL2973">
            <v>0</v>
          </cell>
          <cell r="BM2973"/>
          <cell r="BN2973"/>
          <cell r="BO2973"/>
          <cell r="BP2973"/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/>
          <cell r="BZ2973">
            <v>0</v>
          </cell>
          <cell r="CA2973" t="e">
            <v>#REF!</v>
          </cell>
          <cell r="CB2973" t="str">
            <v>Match</v>
          </cell>
          <cell r="CC2973" t="b">
            <v>0</v>
          </cell>
          <cell r="CD2973" t="str">
            <v>0</v>
          </cell>
          <cell r="CE2973">
            <v>1</v>
          </cell>
          <cell r="CF2973">
            <v>0</v>
          </cell>
          <cell r="CG2973" t="e">
            <v>#VALUE!</v>
          </cell>
          <cell r="CH2973" t="str">
            <v>Invalid #</v>
          </cell>
          <cell r="CI2973">
            <v>43123.686840277776</v>
          </cell>
          <cell r="CJ2973"/>
          <cell r="CK2973" t="e">
            <v>#REF!</v>
          </cell>
          <cell r="CL2973" t="e">
            <v>#REF!</v>
          </cell>
        </row>
        <row r="2974">
          <cell r="BG2974" t="str">
            <v>Pass</v>
          </cell>
          <cell r="BH2974" t="str">
            <v>Pass</v>
          </cell>
          <cell r="BI2974" t="str">
            <v>xxxxx</v>
          </cell>
          <cell r="BJ2974">
            <v>0</v>
          </cell>
          <cell r="BK2974">
            <v>0</v>
          </cell>
          <cell r="BL2974">
            <v>0</v>
          </cell>
          <cell r="BM2974"/>
          <cell r="BN2974"/>
          <cell r="BO2974"/>
          <cell r="BP2974"/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/>
          <cell r="BZ2974">
            <v>0</v>
          </cell>
          <cell r="CA2974" t="e">
            <v>#REF!</v>
          </cell>
          <cell r="CB2974" t="str">
            <v>Match</v>
          </cell>
          <cell r="CC2974" t="b">
            <v>0</v>
          </cell>
          <cell r="CD2974" t="str">
            <v>0</v>
          </cell>
          <cell r="CE2974">
            <v>1</v>
          </cell>
          <cell r="CF2974">
            <v>0</v>
          </cell>
          <cell r="CG2974" t="e">
            <v>#VALUE!</v>
          </cell>
          <cell r="CH2974" t="str">
            <v>Invalid #</v>
          </cell>
          <cell r="CI2974">
            <v>43123.686840277776</v>
          </cell>
          <cell r="CJ2974"/>
          <cell r="CK2974" t="e">
            <v>#REF!</v>
          </cell>
          <cell r="CL2974" t="e">
            <v>#REF!</v>
          </cell>
        </row>
        <row r="2975">
          <cell r="BG2975" t="str">
            <v>Pass</v>
          </cell>
          <cell r="BH2975" t="str">
            <v>Pass</v>
          </cell>
          <cell r="BI2975" t="str">
            <v>xxxxx</v>
          </cell>
          <cell r="BJ2975">
            <v>0</v>
          </cell>
          <cell r="BK2975">
            <v>0</v>
          </cell>
          <cell r="BL2975">
            <v>0</v>
          </cell>
          <cell r="BM2975"/>
          <cell r="BN2975"/>
          <cell r="BO2975"/>
          <cell r="BP2975"/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/>
          <cell r="BZ2975">
            <v>0</v>
          </cell>
          <cell r="CA2975" t="e">
            <v>#REF!</v>
          </cell>
          <cell r="CB2975" t="str">
            <v>Match</v>
          </cell>
          <cell r="CC2975" t="b">
            <v>0</v>
          </cell>
          <cell r="CD2975" t="str">
            <v>0</v>
          </cell>
          <cell r="CE2975">
            <v>1</v>
          </cell>
          <cell r="CF2975">
            <v>0</v>
          </cell>
          <cell r="CG2975" t="e">
            <v>#VALUE!</v>
          </cell>
          <cell r="CH2975" t="str">
            <v>Invalid #</v>
          </cell>
          <cell r="CI2975">
            <v>43123.686840277776</v>
          </cell>
          <cell r="CJ2975"/>
          <cell r="CK2975" t="e">
            <v>#REF!</v>
          </cell>
          <cell r="CL2975" t="e">
            <v>#REF!</v>
          </cell>
        </row>
        <row r="2976">
          <cell r="BG2976" t="str">
            <v>Pass</v>
          </cell>
          <cell r="BH2976" t="str">
            <v>Pass</v>
          </cell>
          <cell r="BI2976" t="str">
            <v>xxxxx</v>
          </cell>
          <cell r="BJ2976">
            <v>0</v>
          </cell>
          <cell r="BK2976">
            <v>0</v>
          </cell>
          <cell r="BL2976">
            <v>0</v>
          </cell>
          <cell r="BM2976"/>
          <cell r="BN2976"/>
          <cell r="BO2976"/>
          <cell r="BP2976"/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/>
          <cell r="BZ2976">
            <v>0</v>
          </cell>
          <cell r="CA2976" t="e">
            <v>#REF!</v>
          </cell>
          <cell r="CB2976" t="str">
            <v>Match</v>
          </cell>
          <cell r="CC2976" t="b">
            <v>0</v>
          </cell>
          <cell r="CD2976" t="str">
            <v>0</v>
          </cell>
          <cell r="CE2976">
            <v>1</v>
          </cell>
          <cell r="CF2976">
            <v>0</v>
          </cell>
          <cell r="CG2976" t="e">
            <v>#VALUE!</v>
          </cell>
          <cell r="CH2976" t="str">
            <v>Invalid #</v>
          </cell>
          <cell r="CI2976">
            <v>43123.686840277776</v>
          </cell>
          <cell r="CJ2976"/>
          <cell r="CK2976" t="e">
            <v>#REF!</v>
          </cell>
          <cell r="CL2976" t="e">
            <v>#REF!</v>
          </cell>
        </row>
        <row r="2977">
          <cell r="BG2977" t="str">
            <v>Pass</v>
          </cell>
          <cell r="BH2977" t="str">
            <v>Pass</v>
          </cell>
          <cell r="BI2977" t="str">
            <v>xxxxx</v>
          </cell>
          <cell r="BJ2977">
            <v>0</v>
          </cell>
          <cell r="BK2977">
            <v>0</v>
          </cell>
          <cell r="BL2977">
            <v>0</v>
          </cell>
          <cell r="BM2977"/>
          <cell r="BN2977"/>
          <cell r="BO2977"/>
          <cell r="BP2977"/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/>
          <cell r="BZ2977">
            <v>0</v>
          </cell>
          <cell r="CA2977" t="e">
            <v>#REF!</v>
          </cell>
          <cell r="CB2977" t="str">
            <v>Match</v>
          </cell>
          <cell r="CC2977" t="b">
            <v>0</v>
          </cell>
          <cell r="CD2977" t="str">
            <v>0</v>
          </cell>
          <cell r="CE2977">
            <v>1</v>
          </cell>
          <cell r="CF2977">
            <v>0</v>
          </cell>
          <cell r="CG2977" t="e">
            <v>#VALUE!</v>
          </cell>
          <cell r="CH2977" t="str">
            <v>Invalid #</v>
          </cell>
          <cell r="CI2977">
            <v>43123.686840277776</v>
          </cell>
          <cell r="CJ2977"/>
          <cell r="CK2977" t="e">
            <v>#REF!</v>
          </cell>
          <cell r="CL2977" t="e">
            <v>#REF!</v>
          </cell>
        </row>
        <row r="2978">
          <cell r="BG2978" t="str">
            <v>Pass</v>
          </cell>
          <cell r="BH2978" t="str">
            <v>Pass</v>
          </cell>
          <cell r="BI2978" t="str">
            <v>xxxxx</v>
          </cell>
          <cell r="BJ2978">
            <v>0</v>
          </cell>
          <cell r="BK2978">
            <v>0</v>
          </cell>
          <cell r="BL2978">
            <v>0</v>
          </cell>
          <cell r="BM2978"/>
          <cell r="BN2978"/>
          <cell r="BO2978"/>
          <cell r="BP2978"/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/>
          <cell r="BZ2978">
            <v>0</v>
          </cell>
          <cell r="CA2978" t="e">
            <v>#REF!</v>
          </cell>
          <cell r="CB2978" t="str">
            <v>Match</v>
          </cell>
          <cell r="CC2978" t="b">
            <v>0</v>
          </cell>
          <cell r="CD2978" t="str">
            <v>0</v>
          </cell>
          <cell r="CE2978">
            <v>1</v>
          </cell>
          <cell r="CF2978">
            <v>0</v>
          </cell>
          <cell r="CG2978" t="e">
            <v>#VALUE!</v>
          </cell>
          <cell r="CH2978" t="str">
            <v>Invalid #</v>
          </cell>
          <cell r="CI2978">
            <v>43123.686840277776</v>
          </cell>
          <cell r="CJ2978"/>
          <cell r="CK2978" t="e">
            <v>#REF!</v>
          </cell>
          <cell r="CL2978" t="e">
            <v>#REF!</v>
          </cell>
        </row>
        <row r="2979">
          <cell r="BG2979" t="str">
            <v>Pass</v>
          </cell>
          <cell r="BH2979" t="str">
            <v>Pass</v>
          </cell>
          <cell r="BI2979" t="str">
            <v>xxxxx</v>
          </cell>
          <cell r="BJ2979">
            <v>0</v>
          </cell>
          <cell r="BK2979">
            <v>0</v>
          </cell>
          <cell r="BL2979">
            <v>0</v>
          </cell>
          <cell r="BM2979"/>
          <cell r="BN2979"/>
          <cell r="BO2979"/>
          <cell r="BP2979"/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/>
          <cell r="BZ2979">
            <v>0</v>
          </cell>
          <cell r="CA2979" t="e">
            <v>#REF!</v>
          </cell>
          <cell r="CB2979" t="str">
            <v>Match</v>
          </cell>
          <cell r="CC2979" t="b">
            <v>0</v>
          </cell>
          <cell r="CD2979" t="str">
            <v>0</v>
          </cell>
          <cell r="CE2979">
            <v>1</v>
          </cell>
          <cell r="CF2979">
            <v>0</v>
          </cell>
          <cell r="CG2979" t="e">
            <v>#VALUE!</v>
          </cell>
          <cell r="CH2979" t="str">
            <v>Invalid #</v>
          </cell>
          <cell r="CI2979">
            <v>43123.686840277776</v>
          </cell>
          <cell r="CJ2979"/>
          <cell r="CK2979" t="e">
            <v>#REF!</v>
          </cell>
          <cell r="CL2979" t="e">
            <v>#REF!</v>
          </cell>
        </row>
        <row r="2980">
          <cell r="BG2980" t="str">
            <v>Pass</v>
          </cell>
          <cell r="BH2980" t="str">
            <v>Pass</v>
          </cell>
          <cell r="BI2980" t="str">
            <v>xxxxx</v>
          </cell>
          <cell r="BJ2980">
            <v>0</v>
          </cell>
          <cell r="BK2980">
            <v>0</v>
          </cell>
          <cell r="BL2980">
            <v>0</v>
          </cell>
          <cell r="BM2980"/>
          <cell r="BN2980"/>
          <cell r="BO2980"/>
          <cell r="BP2980"/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/>
          <cell r="BZ2980">
            <v>0</v>
          </cell>
          <cell r="CA2980" t="e">
            <v>#REF!</v>
          </cell>
          <cell r="CB2980" t="str">
            <v>Match</v>
          </cell>
          <cell r="CC2980" t="b">
            <v>0</v>
          </cell>
          <cell r="CD2980" t="str">
            <v>0</v>
          </cell>
          <cell r="CE2980">
            <v>1</v>
          </cell>
          <cell r="CF2980">
            <v>0</v>
          </cell>
          <cell r="CG2980" t="e">
            <v>#VALUE!</v>
          </cell>
          <cell r="CH2980" t="str">
            <v>Invalid #</v>
          </cell>
          <cell r="CI2980">
            <v>43123.686840277776</v>
          </cell>
          <cell r="CJ2980"/>
          <cell r="CK2980" t="e">
            <v>#REF!</v>
          </cell>
          <cell r="CL2980" t="e">
            <v>#REF!</v>
          </cell>
        </row>
        <row r="2981">
          <cell r="BG2981" t="str">
            <v>Pass</v>
          </cell>
          <cell r="BH2981" t="str">
            <v>Pass</v>
          </cell>
          <cell r="BI2981" t="str">
            <v>xxxxx</v>
          </cell>
          <cell r="BJ2981">
            <v>0</v>
          </cell>
          <cell r="BK2981">
            <v>0</v>
          </cell>
          <cell r="BL2981">
            <v>0</v>
          </cell>
          <cell r="BM2981"/>
          <cell r="BN2981"/>
          <cell r="BO2981"/>
          <cell r="BP2981"/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/>
          <cell r="BZ2981">
            <v>0</v>
          </cell>
          <cell r="CA2981" t="e">
            <v>#REF!</v>
          </cell>
          <cell r="CB2981" t="str">
            <v>Match</v>
          </cell>
          <cell r="CC2981" t="b">
            <v>0</v>
          </cell>
          <cell r="CD2981" t="str">
            <v>0</v>
          </cell>
          <cell r="CE2981">
            <v>1</v>
          </cell>
          <cell r="CF2981">
            <v>0</v>
          </cell>
          <cell r="CG2981" t="e">
            <v>#VALUE!</v>
          </cell>
          <cell r="CH2981" t="str">
            <v>Invalid #</v>
          </cell>
          <cell r="CI2981">
            <v>43123.686840277776</v>
          </cell>
          <cell r="CJ2981"/>
          <cell r="CK2981" t="e">
            <v>#REF!</v>
          </cell>
          <cell r="CL2981" t="e">
            <v>#REF!</v>
          </cell>
        </row>
        <row r="2982">
          <cell r="BG2982" t="str">
            <v>Pass</v>
          </cell>
          <cell r="BH2982" t="str">
            <v>Pass</v>
          </cell>
          <cell r="BI2982" t="str">
            <v>xxxxx</v>
          </cell>
          <cell r="BJ2982">
            <v>0</v>
          </cell>
          <cell r="BK2982">
            <v>0</v>
          </cell>
          <cell r="BL2982">
            <v>0</v>
          </cell>
          <cell r="BM2982"/>
          <cell r="BN2982"/>
          <cell r="BO2982"/>
          <cell r="BP2982"/>
          <cell r="BQ2982">
            <v>0</v>
          </cell>
          <cell r="BR2982">
            <v>0</v>
          </cell>
          <cell r="BS2982">
            <v>0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0</v>
          </cell>
          <cell r="BY2982"/>
          <cell r="BZ2982">
            <v>0</v>
          </cell>
          <cell r="CA2982" t="e">
            <v>#REF!</v>
          </cell>
          <cell r="CB2982" t="str">
            <v>Match</v>
          </cell>
          <cell r="CC2982" t="b">
            <v>0</v>
          </cell>
          <cell r="CD2982" t="str">
            <v>0</v>
          </cell>
          <cell r="CE2982">
            <v>1</v>
          </cell>
          <cell r="CF2982">
            <v>0</v>
          </cell>
          <cell r="CG2982" t="e">
            <v>#VALUE!</v>
          </cell>
          <cell r="CH2982" t="str">
            <v>Invalid #</v>
          </cell>
          <cell r="CI2982">
            <v>43123.686840277776</v>
          </cell>
          <cell r="CJ2982"/>
          <cell r="CK2982" t="e">
            <v>#REF!</v>
          </cell>
          <cell r="CL2982" t="e">
            <v>#REF!</v>
          </cell>
        </row>
        <row r="2983">
          <cell r="BG2983" t="str">
            <v>Pass</v>
          </cell>
          <cell r="BH2983" t="str">
            <v>Pass</v>
          </cell>
          <cell r="BI2983" t="str">
            <v>xxxxx</v>
          </cell>
          <cell r="BJ2983">
            <v>0</v>
          </cell>
          <cell r="BK2983">
            <v>0</v>
          </cell>
          <cell r="BL2983">
            <v>0</v>
          </cell>
          <cell r="BM2983"/>
          <cell r="BN2983"/>
          <cell r="BO2983"/>
          <cell r="BP2983"/>
          <cell r="BQ2983">
            <v>0</v>
          </cell>
          <cell r="BR2983">
            <v>0</v>
          </cell>
          <cell r="BS2983">
            <v>0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0</v>
          </cell>
          <cell r="BY2983"/>
          <cell r="BZ2983">
            <v>0</v>
          </cell>
          <cell r="CA2983" t="e">
            <v>#REF!</v>
          </cell>
          <cell r="CB2983" t="str">
            <v>Match</v>
          </cell>
          <cell r="CC2983" t="b">
            <v>0</v>
          </cell>
          <cell r="CD2983" t="str">
            <v>0</v>
          </cell>
          <cell r="CE2983">
            <v>1</v>
          </cell>
          <cell r="CF2983">
            <v>0</v>
          </cell>
          <cell r="CG2983" t="e">
            <v>#VALUE!</v>
          </cell>
          <cell r="CH2983" t="str">
            <v>Invalid #</v>
          </cell>
          <cell r="CI2983">
            <v>43123.686840277776</v>
          </cell>
          <cell r="CJ2983"/>
          <cell r="CK2983" t="e">
            <v>#REF!</v>
          </cell>
          <cell r="CL2983" t="e">
            <v>#REF!</v>
          </cell>
        </row>
        <row r="2984">
          <cell r="BG2984" t="str">
            <v>Pass</v>
          </cell>
          <cell r="BH2984" t="str">
            <v>Pass</v>
          </cell>
          <cell r="BI2984" t="str">
            <v>xxxxx</v>
          </cell>
          <cell r="BJ2984">
            <v>0</v>
          </cell>
          <cell r="BK2984">
            <v>0</v>
          </cell>
          <cell r="BL2984">
            <v>0</v>
          </cell>
          <cell r="BM2984"/>
          <cell r="BN2984"/>
          <cell r="BO2984"/>
          <cell r="BP2984"/>
          <cell r="BQ2984">
            <v>0</v>
          </cell>
          <cell r="BR2984">
            <v>0</v>
          </cell>
          <cell r="BS2984">
            <v>0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0</v>
          </cell>
          <cell r="BY2984"/>
          <cell r="BZ2984">
            <v>0</v>
          </cell>
          <cell r="CA2984" t="e">
            <v>#REF!</v>
          </cell>
          <cell r="CB2984" t="str">
            <v>Match</v>
          </cell>
          <cell r="CC2984" t="b">
            <v>0</v>
          </cell>
          <cell r="CD2984" t="str">
            <v>0</v>
          </cell>
          <cell r="CE2984">
            <v>1</v>
          </cell>
          <cell r="CF2984">
            <v>0</v>
          </cell>
          <cell r="CG2984" t="e">
            <v>#VALUE!</v>
          </cell>
          <cell r="CH2984" t="str">
            <v>Invalid #</v>
          </cell>
          <cell r="CI2984">
            <v>43123.686840277776</v>
          </cell>
          <cell r="CJ2984"/>
          <cell r="CK2984" t="e">
            <v>#REF!</v>
          </cell>
          <cell r="CL2984" t="e">
            <v>#REF!</v>
          </cell>
        </row>
        <row r="2985">
          <cell r="BG2985" t="str">
            <v>Pass</v>
          </cell>
          <cell r="BH2985" t="str">
            <v>Pass</v>
          </cell>
          <cell r="BI2985" t="str">
            <v>xxxxx</v>
          </cell>
          <cell r="BJ2985">
            <v>0</v>
          </cell>
          <cell r="BK2985">
            <v>0</v>
          </cell>
          <cell r="BL2985">
            <v>0</v>
          </cell>
          <cell r="BM2985"/>
          <cell r="BN2985"/>
          <cell r="BO2985"/>
          <cell r="BP2985"/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/>
          <cell r="BZ2985">
            <v>0</v>
          </cell>
          <cell r="CA2985" t="e">
            <v>#REF!</v>
          </cell>
          <cell r="CB2985" t="str">
            <v>Match</v>
          </cell>
          <cell r="CC2985" t="b">
            <v>0</v>
          </cell>
          <cell r="CD2985" t="str">
            <v>0</v>
          </cell>
          <cell r="CE2985">
            <v>1</v>
          </cell>
          <cell r="CF2985">
            <v>0</v>
          </cell>
          <cell r="CG2985" t="e">
            <v>#VALUE!</v>
          </cell>
          <cell r="CH2985" t="str">
            <v>Invalid #</v>
          </cell>
          <cell r="CI2985">
            <v>43123.686840277776</v>
          </cell>
          <cell r="CJ2985"/>
          <cell r="CK2985" t="e">
            <v>#REF!</v>
          </cell>
          <cell r="CL2985" t="e">
            <v>#REF!</v>
          </cell>
        </row>
        <row r="2986">
          <cell r="BG2986" t="str">
            <v>Pass</v>
          </cell>
          <cell r="BH2986" t="str">
            <v>Pass</v>
          </cell>
          <cell r="BI2986" t="str">
            <v>xxxxx</v>
          </cell>
          <cell r="BJ2986">
            <v>0</v>
          </cell>
          <cell r="BK2986">
            <v>0</v>
          </cell>
          <cell r="BL2986">
            <v>0</v>
          </cell>
          <cell r="BM2986"/>
          <cell r="BN2986"/>
          <cell r="BO2986"/>
          <cell r="BP2986"/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/>
          <cell r="BZ2986">
            <v>0</v>
          </cell>
          <cell r="CA2986" t="e">
            <v>#REF!</v>
          </cell>
          <cell r="CB2986" t="str">
            <v>Match</v>
          </cell>
          <cell r="CC2986" t="b">
            <v>0</v>
          </cell>
          <cell r="CD2986" t="str">
            <v>0</v>
          </cell>
          <cell r="CE2986">
            <v>1</v>
          </cell>
          <cell r="CF2986">
            <v>0</v>
          </cell>
          <cell r="CG2986" t="e">
            <v>#VALUE!</v>
          </cell>
          <cell r="CH2986" t="str">
            <v>Invalid #</v>
          </cell>
          <cell r="CI2986">
            <v>43123.686840277776</v>
          </cell>
          <cell r="CJ2986"/>
          <cell r="CK2986" t="e">
            <v>#REF!</v>
          </cell>
          <cell r="CL2986" t="e">
            <v>#REF!</v>
          </cell>
        </row>
        <row r="2987">
          <cell r="BG2987" t="str">
            <v>Pass</v>
          </cell>
          <cell r="BH2987" t="str">
            <v>Pass</v>
          </cell>
          <cell r="BI2987" t="str">
            <v>xxxxx</v>
          </cell>
          <cell r="BJ2987">
            <v>0</v>
          </cell>
          <cell r="BK2987">
            <v>0</v>
          </cell>
          <cell r="BL2987">
            <v>0</v>
          </cell>
          <cell r="BM2987"/>
          <cell r="BN2987"/>
          <cell r="BO2987"/>
          <cell r="BP2987"/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/>
          <cell r="BZ2987">
            <v>0</v>
          </cell>
          <cell r="CA2987" t="e">
            <v>#REF!</v>
          </cell>
          <cell r="CB2987" t="str">
            <v>Match</v>
          </cell>
          <cell r="CC2987" t="b">
            <v>0</v>
          </cell>
          <cell r="CD2987" t="str">
            <v>0</v>
          </cell>
          <cell r="CE2987">
            <v>1</v>
          </cell>
          <cell r="CF2987">
            <v>0</v>
          </cell>
          <cell r="CG2987" t="e">
            <v>#VALUE!</v>
          </cell>
          <cell r="CH2987" t="str">
            <v>Invalid #</v>
          </cell>
          <cell r="CI2987">
            <v>43123.686840277776</v>
          </cell>
          <cell r="CJ2987"/>
          <cell r="CK2987" t="e">
            <v>#REF!</v>
          </cell>
          <cell r="CL2987" t="e">
            <v>#REF!</v>
          </cell>
        </row>
        <row r="2988">
          <cell r="BG2988" t="str">
            <v>Pass</v>
          </cell>
          <cell r="BH2988" t="str">
            <v>Pass</v>
          </cell>
          <cell r="BI2988" t="str">
            <v>xxxxx</v>
          </cell>
          <cell r="BJ2988">
            <v>0</v>
          </cell>
          <cell r="BK2988">
            <v>0</v>
          </cell>
          <cell r="BL2988">
            <v>0</v>
          </cell>
          <cell r="BM2988"/>
          <cell r="BN2988"/>
          <cell r="BO2988"/>
          <cell r="BP2988"/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/>
          <cell r="BZ2988">
            <v>0</v>
          </cell>
          <cell r="CA2988" t="e">
            <v>#REF!</v>
          </cell>
          <cell r="CB2988" t="str">
            <v>Match</v>
          </cell>
          <cell r="CC2988" t="b">
            <v>0</v>
          </cell>
          <cell r="CD2988" t="str">
            <v>0</v>
          </cell>
          <cell r="CE2988">
            <v>1</v>
          </cell>
          <cell r="CF2988">
            <v>0</v>
          </cell>
          <cell r="CG2988" t="e">
            <v>#VALUE!</v>
          </cell>
          <cell r="CH2988" t="str">
            <v>Invalid #</v>
          </cell>
          <cell r="CI2988">
            <v>43123.686840277776</v>
          </cell>
          <cell r="CJ2988"/>
          <cell r="CK2988" t="e">
            <v>#REF!</v>
          </cell>
          <cell r="CL2988" t="e">
            <v>#REF!</v>
          </cell>
        </row>
        <row r="2989">
          <cell r="BG2989" t="str">
            <v>Pass</v>
          </cell>
          <cell r="BH2989" t="str">
            <v>Pass</v>
          </cell>
          <cell r="BI2989" t="str">
            <v>xxxxx</v>
          </cell>
          <cell r="BJ2989">
            <v>0</v>
          </cell>
          <cell r="BK2989">
            <v>0</v>
          </cell>
          <cell r="BL2989">
            <v>0</v>
          </cell>
          <cell r="BM2989"/>
          <cell r="BN2989"/>
          <cell r="BO2989"/>
          <cell r="BP2989"/>
          <cell r="BQ2989">
            <v>0</v>
          </cell>
          <cell r="BR2989">
            <v>0</v>
          </cell>
          <cell r="BS2989">
            <v>0</v>
          </cell>
          <cell r="BT2989">
            <v>0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  <cell r="BY2989"/>
          <cell r="BZ2989">
            <v>0</v>
          </cell>
          <cell r="CA2989" t="e">
            <v>#REF!</v>
          </cell>
          <cell r="CB2989" t="str">
            <v>Match</v>
          </cell>
          <cell r="CC2989" t="b">
            <v>0</v>
          </cell>
          <cell r="CD2989" t="str">
            <v>0</v>
          </cell>
          <cell r="CE2989">
            <v>1</v>
          </cell>
          <cell r="CF2989">
            <v>0</v>
          </cell>
          <cell r="CG2989" t="e">
            <v>#VALUE!</v>
          </cell>
          <cell r="CH2989" t="str">
            <v>Invalid #</v>
          </cell>
          <cell r="CI2989">
            <v>43123.686840277776</v>
          </cell>
          <cell r="CJ2989"/>
          <cell r="CK2989" t="e">
            <v>#REF!</v>
          </cell>
          <cell r="CL2989" t="e">
            <v>#REF!</v>
          </cell>
        </row>
        <row r="2990">
          <cell r="BG2990" t="str">
            <v>Pass</v>
          </cell>
          <cell r="BH2990" t="str">
            <v>Pass</v>
          </cell>
          <cell r="BI2990" t="str">
            <v>xxxxx</v>
          </cell>
          <cell r="BJ2990">
            <v>0</v>
          </cell>
          <cell r="BK2990">
            <v>0</v>
          </cell>
          <cell r="BL2990">
            <v>0</v>
          </cell>
          <cell r="BM2990"/>
          <cell r="BN2990"/>
          <cell r="BO2990"/>
          <cell r="BP2990"/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/>
          <cell r="BZ2990">
            <v>0</v>
          </cell>
          <cell r="CA2990" t="e">
            <v>#REF!</v>
          </cell>
          <cell r="CB2990" t="str">
            <v>Match</v>
          </cell>
          <cell r="CC2990" t="b">
            <v>0</v>
          </cell>
          <cell r="CD2990" t="str">
            <v>0</v>
          </cell>
          <cell r="CE2990">
            <v>1</v>
          </cell>
          <cell r="CF2990">
            <v>0</v>
          </cell>
          <cell r="CG2990" t="e">
            <v>#VALUE!</v>
          </cell>
          <cell r="CH2990" t="str">
            <v>Invalid #</v>
          </cell>
          <cell r="CI2990">
            <v>43123.686840277776</v>
          </cell>
          <cell r="CJ2990"/>
          <cell r="CK2990" t="e">
            <v>#REF!</v>
          </cell>
          <cell r="CL2990" t="e">
            <v>#REF!</v>
          </cell>
        </row>
        <row r="2991">
          <cell r="BG2991" t="str">
            <v>Pass</v>
          </cell>
          <cell r="BH2991" t="str">
            <v>Pass</v>
          </cell>
          <cell r="BI2991" t="str">
            <v>xxxxx</v>
          </cell>
          <cell r="BJ2991">
            <v>0</v>
          </cell>
          <cell r="BK2991">
            <v>0</v>
          </cell>
          <cell r="BL2991">
            <v>0</v>
          </cell>
          <cell r="BM2991"/>
          <cell r="BN2991"/>
          <cell r="BO2991"/>
          <cell r="BP2991"/>
          <cell r="BQ2991">
            <v>0</v>
          </cell>
          <cell r="BR2991">
            <v>0</v>
          </cell>
          <cell r="BS2991">
            <v>0</v>
          </cell>
          <cell r="BT2991">
            <v>0</v>
          </cell>
          <cell r="BU2991">
            <v>0</v>
          </cell>
          <cell r="BV2991">
            <v>0</v>
          </cell>
          <cell r="BW2991">
            <v>0</v>
          </cell>
          <cell r="BX2991">
            <v>0</v>
          </cell>
          <cell r="BY2991"/>
          <cell r="BZ2991">
            <v>0</v>
          </cell>
          <cell r="CA2991" t="e">
            <v>#REF!</v>
          </cell>
          <cell r="CB2991" t="str">
            <v>Match</v>
          </cell>
          <cell r="CC2991" t="b">
            <v>0</v>
          </cell>
          <cell r="CD2991" t="str">
            <v>0</v>
          </cell>
          <cell r="CE2991">
            <v>1</v>
          </cell>
          <cell r="CF2991">
            <v>0</v>
          </cell>
          <cell r="CG2991" t="e">
            <v>#VALUE!</v>
          </cell>
          <cell r="CH2991" t="str">
            <v>Invalid #</v>
          </cell>
          <cell r="CI2991">
            <v>43123.686840277776</v>
          </cell>
          <cell r="CJ2991"/>
          <cell r="CK2991" t="e">
            <v>#REF!</v>
          </cell>
          <cell r="CL2991" t="e">
            <v>#REF!</v>
          </cell>
        </row>
        <row r="2992">
          <cell r="BG2992" t="str">
            <v>Pass</v>
          </cell>
          <cell r="BH2992" t="str">
            <v>Pass</v>
          </cell>
          <cell r="BI2992" t="str">
            <v>xxxxx</v>
          </cell>
          <cell r="BJ2992">
            <v>0</v>
          </cell>
          <cell r="BK2992">
            <v>0</v>
          </cell>
          <cell r="BL2992">
            <v>0</v>
          </cell>
          <cell r="BM2992"/>
          <cell r="BN2992"/>
          <cell r="BO2992"/>
          <cell r="BP2992"/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/>
          <cell r="BZ2992">
            <v>0</v>
          </cell>
          <cell r="CA2992" t="e">
            <v>#REF!</v>
          </cell>
          <cell r="CB2992" t="str">
            <v>Match</v>
          </cell>
          <cell r="CC2992" t="b">
            <v>0</v>
          </cell>
          <cell r="CD2992" t="str">
            <v>0</v>
          </cell>
          <cell r="CE2992">
            <v>1</v>
          </cell>
          <cell r="CF2992">
            <v>0</v>
          </cell>
          <cell r="CG2992" t="e">
            <v>#VALUE!</v>
          </cell>
          <cell r="CH2992" t="str">
            <v>Invalid #</v>
          </cell>
          <cell r="CI2992">
            <v>43123.686840277776</v>
          </cell>
          <cell r="CJ2992"/>
          <cell r="CK2992" t="e">
            <v>#REF!</v>
          </cell>
          <cell r="CL2992" t="e">
            <v>#REF!</v>
          </cell>
        </row>
        <row r="2993">
          <cell r="BG2993" t="str">
            <v>Pass</v>
          </cell>
          <cell r="BH2993" t="str">
            <v>Pass</v>
          </cell>
          <cell r="BI2993" t="str">
            <v>xxxxx</v>
          </cell>
          <cell r="BJ2993">
            <v>0</v>
          </cell>
          <cell r="BK2993">
            <v>0</v>
          </cell>
          <cell r="BL2993">
            <v>0</v>
          </cell>
          <cell r="BM2993"/>
          <cell r="BN2993"/>
          <cell r="BO2993"/>
          <cell r="BP2993"/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/>
          <cell r="BZ2993">
            <v>0</v>
          </cell>
          <cell r="CA2993" t="e">
            <v>#REF!</v>
          </cell>
          <cell r="CB2993" t="str">
            <v>Match</v>
          </cell>
          <cell r="CC2993" t="b">
            <v>0</v>
          </cell>
          <cell r="CD2993" t="str">
            <v>0</v>
          </cell>
          <cell r="CE2993">
            <v>1</v>
          </cell>
          <cell r="CF2993">
            <v>0</v>
          </cell>
          <cell r="CG2993" t="e">
            <v>#VALUE!</v>
          </cell>
          <cell r="CH2993" t="str">
            <v>Invalid #</v>
          </cell>
          <cell r="CI2993">
            <v>43123.686840277776</v>
          </cell>
          <cell r="CJ2993"/>
          <cell r="CK2993" t="e">
            <v>#REF!</v>
          </cell>
          <cell r="CL2993" t="e">
            <v>#REF!</v>
          </cell>
        </row>
        <row r="2994">
          <cell r="BG2994" t="str">
            <v>Pass</v>
          </cell>
          <cell r="BH2994" t="str">
            <v>Pass</v>
          </cell>
          <cell r="BI2994" t="str">
            <v>xxxxx</v>
          </cell>
          <cell r="BJ2994">
            <v>0</v>
          </cell>
          <cell r="BK2994">
            <v>0</v>
          </cell>
          <cell r="BL2994">
            <v>0</v>
          </cell>
          <cell r="BM2994"/>
          <cell r="BN2994"/>
          <cell r="BO2994"/>
          <cell r="BP2994"/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/>
          <cell r="BZ2994">
            <v>0</v>
          </cell>
          <cell r="CA2994" t="e">
            <v>#REF!</v>
          </cell>
          <cell r="CB2994" t="str">
            <v>Match</v>
          </cell>
          <cell r="CC2994" t="b">
            <v>0</v>
          </cell>
          <cell r="CD2994" t="str">
            <v>0</v>
          </cell>
          <cell r="CE2994">
            <v>1</v>
          </cell>
          <cell r="CF2994">
            <v>0</v>
          </cell>
          <cell r="CG2994" t="e">
            <v>#VALUE!</v>
          </cell>
          <cell r="CH2994" t="str">
            <v>Invalid #</v>
          </cell>
          <cell r="CI2994">
            <v>43123.686840277776</v>
          </cell>
          <cell r="CJ2994"/>
          <cell r="CK2994" t="e">
            <v>#REF!</v>
          </cell>
          <cell r="CL2994" t="e">
            <v>#REF!</v>
          </cell>
        </row>
        <row r="2995">
          <cell r="BG2995" t="str">
            <v>Pass</v>
          </cell>
          <cell r="BH2995" t="str">
            <v>Pass</v>
          </cell>
          <cell r="BI2995" t="str">
            <v>xxxxx</v>
          </cell>
          <cell r="BJ2995">
            <v>0</v>
          </cell>
          <cell r="BK2995">
            <v>0</v>
          </cell>
          <cell r="BL2995">
            <v>0</v>
          </cell>
          <cell r="BM2995"/>
          <cell r="BN2995"/>
          <cell r="BO2995"/>
          <cell r="BP2995"/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/>
          <cell r="BZ2995">
            <v>0</v>
          </cell>
          <cell r="CA2995" t="e">
            <v>#REF!</v>
          </cell>
          <cell r="CB2995" t="str">
            <v>Match</v>
          </cell>
          <cell r="CC2995" t="b">
            <v>0</v>
          </cell>
          <cell r="CD2995" t="str">
            <v>0</v>
          </cell>
          <cell r="CE2995">
            <v>1</v>
          </cell>
          <cell r="CF2995">
            <v>0</v>
          </cell>
          <cell r="CG2995" t="e">
            <v>#VALUE!</v>
          </cell>
          <cell r="CH2995" t="str">
            <v>Invalid #</v>
          </cell>
          <cell r="CI2995">
            <v>43123.686840277776</v>
          </cell>
          <cell r="CJ2995"/>
          <cell r="CK2995" t="e">
            <v>#REF!</v>
          </cell>
          <cell r="CL2995" t="e">
            <v>#REF!</v>
          </cell>
        </row>
        <row r="2996">
          <cell r="BG2996" t="str">
            <v>Pass</v>
          </cell>
          <cell r="BH2996" t="str">
            <v>Pass</v>
          </cell>
          <cell r="BI2996" t="str">
            <v>xxxxx</v>
          </cell>
          <cell r="BJ2996">
            <v>0</v>
          </cell>
          <cell r="BK2996">
            <v>0</v>
          </cell>
          <cell r="BL2996">
            <v>0</v>
          </cell>
          <cell r="BM2996"/>
          <cell r="BN2996"/>
          <cell r="BO2996"/>
          <cell r="BP2996"/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/>
          <cell r="BZ2996">
            <v>0</v>
          </cell>
          <cell r="CA2996" t="e">
            <v>#REF!</v>
          </cell>
          <cell r="CB2996" t="str">
            <v>Match</v>
          </cell>
          <cell r="CC2996" t="b">
            <v>0</v>
          </cell>
          <cell r="CD2996" t="str">
            <v>0</v>
          </cell>
          <cell r="CE2996">
            <v>1</v>
          </cell>
          <cell r="CF2996">
            <v>0</v>
          </cell>
          <cell r="CG2996" t="e">
            <v>#VALUE!</v>
          </cell>
          <cell r="CH2996" t="str">
            <v>Invalid #</v>
          </cell>
          <cell r="CI2996">
            <v>43123.686840277776</v>
          </cell>
          <cell r="CJ2996"/>
          <cell r="CK2996" t="e">
            <v>#REF!</v>
          </cell>
          <cell r="CL2996" t="e">
            <v>#REF!</v>
          </cell>
        </row>
        <row r="2997">
          <cell r="BG2997" t="str">
            <v>Pass</v>
          </cell>
          <cell r="BH2997" t="str">
            <v>Pass</v>
          </cell>
          <cell r="BI2997" t="str">
            <v>xxxxx</v>
          </cell>
          <cell r="BJ2997">
            <v>0</v>
          </cell>
          <cell r="BK2997">
            <v>0</v>
          </cell>
          <cell r="BL2997">
            <v>0</v>
          </cell>
          <cell r="BM2997"/>
          <cell r="BN2997"/>
          <cell r="BO2997"/>
          <cell r="BP2997"/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/>
          <cell r="BZ2997">
            <v>0</v>
          </cell>
          <cell r="CA2997" t="e">
            <v>#REF!</v>
          </cell>
          <cell r="CB2997" t="str">
            <v>Match</v>
          </cell>
          <cell r="CC2997" t="b">
            <v>0</v>
          </cell>
          <cell r="CD2997" t="str">
            <v>0</v>
          </cell>
          <cell r="CE2997">
            <v>1</v>
          </cell>
          <cell r="CF2997">
            <v>0</v>
          </cell>
          <cell r="CG2997" t="e">
            <v>#VALUE!</v>
          </cell>
          <cell r="CH2997" t="str">
            <v>Invalid #</v>
          </cell>
          <cell r="CI2997">
            <v>43123.686840277776</v>
          </cell>
          <cell r="CJ2997"/>
          <cell r="CK2997" t="e">
            <v>#REF!</v>
          </cell>
          <cell r="CL2997" t="e">
            <v>#REF!</v>
          </cell>
        </row>
        <row r="2998">
          <cell r="BG2998" t="str">
            <v>Pass</v>
          </cell>
          <cell r="BH2998" t="str">
            <v>Pass</v>
          </cell>
          <cell r="BI2998" t="str">
            <v>xxxxx</v>
          </cell>
          <cell r="BJ2998">
            <v>0</v>
          </cell>
          <cell r="BK2998">
            <v>0</v>
          </cell>
          <cell r="BL2998">
            <v>0</v>
          </cell>
          <cell r="BM2998"/>
          <cell r="BN2998"/>
          <cell r="BO2998"/>
          <cell r="BP2998"/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/>
          <cell r="BZ2998">
            <v>0</v>
          </cell>
          <cell r="CA2998" t="e">
            <v>#REF!</v>
          </cell>
          <cell r="CB2998" t="str">
            <v>Match</v>
          </cell>
          <cell r="CC2998" t="b">
            <v>0</v>
          </cell>
          <cell r="CD2998" t="str">
            <v>0</v>
          </cell>
          <cell r="CE2998">
            <v>1</v>
          </cell>
          <cell r="CF2998">
            <v>0</v>
          </cell>
          <cell r="CG2998" t="e">
            <v>#VALUE!</v>
          </cell>
          <cell r="CH2998" t="str">
            <v>Invalid #</v>
          </cell>
          <cell r="CI2998">
            <v>43123.686840277776</v>
          </cell>
          <cell r="CJ2998"/>
          <cell r="CK2998" t="e">
            <v>#REF!</v>
          </cell>
          <cell r="CL2998" t="e">
            <v>#REF!</v>
          </cell>
        </row>
        <row r="2999">
          <cell r="BG2999" t="str">
            <v>Pass</v>
          </cell>
          <cell r="BH2999" t="str">
            <v>Pass</v>
          </cell>
          <cell r="BI2999" t="str">
            <v>xxxxx</v>
          </cell>
          <cell r="BJ2999">
            <v>0</v>
          </cell>
          <cell r="BK2999">
            <v>0</v>
          </cell>
          <cell r="BL2999">
            <v>0</v>
          </cell>
          <cell r="BM2999"/>
          <cell r="BN2999"/>
          <cell r="BO2999"/>
          <cell r="BP2999"/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/>
          <cell r="BZ2999">
            <v>0</v>
          </cell>
          <cell r="CA2999" t="e">
            <v>#REF!</v>
          </cell>
          <cell r="CB2999" t="str">
            <v>Match</v>
          </cell>
          <cell r="CC2999" t="b">
            <v>0</v>
          </cell>
          <cell r="CD2999" t="str">
            <v>0</v>
          </cell>
          <cell r="CE2999">
            <v>1</v>
          </cell>
          <cell r="CF2999">
            <v>0</v>
          </cell>
          <cell r="CG2999" t="e">
            <v>#VALUE!</v>
          </cell>
          <cell r="CH2999" t="str">
            <v>Invalid #</v>
          </cell>
          <cell r="CI2999">
            <v>43123.686840277776</v>
          </cell>
          <cell r="CJ2999"/>
          <cell r="CK2999" t="e">
            <v>#REF!</v>
          </cell>
          <cell r="CL2999" t="e">
            <v>#REF!</v>
          </cell>
        </row>
        <row r="3000">
          <cell r="BG3000" t="str">
            <v>Pass</v>
          </cell>
          <cell r="BH3000" t="str">
            <v>Pass</v>
          </cell>
          <cell r="BI3000" t="str">
            <v>xxxxx</v>
          </cell>
          <cell r="BJ3000">
            <v>0</v>
          </cell>
          <cell r="BK3000">
            <v>0</v>
          </cell>
          <cell r="BL3000">
            <v>0</v>
          </cell>
          <cell r="BM3000"/>
          <cell r="BN3000"/>
          <cell r="BO3000"/>
          <cell r="BP3000"/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/>
          <cell r="BZ3000">
            <v>0</v>
          </cell>
          <cell r="CA3000" t="e">
            <v>#REF!</v>
          </cell>
          <cell r="CB3000" t="str">
            <v>Match</v>
          </cell>
          <cell r="CC3000" t="b">
            <v>0</v>
          </cell>
          <cell r="CD3000" t="str">
            <v>0</v>
          </cell>
          <cell r="CE3000">
            <v>1</v>
          </cell>
          <cell r="CF3000">
            <v>0</v>
          </cell>
          <cell r="CG3000" t="e">
            <v>#VALUE!</v>
          </cell>
          <cell r="CH3000" t="str">
            <v>Invalid #</v>
          </cell>
          <cell r="CI3000">
            <v>43123.686840277776</v>
          </cell>
          <cell r="CJ3000"/>
          <cell r="CK3000" t="e">
            <v>#REF!</v>
          </cell>
          <cell r="CL3000" t="e">
            <v>#REF!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903E4-AEF2-45AF-AAB2-86E482FEAEF0}">
  <sheetPr codeName="Sheet3">
    <tabColor theme="4"/>
    <pageSetUpPr fitToPage="1"/>
  </sheetPr>
  <dimension ref="A1:O45"/>
  <sheetViews>
    <sheetView tabSelected="1" workbookViewId="0">
      <selection activeCell="B5" sqref="B5:C5"/>
    </sheetView>
  </sheetViews>
  <sheetFormatPr defaultColWidth="9.140625" defaultRowHeight="15.75" x14ac:dyDescent="0.25"/>
  <cols>
    <col min="1" max="2" width="9.140625" style="2" customWidth="1"/>
    <col min="3" max="3" width="26.7109375" style="2" customWidth="1"/>
    <col min="4" max="4" width="14.7109375" style="2" customWidth="1"/>
    <col min="5" max="5" width="5.140625" style="2" customWidth="1"/>
    <col min="6" max="6" width="9.140625" style="2" customWidth="1"/>
    <col min="7" max="7" width="11.5703125" style="2" bestFit="1" customWidth="1"/>
    <col min="8" max="8" width="26.85546875" style="2" customWidth="1"/>
    <col min="9" max="9" width="14.7109375" style="2" customWidth="1"/>
    <col min="10" max="10" width="9.140625" style="2"/>
    <col min="11" max="11" width="11" style="2" bestFit="1" customWidth="1"/>
    <col min="12" max="12" width="10.140625" style="2" bestFit="1" customWidth="1"/>
    <col min="13" max="13" width="12" style="2" bestFit="1" customWidth="1"/>
    <col min="14" max="14" width="15" style="2" bestFit="1" customWidth="1"/>
    <col min="15" max="15" width="12" style="2" bestFit="1" customWidth="1"/>
    <col min="16" max="16384" width="9.140625" style="2"/>
  </cols>
  <sheetData>
    <row r="1" spans="1:14" ht="12.95" customHeight="1" thickTop="1" x14ac:dyDescent="0.25">
      <c r="A1" s="3"/>
      <c r="B1" s="3"/>
      <c r="C1" s="3"/>
      <c r="D1" s="3"/>
      <c r="E1" s="3"/>
      <c r="F1" s="3"/>
      <c r="G1" s="3"/>
      <c r="H1" s="3"/>
      <c r="I1" s="4" t="str">
        <f>B5</f>
        <v>name</v>
      </c>
      <c r="J1" s="1"/>
    </row>
    <row r="2" spans="1:14" ht="18.75" x14ac:dyDescent="0.3">
      <c r="A2" s="5" t="s">
        <v>175</v>
      </c>
      <c r="B2" s="5"/>
      <c r="C2" s="5"/>
      <c r="D2" s="5"/>
      <c r="E2" s="5"/>
      <c r="F2" s="5"/>
      <c r="G2" s="5"/>
      <c r="H2" s="5"/>
      <c r="I2" s="5"/>
    </row>
    <row r="3" spans="1:14" ht="12.95" customHeight="1" thickBot="1" x14ac:dyDescent="0.3">
      <c r="A3" s="6"/>
      <c r="B3" s="6"/>
      <c r="C3" s="6"/>
      <c r="D3" s="6"/>
      <c r="E3" s="6"/>
      <c r="F3" s="6"/>
      <c r="G3" s="6"/>
      <c r="H3" s="6"/>
      <c r="I3" s="6"/>
    </row>
    <row r="4" spans="1:14" ht="16.5" thickTop="1" x14ac:dyDescent="0.25">
      <c r="A4" s="7"/>
      <c r="B4" s="3"/>
      <c r="C4" s="7"/>
      <c r="D4" s="7"/>
      <c r="E4" s="7"/>
      <c r="F4" s="7"/>
      <c r="G4" s="7"/>
      <c r="H4" s="7"/>
      <c r="I4" s="7"/>
      <c r="K4" s="244" t="s">
        <v>176</v>
      </c>
      <c r="L4" s="245"/>
      <c r="M4" s="245"/>
      <c r="N4" s="246"/>
    </row>
    <row r="5" spans="1:14" ht="20.100000000000001" customHeight="1" x14ac:dyDescent="0.25">
      <c r="A5" s="7" t="s">
        <v>0</v>
      </c>
      <c r="B5" s="8" t="s">
        <v>1</v>
      </c>
      <c r="C5" s="8"/>
      <c r="D5" s="7"/>
      <c r="E5" s="9"/>
      <c r="F5" s="7" t="s">
        <v>2</v>
      </c>
      <c r="G5" s="10" t="s">
        <v>3</v>
      </c>
      <c r="I5" s="7"/>
      <c r="K5" s="238" t="s">
        <v>177</v>
      </c>
      <c r="L5" s="239"/>
      <c r="M5" s="239"/>
      <c r="N5" s="240"/>
    </row>
    <row r="6" spans="1:14" ht="20.100000000000001" customHeight="1" x14ac:dyDescent="0.25">
      <c r="A6" s="7" t="s">
        <v>4</v>
      </c>
      <c r="B6" s="11" t="s">
        <v>5</v>
      </c>
      <c r="C6" s="12"/>
      <c r="D6" s="7"/>
      <c r="E6" s="9"/>
      <c r="F6" s="7" t="s">
        <v>6</v>
      </c>
      <c r="G6" s="13" t="s">
        <v>7</v>
      </c>
      <c r="H6" s="7"/>
      <c r="I6" s="7"/>
      <c r="K6" s="241"/>
      <c r="L6" s="242"/>
      <c r="M6" s="242"/>
      <c r="N6" s="243"/>
    </row>
    <row r="7" spans="1:14" x14ac:dyDescent="0.25">
      <c r="A7" s="7"/>
      <c r="B7" s="14"/>
      <c r="C7" s="14"/>
      <c r="D7" s="7"/>
      <c r="E7" s="7"/>
      <c r="F7" s="7"/>
      <c r="H7" s="7"/>
      <c r="I7" s="7"/>
      <c r="K7" s="241"/>
      <c r="L7" s="242"/>
      <c r="M7" s="242"/>
      <c r="N7" s="243"/>
    </row>
    <row r="8" spans="1:14" x14ac:dyDescent="0.25">
      <c r="A8" s="15" t="s">
        <v>8</v>
      </c>
      <c r="B8" s="16"/>
      <c r="C8" s="16"/>
      <c r="D8" s="16"/>
      <c r="E8" s="7"/>
      <c r="F8" s="15" t="s">
        <v>9</v>
      </c>
      <c r="G8" s="16"/>
      <c r="H8" s="16"/>
      <c r="I8" s="16"/>
      <c r="K8" s="247"/>
      <c r="L8" s="248"/>
      <c r="M8" s="248"/>
      <c r="N8" s="249"/>
    </row>
    <row r="9" spans="1:14" s="21" customFormat="1" ht="24.95" customHeight="1" x14ac:dyDescent="0.25">
      <c r="A9" s="17" t="s">
        <v>10</v>
      </c>
      <c r="B9" s="17"/>
      <c r="C9" s="18"/>
      <c r="D9" s="19">
        <v>0</v>
      </c>
      <c r="E9" s="18"/>
      <c r="F9" s="17" t="s">
        <v>11</v>
      </c>
      <c r="G9" s="17"/>
      <c r="H9" s="18"/>
      <c r="I9" s="20">
        <f>CL!D11</f>
        <v>0</v>
      </c>
      <c r="K9" s="24"/>
      <c r="L9" s="24"/>
      <c r="M9" s="24"/>
      <c r="N9" s="24"/>
    </row>
    <row r="10" spans="1:14" s="21" customFormat="1" ht="24.95" customHeight="1" x14ac:dyDescent="0.25">
      <c r="A10" s="17" t="s">
        <v>12</v>
      </c>
      <c r="B10" s="17"/>
      <c r="C10" s="18"/>
      <c r="D10" s="22">
        <f>CA!D16</f>
        <v>0</v>
      </c>
      <c r="E10" s="18"/>
      <c r="F10" s="17" t="s">
        <v>13</v>
      </c>
      <c r="G10" s="17"/>
      <c r="H10" s="18"/>
      <c r="I10" s="20">
        <f>CL!H11</f>
        <v>0</v>
      </c>
      <c r="K10" s="24"/>
      <c r="L10" s="24"/>
      <c r="M10" s="24"/>
      <c r="N10" s="24"/>
    </row>
    <row r="11" spans="1:14" s="21" customFormat="1" ht="24.95" customHeight="1" x14ac:dyDescent="0.25">
      <c r="A11" s="17" t="s">
        <v>14</v>
      </c>
      <c r="B11" s="17"/>
      <c r="C11" s="18"/>
      <c r="D11" s="23">
        <f>CA!H16</f>
        <v>0</v>
      </c>
      <c r="E11" s="18"/>
      <c r="F11" s="17" t="s">
        <v>15</v>
      </c>
      <c r="G11" s="17"/>
      <c r="H11" s="18"/>
      <c r="I11" s="20">
        <f>CL!H20</f>
        <v>0</v>
      </c>
      <c r="K11" s="24"/>
      <c r="L11" s="24"/>
      <c r="M11" s="24"/>
      <c r="N11" s="24"/>
    </row>
    <row r="12" spans="1:14" s="21" customFormat="1" ht="24.95" customHeight="1" x14ac:dyDescent="0.25">
      <c r="A12" s="17" t="s">
        <v>16</v>
      </c>
      <c r="B12" s="17"/>
      <c r="C12" s="18"/>
      <c r="D12" s="20">
        <f>CA!H28</f>
        <v>0</v>
      </c>
      <c r="E12" s="18"/>
      <c r="F12" s="17" t="s">
        <v>17</v>
      </c>
      <c r="G12" s="17"/>
      <c r="H12" s="18"/>
      <c r="I12" s="20">
        <f>CL!H29</f>
        <v>0</v>
      </c>
      <c r="K12" s="24"/>
      <c r="L12" s="24"/>
      <c r="M12" s="24"/>
      <c r="N12" s="24"/>
    </row>
    <row r="13" spans="1:14" s="21" customFormat="1" ht="24.95" customHeight="1" x14ac:dyDescent="0.25">
      <c r="A13" s="17" t="s">
        <v>18</v>
      </c>
      <c r="B13" s="17"/>
      <c r="C13" s="18"/>
      <c r="D13" s="20">
        <f>CA!H46</f>
        <v>0</v>
      </c>
      <c r="E13" s="18"/>
      <c r="F13" s="17" t="s">
        <v>19</v>
      </c>
      <c r="G13" s="17"/>
      <c r="H13" s="18"/>
      <c r="I13" s="20">
        <f>CL!H38</f>
        <v>0</v>
      </c>
      <c r="K13" s="24"/>
      <c r="L13" s="24"/>
      <c r="M13" s="24"/>
      <c r="N13" s="24"/>
    </row>
    <row r="14" spans="1:14" s="21" customFormat="1" ht="24.95" customHeight="1" x14ac:dyDescent="0.25">
      <c r="A14" s="17" t="s">
        <v>20</v>
      </c>
      <c r="B14" s="17"/>
      <c r="C14" s="18"/>
      <c r="D14" s="20">
        <f>CA!H59</f>
        <v>0</v>
      </c>
      <c r="E14" s="18"/>
      <c r="F14" s="17" t="s">
        <v>21</v>
      </c>
      <c r="G14" s="17"/>
      <c r="H14" s="18"/>
      <c r="I14" s="20">
        <f>CL!H47</f>
        <v>0</v>
      </c>
      <c r="K14" s="24"/>
      <c r="L14" s="24"/>
      <c r="M14" s="24"/>
      <c r="N14" s="24"/>
    </row>
    <row r="15" spans="1:14" s="21" customFormat="1" ht="24.95" customHeight="1" x14ac:dyDescent="0.25">
      <c r="A15" s="17" t="s">
        <v>22</v>
      </c>
      <c r="B15" s="17"/>
      <c r="C15" s="18"/>
      <c r="D15" s="20">
        <f>CA!D67</f>
        <v>0</v>
      </c>
      <c r="E15" s="18"/>
      <c r="F15" s="17" t="s">
        <v>23</v>
      </c>
      <c r="G15" s="17"/>
      <c r="H15" s="18"/>
      <c r="I15" s="23">
        <f>CL!G20+CL!G29+CL!G38+CL!G47+'I&amp;LL'!H18+'I&amp;LL'!H26+'I&amp;LL'!H34+'I&amp;LL'!H42+'I&amp;LL'!H50+'I&amp;LL'!H58</f>
        <v>0</v>
      </c>
      <c r="K15" s="24"/>
    </row>
    <row r="16" spans="1:14" s="21" customFormat="1" ht="24.95" customHeight="1" x14ac:dyDescent="0.25">
      <c r="A16" s="17" t="s">
        <v>24</v>
      </c>
      <c r="B16" s="17"/>
      <c r="C16" s="18"/>
      <c r="D16" s="20">
        <f>CA!H67</f>
        <v>0</v>
      </c>
      <c r="E16" s="18"/>
      <c r="F16" s="17" t="s">
        <v>25</v>
      </c>
      <c r="G16" s="17"/>
      <c r="H16" s="18"/>
      <c r="I16" s="23">
        <f>'I&amp;LL'!G18+'I&amp;LL'!G26+'I&amp;LL'!G34+'I&amp;LL'!G42+'I&amp;LL'!G50+'I&amp;LL'!G58</f>
        <v>0</v>
      </c>
    </row>
    <row r="17" spans="1:15" s="21" customFormat="1" ht="24.95" hidden="1" customHeight="1" x14ac:dyDescent="0.25">
      <c r="A17" s="18"/>
      <c r="B17" s="18"/>
      <c r="C17" s="18"/>
      <c r="D17" s="18"/>
      <c r="E17" s="18"/>
      <c r="F17" s="17"/>
      <c r="G17" s="17"/>
      <c r="H17" s="18"/>
      <c r="I17" s="18"/>
    </row>
    <row r="18" spans="1:15" x14ac:dyDescent="0.25">
      <c r="A18" s="25"/>
      <c r="B18" s="25"/>
      <c r="C18" s="26" t="s">
        <v>26</v>
      </c>
      <c r="D18" s="27">
        <f>SUM(D9:D17)</f>
        <v>0</v>
      </c>
      <c r="E18" s="7"/>
      <c r="F18" s="28"/>
      <c r="G18" s="28"/>
      <c r="H18" s="26" t="s">
        <v>27</v>
      </c>
      <c r="I18" s="27">
        <f>SUM(I9:I17)</f>
        <v>0</v>
      </c>
    </row>
    <row r="19" spans="1:15" x14ac:dyDescent="0.25">
      <c r="A19" s="15" t="s">
        <v>28</v>
      </c>
      <c r="B19" s="29"/>
      <c r="C19" s="16"/>
      <c r="D19" s="30"/>
      <c r="F19" s="15" t="s">
        <v>29</v>
      </c>
      <c r="G19" s="29"/>
      <c r="H19" s="16"/>
      <c r="I19" s="31"/>
    </row>
    <row r="20" spans="1:15" ht="24.95" customHeight="1" x14ac:dyDescent="0.25">
      <c r="A20" s="17" t="s">
        <v>30</v>
      </c>
      <c r="B20" s="17"/>
      <c r="C20" s="18"/>
      <c r="D20" s="20">
        <f>'M&amp;E'!I73</f>
        <v>0</v>
      </c>
      <c r="E20" s="18"/>
      <c r="F20" s="32" t="s">
        <v>31</v>
      </c>
      <c r="G20" s="32"/>
      <c r="H20" s="33"/>
      <c r="I20" s="23">
        <f>'I&amp;LL'!I18-'I&amp;LL'!G18</f>
        <v>0</v>
      </c>
    </row>
    <row r="21" spans="1:15" ht="24.95" customHeight="1" x14ac:dyDescent="0.25">
      <c r="A21" s="17" t="s">
        <v>32</v>
      </c>
      <c r="B21" s="17"/>
      <c r="C21" s="18"/>
      <c r="D21" s="23">
        <f>'M&amp;E'!I104</f>
        <v>0</v>
      </c>
      <c r="E21" s="18"/>
      <c r="F21" s="32" t="s">
        <v>33</v>
      </c>
      <c r="G21" s="32"/>
      <c r="H21" s="33"/>
      <c r="I21" s="23">
        <f>'I&amp;LL'!I26-'I&amp;LL'!G26</f>
        <v>0</v>
      </c>
    </row>
    <row r="22" spans="1:15" ht="24.95" customHeight="1" x14ac:dyDescent="0.25">
      <c r="A22" s="17" t="s">
        <v>34</v>
      </c>
      <c r="B22" s="17"/>
      <c r="C22" s="18"/>
      <c r="D22" s="23">
        <f>'I&amp;LA'!H11</f>
        <v>0</v>
      </c>
      <c r="E22" s="18"/>
      <c r="F22" s="17" t="s">
        <v>35</v>
      </c>
      <c r="G22" s="17"/>
      <c r="H22" s="18"/>
      <c r="I22" s="23">
        <f>'I&amp;LL'!I34-'I&amp;LL'!G34</f>
        <v>0</v>
      </c>
    </row>
    <row r="23" spans="1:15" ht="24.95" customHeight="1" x14ac:dyDescent="0.25">
      <c r="A23" s="18" t="s">
        <v>36</v>
      </c>
      <c r="B23" s="18"/>
      <c r="C23" s="18"/>
      <c r="D23" s="23">
        <f>'I&amp;LA'!D19</f>
        <v>0</v>
      </c>
      <c r="E23" s="18"/>
      <c r="F23" s="17"/>
      <c r="G23" s="17"/>
      <c r="H23" s="18"/>
      <c r="I23" s="23"/>
      <c r="L23" s="34"/>
      <c r="M23" s="34"/>
      <c r="N23" s="34"/>
      <c r="O23" s="34"/>
    </row>
    <row r="24" spans="1:15" ht="24.95" customHeight="1" x14ac:dyDescent="0.25">
      <c r="A24" s="18" t="s">
        <v>37</v>
      </c>
      <c r="B24" s="35"/>
      <c r="C24" s="36"/>
      <c r="D24" s="20">
        <f>'I&amp;LA'!H19</f>
        <v>0</v>
      </c>
      <c r="E24" s="18"/>
      <c r="F24" s="17"/>
      <c r="G24" s="17"/>
      <c r="H24" s="18"/>
      <c r="I24" s="23"/>
    </row>
    <row r="25" spans="1:15" ht="24.95" customHeight="1" x14ac:dyDescent="0.25">
      <c r="A25" s="18" t="s">
        <v>38</v>
      </c>
      <c r="B25" s="35"/>
      <c r="C25" s="36"/>
      <c r="D25" s="20">
        <f>'I&amp;LA'!D27</f>
        <v>0</v>
      </c>
      <c r="E25" s="18"/>
      <c r="F25" s="17"/>
      <c r="G25" s="17"/>
      <c r="H25" s="18"/>
      <c r="I25" s="23"/>
    </row>
    <row r="26" spans="1:15" x14ac:dyDescent="0.25">
      <c r="A26" s="25"/>
      <c r="B26" s="25"/>
      <c r="C26" s="26" t="s">
        <v>39</v>
      </c>
      <c r="D26" s="27">
        <f>SUM(D19:D25)</f>
        <v>0</v>
      </c>
      <c r="E26" s="7"/>
      <c r="F26" s="7"/>
      <c r="G26" s="28"/>
      <c r="H26" s="26" t="s">
        <v>40</v>
      </c>
      <c r="I26" s="27">
        <f>SUM(I20:I25)</f>
        <v>0</v>
      </c>
      <c r="L26" s="37"/>
      <c r="M26" s="37"/>
    </row>
    <row r="27" spans="1:15" x14ac:dyDescent="0.25">
      <c r="A27" s="15" t="s">
        <v>41</v>
      </c>
      <c r="B27" s="29"/>
      <c r="C27" s="16"/>
      <c r="D27" s="30"/>
      <c r="F27" s="38" t="s">
        <v>42</v>
      </c>
      <c r="G27" s="16"/>
      <c r="H27" s="16"/>
      <c r="I27" s="16"/>
    </row>
    <row r="28" spans="1:15" ht="24.95" customHeight="1" x14ac:dyDescent="0.25">
      <c r="A28" s="17" t="s">
        <v>43</v>
      </c>
      <c r="B28" s="17"/>
      <c r="C28" s="18"/>
      <c r="D28" s="20">
        <f>'I&amp;LA'!H40</f>
        <v>0</v>
      </c>
      <c r="E28" s="18"/>
      <c r="F28" s="18" t="s">
        <v>44</v>
      </c>
      <c r="G28" s="17"/>
      <c r="H28" s="18"/>
      <c r="I28" s="20">
        <f>'I&amp;LL'!I42-'I&amp;LL'!G42</f>
        <v>0</v>
      </c>
    </row>
    <row r="29" spans="1:15" ht="24.95" customHeight="1" x14ac:dyDescent="0.25">
      <c r="A29" s="17" t="s">
        <v>45</v>
      </c>
      <c r="B29" s="17"/>
      <c r="C29" s="18"/>
      <c r="D29" s="20">
        <f>'I&amp;LA'!H53</f>
        <v>0</v>
      </c>
      <c r="E29" s="18"/>
      <c r="F29" s="17" t="s">
        <v>46</v>
      </c>
      <c r="G29" s="17"/>
      <c r="H29" s="18"/>
      <c r="I29" s="20">
        <f>'I&amp;LL'!I50-'I&amp;LL'!G50</f>
        <v>0</v>
      </c>
    </row>
    <row r="30" spans="1:15" ht="24.95" customHeight="1" x14ac:dyDescent="0.25">
      <c r="A30" s="17" t="s">
        <v>47</v>
      </c>
      <c r="B30" s="17"/>
      <c r="C30" s="18"/>
      <c r="D30" s="20">
        <f>'I&amp;LA'!H27</f>
        <v>0</v>
      </c>
      <c r="E30" s="18"/>
      <c r="F30" s="17" t="s">
        <v>48</v>
      </c>
      <c r="G30" s="17"/>
      <c r="H30" s="18"/>
      <c r="I30" s="20">
        <f>'I&amp;LL'!I58-'I&amp;LL'!G58</f>
        <v>0</v>
      </c>
    </row>
    <row r="31" spans="1:15" x14ac:dyDescent="0.25">
      <c r="A31" s="25"/>
      <c r="B31" s="25"/>
      <c r="C31" s="26" t="s">
        <v>49</v>
      </c>
      <c r="D31" s="27">
        <f>SUM(D27:D30)</f>
        <v>0</v>
      </c>
      <c r="E31" s="7"/>
      <c r="F31" s="28"/>
      <c r="G31" s="28"/>
      <c r="H31" s="26" t="s">
        <v>50</v>
      </c>
      <c r="I31" s="39">
        <f>SUM(I28:I30)</f>
        <v>0</v>
      </c>
    </row>
    <row r="32" spans="1:15" ht="16.5" thickBot="1" x14ac:dyDescent="0.3">
      <c r="A32" s="25"/>
      <c r="B32" s="25"/>
      <c r="C32" s="26"/>
      <c r="D32" s="40"/>
      <c r="E32" s="7"/>
      <c r="F32" s="28"/>
      <c r="G32" s="28"/>
      <c r="H32" s="26"/>
      <c r="I32" s="40"/>
    </row>
    <row r="33" spans="1:9" ht="16.5" thickBot="1" x14ac:dyDescent="0.3">
      <c r="A33" s="41" t="s">
        <v>51</v>
      </c>
      <c r="B33" s="41"/>
      <c r="C33" s="42"/>
      <c r="D33" s="43">
        <f>D18+D26+D31</f>
        <v>0</v>
      </c>
      <c r="E33" s="7"/>
      <c r="F33" s="28"/>
      <c r="G33" s="28"/>
      <c r="H33" s="44" t="s">
        <v>52</v>
      </c>
      <c r="I33" s="45">
        <f>SUM(I18+I26+I31)</f>
        <v>0</v>
      </c>
    </row>
    <row r="34" spans="1:9" ht="16.5" thickBot="1" x14ac:dyDescent="0.3">
      <c r="A34" s="28"/>
      <c r="B34" s="28"/>
      <c r="C34" s="7"/>
      <c r="D34" s="46"/>
      <c r="E34" s="7"/>
      <c r="F34" s="28"/>
      <c r="G34" s="28"/>
      <c r="H34" s="44"/>
      <c r="I34" s="47"/>
    </row>
    <row r="35" spans="1:9" ht="17.25" thickTop="1" thickBot="1" x14ac:dyDescent="0.3">
      <c r="A35" s="7"/>
      <c r="B35" s="7"/>
      <c r="C35" s="48" t="s">
        <v>53</v>
      </c>
      <c r="D35" s="49" t="e">
        <f>I33/D33</f>
        <v>#DIV/0!</v>
      </c>
      <c r="E35" s="7"/>
      <c r="F35" s="28"/>
      <c r="G35" s="28"/>
      <c r="H35" s="48" t="s">
        <v>54</v>
      </c>
      <c r="I35" s="50">
        <f>D33-I33</f>
        <v>0</v>
      </c>
    </row>
    <row r="36" spans="1:9" ht="16.5" thickTop="1" x14ac:dyDescent="0.25">
      <c r="A36" s="7"/>
      <c r="B36" s="7"/>
      <c r="C36" s="48" t="s">
        <v>55</v>
      </c>
      <c r="D36" s="49" t="e">
        <f>I35/D33</f>
        <v>#DIV/0!</v>
      </c>
      <c r="E36" s="7"/>
      <c r="F36" s="28"/>
      <c r="G36" s="28"/>
      <c r="H36" s="48" t="s">
        <v>56</v>
      </c>
      <c r="I36" s="47">
        <f>I33+I35</f>
        <v>0</v>
      </c>
    </row>
    <row r="37" spans="1:9" x14ac:dyDescent="0.25">
      <c r="A37" s="51"/>
      <c r="B37" s="28"/>
      <c r="C37" s="7"/>
      <c r="D37" s="52"/>
      <c r="E37" s="7"/>
      <c r="F37" s="28"/>
      <c r="G37" s="28"/>
      <c r="H37" s="7"/>
      <c r="I37" s="7"/>
    </row>
    <row r="38" spans="1:9" x14ac:dyDescent="0.25">
      <c r="A38" s="7"/>
      <c r="B38" s="7"/>
      <c r="C38" s="7"/>
      <c r="D38" s="53"/>
      <c r="E38" s="7"/>
      <c r="F38" s="28"/>
      <c r="G38" s="28"/>
      <c r="H38" s="7"/>
      <c r="I38" s="46"/>
    </row>
    <row r="39" spans="1:9" ht="78" customHeight="1" x14ac:dyDescent="0.25">
      <c r="A39" s="54" t="s">
        <v>57</v>
      </c>
      <c r="B39" s="54"/>
      <c r="C39" s="54"/>
      <c r="D39" s="54"/>
      <c r="E39" s="54"/>
      <c r="F39" s="54"/>
      <c r="G39" s="54"/>
      <c r="H39" s="54"/>
      <c r="I39" s="54"/>
    </row>
    <row r="40" spans="1:9" x14ac:dyDescent="0.25">
      <c r="A40" s="55"/>
      <c r="B40" s="56"/>
      <c r="C40" s="55"/>
      <c r="D40" s="55"/>
      <c r="E40" s="55"/>
      <c r="F40" s="55"/>
      <c r="G40" s="55"/>
      <c r="H40" s="55"/>
      <c r="I40" s="55"/>
    </row>
    <row r="41" spans="1:9" ht="36" customHeight="1" x14ac:dyDescent="0.25">
      <c r="A41" s="7" t="s">
        <v>58</v>
      </c>
      <c r="B41" s="57"/>
      <c r="C41" s="57"/>
      <c r="D41" s="57"/>
      <c r="E41" s="57"/>
      <c r="F41" s="7"/>
      <c r="G41" s="58" t="s">
        <v>6</v>
      </c>
      <c r="H41" s="57"/>
      <c r="I41" s="57"/>
    </row>
    <row r="42" spans="1:9" ht="22.5" customHeight="1" x14ac:dyDescent="0.25">
      <c r="A42" s="9"/>
      <c r="B42" s="59"/>
      <c r="C42" s="60"/>
      <c r="D42" s="60"/>
      <c r="E42" s="61"/>
      <c r="F42" s="60"/>
      <c r="G42" s="62"/>
      <c r="H42" s="7"/>
      <c r="I42" s="7"/>
    </row>
    <row r="43" spans="1:9" ht="27" customHeight="1" x14ac:dyDescent="0.25">
      <c r="A43" s="7" t="s">
        <v>58</v>
      </c>
      <c r="B43" s="57"/>
      <c r="C43" s="57"/>
      <c r="D43" s="57"/>
      <c r="E43" s="57"/>
      <c r="F43" s="7"/>
      <c r="G43" s="58" t="s">
        <v>6</v>
      </c>
      <c r="H43" s="57"/>
      <c r="I43" s="57"/>
    </row>
    <row r="44" spans="1:9" ht="9.9499999999999993" customHeight="1" x14ac:dyDescent="0.25">
      <c r="A44" s="7"/>
      <c r="B44" s="7"/>
      <c r="C44" s="7"/>
      <c r="D44" s="7"/>
      <c r="E44" s="7"/>
      <c r="F44" s="7"/>
      <c r="G44" s="7"/>
      <c r="H44" s="7"/>
      <c r="I44" s="7"/>
    </row>
    <row r="45" spans="1:9" s="64" customFormat="1" x14ac:dyDescent="0.25">
      <c r="A45" s="63" t="s">
        <v>59</v>
      </c>
      <c r="B45" s="63"/>
      <c r="C45" s="63"/>
      <c r="D45" s="63"/>
      <c r="E45" s="63"/>
      <c r="F45" s="63"/>
      <c r="G45" s="63"/>
      <c r="H45" s="63"/>
      <c r="I45" s="63"/>
    </row>
  </sheetData>
  <mergeCells count="9">
    <mergeCell ref="A45:I45"/>
    <mergeCell ref="K4:N4"/>
    <mergeCell ref="K5:N8"/>
    <mergeCell ref="A2:I2"/>
    <mergeCell ref="B5:C5"/>
    <mergeCell ref="B6:C6"/>
    <mergeCell ref="B7:C7"/>
    <mergeCell ref="A33:C33"/>
    <mergeCell ref="A39:I39"/>
  </mergeCells>
  <conditionalFormatting sqref="D20:D26 I20:I26 I18 I9:I16 D18 D10:D16 I28:I36 D28:D36">
    <cfRule type="expression" dxfId="24" priority="4">
      <formula>_xlfn.ISFORMULA(D9)</formula>
    </cfRule>
  </conditionalFormatting>
  <conditionalFormatting sqref="G6">
    <cfRule type="cellIs" dxfId="23" priority="3" operator="equal">
      <formula>"date"</formula>
    </cfRule>
  </conditionalFormatting>
  <conditionalFormatting sqref="B5:C5">
    <cfRule type="cellIs" dxfId="22" priority="2" operator="equal">
      <formula>"name"</formula>
    </cfRule>
  </conditionalFormatting>
  <conditionalFormatting sqref="B6:C6">
    <cfRule type="cellIs" dxfId="21" priority="1" operator="equal">
      <formula>"address"</formula>
    </cfRule>
  </conditionalFormatting>
  <printOptions horizontalCentered="1"/>
  <pageMargins left="0.5" right="0.5" top="0.75" bottom="0.75" header="0.5" footer="0.5"/>
  <pageSetup scale="7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1390E-E1CB-4BE4-ACBB-1D62D73DF787}">
  <sheetPr codeName="Sheet4">
    <tabColor theme="4" tint="0.59999389629810485"/>
    <pageSetUpPr fitToPage="1"/>
  </sheetPr>
  <dimension ref="A1:K69"/>
  <sheetViews>
    <sheetView topLeftCell="A10" zoomScale="85" zoomScaleNormal="85" workbookViewId="0">
      <selection activeCell="M17" sqref="M17"/>
    </sheetView>
  </sheetViews>
  <sheetFormatPr defaultColWidth="9.140625" defaultRowHeight="15.75" x14ac:dyDescent="0.25"/>
  <cols>
    <col min="1" max="1" width="18.140625" style="64" customWidth="1"/>
    <col min="2" max="8" width="12.7109375" style="64" customWidth="1"/>
    <col min="9" max="9" width="9.140625" style="64"/>
    <col min="10" max="10" width="11.28515625" style="64" bestFit="1" customWidth="1"/>
    <col min="11" max="16384" width="9.140625" style="64"/>
  </cols>
  <sheetData>
    <row r="1" spans="1:9" x14ac:dyDescent="0.25">
      <c r="A1" s="1" t="s">
        <v>60</v>
      </c>
    </row>
    <row r="2" spans="1:9" ht="12" customHeight="1" x14ac:dyDescent="0.25">
      <c r="A2" s="65"/>
      <c r="B2" s="28"/>
      <c r="C2" s="28"/>
      <c r="D2" s="28"/>
      <c r="E2" s="28"/>
      <c r="F2" s="28"/>
      <c r="G2" s="28"/>
      <c r="H2" s="66" t="str">
        <f>BS!B5&amp;" "&amp;TEXT(BS!G6,"m/d/yy")</f>
        <v>name date</v>
      </c>
    </row>
    <row r="3" spans="1:9" ht="13.5" customHeight="1" x14ac:dyDescent="0.25">
      <c r="A3" s="67" t="s">
        <v>61</v>
      </c>
      <c r="B3" s="67"/>
      <c r="C3" s="67"/>
      <c r="D3" s="67"/>
      <c r="E3" s="67"/>
      <c r="F3" s="67"/>
      <c r="G3" s="67"/>
      <c r="H3" s="67"/>
      <c r="I3" s="1"/>
    </row>
    <row r="4" spans="1:9" ht="9.9499999999999993" customHeight="1" x14ac:dyDescent="0.25">
      <c r="A4" s="28"/>
      <c r="B4" s="28"/>
      <c r="C4" s="28"/>
      <c r="D4" s="28"/>
      <c r="E4" s="28"/>
      <c r="F4" s="28"/>
      <c r="G4" s="28"/>
      <c r="H4" s="28"/>
    </row>
    <row r="5" spans="1:9" x14ac:dyDescent="0.25">
      <c r="A5" s="68" t="s">
        <v>12</v>
      </c>
      <c r="B5" s="69"/>
      <c r="C5" s="69"/>
      <c r="D5" s="70" t="s">
        <v>62</v>
      </c>
      <c r="E5" s="68" t="s">
        <v>14</v>
      </c>
      <c r="F5" s="69"/>
      <c r="G5" s="69"/>
      <c r="H5" s="70" t="s">
        <v>62</v>
      </c>
    </row>
    <row r="6" spans="1:9" x14ac:dyDescent="0.25">
      <c r="A6" s="71"/>
      <c r="B6" s="72"/>
      <c r="C6" s="73"/>
      <c r="D6" s="74"/>
      <c r="E6" s="71"/>
      <c r="F6" s="72"/>
      <c r="G6" s="73"/>
      <c r="H6" s="74"/>
    </row>
    <row r="7" spans="1:9" x14ac:dyDescent="0.25">
      <c r="A7" s="71"/>
      <c r="B7" s="72"/>
      <c r="C7" s="73"/>
      <c r="D7" s="74"/>
      <c r="E7" s="71"/>
      <c r="F7" s="75"/>
      <c r="G7" s="76"/>
      <c r="H7" s="74"/>
    </row>
    <row r="8" spans="1:9" x14ac:dyDescent="0.25">
      <c r="A8" s="71"/>
      <c r="B8" s="72"/>
      <c r="C8" s="73"/>
      <c r="D8" s="74"/>
      <c r="E8" s="71"/>
      <c r="F8" s="72"/>
      <c r="G8" s="73"/>
      <c r="H8" s="74"/>
    </row>
    <row r="9" spans="1:9" x14ac:dyDescent="0.25">
      <c r="A9" s="71"/>
      <c r="B9" s="72"/>
      <c r="C9" s="73"/>
      <c r="D9" s="74"/>
      <c r="E9" s="71"/>
      <c r="F9" s="72"/>
      <c r="G9" s="73"/>
      <c r="H9" s="74"/>
    </row>
    <row r="10" spans="1:9" x14ac:dyDescent="0.25">
      <c r="A10" s="71"/>
      <c r="B10" s="72"/>
      <c r="C10" s="73"/>
      <c r="D10" s="74"/>
      <c r="E10" s="71"/>
      <c r="F10" s="75"/>
      <c r="G10" s="76"/>
      <c r="H10" s="74"/>
    </row>
    <row r="11" spans="1:9" ht="16.5" thickBot="1" x14ac:dyDescent="0.3">
      <c r="A11" s="71"/>
      <c r="B11" s="72"/>
      <c r="C11" s="73"/>
      <c r="D11" s="74"/>
      <c r="E11" s="71"/>
      <c r="F11" s="72"/>
      <c r="G11" s="73"/>
      <c r="H11" s="77"/>
    </row>
    <row r="12" spans="1:9" ht="16.5" hidden="1" thickBot="1" x14ac:dyDescent="0.3">
      <c r="A12" s="71"/>
      <c r="B12" s="72"/>
      <c r="C12" s="73"/>
      <c r="D12" s="74"/>
      <c r="E12" s="71"/>
      <c r="F12" s="75"/>
      <c r="G12" s="76"/>
      <c r="H12" s="74"/>
    </row>
    <row r="13" spans="1:9" ht="16.5" hidden="1" thickBot="1" x14ac:dyDescent="0.3">
      <c r="A13" s="71"/>
      <c r="B13" s="72"/>
      <c r="C13" s="73"/>
      <c r="D13" s="74"/>
      <c r="E13" s="71"/>
      <c r="F13" s="75"/>
      <c r="G13" s="76"/>
      <c r="H13" s="74"/>
    </row>
    <row r="14" spans="1:9" ht="16.5" hidden="1" thickBot="1" x14ac:dyDescent="0.3">
      <c r="A14" s="71"/>
      <c r="B14" s="72"/>
      <c r="C14" s="73"/>
      <c r="D14" s="74"/>
      <c r="E14" s="71"/>
      <c r="F14" s="75"/>
      <c r="G14" s="76"/>
      <c r="H14" s="74"/>
    </row>
    <row r="15" spans="1:9" ht="16.5" hidden="1" thickBot="1" x14ac:dyDescent="0.3">
      <c r="A15" s="71"/>
      <c r="B15" s="72"/>
      <c r="C15" s="73"/>
      <c r="D15" s="74"/>
      <c r="E15" s="71"/>
      <c r="F15" s="72"/>
      <c r="G15" s="73"/>
      <c r="H15" s="77"/>
    </row>
    <row r="16" spans="1:9" ht="16.5" thickBot="1" x14ac:dyDescent="0.3">
      <c r="A16" s="78" t="s">
        <v>63</v>
      </c>
      <c r="B16" s="78"/>
      <c r="C16" s="79"/>
      <c r="D16" s="80">
        <f>SUM(D6:D15)</f>
        <v>0</v>
      </c>
      <c r="E16" s="78" t="s">
        <v>64</v>
      </c>
      <c r="F16" s="78"/>
      <c r="G16" s="79"/>
      <c r="H16" s="80">
        <f>SUM(H6:H15)</f>
        <v>0</v>
      </c>
    </row>
    <row r="17" spans="1:11" ht="17.100000000000001" customHeight="1" x14ac:dyDescent="0.25">
      <c r="A17" s="81"/>
      <c r="B17" s="82"/>
      <c r="C17" s="82"/>
      <c r="D17" s="82"/>
      <c r="E17" s="82"/>
      <c r="F17" s="82"/>
      <c r="G17" s="82"/>
      <c r="H17" s="82"/>
    </row>
    <row r="18" spans="1:11" x14ac:dyDescent="0.25">
      <c r="A18" s="68" t="s">
        <v>16</v>
      </c>
      <c r="B18" s="83"/>
      <c r="C18" s="84" t="s">
        <v>65</v>
      </c>
      <c r="D18" s="84"/>
      <c r="E18" s="85" t="s">
        <v>66</v>
      </c>
      <c r="F18" s="85" t="s">
        <v>67</v>
      </c>
      <c r="G18" s="85" t="s">
        <v>68</v>
      </c>
      <c r="H18" s="70" t="s">
        <v>62</v>
      </c>
    </row>
    <row r="19" spans="1:11" x14ac:dyDescent="0.25">
      <c r="A19" s="86"/>
      <c r="B19" s="87"/>
      <c r="C19" s="88"/>
      <c r="D19" s="89"/>
      <c r="E19" s="90"/>
      <c r="F19" s="90"/>
      <c r="G19" s="91"/>
      <c r="H19" s="74" t="str">
        <f>IF(ISBLANK(E19),"",F19*G19)</f>
        <v/>
      </c>
    </row>
    <row r="20" spans="1:11" x14ac:dyDescent="0.25">
      <c r="A20" s="86"/>
      <c r="B20" s="87"/>
      <c r="C20" s="88"/>
      <c r="D20" s="89"/>
      <c r="E20" s="90"/>
      <c r="F20" s="90"/>
      <c r="G20" s="91"/>
      <c r="H20" s="74" t="str">
        <f t="shared" ref="H20:H27" si="0">IF(ISBLANK(E20),"",F20*G20)</f>
        <v/>
      </c>
    </row>
    <row r="21" spans="1:11" x14ac:dyDescent="0.25">
      <c r="A21" s="86"/>
      <c r="B21" s="87"/>
      <c r="C21" s="88"/>
      <c r="D21" s="89"/>
      <c r="E21" s="90"/>
      <c r="F21" s="90"/>
      <c r="G21" s="91"/>
      <c r="H21" s="74" t="str">
        <f t="shared" si="0"/>
        <v/>
      </c>
      <c r="J21" s="92"/>
      <c r="K21" s="93"/>
    </row>
    <row r="22" spans="1:11" x14ac:dyDescent="0.25">
      <c r="A22" s="86"/>
      <c r="B22" s="87"/>
      <c r="C22" s="88"/>
      <c r="D22" s="89"/>
      <c r="E22" s="90"/>
      <c r="F22" s="90"/>
      <c r="G22" s="91"/>
      <c r="H22" s="74" t="str">
        <f t="shared" si="0"/>
        <v/>
      </c>
      <c r="K22" s="93"/>
    </row>
    <row r="23" spans="1:11" x14ac:dyDescent="0.25">
      <c r="A23" s="86"/>
      <c r="B23" s="87"/>
      <c r="C23" s="88"/>
      <c r="D23" s="89"/>
      <c r="E23" s="90"/>
      <c r="F23" s="90"/>
      <c r="G23" s="91"/>
      <c r="H23" s="74" t="str">
        <f t="shared" si="0"/>
        <v/>
      </c>
    </row>
    <row r="24" spans="1:11" ht="16.5" thickBot="1" x14ac:dyDescent="0.3">
      <c r="A24" s="86"/>
      <c r="B24" s="87"/>
      <c r="C24" s="88"/>
      <c r="D24" s="89"/>
      <c r="E24" s="90"/>
      <c r="F24" s="90"/>
      <c r="G24" s="91"/>
      <c r="H24" s="74" t="str">
        <f t="shared" si="0"/>
        <v/>
      </c>
    </row>
    <row r="25" spans="1:11" ht="16.5" hidden="1" thickBot="1" x14ac:dyDescent="0.3">
      <c r="A25" s="86"/>
      <c r="B25" s="87"/>
      <c r="C25" s="88"/>
      <c r="D25" s="89"/>
      <c r="E25" s="90"/>
      <c r="F25" s="90"/>
      <c r="G25" s="94"/>
      <c r="H25" s="74" t="str">
        <f t="shared" si="0"/>
        <v/>
      </c>
    </row>
    <row r="26" spans="1:11" ht="16.5" hidden="1" thickBot="1" x14ac:dyDescent="0.3">
      <c r="A26" s="86"/>
      <c r="B26" s="87"/>
      <c r="C26" s="88"/>
      <c r="D26" s="89"/>
      <c r="E26" s="90"/>
      <c r="F26" s="90"/>
      <c r="G26" s="94"/>
      <c r="H26" s="74" t="str">
        <f t="shared" si="0"/>
        <v/>
      </c>
    </row>
    <row r="27" spans="1:11" ht="16.5" hidden="1" thickBot="1" x14ac:dyDescent="0.3">
      <c r="A27" s="86"/>
      <c r="B27" s="87"/>
      <c r="C27" s="88"/>
      <c r="D27" s="95"/>
      <c r="E27" s="90"/>
      <c r="F27" s="90"/>
      <c r="G27" s="94"/>
      <c r="H27" s="74" t="str">
        <f t="shared" si="0"/>
        <v/>
      </c>
    </row>
    <row r="28" spans="1:11" ht="16.5" thickBot="1" x14ac:dyDescent="0.3">
      <c r="A28" s="78" t="s">
        <v>69</v>
      </c>
      <c r="B28" s="78"/>
      <c r="C28" s="78"/>
      <c r="D28" s="78"/>
      <c r="E28" s="78"/>
      <c r="F28" s="78"/>
      <c r="G28" s="79"/>
      <c r="H28" s="80">
        <f>SUM(H19:H27)</f>
        <v>0</v>
      </c>
    </row>
    <row r="29" spans="1:11" ht="17.100000000000001" customHeight="1" x14ac:dyDescent="0.25">
      <c r="A29" s="81"/>
      <c r="B29" s="82"/>
      <c r="C29" s="82"/>
      <c r="D29" s="82"/>
      <c r="E29" s="82"/>
      <c r="F29" s="82"/>
      <c r="G29" s="82"/>
      <c r="H29" s="82"/>
    </row>
    <row r="30" spans="1:11" ht="15.75" customHeight="1" x14ac:dyDescent="0.25">
      <c r="A30" s="68" t="s">
        <v>18</v>
      </c>
      <c r="B30" s="69"/>
      <c r="C30" s="69"/>
      <c r="D30" s="69"/>
      <c r="E30" s="96" t="s">
        <v>70</v>
      </c>
      <c r="F30" s="85" t="s">
        <v>71</v>
      </c>
      <c r="G30" s="85" t="s">
        <v>72</v>
      </c>
      <c r="H30" s="97" t="s">
        <v>62</v>
      </c>
    </row>
    <row r="31" spans="1:11" x14ac:dyDescent="0.25">
      <c r="A31" s="86"/>
      <c r="B31" s="98"/>
      <c r="C31" s="98"/>
      <c r="D31" s="87"/>
      <c r="E31" s="99"/>
      <c r="F31" s="100"/>
      <c r="G31" s="101"/>
      <c r="H31" s="74" t="str">
        <f>IF(ISBLANK(E31),"",E31*G31)</f>
        <v/>
      </c>
    </row>
    <row r="32" spans="1:11" x14ac:dyDescent="0.25">
      <c r="A32" s="86"/>
      <c r="B32" s="98"/>
      <c r="C32" s="98"/>
      <c r="D32" s="87"/>
      <c r="E32" s="99"/>
      <c r="F32" s="100"/>
      <c r="G32" s="101"/>
      <c r="H32" s="74" t="str">
        <f t="shared" ref="H32:H45" si="1">IF(ISBLANK(E32),"",E32*G32)</f>
        <v/>
      </c>
    </row>
    <row r="33" spans="1:8" x14ac:dyDescent="0.25">
      <c r="A33" s="86"/>
      <c r="B33" s="98"/>
      <c r="C33" s="98"/>
      <c r="D33" s="87"/>
      <c r="E33" s="99"/>
      <c r="F33" s="100"/>
      <c r="G33" s="101"/>
      <c r="H33" s="74" t="str">
        <f t="shared" si="1"/>
        <v/>
      </c>
    </row>
    <row r="34" spans="1:8" x14ac:dyDescent="0.25">
      <c r="A34" s="86"/>
      <c r="B34" s="98"/>
      <c r="C34" s="98"/>
      <c r="D34" s="87"/>
      <c r="E34" s="99"/>
      <c r="F34" s="100"/>
      <c r="G34" s="101"/>
      <c r="H34" s="74" t="str">
        <f t="shared" si="1"/>
        <v/>
      </c>
    </row>
    <row r="35" spans="1:8" x14ac:dyDescent="0.25">
      <c r="A35" s="86"/>
      <c r="B35" s="98"/>
      <c r="C35" s="98"/>
      <c r="D35" s="87"/>
      <c r="E35" s="99"/>
      <c r="F35" s="100"/>
      <c r="G35" s="101"/>
      <c r="H35" s="74" t="str">
        <f t="shared" si="1"/>
        <v/>
      </c>
    </row>
    <row r="36" spans="1:8" x14ac:dyDescent="0.25">
      <c r="A36" s="86"/>
      <c r="B36" s="98"/>
      <c r="C36" s="98"/>
      <c r="D36" s="87"/>
      <c r="E36" s="99"/>
      <c r="F36" s="100"/>
      <c r="G36" s="101"/>
      <c r="H36" s="74" t="str">
        <f t="shared" si="1"/>
        <v/>
      </c>
    </row>
    <row r="37" spans="1:8" x14ac:dyDescent="0.25">
      <c r="A37" s="86"/>
      <c r="B37" s="98"/>
      <c r="C37" s="98"/>
      <c r="D37" s="87"/>
      <c r="E37" s="99"/>
      <c r="F37" s="100"/>
      <c r="G37" s="101"/>
      <c r="H37" s="74" t="str">
        <f t="shared" si="1"/>
        <v/>
      </c>
    </row>
    <row r="38" spans="1:8" x14ac:dyDescent="0.25">
      <c r="A38" s="86"/>
      <c r="B38" s="98"/>
      <c r="C38" s="98"/>
      <c r="D38" s="87"/>
      <c r="E38" s="99"/>
      <c r="F38" s="100"/>
      <c r="G38" s="101"/>
      <c r="H38" s="74" t="str">
        <f t="shared" si="1"/>
        <v/>
      </c>
    </row>
    <row r="39" spans="1:8" x14ac:dyDescent="0.25">
      <c r="A39" s="86"/>
      <c r="B39" s="98"/>
      <c r="C39" s="98"/>
      <c r="D39" s="87"/>
      <c r="E39" s="99"/>
      <c r="F39" s="100"/>
      <c r="G39" s="101"/>
      <c r="H39" s="74" t="str">
        <f t="shared" si="1"/>
        <v/>
      </c>
    </row>
    <row r="40" spans="1:8" ht="16.5" thickBot="1" x14ac:dyDescent="0.3">
      <c r="A40" s="86"/>
      <c r="B40" s="98"/>
      <c r="C40" s="98"/>
      <c r="D40" s="87"/>
      <c r="E40" s="99"/>
      <c r="F40" s="100"/>
      <c r="G40" s="101"/>
      <c r="H40" s="74" t="str">
        <f t="shared" si="1"/>
        <v/>
      </c>
    </row>
    <row r="41" spans="1:8" ht="16.5" hidden="1" thickBot="1" x14ac:dyDescent="0.3">
      <c r="A41" s="86"/>
      <c r="B41" s="98"/>
      <c r="C41" s="98"/>
      <c r="D41" s="87"/>
      <c r="E41" s="99"/>
      <c r="F41" s="100"/>
      <c r="G41" s="101"/>
      <c r="H41" s="74" t="str">
        <f t="shared" si="1"/>
        <v/>
      </c>
    </row>
    <row r="42" spans="1:8" ht="16.5" hidden="1" thickBot="1" x14ac:dyDescent="0.3">
      <c r="A42" s="86"/>
      <c r="B42" s="98"/>
      <c r="C42" s="98"/>
      <c r="D42" s="87"/>
      <c r="E42" s="99"/>
      <c r="F42" s="100"/>
      <c r="G42" s="101"/>
      <c r="H42" s="74" t="str">
        <f t="shared" si="1"/>
        <v/>
      </c>
    </row>
    <row r="43" spans="1:8" ht="16.5" hidden="1" thickBot="1" x14ac:dyDescent="0.3">
      <c r="A43" s="86"/>
      <c r="B43" s="98"/>
      <c r="C43" s="98"/>
      <c r="D43" s="87"/>
      <c r="E43" s="99"/>
      <c r="F43" s="100"/>
      <c r="G43" s="101"/>
      <c r="H43" s="74" t="str">
        <f t="shared" si="1"/>
        <v/>
      </c>
    </row>
    <row r="44" spans="1:8" ht="16.5" hidden="1" thickBot="1" x14ac:dyDescent="0.3">
      <c r="A44" s="86"/>
      <c r="B44" s="98"/>
      <c r="C44" s="98"/>
      <c r="D44" s="87"/>
      <c r="E44" s="99"/>
      <c r="F44" s="100"/>
      <c r="G44" s="101"/>
      <c r="H44" s="74" t="str">
        <f t="shared" si="1"/>
        <v/>
      </c>
    </row>
    <row r="45" spans="1:8" ht="16.5" hidden="1" thickBot="1" x14ac:dyDescent="0.3">
      <c r="A45" s="86"/>
      <c r="B45" s="98"/>
      <c r="C45" s="98"/>
      <c r="D45" s="87"/>
      <c r="E45" s="99"/>
      <c r="F45" s="100"/>
      <c r="G45" s="101"/>
      <c r="H45" s="77" t="str">
        <f t="shared" si="1"/>
        <v/>
      </c>
    </row>
    <row r="46" spans="1:8" ht="16.5" thickBot="1" x14ac:dyDescent="0.3">
      <c r="A46" s="102" t="s">
        <v>73</v>
      </c>
      <c r="B46" s="102"/>
      <c r="C46" s="102"/>
      <c r="D46" s="102"/>
      <c r="E46" s="102"/>
      <c r="F46" s="102"/>
      <c r="G46" s="103"/>
      <c r="H46" s="80">
        <f>SUM(H31:H45)</f>
        <v>0</v>
      </c>
    </row>
    <row r="47" spans="1:8" ht="17.100000000000001" customHeight="1" x14ac:dyDescent="0.25">
      <c r="A47" s="81"/>
      <c r="B47" s="82"/>
      <c r="C47" s="82"/>
      <c r="D47" s="82"/>
      <c r="E47" s="82"/>
      <c r="F47" s="82"/>
      <c r="G47" s="82"/>
      <c r="H47" s="82"/>
    </row>
    <row r="48" spans="1:8" x14ac:dyDescent="0.25">
      <c r="A48" s="104" t="s">
        <v>74</v>
      </c>
      <c r="B48" s="96" t="s">
        <v>75</v>
      </c>
      <c r="C48" s="96" t="s">
        <v>71</v>
      </c>
      <c r="D48" s="96" t="s">
        <v>76</v>
      </c>
      <c r="E48" s="85" t="s">
        <v>77</v>
      </c>
      <c r="F48" s="85" t="s">
        <v>78</v>
      </c>
      <c r="G48" s="85" t="s">
        <v>79</v>
      </c>
      <c r="H48" s="97" t="s">
        <v>62</v>
      </c>
    </row>
    <row r="49" spans="1:8" x14ac:dyDescent="0.25">
      <c r="A49" s="105"/>
      <c r="B49" s="106"/>
      <c r="C49" s="100"/>
      <c r="D49" s="106" t="str">
        <f>IF(ISBLANK(C49),"",B49*C49)</f>
        <v/>
      </c>
      <c r="E49" s="90"/>
      <c r="F49" s="107"/>
      <c r="G49" s="107"/>
      <c r="H49" s="74" t="str">
        <f>IF(ISBLANK(F49),IF(ISBLANK(G49),"",G49*D49),D49*F49*E49/100)</f>
        <v/>
      </c>
    </row>
    <row r="50" spans="1:8" x14ac:dyDescent="0.25">
      <c r="A50" s="105"/>
      <c r="B50" s="106"/>
      <c r="C50" s="100"/>
      <c r="D50" s="106" t="str">
        <f t="shared" ref="D50:D58" si="2">IF(ISBLANK(C50),"",B50*C50)</f>
        <v/>
      </c>
      <c r="E50" s="90"/>
      <c r="F50" s="107"/>
      <c r="G50" s="107"/>
      <c r="H50" s="74" t="str">
        <f t="shared" ref="H50:H58" si="3">IF(ISBLANK(F50),IF(ISBLANK(G50),"",G50*D50),D50*F50*E50/100)</f>
        <v/>
      </c>
    </row>
    <row r="51" spans="1:8" x14ac:dyDescent="0.25">
      <c r="A51" s="105"/>
      <c r="B51" s="106"/>
      <c r="C51" s="100"/>
      <c r="D51" s="106" t="str">
        <f t="shared" si="2"/>
        <v/>
      </c>
      <c r="E51" s="90"/>
      <c r="F51" s="107"/>
      <c r="G51" s="107"/>
      <c r="H51" s="74" t="str">
        <f t="shared" si="3"/>
        <v/>
      </c>
    </row>
    <row r="52" spans="1:8" x14ac:dyDescent="0.25">
      <c r="A52" s="105"/>
      <c r="B52" s="106"/>
      <c r="C52" s="100"/>
      <c r="D52" s="106" t="str">
        <f t="shared" si="2"/>
        <v/>
      </c>
      <c r="E52" s="90"/>
      <c r="F52" s="107"/>
      <c r="G52" s="107"/>
      <c r="H52" s="74" t="str">
        <f t="shared" si="3"/>
        <v/>
      </c>
    </row>
    <row r="53" spans="1:8" x14ac:dyDescent="0.25">
      <c r="A53" s="105"/>
      <c r="B53" s="106"/>
      <c r="C53" s="100"/>
      <c r="D53" s="106" t="str">
        <f t="shared" si="2"/>
        <v/>
      </c>
      <c r="E53" s="90"/>
      <c r="F53" s="107"/>
      <c r="G53" s="107"/>
      <c r="H53" s="74" t="str">
        <f t="shared" si="3"/>
        <v/>
      </c>
    </row>
    <row r="54" spans="1:8" ht="16.5" thickBot="1" x14ac:dyDescent="0.3">
      <c r="A54" s="105"/>
      <c r="B54" s="106"/>
      <c r="C54" s="100"/>
      <c r="D54" s="108" t="str">
        <f t="shared" si="2"/>
        <v/>
      </c>
      <c r="E54" s="90"/>
      <c r="F54" s="107"/>
      <c r="G54" s="107"/>
      <c r="H54" s="74" t="str">
        <f t="shared" si="3"/>
        <v/>
      </c>
    </row>
    <row r="55" spans="1:8" ht="16.5" hidden="1" thickBot="1" x14ac:dyDescent="0.3">
      <c r="A55" s="105"/>
      <c r="B55" s="106"/>
      <c r="C55" s="100"/>
      <c r="D55" s="108" t="str">
        <f t="shared" si="2"/>
        <v/>
      </c>
      <c r="E55" s="90"/>
      <c r="F55" s="107"/>
      <c r="G55" s="107"/>
      <c r="H55" s="74" t="str">
        <f t="shared" si="3"/>
        <v/>
      </c>
    </row>
    <row r="56" spans="1:8" ht="16.5" hidden="1" thickBot="1" x14ac:dyDescent="0.3">
      <c r="A56" s="105"/>
      <c r="B56" s="106"/>
      <c r="C56" s="100"/>
      <c r="D56" s="108" t="str">
        <f t="shared" si="2"/>
        <v/>
      </c>
      <c r="E56" s="90"/>
      <c r="F56" s="107"/>
      <c r="G56" s="107"/>
      <c r="H56" s="74" t="str">
        <f t="shared" si="3"/>
        <v/>
      </c>
    </row>
    <row r="57" spans="1:8" ht="16.5" hidden="1" thickBot="1" x14ac:dyDescent="0.3">
      <c r="A57" s="105"/>
      <c r="B57" s="106"/>
      <c r="C57" s="100"/>
      <c r="D57" s="108" t="str">
        <f t="shared" si="2"/>
        <v/>
      </c>
      <c r="E57" s="90"/>
      <c r="F57" s="107"/>
      <c r="G57" s="107"/>
      <c r="H57" s="74" t="str">
        <f t="shared" si="3"/>
        <v/>
      </c>
    </row>
    <row r="58" spans="1:8" ht="16.5" hidden="1" thickBot="1" x14ac:dyDescent="0.3">
      <c r="A58" s="105"/>
      <c r="B58" s="106"/>
      <c r="C58" s="100"/>
      <c r="D58" s="108" t="str">
        <f t="shared" si="2"/>
        <v/>
      </c>
      <c r="E58" s="90"/>
      <c r="F58" s="107"/>
      <c r="G58" s="107"/>
      <c r="H58" s="77" t="str">
        <f t="shared" si="3"/>
        <v/>
      </c>
    </row>
    <row r="59" spans="1:8" ht="16.5" thickBot="1" x14ac:dyDescent="0.3">
      <c r="A59" s="102" t="s">
        <v>80</v>
      </c>
      <c r="B59" s="102"/>
      <c r="C59" s="102"/>
      <c r="D59" s="102"/>
      <c r="E59" s="102"/>
      <c r="F59" s="102"/>
      <c r="G59" s="103"/>
      <c r="H59" s="80">
        <f>SUM(H49:H58)</f>
        <v>0</v>
      </c>
    </row>
    <row r="60" spans="1:8" ht="17.100000000000001" customHeight="1" x14ac:dyDescent="0.25">
      <c r="A60" s="81"/>
      <c r="B60" s="82"/>
      <c r="C60" s="82"/>
      <c r="D60" s="82"/>
      <c r="E60" s="82"/>
      <c r="F60" s="82"/>
      <c r="G60" s="82"/>
      <c r="H60" s="82"/>
    </row>
    <row r="61" spans="1:8" x14ac:dyDescent="0.25">
      <c r="A61" s="68" t="s">
        <v>22</v>
      </c>
      <c r="B61" s="69"/>
      <c r="C61" s="69"/>
      <c r="D61" s="70" t="s">
        <v>62</v>
      </c>
      <c r="E61" s="68" t="s">
        <v>24</v>
      </c>
      <c r="F61" s="69"/>
      <c r="G61" s="69"/>
      <c r="H61" s="70" t="s">
        <v>62</v>
      </c>
    </row>
    <row r="62" spans="1:8" x14ac:dyDescent="0.25">
      <c r="A62" s="71"/>
      <c r="B62" s="72"/>
      <c r="C62" s="73"/>
      <c r="D62" s="74"/>
      <c r="E62" s="71"/>
      <c r="F62" s="72"/>
      <c r="G62" s="73"/>
      <c r="H62" s="74"/>
    </row>
    <row r="63" spans="1:8" x14ac:dyDescent="0.25">
      <c r="A63" s="71"/>
      <c r="B63" s="72"/>
      <c r="C63" s="73"/>
      <c r="D63" s="74"/>
      <c r="E63" s="71"/>
      <c r="F63" s="75"/>
      <c r="G63" s="76"/>
      <c r="H63" s="74"/>
    </row>
    <row r="64" spans="1:8" x14ac:dyDescent="0.25">
      <c r="A64" s="71"/>
      <c r="B64" s="72"/>
      <c r="C64" s="73"/>
      <c r="D64" s="74"/>
      <c r="E64" s="86"/>
      <c r="F64" s="98"/>
      <c r="G64" s="87"/>
      <c r="H64" s="74"/>
    </row>
    <row r="65" spans="1:9" ht="16.5" thickBot="1" x14ac:dyDescent="0.3">
      <c r="A65" s="71"/>
      <c r="B65" s="72"/>
      <c r="C65" s="73"/>
      <c r="D65" s="74"/>
      <c r="E65" s="86"/>
      <c r="F65" s="98"/>
      <c r="G65" s="87"/>
      <c r="H65" s="74"/>
    </row>
    <row r="66" spans="1:9" ht="16.5" hidden="1" thickBot="1" x14ac:dyDescent="0.3">
      <c r="A66" s="109"/>
      <c r="B66" s="110"/>
      <c r="C66" s="111"/>
      <c r="D66" s="77"/>
      <c r="E66" s="109"/>
      <c r="F66" s="112"/>
      <c r="G66" s="113"/>
      <c r="H66" s="77"/>
    </row>
    <row r="67" spans="1:9" ht="16.5" thickBot="1" x14ac:dyDescent="0.3">
      <c r="A67" s="78" t="s">
        <v>81</v>
      </c>
      <c r="B67" s="78"/>
      <c r="C67" s="79"/>
      <c r="D67" s="80">
        <f>SUM(D62:D66)</f>
        <v>0</v>
      </c>
      <c r="E67" s="114" t="s">
        <v>82</v>
      </c>
      <c r="F67" s="78"/>
      <c r="G67" s="79"/>
      <c r="H67" s="80">
        <f>SUM(H62:H66)</f>
        <v>0</v>
      </c>
    </row>
    <row r="68" spans="1:9" ht="9.9499999999999993" customHeight="1" x14ac:dyDescent="0.25">
      <c r="A68" s="28"/>
      <c r="B68" s="28"/>
      <c r="C68" s="28"/>
      <c r="D68" s="28" t="s">
        <v>83</v>
      </c>
      <c r="E68" s="28"/>
      <c r="F68" s="28"/>
      <c r="G68" s="28"/>
      <c r="H68" s="28"/>
    </row>
    <row r="69" spans="1:9" x14ac:dyDescent="0.25">
      <c r="A69" s="63" t="s">
        <v>84</v>
      </c>
      <c r="B69" s="63"/>
      <c r="C69" s="63"/>
      <c r="D69" s="63"/>
      <c r="E69" s="63"/>
      <c r="F69" s="63"/>
      <c r="G69" s="63"/>
      <c r="H69" s="63"/>
      <c r="I69" s="115"/>
    </row>
  </sheetData>
  <mergeCells count="83">
    <mergeCell ref="A67:C67"/>
    <mergeCell ref="E67:G67"/>
    <mergeCell ref="A69:H69"/>
    <mergeCell ref="A64:C64"/>
    <mergeCell ref="E64:G64"/>
    <mergeCell ref="A65:C65"/>
    <mergeCell ref="E65:G65"/>
    <mergeCell ref="A66:C66"/>
    <mergeCell ref="E66:G66"/>
    <mergeCell ref="A61:C61"/>
    <mergeCell ref="E61:G61"/>
    <mergeCell ref="A62:C62"/>
    <mergeCell ref="E62:G62"/>
    <mergeCell ref="A63:C63"/>
    <mergeCell ref="E63:G63"/>
    <mergeCell ref="A44:D44"/>
    <mergeCell ref="A45:D45"/>
    <mergeCell ref="A46:G46"/>
    <mergeCell ref="A47:H47"/>
    <mergeCell ref="A59:G59"/>
    <mergeCell ref="A60:H60"/>
    <mergeCell ref="A38:D38"/>
    <mergeCell ref="A39:D39"/>
    <mergeCell ref="A40:D40"/>
    <mergeCell ref="A41:D41"/>
    <mergeCell ref="A42:D42"/>
    <mergeCell ref="A43:D43"/>
    <mergeCell ref="A32:D32"/>
    <mergeCell ref="A33:D33"/>
    <mergeCell ref="A34:D34"/>
    <mergeCell ref="A35:D35"/>
    <mergeCell ref="A36:D36"/>
    <mergeCell ref="A37:D37"/>
    <mergeCell ref="A27:B27"/>
    <mergeCell ref="C27:D27"/>
    <mergeCell ref="A28:G28"/>
    <mergeCell ref="A29:H29"/>
    <mergeCell ref="A30:D30"/>
    <mergeCell ref="A31:D31"/>
    <mergeCell ref="A24:B24"/>
    <mergeCell ref="C24:D24"/>
    <mergeCell ref="A25:B25"/>
    <mergeCell ref="C25:D25"/>
    <mergeCell ref="A26:B26"/>
    <mergeCell ref="C26:D26"/>
    <mergeCell ref="A21:B21"/>
    <mergeCell ref="C21:D21"/>
    <mergeCell ref="A22:B22"/>
    <mergeCell ref="C22:D22"/>
    <mergeCell ref="A23:B23"/>
    <mergeCell ref="C23:D23"/>
    <mergeCell ref="A17:H17"/>
    <mergeCell ref="A18:B18"/>
    <mergeCell ref="C18:D18"/>
    <mergeCell ref="A19:B19"/>
    <mergeCell ref="C19:D19"/>
    <mergeCell ref="A20:B20"/>
    <mergeCell ref="C20:D20"/>
    <mergeCell ref="A14:C14"/>
    <mergeCell ref="E14:G14"/>
    <mergeCell ref="A15:C15"/>
    <mergeCell ref="E15:G15"/>
    <mergeCell ref="A16:C16"/>
    <mergeCell ref="E16:G16"/>
    <mergeCell ref="A11:C11"/>
    <mergeCell ref="E11:G11"/>
    <mergeCell ref="A12:C12"/>
    <mergeCell ref="E12:G12"/>
    <mergeCell ref="A13:C13"/>
    <mergeCell ref="E13:G13"/>
    <mergeCell ref="A8:C8"/>
    <mergeCell ref="E8:G8"/>
    <mergeCell ref="A9:C9"/>
    <mergeCell ref="E9:G9"/>
    <mergeCell ref="A10:C10"/>
    <mergeCell ref="E10:G10"/>
    <mergeCell ref="A3:H3"/>
    <mergeCell ref="A5:C5"/>
    <mergeCell ref="E5:G5"/>
    <mergeCell ref="A6:C6"/>
    <mergeCell ref="E6:G6"/>
    <mergeCell ref="A7:C7"/>
    <mergeCell ref="E7:G7"/>
  </mergeCells>
  <conditionalFormatting sqref="D16 H16 H31:H46 D49:D53 H49:H59 H67 D67 H19:H28">
    <cfRule type="expression" dxfId="20" priority="1">
      <formula>_xlfn.ISFORMULA(D16)</formula>
    </cfRule>
  </conditionalFormatting>
  <hyperlinks>
    <hyperlink ref="A1" location="BS!A1" display="(Balance Sheet 1st Page)" xr:uid="{9B73C50B-BD45-4B52-B827-25DC42230D42}"/>
  </hyperlinks>
  <printOptions horizontalCentered="1"/>
  <pageMargins left="0.5" right="0.5" top="0.75" bottom="0.75" header="0.5" footer="0.5"/>
  <pageSetup scale="8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84C5-59C6-4A17-92E4-66526D450F0C}">
  <sheetPr codeName="Sheet18">
    <tabColor theme="4" tint="0.59999389629810485"/>
    <pageSetUpPr fitToPage="1"/>
  </sheetPr>
  <dimension ref="A1:R113"/>
  <sheetViews>
    <sheetView workbookViewId="0">
      <selection activeCell="M17" sqref="M17"/>
    </sheetView>
  </sheetViews>
  <sheetFormatPr defaultColWidth="9.140625" defaultRowHeight="15" x14ac:dyDescent="0.2"/>
  <cols>
    <col min="1" max="1" width="13.7109375" style="156" customWidth="1"/>
    <col min="2" max="2" width="13.7109375" style="116" customWidth="1"/>
    <col min="3" max="3" width="11.28515625" style="116" customWidth="1"/>
    <col min="4" max="4" width="5.28515625" style="116" customWidth="1"/>
    <col min="5" max="5" width="8.7109375" style="116" customWidth="1"/>
    <col min="6" max="6" width="4.5703125" style="116" customWidth="1"/>
    <col min="7" max="7" width="9.140625" style="116" customWidth="1"/>
    <col min="8" max="8" width="17.85546875" style="116" customWidth="1"/>
    <col min="9" max="9" width="12.7109375" style="116" customWidth="1"/>
    <col min="10" max="10" width="17.42578125" style="116" customWidth="1"/>
    <col min="11" max="11" width="9.140625" style="116"/>
    <col min="12" max="12" width="73.42578125" style="116" customWidth="1"/>
    <col min="13" max="16384" width="9.140625" style="116"/>
  </cols>
  <sheetData>
    <row r="1" spans="1:17" x14ac:dyDescent="0.2">
      <c r="A1" s="1" t="s">
        <v>60</v>
      </c>
    </row>
    <row r="2" spans="1:17" ht="12" customHeight="1" x14ac:dyDescent="0.2">
      <c r="A2" s="117" t="str">
        <f>BS!B5&amp;" "&amp;TEXT(BS!G6,"m/d/yy")</f>
        <v>name date</v>
      </c>
      <c r="B2" s="117"/>
      <c r="C2" s="117"/>
      <c r="D2" s="117"/>
      <c r="E2" s="117"/>
      <c r="F2" s="117"/>
      <c r="G2" s="117"/>
      <c r="H2" s="117"/>
      <c r="I2" s="117"/>
      <c r="J2" s="118"/>
    </row>
    <row r="3" spans="1:17" ht="15.75" x14ac:dyDescent="0.2">
      <c r="A3" s="119" t="s">
        <v>85</v>
      </c>
      <c r="B3" s="119"/>
      <c r="C3" s="119"/>
      <c r="D3" s="119"/>
      <c r="E3" s="119"/>
      <c r="F3" s="119"/>
      <c r="G3" s="119"/>
      <c r="H3" s="119"/>
      <c r="I3" s="119"/>
    </row>
    <row r="4" spans="1:17" ht="9.9499999999999993" customHeight="1" x14ac:dyDescent="0.25">
      <c r="A4" s="120"/>
      <c r="B4" s="120"/>
      <c r="C4" s="120"/>
      <c r="D4" s="120"/>
      <c r="E4" s="120"/>
      <c r="F4" s="120"/>
      <c r="G4" s="120"/>
      <c r="H4" s="120"/>
      <c r="I4" s="120"/>
    </row>
    <row r="5" spans="1:17" ht="15.75" customHeight="1" x14ac:dyDescent="0.25">
      <c r="A5" s="121" t="s">
        <v>30</v>
      </c>
      <c r="B5" s="122"/>
      <c r="C5" s="123"/>
      <c r="D5" s="123" t="s">
        <v>86</v>
      </c>
      <c r="E5" s="124" t="s">
        <v>87</v>
      </c>
      <c r="F5" s="124"/>
      <c r="G5" s="123" t="s">
        <v>88</v>
      </c>
      <c r="H5" s="123" t="s">
        <v>89</v>
      </c>
      <c r="I5" s="125" t="s">
        <v>62</v>
      </c>
    </row>
    <row r="6" spans="1:17" ht="15.75" x14ac:dyDescent="0.25">
      <c r="A6" s="126"/>
      <c r="B6" s="127"/>
      <c r="C6" s="128"/>
      <c r="D6" s="129"/>
      <c r="E6" s="126"/>
      <c r="F6" s="128"/>
      <c r="G6" s="129"/>
      <c r="H6" s="129"/>
      <c r="I6" s="130"/>
      <c r="J6" s="131"/>
      <c r="L6" s="132"/>
      <c r="M6" s="132"/>
      <c r="N6" s="132"/>
      <c r="O6" s="133"/>
      <c r="P6" s="132"/>
      <c r="Q6" s="134"/>
    </row>
    <row r="7" spans="1:17" ht="15.75" x14ac:dyDescent="0.25">
      <c r="A7" s="126"/>
      <c r="B7" s="127"/>
      <c r="C7" s="128"/>
      <c r="D7" s="135"/>
      <c r="E7" s="126"/>
      <c r="F7" s="128"/>
      <c r="G7" s="135"/>
      <c r="H7" s="135"/>
      <c r="I7" s="136"/>
      <c r="J7" s="131"/>
      <c r="L7" s="132"/>
      <c r="M7" s="132"/>
      <c r="N7" s="132"/>
      <c r="O7" s="133"/>
      <c r="P7" s="132"/>
      <c r="Q7" s="134"/>
    </row>
    <row r="8" spans="1:17" ht="15.75" x14ac:dyDescent="0.25">
      <c r="A8" s="126"/>
      <c r="B8" s="127"/>
      <c r="C8" s="128"/>
      <c r="D8" s="135"/>
      <c r="E8" s="126"/>
      <c r="F8" s="128"/>
      <c r="G8" s="135"/>
      <c r="H8" s="135"/>
      <c r="I8" s="136"/>
      <c r="J8" s="131"/>
      <c r="L8" s="132"/>
      <c r="M8" s="132"/>
      <c r="N8" s="132"/>
      <c r="O8" s="133"/>
      <c r="P8" s="132"/>
      <c r="Q8" s="134"/>
    </row>
    <row r="9" spans="1:17" ht="15.75" x14ac:dyDescent="0.25">
      <c r="A9" s="126"/>
      <c r="B9" s="127"/>
      <c r="C9" s="128"/>
      <c r="D9" s="135"/>
      <c r="E9" s="126"/>
      <c r="F9" s="128"/>
      <c r="G9" s="135"/>
      <c r="H9" s="135"/>
      <c r="I9" s="136"/>
      <c r="J9" s="131"/>
      <c r="L9" s="132"/>
      <c r="M9" s="132"/>
      <c r="N9" s="132"/>
      <c r="O9" s="133"/>
      <c r="P9" s="132"/>
      <c r="Q9" s="134"/>
    </row>
    <row r="10" spans="1:17" ht="15.75" x14ac:dyDescent="0.25">
      <c r="A10" s="126"/>
      <c r="B10" s="127"/>
      <c r="C10" s="128"/>
      <c r="D10" s="135"/>
      <c r="E10" s="126"/>
      <c r="F10" s="128"/>
      <c r="G10" s="135"/>
      <c r="H10" s="135"/>
      <c r="I10" s="136"/>
      <c r="J10" s="131"/>
      <c r="L10" s="132"/>
      <c r="M10" s="132"/>
      <c r="N10" s="132"/>
      <c r="O10" s="133"/>
      <c r="P10" s="132"/>
      <c r="Q10" s="134"/>
    </row>
    <row r="11" spans="1:17" ht="15.75" x14ac:dyDescent="0.25">
      <c r="A11" s="126"/>
      <c r="B11" s="127"/>
      <c r="C11" s="128"/>
      <c r="D11" s="135"/>
      <c r="E11" s="126"/>
      <c r="F11" s="128"/>
      <c r="G11" s="135"/>
      <c r="H11" s="135"/>
      <c r="I11" s="136"/>
      <c r="J11" s="131"/>
      <c r="L11" s="132"/>
      <c r="M11" s="132"/>
      <c r="N11" s="132"/>
      <c r="O11" s="133"/>
      <c r="P11" s="132"/>
      <c r="Q11" s="134"/>
    </row>
    <row r="12" spans="1:17" ht="15.75" x14ac:dyDescent="0.25">
      <c r="A12" s="126"/>
      <c r="B12" s="127"/>
      <c r="C12" s="128"/>
      <c r="D12" s="135"/>
      <c r="E12" s="126"/>
      <c r="F12" s="128"/>
      <c r="G12" s="135"/>
      <c r="H12" s="135"/>
      <c r="I12" s="136"/>
      <c r="J12" s="131"/>
      <c r="L12" s="132"/>
      <c r="M12" s="132"/>
      <c r="N12" s="132"/>
      <c r="O12" s="133"/>
      <c r="P12" s="132"/>
      <c r="Q12" s="134"/>
    </row>
    <row r="13" spans="1:17" ht="15.75" x14ac:dyDescent="0.25">
      <c r="A13" s="126"/>
      <c r="B13" s="127"/>
      <c r="C13" s="128"/>
      <c r="D13" s="135"/>
      <c r="E13" s="126"/>
      <c r="F13" s="128"/>
      <c r="G13" s="135"/>
      <c r="H13" s="135"/>
      <c r="I13" s="136"/>
      <c r="J13" s="131"/>
      <c r="L13" s="132"/>
      <c r="M13" s="132"/>
      <c r="N13" s="132"/>
      <c r="O13" s="133"/>
      <c r="P13" s="132"/>
      <c r="Q13" s="134"/>
    </row>
    <row r="14" spans="1:17" ht="15.75" x14ac:dyDescent="0.25">
      <c r="A14" s="126"/>
      <c r="B14" s="127"/>
      <c r="C14" s="128"/>
      <c r="D14" s="135"/>
      <c r="E14" s="126"/>
      <c r="F14" s="128"/>
      <c r="G14" s="135"/>
      <c r="H14" s="135"/>
      <c r="I14" s="136"/>
      <c r="J14" s="131"/>
      <c r="L14" s="132"/>
      <c r="M14" s="132"/>
      <c r="N14" s="132"/>
      <c r="O14" s="133"/>
      <c r="P14" s="132"/>
      <c r="Q14" s="134"/>
    </row>
    <row r="15" spans="1:17" ht="15.75" x14ac:dyDescent="0.25">
      <c r="A15" s="126"/>
      <c r="B15" s="127"/>
      <c r="C15" s="128"/>
      <c r="D15" s="135"/>
      <c r="E15" s="126"/>
      <c r="F15" s="128"/>
      <c r="G15" s="135"/>
      <c r="H15" s="135"/>
      <c r="I15" s="136"/>
      <c r="J15" s="131"/>
      <c r="L15" s="132"/>
      <c r="M15" s="132"/>
      <c r="N15" s="132"/>
      <c r="O15" s="133"/>
      <c r="P15" s="132"/>
      <c r="Q15" s="134"/>
    </row>
    <row r="16" spans="1:17" ht="15.75" x14ac:dyDescent="0.25">
      <c r="A16" s="126"/>
      <c r="B16" s="127"/>
      <c r="C16" s="128"/>
      <c r="D16" s="135"/>
      <c r="E16" s="126"/>
      <c r="F16" s="128"/>
      <c r="G16" s="135"/>
      <c r="H16" s="135"/>
      <c r="I16" s="136"/>
      <c r="J16" s="131"/>
      <c r="L16" s="132"/>
      <c r="M16" s="132"/>
      <c r="N16" s="132"/>
      <c r="O16" s="133"/>
      <c r="P16" s="132"/>
      <c r="Q16" s="134"/>
    </row>
    <row r="17" spans="1:17" ht="15.75" x14ac:dyDescent="0.25">
      <c r="A17" s="126"/>
      <c r="B17" s="127"/>
      <c r="C17" s="128"/>
      <c r="D17" s="135"/>
      <c r="E17" s="126"/>
      <c r="F17" s="128"/>
      <c r="G17" s="135"/>
      <c r="H17" s="135"/>
      <c r="I17" s="136"/>
      <c r="J17" s="131"/>
      <c r="L17" s="132"/>
      <c r="M17" s="132"/>
      <c r="N17" s="132"/>
      <c r="O17" s="133"/>
      <c r="P17" s="132"/>
      <c r="Q17" s="134"/>
    </row>
    <row r="18" spans="1:17" ht="15.75" x14ac:dyDescent="0.25">
      <c r="A18" s="126"/>
      <c r="B18" s="127"/>
      <c r="C18" s="128"/>
      <c r="D18" s="135"/>
      <c r="E18" s="126"/>
      <c r="F18" s="128"/>
      <c r="G18" s="135"/>
      <c r="H18" s="135"/>
      <c r="I18" s="136"/>
      <c r="J18" s="131"/>
      <c r="L18" s="132"/>
      <c r="M18" s="132"/>
      <c r="N18" s="132"/>
      <c r="O18" s="133"/>
      <c r="P18" s="132"/>
      <c r="Q18" s="134"/>
    </row>
    <row r="19" spans="1:17" ht="15.75" x14ac:dyDescent="0.25">
      <c r="A19" s="126"/>
      <c r="B19" s="127"/>
      <c r="C19" s="128"/>
      <c r="D19" s="135"/>
      <c r="E19" s="126"/>
      <c r="F19" s="128"/>
      <c r="G19" s="135"/>
      <c r="H19" s="135"/>
      <c r="I19" s="136"/>
      <c r="J19" s="131"/>
      <c r="L19" s="132"/>
      <c r="M19" s="132"/>
      <c r="N19" s="132"/>
      <c r="O19" s="133"/>
      <c r="P19" s="132"/>
      <c r="Q19" s="134"/>
    </row>
    <row r="20" spans="1:17" ht="15.75" x14ac:dyDescent="0.25">
      <c r="A20" s="126"/>
      <c r="B20" s="127"/>
      <c r="C20" s="128"/>
      <c r="D20" s="135"/>
      <c r="E20" s="126"/>
      <c r="F20" s="128"/>
      <c r="G20" s="135"/>
      <c r="H20" s="135"/>
      <c r="I20" s="136"/>
      <c r="J20" s="131"/>
      <c r="L20" s="132"/>
      <c r="M20" s="132"/>
      <c r="N20" s="132"/>
      <c r="O20" s="133"/>
      <c r="P20" s="132"/>
      <c r="Q20" s="134"/>
    </row>
    <row r="21" spans="1:17" ht="15.75" x14ac:dyDescent="0.25">
      <c r="A21" s="126"/>
      <c r="B21" s="127"/>
      <c r="C21" s="128"/>
      <c r="D21" s="135"/>
      <c r="E21" s="126"/>
      <c r="F21" s="128"/>
      <c r="G21" s="135"/>
      <c r="H21" s="135"/>
      <c r="I21" s="136"/>
      <c r="J21" s="131"/>
      <c r="L21" s="132"/>
      <c r="M21" s="132"/>
      <c r="N21" s="132"/>
      <c r="O21" s="133"/>
      <c r="P21" s="132"/>
      <c r="Q21" s="134"/>
    </row>
    <row r="22" spans="1:17" ht="15.75" x14ac:dyDescent="0.25">
      <c r="A22" s="126"/>
      <c r="B22" s="127"/>
      <c r="C22" s="128"/>
      <c r="D22" s="135"/>
      <c r="E22" s="126"/>
      <c r="F22" s="128"/>
      <c r="G22" s="135"/>
      <c r="H22" s="135"/>
      <c r="I22" s="136"/>
      <c r="J22" s="131"/>
      <c r="L22" s="132"/>
      <c r="M22" s="132"/>
      <c r="N22" s="132"/>
      <c r="O22" s="133"/>
      <c r="P22" s="132"/>
      <c r="Q22" s="134"/>
    </row>
    <row r="23" spans="1:17" ht="15.75" x14ac:dyDescent="0.25">
      <c r="A23" s="126"/>
      <c r="B23" s="127"/>
      <c r="C23" s="128"/>
      <c r="D23" s="135"/>
      <c r="E23" s="126"/>
      <c r="F23" s="128"/>
      <c r="G23" s="135"/>
      <c r="H23" s="135"/>
      <c r="I23" s="136"/>
      <c r="J23" s="131"/>
      <c r="L23" s="132"/>
      <c r="M23" s="132"/>
      <c r="N23" s="132"/>
      <c r="O23" s="137"/>
      <c r="P23" s="132"/>
      <c r="Q23" s="134"/>
    </row>
    <row r="24" spans="1:17" ht="15.75" x14ac:dyDescent="0.25">
      <c r="A24" s="126"/>
      <c r="B24" s="127"/>
      <c r="C24" s="128"/>
      <c r="D24" s="135"/>
      <c r="E24" s="126"/>
      <c r="F24" s="128"/>
      <c r="G24" s="135"/>
      <c r="H24" s="135"/>
      <c r="I24" s="136"/>
      <c r="J24" s="131"/>
      <c r="L24" s="132"/>
      <c r="M24" s="132"/>
      <c r="N24" s="132"/>
      <c r="O24" s="133"/>
      <c r="P24" s="132"/>
      <c r="Q24" s="134"/>
    </row>
    <row r="25" spans="1:17" ht="15.75" x14ac:dyDescent="0.25">
      <c r="A25" s="126"/>
      <c r="B25" s="127"/>
      <c r="C25" s="128"/>
      <c r="D25" s="135"/>
      <c r="E25" s="126"/>
      <c r="F25" s="128"/>
      <c r="G25" s="135"/>
      <c r="H25" s="135"/>
      <c r="I25" s="136"/>
      <c r="J25" s="131"/>
      <c r="L25" s="132"/>
      <c r="M25" s="132"/>
      <c r="N25" s="132"/>
      <c r="O25" s="133"/>
      <c r="P25" s="132"/>
      <c r="Q25" s="134"/>
    </row>
    <row r="26" spans="1:17" ht="15.75" x14ac:dyDescent="0.25">
      <c r="A26" s="126"/>
      <c r="B26" s="127"/>
      <c r="C26" s="128"/>
      <c r="D26" s="135"/>
      <c r="E26" s="126"/>
      <c r="F26" s="128"/>
      <c r="G26" s="135"/>
      <c r="H26" s="135"/>
      <c r="I26" s="136"/>
      <c r="J26" s="131"/>
      <c r="L26" s="132"/>
      <c r="M26" s="132"/>
      <c r="N26" s="132"/>
      <c r="O26" s="133"/>
      <c r="P26" s="132"/>
      <c r="Q26" s="134"/>
    </row>
    <row r="27" spans="1:17" ht="15.75" x14ac:dyDescent="0.25">
      <c r="A27" s="126"/>
      <c r="B27" s="127"/>
      <c r="C27" s="128"/>
      <c r="D27" s="135"/>
      <c r="E27" s="126"/>
      <c r="F27" s="128"/>
      <c r="G27" s="135"/>
      <c r="H27" s="135"/>
      <c r="I27" s="136"/>
      <c r="J27" s="131"/>
      <c r="L27" s="132"/>
      <c r="M27" s="132"/>
      <c r="N27" s="132"/>
      <c r="O27" s="133"/>
      <c r="P27" s="132"/>
      <c r="Q27" s="134"/>
    </row>
    <row r="28" spans="1:17" ht="15.75" x14ac:dyDescent="0.25">
      <c r="A28" s="126"/>
      <c r="B28" s="127"/>
      <c r="C28" s="128"/>
      <c r="D28" s="135"/>
      <c r="E28" s="126"/>
      <c r="F28" s="128"/>
      <c r="G28" s="135"/>
      <c r="H28" s="135"/>
      <c r="I28" s="136"/>
      <c r="J28" s="131"/>
      <c r="L28" s="132"/>
      <c r="M28" s="132"/>
      <c r="N28" s="132"/>
      <c r="O28" s="133"/>
      <c r="P28" s="132"/>
      <c r="Q28" s="134"/>
    </row>
    <row r="29" spans="1:17" ht="15.75" x14ac:dyDescent="0.25">
      <c r="A29" s="126"/>
      <c r="B29" s="127"/>
      <c r="C29" s="128"/>
      <c r="D29" s="135"/>
      <c r="E29" s="126"/>
      <c r="F29" s="128"/>
      <c r="G29" s="135"/>
      <c r="H29" s="135"/>
      <c r="I29" s="136"/>
      <c r="J29" s="131"/>
      <c r="L29" s="132"/>
      <c r="M29" s="132"/>
      <c r="N29" s="132"/>
      <c r="O29" s="133"/>
      <c r="P29" s="132"/>
      <c r="Q29" s="134"/>
    </row>
    <row r="30" spans="1:17" ht="15.75" x14ac:dyDescent="0.25">
      <c r="A30" s="126"/>
      <c r="B30" s="127"/>
      <c r="C30" s="128"/>
      <c r="D30" s="135"/>
      <c r="E30" s="126"/>
      <c r="F30" s="128"/>
      <c r="G30" s="135"/>
      <c r="H30" s="135"/>
      <c r="I30" s="136"/>
      <c r="J30" s="131"/>
      <c r="L30" s="132"/>
      <c r="M30" s="132"/>
      <c r="N30" s="132"/>
      <c r="O30" s="133"/>
      <c r="P30" s="132"/>
      <c r="Q30" s="134"/>
    </row>
    <row r="31" spans="1:17" ht="15.75" x14ac:dyDescent="0.25">
      <c r="A31" s="126"/>
      <c r="B31" s="127"/>
      <c r="C31" s="128"/>
      <c r="D31" s="135"/>
      <c r="E31" s="126"/>
      <c r="F31" s="128"/>
      <c r="G31" s="135"/>
      <c r="H31" s="135"/>
      <c r="I31" s="136"/>
      <c r="J31" s="131"/>
      <c r="L31" s="132"/>
      <c r="M31" s="132"/>
      <c r="N31" s="132"/>
      <c r="O31" s="133"/>
      <c r="P31" s="132"/>
      <c r="Q31" s="134"/>
    </row>
    <row r="32" spans="1:17" ht="15.75" x14ac:dyDescent="0.25">
      <c r="A32" s="126"/>
      <c r="B32" s="127"/>
      <c r="C32" s="128"/>
      <c r="D32" s="135"/>
      <c r="E32" s="126"/>
      <c r="F32" s="128"/>
      <c r="G32" s="135"/>
      <c r="H32" s="135"/>
      <c r="I32" s="136"/>
      <c r="J32" s="131"/>
      <c r="L32" s="132"/>
      <c r="M32" s="132"/>
      <c r="N32" s="132"/>
      <c r="O32" s="133"/>
      <c r="P32" s="132"/>
      <c r="Q32" s="134"/>
    </row>
    <row r="33" spans="1:17" ht="15.75" x14ac:dyDescent="0.25">
      <c r="A33" s="126"/>
      <c r="B33" s="127"/>
      <c r="C33" s="128"/>
      <c r="D33" s="135"/>
      <c r="E33" s="126"/>
      <c r="F33" s="128"/>
      <c r="G33" s="135"/>
      <c r="H33" s="135"/>
      <c r="I33" s="136"/>
      <c r="J33" s="131"/>
      <c r="L33" s="132"/>
      <c r="M33" s="132"/>
      <c r="N33" s="132"/>
      <c r="O33" s="133"/>
      <c r="P33" s="132"/>
      <c r="Q33" s="134"/>
    </row>
    <row r="34" spans="1:17" ht="15.75" x14ac:dyDescent="0.25">
      <c r="A34" s="126"/>
      <c r="B34" s="127"/>
      <c r="C34" s="128"/>
      <c r="D34" s="135"/>
      <c r="E34" s="126"/>
      <c r="F34" s="128"/>
      <c r="G34" s="135"/>
      <c r="H34" s="135"/>
      <c r="I34" s="136"/>
      <c r="J34" s="131"/>
      <c r="L34" s="132"/>
      <c r="M34" s="132"/>
      <c r="N34" s="132"/>
      <c r="O34" s="133"/>
      <c r="P34" s="132"/>
      <c r="Q34" s="134"/>
    </row>
    <row r="35" spans="1:17" ht="16.5" thickBot="1" x14ac:dyDescent="0.3">
      <c r="A35" s="126"/>
      <c r="B35" s="127"/>
      <c r="C35" s="128"/>
      <c r="D35" s="135"/>
      <c r="E35" s="126"/>
      <c r="F35" s="128"/>
      <c r="G35" s="135"/>
      <c r="H35" s="135"/>
      <c r="I35" s="136"/>
      <c r="J35" s="131"/>
      <c r="L35" s="132"/>
      <c r="M35" s="132"/>
      <c r="N35" s="132"/>
      <c r="O35" s="133"/>
      <c r="P35" s="132"/>
      <c r="Q35" s="134"/>
    </row>
    <row r="36" spans="1:17" ht="16.5" hidden="1" thickBot="1" x14ac:dyDescent="0.3">
      <c r="A36" s="126"/>
      <c r="B36" s="127"/>
      <c r="C36" s="128"/>
      <c r="D36" s="135"/>
      <c r="E36" s="126"/>
      <c r="F36" s="128"/>
      <c r="G36" s="135"/>
      <c r="H36" s="135"/>
      <c r="I36" s="136"/>
      <c r="J36" s="131"/>
      <c r="L36" s="132"/>
      <c r="M36" s="132"/>
      <c r="N36" s="132"/>
      <c r="O36" s="133"/>
      <c r="P36" s="132"/>
      <c r="Q36" s="134"/>
    </row>
    <row r="37" spans="1:17" ht="16.5" hidden="1" thickBot="1" x14ac:dyDescent="0.3">
      <c r="A37" s="126"/>
      <c r="B37" s="127"/>
      <c r="C37" s="128"/>
      <c r="D37" s="135"/>
      <c r="E37" s="126"/>
      <c r="F37" s="128"/>
      <c r="G37" s="135"/>
      <c r="H37" s="135"/>
      <c r="I37" s="27"/>
      <c r="J37" s="131"/>
      <c r="L37" s="132"/>
      <c r="M37" s="132"/>
      <c r="N37" s="132"/>
      <c r="O37" s="133"/>
      <c r="P37" s="132"/>
      <c r="Q37" s="134"/>
    </row>
    <row r="38" spans="1:17" ht="16.5" hidden="1" thickBot="1" x14ac:dyDescent="0.3">
      <c r="A38" s="126"/>
      <c r="B38" s="127"/>
      <c r="C38" s="128"/>
      <c r="D38" s="135"/>
      <c r="E38" s="126"/>
      <c r="F38" s="128"/>
      <c r="G38" s="135"/>
      <c r="H38" s="135"/>
      <c r="I38" s="27"/>
      <c r="J38" s="131"/>
      <c r="L38" s="132"/>
      <c r="M38" s="132"/>
      <c r="N38" s="132"/>
      <c r="O38" s="133"/>
      <c r="P38" s="132"/>
      <c r="Q38" s="134"/>
    </row>
    <row r="39" spans="1:17" ht="16.5" hidden="1" thickBot="1" x14ac:dyDescent="0.3">
      <c r="A39" s="126"/>
      <c r="B39" s="127"/>
      <c r="C39" s="128"/>
      <c r="D39" s="135"/>
      <c r="E39" s="126"/>
      <c r="F39" s="128"/>
      <c r="G39" s="135"/>
      <c r="H39" s="135"/>
      <c r="I39" s="27"/>
      <c r="J39" s="131"/>
      <c r="L39" s="132"/>
      <c r="M39" s="132"/>
      <c r="N39" s="132"/>
      <c r="O39" s="133"/>
      <c r="P39" s="132"/>
      <c r="Q39" s="134"/>
    </row>
    <row r="40" spans="1:17" ht="16.5" hidden="1" thickBot="1" x14ac:dyDescent="0.3">
      <c r="A40" s="126"/>
      <c r="B40" s="127"/>
      <c r="C40" s="128"/>
      <c r="D40" s="135"/>
      <c r="E40" s="126"/>
      <c r="F40" s="128"/>
      <c r="G40" s="135"/>
      <c r="H40" s="135"/>
      <c r="I40" s="27"/>
      <c r="J40" s="131"/>
      <c r="L40" s="132"/>
      <c r="M40" s="132"/>
      <c r="N40" s="132"/>
      <c r="O40" s="133"/>
      <c r="P40" s="132"/>
      <c r="Q40" s="134"/>
    </row>
    <row r="41" spans="1:17" ht="16.5" hidden="1" thickBot="1" x14ac:dyDescent="0.3">
      <c r="A41" s="126"/>
      <c r="B41" s="127"/>
      <c r="C41" s="128"/>
      <c r="D41" s="135"/>
      <c r="E41" s="126"/>
      <c r="F41" s="128"/>
      <c r="G41" s="135"/>
      <c r="H41" s="135"/>
      <c r="I41" s="27"/>
      <c r="J41" s="131"/>
      <c r="L41" s="132"/>
      <c r="M41" s="132"/>
      <c r="N41" s="132"/>
      <c r="O41" s="133"/>
      <c r="P41" s="132"/>
      <c r="Q41" s="134"/>
    </row>
    <row r="42" spans="1:17" ht="16.5" hidden="1" thickBot="1" x14ac:dyDescent="0.3">
      <c r="A42" s="126"/>
      <c r="B42" s="127"/>
      <c r="C42" s="128"/>
      <c r="D42" s="135"/>
      <c r="E42" s="126"/>
      <c r="F42" s="128"/>
      <c r="G42" s="135"/>
      <c r="H42" s="135"/>
      <c r="I42" s="27"/>
      <c r="J42" s="131"/>
      <c r="L42" s="132"/>
      <c r="M42" s="132"/>
      <c r="N42" s="132"/>
      <c r="O42" s="133"/>
      <c r="P42" s="132"/>
      <c r="Q42" s="134"/>
    </row>
    <row r="43" spans="1:17" ht="16.5" hidden="1" thickBot="1" x14ac:dyDescent="0.3">
      <c r="A43" s="126"/>
      <c r="B43" s="127"/>
      <c r="C43" s="128"/>
      <c r="D43" s="135"/>
      <c r="E43" s="126"/>
      <c r="F43" s="128"/>
      <c r="G43" s="135"/>
      <c r="H43" s="135"/>
      <c r="I43" s="27"/>
      <c r="J43" s="131"/>
      <c r="L43" s="132"/>
      <c r="M43" s="132"/>
      <c r="N43" s="138"/>
      <c r="O43" s="133"/>
      <c r="P43" s="132"/>
      <c r="Q43" s="134"/>
    </row>
    <row r="44" spans="1:17" ht="16.5" hidden="1" thickBot="1" x14ac:dyDescent="0.3">
      <c r="A44" s="126"/>
      <c r="B44" s="127"/>
      <c r="C44" s="128"/>
      <c r="D44" s="135"/>
      <c r="E44" s="126"/>
      <c r="F44" s="128"/>
      <c r="G44" s="135"/>
      <c r="H44" s="135"/>
      <c r="I44" s="27"/>
      <c r="J44" s="131"/>
      <c r="L44" s="132"/>
      <c r="M44" s="132"/>
      <c r="N44" s="132"/>
      <c r="O44" s="133"/>
      <c r="P44" s="132"/>
      <c r="Q44" s="134"/>
    </row>
    <row r="45" spans="1:17" ht="16.5" hidden="1" thickBot="1" x14ac:dyDescent="0.3">
      <c r="A45" s="126"/>
      <c r="B45" s="127"/>
      <c r="C45" s="128"/>
      <c r="D45" s="135"/>
      <c r="E45" s="126"/>
      <c r="F45" s="128"/>
      <c r="G45" s="135"/>
      <c r="H45" s="135"/>
      <c r="I45" s="27"/>
      <c r="J45" s="131"/>
      <c r="L45" s="132"/>
      <c r="M45" s="132"/>
      <c r="N45" s="132"/>
      <c r="O45" s="133"/>
      <c r="P45" s="132"/>
      <c r="Q45" s="134"/>
    </row>
    <row r="46" spans="1:17" ht="16.5" hidden="1" thickBot="1" x14ac:dyDescent="0.3">
      <c r="A46" s="126"/>
      <c r="B46" s="127"/>
      <c r="C46" s="128"/>
      <c r="D46" s="135"/>
      <c r="E46" s="126"/>
      <c r="F46" s="128"/>
      <c r="G46" s="135"/>
      <c r="H46" s="135"/>
      <c r="I46" s="27"/>
      <c r="J46" s="131"/>
      <c r="L46" s="132"/>
      <c r="M46" s="132"/>
      <c r="N46" s="132"/>
      <c r="O46" s="133"/>
      <c r="P46" s="132"/>
      <c r="Q46" s="134"/>
    </row>
    <row r="47" spans="1:17" ht="16.5" hidden="1" thickBot="1" x14ac:dyDescent="0.3">
      <c r="A47" s="126"/>
      <c r="B47" s="127"/>
      <c r="C47" s="128"/>
      <c r="D47" s="135"/>
      <c r="E47" s="126"/>
      <c r="F47" s="128"/>
      <c r="G47" s="135"/>
      <c r="H47" s="135"/>
      <c r="I47" s="27"/>
      <c r="J47" s="131"/>
      <c r="L47" s="132"/>
      <c r="M47" s="132"/>
      <c r="N47" s="132"/>
      <c r="O47" s="133"/>
      <c r="P47" s="132"/>
      <c r="Q47" s="134"/>
    </row>
    <row r="48" spans="1:17" ht="16.5" hidden="1" thickBot="1" x14ac:dyDescent="0.3">
      <c r="A48" s="126"/>
      <c r="B48" s="127"/>
      <c r="C48" s="128"/>
      <c r="D48" s="135"/>
      <c r="E48" s="126"/>
      <c r="F48" s="128"/>
      <c r="G48" s="135"/>
      <c r="H48" s="135"/>
      <c r="I48" s="27"/>
      <c r="J48" s="131"/>
      <c r="L48" s="132"/>
      <c r="M48" s="132"/>
      <c r="N48" s="132"/>
      <c r="O48" s="133"/>
      <c r="P48" s="132"/>
      <c r="Q48" s="134"/>
    </row>
    <row r="49" spans="1:17" ht="16.5" hidden="1" thickBot="1" x14ac:dyDescent="0.3">
      <c r="A49" s="126"/>
      <c r="B49" s="127"/>
      <c r="C49" s="128"/>
      <c r="D49" s="135"/>
      <c r="E49" s="126"/>
      <c r="F49" s="128"/>
      <c r="G49" s="135"/>
      <c r="H49" s="135"/>
      <c r="I49" s="27"/>
      <c r="J49" s="131"/>
      <c r="L49" s="132"/>
      <c r="M49" s="132"/>
      <c r="N49" s="132"/>
      <c r="O49" s="133"/>
      <c r="P49" s="132"/>
      <c r="Q49" s="134"/>
    </row>
    <row r="50" spans="1:17" ht="16.5" hidden="1" thickBot="1" x14ac:dyDescent="0.3">
      <c r="A50" s="126"/>
      <c r="B50" s="127"/>
      <c r="C50" s="128"/>
      <c r="D50" s="135"/>
      <c r="E50" s="126"/>
      <c r="F50" s="128"/>
      <c r="G50" s="135"/>
      <c r="H50" s="135"/>
      <c r="I50" s="27"/>
      <c r="J50" s="131"/>
      <c r="L50" s="132"/>
      <c r="M50" s="132"/>
      <c r="N50" s="132"/>
      <c r="O50" s="133"/>
      <c r="P50" s="132"/>
      <c r="Q50" s="134"/>
    </row>
    <row r="51" spans="1:17" ht="16.5" hidden="1" thickBot="1" x14ac:dyDescent="0.3">
      <c r="A51" s="126"/>
      <c r="B51" s="127"/>
      <c r="C51" s="128"/>
      <c r="D51" s="135"/>
      <c r="E51" s="126"/>
      <c r="F51" s="128"/>
      <c r="G51" s="135"/>
      <c r="H51" s="135"/>
      <c r="I51" s="27"/>
      <c r="J51" s="131"/>
      <c r="L51" s="132"/>
      <c r="M51" s="132"/>
      <c r="N51" s="132"/>
      <c r="O51" s="133"/>
      <c r="P51" s="132"/>
      <c r="Q51" s="134"/>
    </row>
    <row r="52" spans="1:17" ht="16.5" hidden="1" thickBot="1" x14ac:dyDescent="0.3">
      <c r="A52" s="126"/>
      <c r="B52" s="127"/>
      <c r="C52" s="128"/>
      <c r="D52" s="135"/>
      <c r="E52" s="126"/>
      <c r="F52" s="128"/>
      <c r="G52" s="135"/>
      <c r="H52" s="135"/>
      <c r="I52" s="27"/>
      <c r="J52" s="131"/>
      <c r="L52" s="132"/>
      <c r="M52" s="132"/>
      <c r="N52" s="132"/>
      <c r="O52" s="133"/>
      <c r="P52" s="132"/>
      <c r="Q52" s="134"/>
    </row>
    <row r="53" spans="1:17" ht="16.5" hidden="1" thickBot="1" x14ac:dyDescent="0.3">
      <c r="A53" s="126"/>
      <c r="B53" s="127"/>
      <c r="C53" s="128"/>
      <c r="D53" s="135"/>
      <c r="E53" s="126"/>
      <c r="F53" s="128"/>
      <c r="G53" s="135"/>
      <c r="H53" s="135"/>
      <c r="I53" s="27"/>
      <c r="J53" s="131"/>
      <c r="L53" s="132"/>
      <c r="M53" s="132"/>
      <c r="N53" s="132"/>
      <c r="O53" s="133"/>
      <c r="P53" s="132"/>
      <c r="Q53" s="134"/>
    </row>
    <row r="54" spans="1:17" ht="16.5" hidden="1" thickBot="1" x14ac:dyDescent="0.3">
      <c r="A54" s="126"/>
      <c r="B54" s="127"/>
      <c r="C54" s="128"/>
      <c r="D54" s="135"/>
      <c r="E54" s="126"/>
      <c r="F54" s="128"/>
      <c r="G54" s="135"/>
      <c r="H54" s="135"/>
      <c r="I54" s="27"/>
      <c r="J54" s="131"/>
      <c r="L54" s="132"/>
      <c r="M54" s="132"/>
      <c r="N54" s="132"/>
      <c r="O54" s="133"/>
      <c r="P54" s="132"/>
      <c r="Q54" s="134"/>
    </row>
    <row r="55" spans="1:17" ht="16.5" hidden="1" thickBot="1" x14ac:dyDescent="0.3">
      <c r="A55" s="126"/>
      <c r="B55" s="127"/>
      <c r="C55" s="128"/>
      <c r="D55" s="135"/>
      <c r="E55" s="126"/>
      <c r="F55" s="128"/>
      <c r="G55" s="135"/>
      <c r="H55" s="135"/>
      <c r="I55" s="27"/>
      <c r="J55" s="131"/>
      <c r="L55" s="132"/>
      <c r="M55" s="132"/>
      <c r="N55" s="132"/>
      <c r="O55" s="133"/>
      <c r="P55" s="132"/>
      <c r="Q55" s="134"/>
    </row>
    <row r="56" spans="1:17" ht="16.5" hidden="1" thickBot="1" x14ac:dyDescent="0.3">
      <c r="A56" s="126"/>
      <c r="B56" s="127"/>
      <c r="C56" s="128"/>
      <c r="D56" s="135"/>
      <c r="E56" s="126"/>
      <c r="F56" s="128"/>
      <c r="G56" s="135"/>
      <c r="H56" s="135"/>
      <c r="I56" s="27"/>
      <c r="J56" s="131"/>
      <c r="L56" s="132"/>
      <c r="M56" s="132"/>
      <c r="N56" s="132"/>
      <c r="O56" s="133"/>
      <c r="P56" s="132"/>
      <c r="Q56" s="134"/>
    </row>
    <row r="57" spans="1:17" ht="16.5" hidden="1" thickBot="1" x14ac:dyDescent="0.3">
      <c r="A57" s="126"/>
      <c r="B57" s="127"/>
      <c r="C57" s="128"/>
      <c r="D57" s="135"/>
      <c r="E57" s="126"/>
      <c r="F57" s="128"/>
      <c r="G57" s="135"/>
      <c r="H57" s="135"/>
      <c r="I57" s="27"/>
      <c r="J57" s="131"/>
      <c r="L57" s="132"/>
      <c r="M57" s="132"/>
      <c r="N57" s="132"/>
      <c r="O57" s="133"/>
      <c r="P57" s="132"/>
      <c r="Q57" s="134"/>
    </row>
    <row r="58" spans="1:17" ht="16.5" hidden="1" thickBot="1" x14ac:dyDescent="0.3">
      <c r="A58" s="126"/>
      <c r="B58" s="127"/>
      <c r="C58" s="128"/>
      <c r="D58" s="135"/>
      <c r="E58" s="126"/>
      <c r="F58" s="128"/>
      <c r="G58" s="135"/>
      <c r="H58" s="135"/>
      <c r="I58" s="27"/>
      <c r="J58" s="131"/>
      <c r="L58" s="132"/>
      <c r="M58" s="132"/>
      <c r="N58" s="132"/>
      <c r="O58" s="133"/>
      <c r="P58" s="132"/>
      <c r="Q58" s="134"/>
    </row>
    <row r="59" spans="1:17" ht="16.5" hidden="1" thickBot="1" x14ac:dyDescent="0.3">
      <c r="A59" s="126"/>
      <c r="B59" s="127"/>
      <c r="C59" s="128"/>
      <c r="D59" s="135"/>
      <c r="E59" s="126"/>
      <c r="F59" s="128"/>
      <c r="G59" s="135"/>
      <c r="H59" s="135"/>
      <c r="I59" s="27"/>
      <c r="J59" s="131"/>
      <c r="L59" s="132"/>
      <c r="M59" s="132"/>
      <c r="N59" s="132"/>
      <c r="O59" s="133"/>
      <c r="P59" s="132"/>
      <c r="Q59" s="134"/>
    </row>
    <row r="60" spans="1:17" ht="16.5" hidden="1" thickBot="1" x14ac:dyDescent="0.3">
      <c r="A60" s="126"/>
      <c r="B60" s="127"/>
      <c r="C60" s="128"/>
      <c r="D60" s="135"/>
      <c r="E60" s="126"/>
      <c r="F60" s="128"/>
      <c r="G60" s="135"/>
      <c r="H60" s="135"/>
      <c r="I60" s="27"/>
      <c r="J60" s="131"/>
      <c r="L60" s="132"/>
      <c r="M60" s="132"/>
      <c r="N60" s="132"/>
      <c r="O60" s="133"/>
      <c r="P60" s="132"/>
      <c r="Q60" s="134"/>
    </row>
    <row r="61" spans="1:17" ht="16.5" hidden="1" thickBot="1" x14ac:dyDescent="0.3">
      <c r="A61" s="126"/>
      <c r="B61" s="127"/>
      <c r="C61" s="128"/>
      <c r="D61" s="135"/>
      <c r="E61" s="126"/>
      <c r="F61" s="128"/>
      <c r="G61" s="135"/>
      <c r="H61" s="135"/>
      <c r="I61" s="27"/>
      <c r="J61" s="131"/>
      <c r="L61" s="132"/>
      <c r="M61" s="132"/>
      <c r="N61" s="132"/>
      <c r="O61" s="133"/>
      <c r="P61" s="132"/>
      <c r="Q61" s="134"/>
    </row>
    <row r="62" spans="1:17" ht="16.5" hidden="1" thickBot="1" x14ac:dyDescent="0.3">
      <c r="A62" s="126"/>
      <c r="B62" s="127"/>
      <c r="C62" s="128"/>
      <c r="D62" s="135"/>
      <c r="E62" s="126"/>
      <c r="F62" s="128"/>
      <c r="G62" s="135"/>
      <c r="H62" s="135"/>
      <c r="I62" s="27"/>
      <c r="J62" s="131"/>
      <c r="L62" s="132"/>
      <c r="M62" s="132"/>
      <c r="N62" s="132"/>
      <c r="O62" s="133"/>
      <c r="P62" s="132"/>
      <c r="Q62" s="134"/>
    </row>
    <row r="63" spans="1:17" ht="16.5" hidden="1" thickBot="1" x14ac:dyDescent="0.3">
      <c r="A63" s="126"/>
      <c r="B63" s="127"/>
      <c r="C63" s="128"/>
      <c r="D63" s="135"/>
      <c r="E63" s="126"/>
      <c r="F63" s="128"/>
      <c r="G63" s="135"/>
      <c r="H63" s="135"/>
      <c r="I63" s="27"/>
      <c r="J63" s="131"/>
      <c r="L63" s="132"/>
      <c r="M63" s="132"/>
      <c r="N63" s="138"/>
      <c r="O63" s="133"/>
      <c r="P63" s="132"/>
      <c r="Q63" s="134"/>
    </row>
    <row r="64" spans="1:17" ht="16.5" hidden="1" thickBot="1" x14ac:dyDescent="0.3">
      <c r="A64" s="126"/>
      <c r="B64" s="127"/>
      <c r="C64" s="128"/>
      <c r="D64" s="135"/>
      <c r="E64" s="126"/>
      <c r="F64" s="128"/>
      <c r="G64" s="135"/>
      <c r="H64" s="135"/>
      <c r="I64" s="27"/>
      <c r="J64" s="131"/>
      <c r="L64" s="132"/>
      <c r="M64" s="132"/>
      <c r="N64" s="132"/>
      <c r="O64" s="133"/>
      <c r="P64" s="132"/>
      <c r="Q64" s="134"/>
    </row>
    <row r="65" spans="1:18" ht="16.5" hidden="1" thickBot="1" x14ac:dyDescent="0.3">
      <c r="A65" s="126"/>
      <c r="B65" s="127"/>
      <c r="C65" s="128"/>
      <c r="D65" s="135"/>
      <c r="E65" s="126"/>
      <c r="F65" s="128"/>
      <c r="G65" s="135"/>
      <c r="H65" s="135"/>
      <c r="I65" s="27"/>
      <c r="J65" s="131"/>
      <c r="L65" s="132"/>
      <c r="M65" s="132"/>
      <c r="N65" s="132"/>
      <c r="O65" s="133"/>
      <c r="P65" s="132"/>
      <c r="Q65" s="134"/>
    </row>
    <row r="66" spans="1:18" ht="16.5" hidden="1" thickBot="1" x14ac:dyDescent="0.3">
      <c r="A66" s="126"/>
      <c r="B66" s="127"/>
      <c r="C66" s="128"/>
      <c r="D66" s="135"/>
      <c r="E66" s="126"/>
      <c r="F66" s="128"/>
      <c r="G66" s="135"/>
      <c r="H66" s="135"/>
      <c r="I66" s="27"/>
      <c r="J66" s="131"/>
      <c r="L66" s="132"/>
      <c r="M66" s="132"/>
      <c r="N66" s="132"/>
      <c r="O66" s="133"/>
      <c r="P66" s="132"/>
      <c r="Q66" s="134"/>
    </row>
    <row r="67" spans="1:18" ht="16.5" hidden="1" thickBot="1" x14ac:dyDescent="0.3">
      <c r="A67" s="126"/>
      <c r="B67" s="127"/>
      <c r="C67" s="128"/>
      <c r="D67" s="135"/>
      <c r="E67" s="126"/>
      <c r="F67" s="128"/>
      <c r="G67" s="135"/>
      <c r="H67" s="135"/>
      <c r="I67" s="27"/>
      <c r="J67" s="131"/>
      <c r="L67" s="132"/>
      <c r="M67" s="132"/>
      <c r="N67" s="132"/>
      <c r="O67" s="133"/>
      <c r="P67" s="132"/>
      <c r="Q67" s="134"/>
    </row>
    <row r="68" spans="1:18" ht="16.5" hidden="1" thickBot="1" x14ac:dyDescent="0.3">
      <c r="A68" s="126"/>
      <c r="B68" s="127"/>
      <c r="C68" s="128"/>
      <c r="D68" s="135"/>
      <c r="E68" s="126"/>
      <c r="F68" s="128"/>
      <c r="G68" s="135"/>
      <c r="H68" s="135"/>
      <c r="I68" s="27"/>
      <c r="J68" s="131"/>
      <c r="L68" s="132"/>
      <c r="M68" s="132"/>
      <c r="N68" s="132"/>
      <c r="O68" s="133"/>
      <c r="P68" s="132"/>
      <c r="Q68" s="134"/>
    </row>
    <row r="69" spans="1:18" ht="16.5" hidden="1" thickBot="1" x14ac:dyDescent="0.3">
      <c r="A69" s="126"/>
      <c r="B69" s="127"/>
      <c r="C69" s="128"/>
      <c r="D69" s="135"/>
      <c r="E69" s="126"/>
      <c r="F69" s="128"/>
      <c r="G69" s="135"/>
      <c r="H69" s="135"/>
      <c r="I69" s="27"/>
      <c r="J69" s="131"/>
      <c r="L69" s="132"/>
      <c r="M69" s="132"/>
      <c r="N69" s="132"/>
      <c r="O69" s="133"/>
      <c r="P69" s="132"/>
      <c r="Q69" s="134"/>
    </row>
    <row r="70" spans="1:18" ht="16.5" hidden="1" thickBot="1" x14ac:dyDescent="0.3">
      <c r="A70" s="126"/>
      <c r="B70" s="127"/>
      <c r="C70" s="128"/>
      <c r="D70" s="135"/>
      <c r="E70" s="126"/>
      <c r="F70" s="128"/>
      <c r="G70" s="135"/>
      <c r="H70" s="135"/>
      <c r="I70" s="27"/>
      <c r="J70" s="131"/>
      <c r="L70" s="132"/>
      <c r="M70" s="132"/>
      <c r="N70" s="138"/>
      <c r="O70" s="133"/>
      <c r="P70" s="132"/>
      <c r="Q70" s="134"/>
    </row>
    <row r="71" spans="1:18" ht="16.5" hidden="1" thickBot="1" x14ac:dyDescent="0.3">
      <c r="A71" s="126"/>
      <c r="B71" s="127"/>
      <c r="C71" s="128"/>
      <c r="D71" s="135"/>
      <c r="E71" s="126"/>
      <c r="F71" s="128"/>
      <c r="G71" s="135"/>
      <c r="H71" s="135"/>
      <c r="I71" s="27"/>
      <c r="J71" s="131"/>
      <c r="L71" s="132"/>
      <c r="M71" s="132"/>
      <c r="N71" s="132"/>
      <c r="O71" s="133"/>
      <c r="P71" s="132"/>
      <c r="Q71" s="134"/>
    </row>
    <row r="72" spans="1:18" ht="16.5" hidden="1" thickBot="1" x14ac:dyDescent="0.3">
      <c r="A72" s="126"/>
      <c r="B72" s="127"/>
      <c r="C72" s="128"/>
      <c r="D72" s="135"/>
      <c r="E72" s="126"/>
      <c r="F72" s="128"/>
      <c r="G72" s="135"/>
      <c r="H72" s="135"/>
      <c r="I72" s="27"/>
      <c r="J72" s="131"/>
      <c r="L72" s="132"/>
      <c r="M72" s="132"/>
      <c r="N72" s="132"/>
      <c r="O72" s="133"/>
      <c r="P72" s="132"/>
      <c r="Q72" s="134"/>
    </row>
    <row r="73" spans="1:18" ht="16.5" thickBot="1" x14ac:dyDescent="0.3">
      <c r="A73" s="139" t="s">
        <v>90</v>
      </c>
      <c r="B73" s="139"/>
      <c r="C73" s="139"/>
      <c r="D73" s="139"/>
      <c r="E73" s="139"/>
      <c r="F73" s="139"/>
      <c r="G73" s="139"/>
      <c r="H73" s="140"/>
      <c r="I73" s="141">
        <f>SUM(I6:I72)</f>
        <v>0</v>
      </c>
      <c r="L73" s="132"/>
    </row>
    <row r="74" spans="1:18" ht="15.75" x14ac:dyDescent="0.25">
      <c r="A74" s="48"/>
      <c r="B74" s="48"/>
      <c r="C74" s="48"/>
      <c r="D74" s="48"/>
      <c r="E74" s="48"/>
      <c r="F74" s="48"/>
      <c r="G74" s="48"/>
      <c r="H74" s="48"/>
      <c r="I74" s="52"/>
      <c r="L74" s="132"/>
    </row>
    <row r="75" spans="1:18" ht="17.100000000000001" customHeight="1" x14ac:dyDescent="0.25">
      <c r="A75" s="142" t="s">
        <v>32</v>
      </c>
      <c r="B75" s="143"/>
      <c r="C75" s="144"/>
      <c r="D75" s="144"/>
      <c r="E75" s="144"/>
      <c r="F75" s="144"/>
      <c r="G75" s="144"/>
      <c r="H75" s="143"/>
      <c r="I75" s="145"/>
      <c r="L75" s="132"/>
    </row>
    <row r="76" spans="1:18" ht="15.75" x14ac:dyDescent="0.25">
      <c r="A76" s="146" t="s">
        <v>88</v>
      </c>
      <c r="B76" s="147" t="s">
        <v>91</v>
      </c>
      <c r="C76" s="148" t="s">
        <v>92</v>
      </c>
      <c r="D76" s="148"/>
      <c r="E76" s="148"/>
      <c r="F76" s="148" t="s">
        <v>87</v>
      </c>
      <c r="G76" s="148"/>
      <c r="H76" s="147" t="s">
        <v>93</v>
      </c>
      <c r="I76" s="149" t="s">
        <v>62</v>
      </c>
      <c r="L76" s="132"/>
    </row>
    <row r="77" spans="1:18" ht="15.75" x14ac:dyDescent="0.25">
      <c r="A77" s="135"/>
      <c r="B77" s="135"/>
      <c r="C77" s="126"/>
      <c r="D77" s="127"/>
      <c r="E77" s="128"/>
      <c r="F77" s="150"/>
      <c r="G77" s="150"/>
      <c r="H77" s="151"/>
      <c r="I77" s="136"/>
      <c r="J77" s="131"/>
      <c r="M77" s="133"/>
      <c r="N77" s="133"/>
      <c r="O77" s="133"/>
      <c r="P77" s="133"/>
      <c r="Q77" s="133"/>
      <c r="R77" s="134"/>
    </row>
    <row r="78" spans="1:18" ht="15.75" x14ac:dyDescent="0.25">
      <c r="A78" s="135"/>
      <c r="B78" s="135"/>
      <c r="C78" s="126"/>
      <c r="D78" s="127"/>
      <c r="E78" s="128"/>
      <c r="F78" s="150"/>
      <c r="G78" s="150"/>
      <c r="H78" s="151"/>
      <c r="I78" s="136"/>
      <c r="J78" s="131"/>
      <c r="M78" s="133"/>
      <c r="N78" s="133"/>
      <c r="O78" s="133"/>
      <c r="P78" s="133"/>
      <c r="Q78" s="133"/>
      <c r="R78" s="134"/>
    </row>
    <row r="79" spans="1:18" ht="15.75" x14ac:dyDescent="0.25">
      <c r="A79" s="135"/>
      <c r="B79" s="135"/>
      <c r="C79" s="126"/>
      <c r="D79" s="127"/>
      <c r="E79" s="128"/>
      <c r="F79" s="150"/>
      <c r="G79" s="150"/>
      <c r="H79" s="151"/>
      <c r="I79" s="136"/>
      <c r="J79" s="131"/>
      <c r="M79" s="133"/>
      <c r="N79" s="133"/>
      <c r="O79" s="133"/>
      <c r="P79" s="133"/>
      <c r="Q79" s="133"/>
      <c r="R79" s="134"/>
    </row>
    <row r="80" spans="1:18" ht="15.75" x14ac:dyDescent="0.25">
      <c r="A80" s="135"/>
      <c r="B80" s="135"/>
      <c r="C80" s="126"/>
      <c r="D80" s="127"/>
      <c r="E80" s="128"/>
      <c r="F80" s="150"/>
      <c r="G80" s="150"/>
      <c r="H80" s="151"/>
      <c r="I80" s="136"/>
      <c r="J80" s="131"/>
      <c r="M80" s="133"/>
      <c r="N80" s="133"/>
      <c r="O80" s="133"/>
      <c r="P80" s="133"/>
      <c r="Q80" s="133"/>
      <c r="R80" s="134"/>
    </row>
    <row r="81" spans="1:18" ht="15.75" x14ac:dyDescent="0.25">
      <c r="A81" s="135"/>
      <c r="B81" s="135"/>
      <c r="C81" s="126"/>
      <c r="D81" s="127"/>
      <c r="E81" s="128"/>
      <c r="F81" s="150"/>
      <c r="G81" s="150"/>
      <c r="H81" s="151"/>
      <c r="I81" s="136"/>
      <c r="J81" s="131"/>
      <c r="M81" s="133"/>
      <c r="N81" s="133"/>
      <c r="O81" s="133"/>
      <c r="P81" s="133"/>
      <c r="Q81" s="133"/>
      <c r="R81" s="134"/>
    </row>
    <row r="82" spans="1:18" ht="15.75" x14ac:dyDescent="0.25">
      <c r="A82" s="135"/>
      <c r="B82" s="135"/>
      <c r="C82" s="126"/>
      <c r="D82" s="127"/>
      <c r="E82" s="128"/>
      <c r="F82" s="150"/>
      <c r="G82" s="150"/>
      <c r="H82" s="151"/>
      <c r="I82" s="136"/>
      <c r="J82" s="131"/>
      <c r="M82" s="133"/>
      <c r="N82" s="133"/>
      <c r="O82" s="133"/>
      <c r="P82" s="133"/>
      <c r="Q82" s="133"/>
      <c r="R82" s="134"/>
    </row>
    <row r="83" spans="1:18" ht="15.75" x14ac:dyDescent="0.25">
      <c r="A83" s="135"/>
      <c r="B83" s="135"/>
      <c r="C83" s="126"/>
      <c r="D83" s="127"/>
      <c r="E83" s="128"/>
      <c r="F83" s="150"/>
      <c r="G83" s="150"/>
      <c r="H83" s="151"/>
      <c r="I83" s="136"/>
      <c r="J83" s="131"/>
      <c r="M83" s="133"/>
      <c r="N83" s="133"/>
      <c r="O83" s="133"/>
      <c r="P83" s="133"/>
      <c r="Q83" s="133"/>
      <c r="R83" s="134"/>
    </row>
    <row r="84" spans="1:18" ht="15.75" x14ac:dyDescent="0.25">
      <c r="A84" s="135"/>
      <c r="B84" s="135"/>
      <c r="C84" s="126"/>
      <c r="D84" s="127"/>
      <c r="E84" s="128"/>
      <c r="F84" s="150"/>
      <c r="G84" s="150"/>
      <c r="H84" s="151"/>
      <c r="I84" s="136"/>
      <c r="J84" s="131"/>
      <c r="L84" s="132"/>
      <c r="M84" s="133"/>
      <c r="N84" s="133"/>
      <c r="O84" s="133"/>
      <c r="P84" s="133"/>
      <c r="Q84" s="133"/>
      <c r="R84" s="134"/>
    </row>
    <row r="85" spans="1:18" ht="15.75" x14ac:dyDescent="0.25">
      <c r="A85" s="135"/>
      <c r="B85" s="135"/>
      <c r="C85" s="126"/>
      <c r="D85" s="127"/>
      <c r="E85" s="128"/>
      <c r="F85" s="150"/>
      <c r="G85" s="150"/>
      <c r="H85" s="151"/>
      <c r="I85" s="136"/>
      <c r="J85" s="131"/>
      <c r="L85" s="132"/>
      <c r="M85" s="133"/>
      <c r="N85" s="133"/>
      <c r="O85" s="133"/>
      <c r="P85" s="133"/>
      <c r="Q85" s="133"/>
      <c r="R85" s="134"/>
    </row>
    <row r="86" spans="1:18" ht="15.75" x14ac:dyDescent="0.25">
      <c r="A86" s="135"/>
      <c r="B86" s="135"/>
      <c r="C86" s="126"/>
      <c r="D86" s="127"/>
      <c r="E86" s="128"/>
      <c r="F86" s="150"/>
      <c r="G86" s="150"/>
      <c r="H86" s="151"/>
      <c r="I86" s="136"/>
      <c r="J86" s="131"/>
      <c r="L86" s="132"/>
      <c r="M86" s="133"/>
      <c r="N86" s="133"/>
      <c r="O86" s="133"/>
      <c r="P86" s="133"/>
      <c r="Q86" s="133"/>
      <c r="R86" s="134"/>
    </row>
    <row r="87" spans="1:18" ht="15.75" x14ac:dyDescent="0.25">
      <c r="A87" s="135"/>
      <c r="B87" s="135"/>
      <c r="C87" s="126"/>
      <c r="D87" s="127"/>
      <c r="E87" s="128"/>
      <c r="F87" s="150"/>
      <c r="G87" s="150"/>
      <c r="H87" s="151"/>
      <c r="I87" s="136"/>
      <c r="J87" s="131"/>
      <c r="M87" s="133"/>
      <c r="N87" s="133"/>
      <c r="O87" s="133"/>
      <c r="P87" s="133"/>
      <c r="Q87" s="133"/>
      <c r="R87" s="134"/>
    </row>
    <row r="88" spans="1:18" ht="15.75" x14ac:dyDescent="0.25">
      <c r="A88" s="135"/>
      <c r="B88" s="135"/>
      <c r="C88" s="126"/>
      <c r="D88" s="127"/>
      <c r="E88" s="128"/>
      <c r="F88" s="150"/>
      <c r="G88" s="150"/>
      <c r="H88" s="151"/>
      <c r="I88" s="136"/>
      <c r="J88" s="131"/>
      <c r="M88" s="133"/>
      <c r="N88" s="133"/>
      <c r="O88" s="133"/>
      <c r="P88" s="133"/>
      <c r="Q88" s="133"/>
      <c r="R88" s="134"/>
    </row>
    <row r="89" spans="1:18" ht="15.75" x14ac:dyDescent="0.25">
      <c r="A89" s="135"/>
      <c r="B89" s="135"/>
      <c r="C89" s="126"/>
      <c r="D89" s="127"/>
      <c r="E89" s="128"/>
      <c r="F89" s="150"/>
      <c r="G89" s="150"/>
      <c r="H89" s="151"/>
      <c r="I89" s="136"/>
      <c r="J89" s="131"/>
      <c r="M89" s="133"/>
      <c r="N89" s="133"/>
      <c r="O89" s="133"/>
      <c r="P89" s="133"/>
      <c r="Q89" s="133"/>
      <c r="R89" s="134"/>
    </row>
    <row r="90" spans="1:18" ht="15.75" x14ac:dyDescent="0.25">
      <c r="A90" s="135"/>
      <c r="B90" s="135"/>
      <c r="C90" s="126"/>
      <c r="D90" s="127"/>
      <c r="E90" s="128"/>
      <c r="F90" s="150"/>
      <c r="G90" s="150"/>
      <c r="H90" s="151"/>
      <c r="I90" s="136"/>
      <c r="J90" s="131"/>
      <c r="M90" s="133"/>
      <c r="N90" s="133"/>
      <c r="O90" s="133"/>
      <c r="P90" s="133"/>
      <c r="Q90" s="133"/>
      <c r="R90" s="134"/>
    </row>
    <row r="91" spans="1:18" ht="15.75" x14ac:dyDescent="0.25">
      <c r="A91" s="135"/>
      <c r="B91" s="135"/>
      <c r="C91" s="126"/>
      <c r="D91" s="127"/>
      <c r="E91" s="128"/>
      <c r="F91" s="150"/>
      <c r="G91" s="150"/>
      <c r="H91" s="151"/>
      <c r="I91" s="136"/>
      <c r="J91" s="131"/>
      <c r="L91" s="132"/>
      <c r="M91" s="133"/>
      <c r="N91" s="133"/>
      <c r="O91" s="133"/>
      <c r="P91" s="133"/>
      <c r="Q91" s="133"/>
      <c r="R91" s="134"/>
    </row>
    <row r="92" spans="1:18" ht="16.5" thickBot="1" x14ac:dyDescent="0.3">
      <c r="A92" s="135"/>
      <c r="B92" s="135"/>
      <c r="C92" s="126"/>
      <c r="D92" s="127"/>
      <c r="E92" s="128"/>
      <c r="F92" s="150"/>
      <c r="G92" s="150"/>
      <c r="H92" s="151"/>
      <c r="I92" s="136"/>
      <c r="J92" s="131"/>
      <c r="L92" s="132"/>
      <c r="M92" s="133"/>
      <c r="N92" s="133"/>
      <c r="O92" s="133"/>
      <c r="P92" s="133"/>
      <c r="Q92" s="133"/>
      <c r="R92" s="134"/>
    </row>
    <row r="93" spans="1:18" ht="16.5" hidden="1" thickBot="1" x14ac:dyDescent="0.3">
      <c r="A93" s="135"/>
      <c r="B93" s="135"/>
      <c r="C93" s="126"/>
      <c r="D93" s="127"/>
      <c r="E93" s="128"/>
      <c r="F93" s="150"/>
      <c r="G93" s="150"/>
      <c r="H93" s="151"/>
      <c r="I93" s="136"/>
      <c r="J93" s="131"/>
      <c r="L93" s="132"/>
      <c r="M93" s="133"/>
      <c r="N93" s="133"/>
      <c r="O93" s="133"/>
      <c r="P93" s="133"/>
      <c r="Q93" s="133"/>
      <c r="R93" s="134"/>
    </row>
    <row r="94" spans="1:18" ht="16.5" hidden="1" thickBot="1" x14ac:dyDescent="0.3">
      <c r="A94" s="135"/>
      <c r="B94" s="135"/>
      <c r="C94" s="126"/>
      <c r="D94" s="127"/>
      <c r="E94" s="128"/>
      <c r="F94" s="150"/>
      <c r="G94" s="150"/>
      <c r="H94" s="151"/>
      <c r="I94" s="136"/>
      <c r="J94" s="131"/>
      <c r="M94" s="133"/>
      <c r="N94" s="133"/>
      <c r="O94" s="133"/>
      <c r="P94" s="133"/>
      <c r="Q94" s="133"/>
      <c r="R94" s="134"/>
    </row>
    <row r="95" spans="1:18" ht="16.5" hidden="1" thickBot="1" x14ac:dyDescent="0.3">
      <c r="A95" s="135"/>
      <c r="B95" s="135"/>
      <c r="C95" s="126"/>
      <c r="D95" s="127"/>
      <c r="E95" s="128"/>
      <c r="F95" s="150"/>
      <c r="G95" s="150"/>
      <c r="H95" s="151"/>
      <c r="I95" s="136"/>
      <c r="J95" s="131"/>
      <c r="M95" s="133"/>
      <c r="N95" s="133"/>
      <c r="O95" s="133"/>
      <c r="P95" s="133"/>
      <c r="Q95" s="133"/>
      <c r="R95" s="134"/>
    </row>
    <row r="96" spans="1:18" ht="16.5" hidden="1" thickBot="1" x14ac:dyDescent="0.3">
      <c r="A96" s="135"/>
      <c r="B96" s="135"/>
      <c r="C96" s="150"/>
      <c r="D96" s="150"/>
      <c r="E96" s="150"/>
      <c r="F96" s="150"/>
      <c r="G96" s="150"/>
      <c r="H96" s="151"/>
      <c r="I96" s="27"/>
      <c r="J96" s="131"/>
      <c r="L96" s="132"/>
      <c r="M96" s="133"/>
      <c r="N96" s="133"/>
      <c r="O96" s="133"/>
      <c r="P96" s="133"/>
      <c r="Q96" s="133"/>
      <c r="R96" s="134"/>
    </row>
    <row r="97" spans="1:18" ht="16.5" hidden="1" thickBot="1" x14ac:dyDescent="0.3">
      <c r="A97" s="135"/>
      <c r="B97" s="135"/>
      <c r="C97" s="150"/>
      <c r="D97" s="150"/>
      <c r="E97" s="150"/>
      <c r="F97" s="150"/>
      <c r="G97" s="150"/>
      <c r="H97" s="151"/>
      <c r="I97" s="27"/>
      <c r="J97" s="131"/>
      <c r="L97" s="132"/>
      <c r="M97" s="133"/>
      <c r="N97" s="133"/>
      <c r="O97" s="133"/>
      <c r="P97" s="133"/>
      <c r="Q97" s="133"/>
      <c r="R97" s="134"/>
    </row>
    <row r="98" spans="1:18" ht="16.5" hidden="1" thickBot="1" x14ac:dyDescent="0.3">
      <c r="A98" s="135"/>
      <c r="B98" s="135"/>
      <c r="C98" s="150"/>
      <c r="D98" s="150"/>
      <c r="E98" s="150"/>
      <c r="F98" s="150"/>
      <c r="G98" s="150"/>
      <c r="H98" s="151"/>
      <c r="I98" s="27"/>
      <c r="J98" s="131"/>
      <c r="L98" s="132"/>
      <c r="M98" s="133"/>
      <c r="N98" s="133"/>
      <c r="O98" s="133"/>
      <c r="P98" s="133"/>
      <c r="Q98" s="133"/>
      <c r="R98" s="134"/>
    </row>
    <row r="99" spans="1:18" ht="16.5" hidden="1" thickBot="1" x14ac:dyDescent="0.3">
      <c r="A99" s="135"/>
      <c r="B99" s="135"/>
      <c r="C99" s="150"/>
      <c r="D99" s="150"/>
      <c r="E99" s="150"/>
      <c r="F99" s="150"/>
      <c r="G99" s="150"/>
      <c r="H99" s="151"/>
      <c r="I99" s="27"/>
      <c r="J99" s="131"/>
      <c r="L99" s="132"/>
      <c r="M99" s="133"/>
      <c r="N99" s="133"/>
      <c r="O99" s="133"/>
      <c r="P99" s="133"/>
      <c r="Q99" s="133"/>
      <c r="R99" s="134"/>
    </row>
    <row r="100" spans="1:18" ht="16.5" hidden="1" thickBot="1" x14ac:dyDescent="0.3">
      <c r="A100" s="135"/>
      <c r="B100" s="135"/>
      <c r="C100" s="150"/>
      <c r="D100" s="150"/>
      <c r="E100" s="150"/>
      <c r="F100" s="150"/>
      <c r="G100" s="150"/>
      <c r="H100" s="151"/>
      <c r="I100" s="27"/>
      <c r="J100" s="131"/>
      <c r="L100" s="132"/>
      <c r="M100" s="133"/>
      <c r="N100" s="133"/>
      <c r="O100" s="133"/>
      <c r="P100" s="133"/>
      <c r="Q100" s="133"/>
      <c r="R100" s="134"/>
    </row>
    <row r="101" spans="1:18" ht="16.5" hidden="1" thickBot="1" x14ac:dyDescent="0.3">
      <c r="A101" s="135"/>
      <c r="B101" s="135"/>
      <c r="C101" s="150"/>
      <c r="D101" s="150"/>
      <c r="E101" s="150"/>
      <c r="F101" s="150"/>
      <c r="G101" s="150"/>
      <c r="H101" s="151"/>
      <c r="I101" s="27"/>
      <c r="J101" s="131"/>
      <c r="L101" s="132"/>
      <c r="M101" s="133"/>
      <c r="N101" s="133"/>
      <c r="O101" s="133"/>
      <c r="P101" s="133"/>
      <c r="Q101" s="133"/>
      <c r="R101" s="134"/>
    </row>
    <row r="102" spans="1:18" ht="16.5" hidden="1" thickBot="1" x14ac:dyDescent="0.3">
      <c r="A102" s="135"/>
      <c r="B102" s="135"/>
      <c r="C102" s="150"/>
      <c r="D102" s="150"/>
      <c r="E102" s="150"/>
      <c r="F102" s="150"/>
      <c r="G102" s="150"/>
      <c r="H102" s="151"/>
      <c r="I102" s="27"/>
      <c r="J102" s="131"/>
      <c r="L102" s="132"/>
      <c r="M102" s="133"/>
      <c r="N102" s="133"/>
      <c r="O102" s="133"/>
      <c r="P102" s="133"/>
      <c r="Q102" s="133"/>
      <c r="R102" s="134"/>
    </row>
    <row r="103" spans="1:18" ht="16.5" hidden="1" thickBot="1" x14ac:dyDescent="0.3">
      <c r="A103" s="135"/>
      <c r="B103" s="135"/>
      <c r="C103" s="150"/>
      <c r="D103" s="150"/>
      <c r="E103" s="150"/>
      <c r="F103" s="150"/>
      <c r="G103" s="150"/>
      <c r="H103" s="135"/>
      <c r="I103" s="39"/>
      <c r="J103" s="131"/>
    </row>
    <row r="104" spans="1:18" ht="16.5" thickBot="1" x14ac:dyDescent="0.3">
      <c r="A104" s="152" t="s">
        <v>94</v>
      </c>
      <c r="B104" s="152"/>
      <c r="C104" s="152"/>
      <c r="D104" s="152"/>
      <c r="E104" s="152"/>
      <c r="F104" s="152"/>
      <c r="G104" s="152"/>
      <c r="H104" s="153"/>
      <c r="I104" s="141">
        <f>SUM(I77:I103)</f>
        <v>0</v>
      </c>
    </row>
    <row r="105" spans="1:18" ht="9.9499999999999993" customHeight="1" x14ac:dyDescent="0.2">
      <c r="A105" s="154"/>
      <c r="B105" s="154"/>
      <c r="C105" s="154"/>
      <c r="D105" s="154"/>
      <c r="E105" s="154"/>
      <c r="F105" s="155"/>
      <c r="G105" s="155"/>
      <c r="H105" s="155"/>
      <c r="I105" s="155"/>
    </row>
    <row r="106" spans="1:18" s="64" customFormat="1" ht="15.75" x14ac:dyDescent="0.25">
      <c r="A106" s="63" t="s">
        <v>95</v>
      </c>
      <c r="B106" s="63"/>
      <c r="C106" s="63"/>
      <c r="D106" s="63"/>
      <c r="E106" s="63"/>
      <c r="F106" s="63"/>
      <c r="G106" s="63"/>
      <c r="H106" s="63"/>
      <c r="I106" s="63"/>
      <c r="J106" s="115"/>
    </row>
    <row r="107" spans="1:18" x14ac:dyDescent="0.2">
      <c r="B107" s="156"/>
      <c r="C107" s="156"/>
      <c r="D107" s="156"/>
      <c r="E107" s="156"/>
    </row>
    <row r="108" spans="1:18" x14ac:dyDescent="0.2">
      <c r="B108" s="156"/>
      <c r="C108" s="156"/>
      <c r="D108" s="156"/>
      <c r="E108" s="156"/>
    </row>
    <row r="109" spans="1:18" x14ac:dyDescent="0.2">
      <c r="B109" s="156"/>
      <c r="C109" s="156"/>
      <c r="D109" s="156"/>
      <c r="E109" s="156"/>
    </row>
    <row r="110" spans="1:18" x14ac:dyDescent="0.2">
      <c r="B110" s="156"/>
      <c r="C110" s="156"/>
      <c r="D110" s="156"/>
      <c r="E110" s="156"/>
    </row>
    <row r="111" spans="1:18" x14ac:dyDescent="0.2">
      <c r="B111" s="156"/>
      <c r="C111" s="156"/>
      <c r="D111" s="156"/>
      <c r="E111" s="156"/>
    </row>
    <row r="112" spans="1:18" x14ac:dyDescent="0.2">
      <c r="B112" s="156"/>
      <c r="C112" s="156"/>
      <c r="D112" s="156"/>
      <c r="E112" s="156"/>
    </row>
    <row r="113" spans="2:5" x14ac:dyDescent="0.2">
      <c r="B113" s="156"/>
      <c r="C113" s="156"/>
      <c r="D113" s="156"/>
      <c r="E113" s="156"/>
    </row>
  </sheetData>
  <mergeCells count="199">
    <mergeCell ref="C102:E102"/>
    <mergeCell ref="F102:G102"/>
    <mergeCell ref="C103:E103"/>
    <mergeCell ref="F103:G103"/>
    <mergeCell ref="A104:H104"/>
    <mergeCell ref="A106:I106"/>
    <mergeCell ref="C99:E99"/>
    <mergeCell ref="F99:G99"/>
    <mergeCell ref="C100:E100"/>
    <mergeCell ref="F100:G100"/>
    <mergeCell ref="C101:E101"/>
    <mergeCell ref="F101:G101"/>
    <mergeCell ref="C96:E96"/>
    <mergeCell ref="F96:G96"/>
    <mergeCell ref="C97:E97"/>
    <mergeCell ref="F97:G97"/>
    <mergeCell ref="C98:E98"/>
    <mergeCell ref="F98:G98"/>
    <mergeCell ref="C93:E93"/>
    <mergeCell ref="F93:G93"/>
    <mergeCell ref="C94:E94"/>
    <mergeCell ref="F94:G94"/>
    <mergeCell ref="C95:E95"/>
    <mergeCell ref="F95:G95"/>
    <mergeCell ref="C90:E90"/>
    <mergeCell ref="F90:G90"/>
    <mergeCell ref="C91:E91"/>
    <mergeCell ref="F91:G91"/>
    <mergeCell ref="C92:E92"/>
    <mergeCell ref="F92:G92"/>
    <mergeCell ref="C87:E87"/>
    <mergeCell ref="F87:G87"/>
    <mergeCell ref="C88:E88"/>
    <mergeCell ref="F88:G88"/>
    <mergeCell ref="C89:E89"/>
    <mergeCell ref="F89:G89"/>
    <mergeCell ref="C84:E84"/>
    <mergeCell ref="F84:G84"/>
    <mergeCell ref="C85:E85"/>
    <mergeCell ref="F85:G85"/>
    <mergeCell ref="C86:E86"/>
    <mergeCell ref="F86:G86"/>
    <mergeCell ref="C81:E81"/>
    <mergeCell ref="F81:G81"/>
    <mergeCell ref="C82:E82"/>
    <mergeCell ref="F82:G82"/>
    <mergeCell ref="C83:E83"/>
    <mergeCell ref="F83:G83"/>
    <mergeCell ref="C78:E78"/>
    <mergeCell ref="F78:G78"/>
    <mergeCell ref="C79:E79"/>
    <mergeCell ref="F79:G79"/>
    <mergeCell ref="C80:E80"/>
    <mergeCell ref="F80:G80"/>
    <mergeCell ref="A73:H73"/>
    <mergeCell ref="C75:E75"/>
    <mergeCell ref="F75:G75"/>
    <mergeCell ref="C76:E76"/>
    <mergeCell ref="F76:G76"/>
    <mergeCell ref="C77:E77"/>
    <mergeCell ref="F77:G77"/>
    <mergeCell ref="A70:C70"/>
    <mergeCell ref="E70:F70"/>
    <mergeCell ref="A71:C71"/>
    <mergeCell ref="E71:F71"/>
    <mergeCell ref="A72:C72"/>
    <mergeCell ref="E72:F72"/>
    <mergeCell ref="A67:C67"/>
    <mergeCell ref="E67:F67"/>
    <mergeCell ref="A68:C68"/>
    <mergeCell ref="E68:F68"/>
    <mergeCell ref="A69:C69"/>
    <mergeCell ref="E69:F69"/>
    <mergeCell ref="A64:C64"/>
    <mergeCell ref="E64:F64"/>
    <mergeCell ref="A65:C65"/>
    <mergeCell ref="E65:F65"/>
    <mergeCell ref="A66:C66"/>
    <mergeCell ref="E66:F66"/>
    <mergeCell ref="A61:C61"/>
    <mergeCell ref="E61:F61"/>
    <mergeCell ref="A62:C62"/>
    <mergeCell ref="E62:F62"/>
    <mergeCell ref="A63:C63"/>
    <mergeCell ref="E63:F63"/>
    <mergeCell ref="A58:C58"/>
    <mergeCell ref="E58:F58"/>
    <mergeCell ref="A59:C59"/>
    <mergeCell ref="E59:F59"/>
    <mergeCell ref="A60:C60"/>
    <mergeCell ref="E60:F60"/>
    <mergeCell ref="A55:C55"/>
    <mergeCell ref="E55:F55"/>
    <mergeCell ref="A56:C56"/>
    <mergeCell ref="E56:F56"/>
    <mergeCell ref="A57:C57"/>
    <mergeCell ref="E57:F57"/>
    <mergeCell ref="A52:C52"/>
    <mergeCell ref="E52:F52"/>
    <mergeCell ref="A53:C53"/>
    <mergeCell ref="E53:F53"/>
    <mergeCell ref="A54:C54"/>
    <mergeCell ref="E54:F54"/>
    <mergeCell ref="A49:C49"/>
    <mergeCell ref="E49:F49"/>
    <mergeCell ref="A50:C50"/>
    <mergeCell ref="E50:F50"/>
    <mergeCell ref="A51:C51"/>
    <mergeCell ref="E51:F51"/>
    <mergeCell ref="A46:C46"/>
    <mergeCell ref="E46:F46"/>
    <mergeCell ref="A47:C47"/>
    <mergeCell ref="E47:F47"/>
    <mergeCell ref="A48:C48"/>
    <mergeCell ref="E48:F48"/>
    <mergeCell ref="A43:C43"/>
    <mergeCell ref="E43:F43"/>
    <mergeCell ref="A44:C44"/>
    <mergeCell ref="E44:F44"/>
    <mergeCell ref="A45:C45"/>
    <mergeCell ref="E45:F45"/>
    <mergeCell ref="A40:C40"/>
    <mergeCell ref="E40:F40"/>
    <mergeCell ref="A41:C41"/>
    <mergeCell ref="E41:F41"/>
    <mergeCell ref="A42:C42"/>
    <mergeCell ref="E42:F42"/>
    <mergeCell ref="A37:C37"/>
    <mergeCell ref="E37:F37"/>
    <mergeCell ref="A38:C38"/>
    <mergeCell ref="E38:F38"/>
    <mergeCell ref="A39:C39"/>
    <mergeCell ref="E39:F39"/>
    <mergeCell ref="A34:C34"/>
    <mergeCell ref="E34:F34"/>
    <mergeCell ref="A35:C35"/>
    <mergeCell ref="E35:F35"/>
    <mergeCell ref="A36:C36"/>
    <mergeCell ref="E36:F36"/>
    <mergeCell ref="A31:C31"/>
    <mergeCell ref="E31:F31"/>
    <mergeCell ref="A32:C32"/>
    <mergeCell ref="E32:F32"/>
    <mergeCell ref="A33:C33"/>
    <mergeCell ref="E33:F33"/>
    <mergeCell ref="A28:C28"/>
    <mergeCell ref="E28:F28"/>
    <mergeCell ref="A29:C29"/>
    <mergeCell ref="E29:F29"/>
    <mergeCell ref="A30:C30"/>
    <mergeCell ref="E30:F30"/>
    <mergeCell ref="A25:C25"/>
    <mergeCell ref="E25:F25"/>
    <mergeCell ref="A26:C26"/>
    <mergeCell ref="E26:F26"/>
    <mergeCell ref="A27:C27"/>
    <mergeCell ref="E27:F27"/>
    <mergeCell ref="A22:C22"/>
    <mergeCell ref="E22:F22"/>
    <mergeCell ref="A23:C23"/>
    <mergeCell ref="E23:F23"/>
    <mergeCell ref="A24:C24"/>
    <mergeCell ref="E24:F24"/>
    <mergeCell ref="A19:C19"/>
    <mergeCell ref="E19:F19"/>
    <mergeCell ref="A20:C20"/>
    <mergeCell ref="E20:F20"/>
    <mergeCell ref="A21:C21"/>
    <mergeCell ref="E21:F21"/>
    <mergeCell ref="A16:C16"/>
    <mergeCell ref="E16:F16"/>
    <mergeCell ref="A17:C17"/>
    <mergeCell ref="E17:F17"/>
    <mergeCell ref="A18:C18"/>
    <mergeCell ref="E18:F18"/>
    <mergeCell ref="A13:C13"/>
    <mergeCell ref="E13:F13"/>
    <mergeCell ref="A14:C14"/>
    <mergeCell ref="E14:F14"/>
    <mergeCell ref="A15:C15"/>
    <mergeCell ref="E15:F15"/>
    <mergeCell ref="A10:C10"/>
    <mergeCell ref="E10:F10"/>
    <mergeCell ref="A11:C11"/>
    <mergeCell ref="E11:F11"/>
    <mergeCell ref="A12:C12"/>
    <mergeCell ref="E12:F12"/>
    <mergeCell ref="A7:C7"/>
    <mergeCell ref="E7:F7"/>
    <mergeCell ref="A8:C8"/>
    <mergeCell ref="E8:F8"/>
    <mergeCell ref="A9:C9"/>
    <mergeCell ref="E9:F9"/>
    <mergeCell ref="A2:I2"/>
    <mergeCell ref="A3:I3"/>
    <mergeCell ref="A4:I4"/>
    <mergeCell ref="E5:F5"/>
    <mergeCell ref="A6:C6"/>
    <mergeCell ref="E6:F6"/>
  </mergeCells>
  <conditionalFormatting sqref="I73:I74">
    <cfRule type="expression" dxfId="19" priority="2">
      <formula>_xlfn.ISFORMULA($I$73)</formula>
    </cfRule>
  </conditionalFormatting>
  <conditionalFormatting sqref="I104">
    <cfRule type="expression" dxfId="18" priority="1">
      <formula>_xlfn.ISFORMULA(I104)</formula>
    </cfRule>
  </conditionalFormatting>
  <hyperlinks>
    <hyperlink ref="A1" location="BS!A1" display="(Balance Sheet 1st Page)" xr:uid="{4B029127-D8D5-4EA6-8196-BB651723FB27}"/>
  </hyperlinks>
  <printOptions horizontalCentered="1"/>
  <pageMargins left="0.25" right="0.25" top="0.75" bottom="0.75" header="0.3" footer="0.3"/>
  <pageSetup scale="7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C44B1-1A11-4312-A063-3AEBFC7399BB}">
  <sheetPr codeName="Sheet19">
    <tabColor theme="4" tint="0.59999389629810485"/>
    <pageSetUpPr fitToPage="1"/>
  </sheetPr>
  <dimension ref="A1:J55"/>
  <sheetViews>
    <sheetView workbookViewId="0">
      <selection activeCell="M17" sqref="M17"/>
    </sheetView>
  </sheetViews>
  <sheetFormatPr defaultColWidth="9.140625" defaultRowHeight="15.75" x14ac:dyDescent="0.25"/>
  <cols>
    <col min="1" max="1" width="14.42578125" style="64" customWidth="1"/>
    <col min="2" max="8" width="12.7109375" style="64" customWidth="1"/>
    <col min="9" max="9" width="9.140625" style="64"/>
    <col min="10" max="10" width="10.28515625" style="64" bestFit="1" customWidth="1"/>
    <col min="11" max="16384" width="9.140625" style="64"/>
  </cols>
  <sheetData>
    <row r="1" spans="1:10" x14ac:dyDescent="0.25">
      <c r="A1" s="1" t="s">
        <v>60</v>
      </c>
    </row>
    <row r="2" spans="1:10" ht="12" customHeight="1" x14ac:dyDescent="0.25">
      <c r="A2" s="28"/>
      <c r="B2" s="28"/>
      <c r="C2" s="28"/>
      <c r="D2" s="28"/>
      <c r="E2" s="28"/>
      <c r="F2" s="28"/>
      <c r="G2" s="28"/>
      <c r="H2" s="66" t="str">
        <f>BS!B5&amp;" "&amp;TEXT(BS!G6,"m/d/yy")</f>
        <v>name date</v>
      </c>
    </row>
    <row r="3" spans="1:10" ht="13.5" customHeight="1" x14ac:dyDescent="0.25">
      <c r="A3" s="157" t="s">
        <v>96</v>
      </c>
      <c r="B3" s="157"/>
      <c r="C3" s="157"/>
      <c r="D3" s="157"/>
      <c r="E3" s="157"/>
      <c r="F3" s="157"/>
      <c r="G3" s="157"/>
      <c r="H3" s="157"/>
      <c r="I3" s="1"/>
    </row>
    <row r="4" spans="1:10" ht="9.9499999999999993" customHeight="1" x14ac:dyDescent="0.25">
      <c r="A4" s="28"/>
      <c r="B4" s="28"/>
      <c r="C4" s="28"/>
      <c r="D4" s="28"/>
      <c r="E4" s="28"/>
      <c r="F4" s="28"/>
      <c r="G4" s="28"/>
      <c r="H4" s="28"/>
    </row>
    <row r="5" spans="1:10" x14ac:dyDescent="0.25">
      <c r="A5" s="158" t="s">
        <v>97</v>
      </c>
      <c r="B5" s="159" t="s">
        <v>75</v>
      </c>
      <c r="C5" s="159" t="s">
        <v>71</v>
      </c>
      <c r="D5" s="159" t="s">
        <v>76</v>
      </c>
      <c r="E5" s="160" t="s">
        <v>77</v>
      </c>
      <c r="F5" s="85" t="s">
        <v>78</v>
      </c>
      <c r="G5" s="85" t="s">
        <v>79</v>
      </c>
      <c r="H5" s="161" t="s">
        <v>62</v>
      </c>
    </row>
    <row r="6" spans="1:10" x14ac:dyDescent="0.25">
      <c r="A6" s="162"/>
      <c r="B6" s="106"/>
      <c r="C6" s="100"/>
      <c r="D6" s="106" t="str">
        <f>IF(ISBLANK(C6),"",B6*C6)</f>
        <v/>
      </c>
      <c r="E6" s="90"/>
      <c r="F6" s="107"/>
      <c r="G6" s="107"/>
      <c r="H6" s="74" t="str">
        <f>IF(ISBLANK(F6),IF(ISBLANK(G6),"",G6*D6),D6*F6*E6/100)</f>
        <v/>
      </c>
      <c r="J6" s="163"/>
    </row>
    <row r="7" spans="1:10" x14ac:dyDescent="0.25">
      <c r="A7" s="162"/>
      <c r="B7" s="106"/>
      <c r="C7" s="100"/>
      <c r="D7" s="106" t="str">
        <f>IF(ISBLANK(C7),"",B7*C7)</f>
        <v/>
      </c>
      <c r="E7" s="90"/>
      <c r="F7" s="107"/>
      <c r="G7" s="107"/>
      <c r="H7" s="74" t="str">
        <f>IF(ISBLANK(F7),IF(ISBLANK(G7),"",G7*D7),D7*F7*E7/100)</f>
        <v/>
      </c>
    </row>
    <row r="8" spans="1:10" ht="15.75" customHeight="1" x14ac:dyDescent="0.25">
      <c r="A8" s="162"/>
      <c r="B8" s="106"/>
      <c r="C8" s="100"/>
      <c r="D8" s="106" t="str">
        <f>IF(ISBLANK(C8),"",B8*C8)</f>
        <v/>
      </c>
      <c r="E8" s="90"/>
      <c r="F8" s="107"/>
      <c r="G8" s="107"/>
      <c r="H8" s="74" t="str">
        <f t="shared" ref="H8:H10" si="0">IF(ISBLANK(F8),IF(ISBLANK(G8),"",G8*D8),D8*F8*E8/100)</f>
        <v/>
      </c>
    </row>
    <row r="9" spans="1:10" ht="15.75" customHeight="1" x14ac:dyDescent="0.25">
      <c r="A9" s="162"/>
      <c r="B9" s="106"/>
      <c r="C9" s="100"/>
      <c r="D9" s="106" t="str">
        <f>IF(ISBLANK(C9),"",B9*C9)</f>
        <v/>
      </c>
      <c r="E9" s="90"/>
      <c r="F9" s="107"/>
      <c r="G9" s="107"/>
      <c r="H9" s="74" t="str">
        <f t="shared" si="0"/>
        <v/>
      </c>
    </row>
    <row r="10" spans="1:10" ht="16.5" thickBot="1" x14ac:dyDescent="0.3">
      <c r="A10" s="162"/>
      <c r="B10" s="106"/>
      <c r="C10" s="100"/>
      <c r="D10" s="106" t="str">
        <f>IF(ISBLANK(C10),"",B10*C10)</f>
        <v/>
      </c>
      <c r="E10" s="90"/>
      <c r="F10" s="107"/>
      <c r="G10" s="107"/>
      <c r="H10" s="74" t="str">
        <f t="shared" si="0"/>
        <v/>
      </c>
    </row>
    <row r="11" spans="1:10" ht="16.5" thickBot="1" x14ac:dyDescent="0.3">
      <c r="A11" s="78" t="s">
        <v>98</v>
      </c>
      <c r="B11" s="78"/>
      <c r="C11" s="78"/>
      <c r="D11" s="78"/>
      <c r="E11" s="78"/>
      <c r="F11" s="78"/>
      <c r="G11" s="79"/>
      <c r="H11" s="80">
        <f>SUM(H6:H10)</f>
        <v>0</v>
      </c>
    </row>
    <row r="12" spans="1:10" ht="17.100000000000001" customHeight="1" x14ac:dyDescent="0.25">
      <c r="A12" s="164"/>
      <c r="B12" s="164"/>
      <c r="C12" s="164"/>
      <c r="D12" s="164"/>
      <c r="E12" s="164"/>
      <c r="F12" s="164"/>
      <c r="G12" s="164"/>
      <c r="H12" s="164"/>
    </row>
    <row r="13" spans="1:10" x14ac:dyDescent="0.25">
      <c r="A13" s="68" t="s">
        <v>36</v>
      </c>
      <c r="B13" s="69"/>
      <c r="C13" s="69"/>
      <c r="D13" s="70" t="s">
        <v>62</v>
      </c>
      <c r="E13" s="68" t="s">
        <v>99</v>
      </c>
      <c r="F13" s="69"/>
      <c r="G13" s="69"/>
      <c r="H13" s="70" t="s">
        <v>62</v>
      </c>
    </row>
    <row r="14" spans="1:10" x14ac:dyDescent="0.25">
      <c r="A14" s="71"/>
      <c r="B14" s="72"/>
      <c r="C14" s="73"/>
      <c r="D14" s="74"/>
      <c r="E14" s="71"/>
      <c r="F14" s="72"/>
      <c r="G14" s="73"/>
      <c r="H14" s="74"/>
    </row>
    <row r="15" spans="1:10" x14ac:dyDescent="0.25">
      <c r="A15" s="71"/>
      <c r="B15" s="72"/>
      <c r="C15" s="73"/>
      <c r="D15" s="74"/>
      <c r="E15" s="71"/>
      <c r="F15" s="75"/>
      <c r="G15" s="76"/>
      <c r="H15" s="74"/>
    </row>
    <row r="16" spans="1:10" x14ac:dyDescent="0.25">
      <c r="A16" s="71"/>
      <c r="B16" s="72"/>
      <c r="C16" s="73"/>
      <c r="D16" s="74"/>
      <c r="E16" s="71"/>
      <c r="F16" s="72"/>
      <c r="G16" s="73"/>
      <c r="H16" s="74"/>
    </row>
    <row r="17" spans="1:8" x14ac:dyDescent="0.25">
      <c r="A17" s="71"/>
      <c r="B17" s="72"/>
      <c r="C17" s="73"/>
      <c r="D17" s="74"/>
      <c r="E17" s="71"/>
      <c r="F17" s="72"/>
      <c r="G17" s="73"/>
      <c r="H17" s="74"/>
    </row>
    <row r="18" spans="1:8" ht="16.5" thickBot="1" x14ac:dyDescent="0.3">
      <c r="A18" s="71"/>
      <c r="B18" s="72"/>
      <c r="C18" s="73"/>
      <c r="D18" s="74"/>
      <c r="E18" s="71"/>
      <c r="F18" s="75"/>
      <c r="G18" s="76"/>
      <c r="H18" s="74"/>
    </row>
    <row r="19" spans="1:8" ht="16.5" thickBot="1" x14ac:dyDescent="0.3">
      <c r="A19" s="78" t="s">
        <v>100</v>
      </c>
      <c r="B19" s="78"/>
      <c r="C19" s="79"/>
      <c r="D19" s="80">
        <f>SUM(D14:D18)</f>
        <v>0</v>
      </c>
      <c r="E19" s="78" t="s">
        <v>101</v>
      </c>
      <c r="F19" s="78"/>
      <c r="G19" s="79"/>
      <c r="H19" s="80">
        <f>SUM(H14:H18)</f>
        <v>0</v>
      </c>
    </row>
    <row r="20" spans="1:8" ht="17.100000000000001" customHeight="1" x14ac:dyDescent="0.25">
      <c r="A20" s="164"/>
      <c r="B20" s="164"/>
      <c r="C20" s="164"/>
      <c r="D20" s="164"/>
      <c r="E20" s="164"/>
      <c r="F20" s="164"/>
      <c r="G20" s="164"/>
      <c r="H20" s="164"/>
    </row>
    <row r="21" spans="1:8" x14ac:dyDescent="0.25">
      <c r="A21" s="68" t="s">
        <v>38</v>
      </c>
      <c r="B21" s="69"/>
      <c r="C21" s="69"/>
      <c r="D21" s="70" t="s">
        <v>62</v>
      </c>
      <c r="E21" s="68" t="s">
        <v>47</v>
      </c>
      <c r="F21" s="69"/>
      <c r="G21" s="69"/>
      <c r="H21" s="70" t="s">
        <v>62</v>
      </c>
    </row>
    <row r="22" spans="1:8" x14ac:dyDescent="0.25">
      <c r="A22" s="71"/>
      <c r="B22" s="72"/>
      <c r="C22" s="73"/>
      <c r="D22" s="74"/>
      <c r="E22" s="71"/>
      <c r="F22" s="72"/>
      <c r="G22" s="73"/>
      <c r="H22" s="74"/>
    </row>
    <row r="23" spans="1:8" x14ac:dyDescent="0.25">
      <c r="A23" s="71"/>
      <c r="B23" s="72"/>
      <c r="C23" s="73"/>
      <c r="D23" s="74"/>
      <c r="E23" s="71"/>
      <c r="F23" s="75"/>
      <c r="G23" s="76"/>
      <c r="H23" s="74"/>
    </row>
    <row r="24" spans="1:8" x14ac:dyDescent="0.25">
      <c r="A24" s="71"/>
      <c r="B24" s="72"/>
      <c r="C24" s="73"/>
      <c r="D24" s="74"/>
      <c r="E24" s="71"/>
      <c r="F24" s="72"/>
      <c r="G24" s="73"/>
      <c r="H24" s="74"/>
    </row>
    <row r="25" spans="1:8" x14ac:dyDescent="0.25">
      <c r="A25" s="71"/>
      <c r="B25" s="72"/>
      <c r="C25" s="73"/>
      <c r="D25" s="165"/>
      <c r="E25" s="71"/>
      <c r="F25" s="72"/>
      <c r="G25" s="73"/>
      <c r="H25" s="74"/>
    </row>
    <row r="26" spans="1:8" ht="16.5" thickBot="1" x14ac:dyDescent="0.3">
      <c r="A26" s="71"/>
      <c r="B26" s="72"/>
      <c r="C26" s="73"/>
      <c r="D26" s="166"/>
      <c r="E26" s="71"/>
      <c r="F26" s="75"/>
      <c r="G26" s="76"/>
      <c r="H26" s="74"/>
    </row>
    <row r="27" spans="1:8" ht="16.5" thickBot="1" x14ac:dyDescent="0.3">
      <c r="A27" s="78" t="s">
        <v>102</v>
      </c>
      <c r="B27" s="78"/>
      <c r="C27" s="79"/>
      <c r="D27" s="80">
        <f>SUM(D22:D26)</f>
        <v>0</v>
      </c>
      <c r="E27" s="114" t="s">
        <v>103</v>
      </c>
      <c r="F27" s="78"/>
      <c r="G27" s="79"/>
      <c r="H27" s="80">
        <f>SUM(H22:H26)</f>
        <v>0</v>
      </c>
    </row>
    <row r="28" spans="1:8" ht="17.100000000000001" customHeight="1" x14ac:dyDescent="0.25">
      <c r="A28" s="164"/>
      <c r="B28" s="164"/>
      <c r="C28" s="164"/>
      <c r="D28" s="164"/>
      <c r="E28" s="164"/>
      <c r="F28" s="164"/>
      <c r="G28" s="164"/>
      <c r="H28" s="164"/>
    </row>
    <row r="29" spans="1:8" x14ac:dyDescent="0.25">
      <c r="A29" s="68" t="s">
        <v>43</v>
      </c>
      <c r="B29" s="69"/>
      <c r="C29" s="69"/>
      <c r="D29" s="167" t="s">
        <v>104</v>
      </c>
      <c r="E29" s="167"/>
      <c r="F29" s="85" t="s">
        <v>105</v>
      </c>
      <c r="G29" s="85" t="s">
        <v>106</v>
      </c>
      <c r="H29" s="97" t="s">
        <v>62</v>
      </c>
    </row>
    <row r="30" spans="1:8" x14ac:dyDescent="0.25">
      <c r="A30" s="86"/>
      <c r="B30" s="98"/>
      <c r="C30" s="87"/>
      <c r="D30" s="168"/>
      <c r="E30" s="169"/>
      <c r="F30" s="90"/>
      <c r="G30" s="107"/>
      <c r="H30" s="170" t="str">
        <f>IF(ISBLANK(G30),"",F30*G30)</f>
        <v/>
      </c>
    </row>
    <row r="31" spans="1:8" x14ac:dyDescent="0.25">
      <c r="A31" s="86"/>
      <c r="B31" s="98"/>
      <c r="C31" s="87"/>
      <c r="D31" s="168"/>
      <c r="E31" s="169"/>
      <c r="F31" s="90"/>
      <c r="G31" s="107"/>
      <c r="H31" s="170" t="str">
        <f t="shared" ref="H31:H39" si="1">IF(ISBLANK(G31),"",F31*G31)</f>
        <v/>
      </c>
    </row>
    <row r="32" spans="1:8" x14ac:dyDescent="0.25">
      <c r="A32" s="86"/>
      <c r="B32" s="98"/>
      <c r="C32" s="87"/>
      <c r="D32" s="168"/>
      <c r="E32" s="169"/>
      <c r="F32" s="90"/>
      <c r="G32" s="107"/>
      <c r="H32" s="170" t="str">
        <f t="shared" si="1"/>
        <v/>
      </c>
    </row>
    <row r="33" spans="1:8" x14ac:dyDescent="0.25">
      <c r="A33" s="86"/>
      <c r="B33" s="98"/>
      <c r="C33" s="87"/>
      <c r="D33" s="168"/>
      <c r="E33" s="169"/>
      <c r="F33" s="90"/>
      <c r="G33" s="107"/>
      <c r="H33" s="170" t="str">
        <f t="shared" si="1"/>
        <v/>
      </c>
    </row>
    <row r="34" spans="1:8" x14ac:dyDescent="0.25">
      <c r="A34" s="86"/>
      <c r="B34" s="98"/>
      <c r="C34" s="87"/>
      <c r="D34" s="168"/>
      <c r="E34" s="169"/>
      <c r="F34" s="90"/>
      <c r="G34" s="107"/>
      <c r="H34" s="170" t="str">
        <f t="shared" si="1"/>
        <v/>
      </c>
    </row>
    <row r="35" spans="1:8" x14ac:dyDescent="0.25">
      <c r="A35" s="86"/>
      <c r="B35" s="98"/>
      <c r="C35" s="87"/>
      <c r="D35" s="168"/>
      <c r="E35" s="169"/>
      <c r="F35" s="90"/>
      <c r="G35" s="107"/>
      <c r="H35" s="170" t="str">
        <f t="shared" si="1"/>
        <v/>
      </c>
    </row>
    <row r="36" spans="1:8" x14ac:dyDescent="0.25">
      <c r="A36" s="86"/>
      <c r="B36" s="98"/>
      <c r="C36" s="87"/>
      <c r="D36" s="168"/>
      <c r="E36" s="169"/>
      <c r="F36" s="90"/>
      <c r="G36" s="107"/>
      <c r="H36" s="170" t="str">
        <f t="shared" si="1"/>
        <v/>
      </c>
    </row>
    <row r="37" spans="1:8" x14ac:dyDescent="0.25">
      <c r="A37" s="86"/>
      <c r="B37" s="98"/>
      <c r="C37" s="87"/>
      <c r="D37" s="168"/>
      <c r="E37" s="169"/>
      <c r="F37" s="90"/>
      <c r="G37" s="107"/>
      <c r="H37" s="170" t="str">
        <f t="shared" si="1"/>
        <v/>
      </c>
    </row>
    <row r="38" spans="1:8" x14ac:dyDescent="0.25">
      <c r="A38" s="86"/>
      <c r="B38" s="98"/>
      <c r="C38" s="87"/>
      <c r="D38" s="168"/>
      <c r="E38" s="169"/>
      <c r="F38" s="90"/>
      <c r="G38" s="107"/>
      <c r="H38" s="170" t="str">
        <f t="shared" si="1"/>
        <v/>
      </c>
    </row>
    <row r="39" spans="1:8" ht="16.5" thickBot="1" x14ac:dyDescent="0.3">
      <c r="A39" s="86"/>
      <c r="B39" s="98"/>
      <c r="C39" s="87"/>
      <c r="D39" s="168"/>
      <c r="E39" s="169"/>
      <c r="F39" s="90"/>
      <c r="G39" s="107"/>
      <c r="H39" s="170" t="str">
        <f t="shared" si="1"/>
        <v/>
      </c>
    </row>
    <row r="40" spans="1:8" ht="16.5" thickBot="1" x14ac:dyDescent="0.3">
      <c r="A40" s="78" t="s">
        <v>107</v>
      </c>
      <c r="B40" s="171"/>
      <c r="C40" s="171"/>
      <c r="D40" s="171"/>
      <c r="E40" s="171"/>
      <c r="F40" s="171"/>
      <c r="G40" s="172"/>
      <c r="H40" s="80">
        <f>SUM(H30:H39)</f>
        <v>0</v>
      </c>
    </row>
    <row r="41" spans="1:8" ht="17.100000000000001" customHeight="1" x14ac:dyDescent="0.25">
      <c r="A41" s="164" t="s">
        <v>83</v>
      </c>
      <c r="B41" s="164"/>
      <c r="C41" s="164"/>
      <c r="D41" s="164"/>
      <c r="E41" s="164"/>
      <c r="F41" s="164"/>
      <c r="G41" s="164"/>
      <c r="H41" s="164"/>
    </row>
    <row r="42" spans="1:8" x14ac:dyDescent="0.25">
      <c r="A42" s="68" t="s">
        <v>45</v>
      </c>
      <c r="B42" s="69"/>
      <c r="C42" s="69"/>
      <c r="D42" s="167" t="s">
        <v>104</v>
      </c>
      <c r="E42" s="167"/>
      <c r="F42" s="167"/>
      <c r="G42" s="85" t="s">
        <v>108</v>
      </c>
      <c r="H42" s="97" t="s">
        <v>62</v>
      </c>
    </row>
    <row r="43" spans="1:8" x14ac:dyDescent="0.25">
      <c r="A43" s="86"/>
      <c r="B43" s="98"/>
      <c r="C43" s="87"/>
      <c r="D43" s="173"/>
      <c r="E43" s="174"/>
      <c r="F43" s="175"/>
      <c r="G43" s="176"/>
      <c r="H43" s="74"/>
    </row>
    <row r="44" spans="1:8" x14ac:dyDescent="0.25">
      <c r="A44" s="86"/>
      <c r="B44" s="98"/>
      <c r="C44" s="87"/>
      <c r="D44" s="173"/>
      <c r="E44" s="174"/>
      <c r="F44" s="175"/>
      <c r="G44" s="176"/>
      <c r="H44" s="74"/>
    </row>
    <row r="45" spans="1:8" x14ac:dyDescent="0.25">
      <c r="A45" s="86"/>
      <c r="B45" s="98"/>
      <c r="C45" s="87"/>
      <c r="D45" s="173"/>
      <c r="E45" s="174"/>
      <c r="F45" s="175"/>
      <c r="G45" s="176"/>
      <c r="H45" s="74"/>
    </row>
    <row r="46" spans="1:8" x14ac:dyDescent="0.25">
      <c r="A46" s="86"/>
      <c r="B46" s="98"/>
      <c r="C46" s="87"/>
      <c r="D46" s="173"/>
      <c r="E46" s="174"/>
      <c r="F46" s="175"/>
      <c r="G46" s="176"/>
      <c r="H46" s="74"/>
    </row>
    <row r="47" spans="1:8" x14ac:dyDescent="0.25">
      <c r="A47" s="86"/>
      <c r="B47" s="98"/>
      <c r="C47" s="87"/>
      <c r="D47" s="173"/>
      <c r="E47" s="174"/>
      <c r="F47" s="175"/>
      <c r="G47" s="176"/>
      <c r="H47" s="74"/>
    </row>
    <row r="48" spans="1:8" x14ac:dyDescent="0.25">
      <c r="A48" s="86"/>
      <c r="B48" s="98"/>
      <c r="C48" s="87"/>
      <c r="D48" s="173"/>
      <c r="E48" s="174"/>
      <c r="F48" s="175"/>
      <c r="G48" s="176"/>
      <c r="H48" s="74"/>
    </row>
    <row r="49" spans="1:9" x14ac:dyDescent="0.25">
      <c r="A49" s="86"/>
      <c r="B49" s="98"/>
      <c r="C49" s="87"/>
      <c r="D49" s="173"/>
      <c r="E49" s="174"/>
      <c r="F49" s="175"/>
      <c r="G49" s="176"/>
      <c r="H49" s="74"/>
    </row>
    <row r="50" spans="1:9" x14ac:dyDescent="0.25">
      <c r="A50" s="86"/>
      <c r="B50" s="98"/>
      <c r="C50" s="87"/>
      <c r="D50" s="173"/>
      <c r="E50" s="174"/>
      <c r="F50" s="175"/>
      <c r="G50" s="176"/>
      <c r="H50" s="74"/>
    </row>
    <row r="51" spans="1:9" x14ac:dyDescent="0.25">
      <c r="A51" s="86"/>
      <c r="B51" s="98"/>
      <c r="C51" s="87"/>
      <c r="D51" s="173"/>
      <c r="E51" s="174"/>
      <c r="F51" s="175"/>
      <c r="G51" s="176"/>
      <c r="H51" s="74"/>
    </row>
    <row r="52" spans="1:9" ht="16.5" thickBot="1" x14ac:dyDescent="0.3">
      <c r="A52" s="86"/>
      <c r="B52" s="98"/>
      <c r="C52" s="87"/>
      <c r="D52" s="173"/>
      <c r="E52" s="174"/>
      <c r="F52" s="175"/>
      <c r="G52" s="176"/>
      <c r="H52" s="74"/>
    </row>
    <row r="53" spans="1:9" ht="16.5" thickBot="1" x14ac:dyDescent="0.3">
      <c r="A53" s="78" t="s">
        <v>109</v>
      </c>
      <c r="B53" s="78"/>
      <c r="C53" s="78"/>
      <c r="D53" s="78"/>
      <c r="E53" s="78"/>
      <c r="F53" s="78"/>
      <c r="G53" s="79"/>
      <c r="H53" s="80">
        <f>SUM(H43:H52)</f>
        <v>0</v>
      </c>
    </row>
    <row r="54" spans="1:9" ht="9.9499999999999993" customHeight="1" x14ac:dyDescent="0.25">
      <c r="A54" s="28"/>
      <c r="B54" s="28"/>
      <c r="C54" s="28"/>
      <c r="D54" s="28"/>
      <c r="E54" s="28"/>
      <c r="F54" s="28"/>
      <c r="G54" s="28"/>
      <c r="H54" s="28"/>
    </row>
    <row r="55" spans="1:9" x14ac:dyDescent="0.25">
      <c r="A55" s="63" t="s">
        <v>110</v>
      </c>
      <c r="B55" s="63"/>
      <c r="C55" s="63"/>
      <c r="D55" s="63"/>
      <c r="E55" s="63"/>
      <c r="F55" s="63"/>
      <c r="G55" s="63"/>
      <c r="H55" s="63"/>
      <c r="I55" s="115"/>
    </row>
  </sheetData>
  <mergeCells count="81">
    <mergeCell ref="A51:C51"/>
    <mergeCell ref="D51:F51"/>
    <mergeCell ref="A52:C52"/>
    <mergeCell ref="D52:F52"/>
    <mergeCell ref="A53:G53"/>
    <mergeCell ref="A55:H55"/>
    <mergeCell ref="A48:C48"/>
    <mergeCell ref="D48:F48"/>
    <mergeCell ref="A49:C49"/>
    <mergeCell ref="D49:F49"/>
    <mergeCell ref="A50:C50"/>
    <mergeCell ref="D50:F50"/>
    <mergeCell ref="A45:C45"/>
    <mergeCell ref="D45:F45"/>
    <mergeCell ref="A46:C46"/>
    <mergeCell ref="D46:F46"/>
    <mergeCell ref="A47:C47"/>
    <mergeCell ref="D47:F47"/>
    <mergeCell ref="A42:C42"/>
    <mergeCell ref="D42:F42"/>
    <mergeCell ref="A43:C43"/>
    <mergeCell ref="D43:F43"/>
    <mergeCell ref="A44:C44"/>
    <mergeCell ref="D44:F44"/>
    <mergeCell ref="A38:C38"/>
    <mergeCell ref="D38:E38"/>
    <mergeCell ref="A39:C39"/>
    <mergeCell ref="D39:E39"/>
    <mergeCell ref="A40:G40"/>
    <mergeCell ref="A41:H41"/>
    <mergeCell ref="A35:C35"/>
    <mergeCell ref="D35:E35"/>
    <mergeCell ref="A36:C36"/>
    <mergeCell ref="D36:E36"/>
    <mergeCell ref="A37:C37"/>
    <mergeCell ref="D37:E37"/>
    <mergeCell ref="A32:C32"/>
    <mergeCell ref="D32:E32"/>
    <mergeCell ref="A33:C33"/>
    <mergeCell ref="D33:E33"/>
    <mergeCell ref="A34:C34"/>
    <mergeCell ref="D34:E34"/>
    <mergeCell ref="A28:H28"/>
    <mergeCell ref="A29:C29"/>
    <mergeCell ref="D29:E29"/>
    <mergeCell ref="A30:C30"/>
    <mergeCell ref="D30:E30"/>
    <mergeCell ref="A31:C31"/>
    <mergeCell ref="D31:E31"/>
    <mergeCell ref="A25:C25"/>
    <mergeCell ref="E25:G25"/>
    <mergeCell ref="A26:C26"/>
    <mergeCell ref="E26:G26"/>
    <mergeCell ref="A27:C27"/>
    <mergeCell ref="E27:G27"/>
    <mergeCell ref="A22:C22"/>
    <mergeCell ref="E22:G22"/>
    <mergeCell ref="A23:C23"/>
    <mergeCell ref="E23:G23"/>
    <mergeCell ref="A24:C24"/>
    <mergeCell ref="E24:G24"/>
    <mergeCell ref="A18:C18"/>
    <mergeCell ref="E18:G18"/>
    <mergeCell ref="A19:C19"/>
    <mergeCell ref="E19:G19"/>
    <mergeCell ref="A20:H20"/>
    <mergeCell ref="A21:C21"/>
    <mergeCell ref="E21:G21"/>
    <mergeCell ref="A15:C15"/>
    <mergeCell ref="E15:G15"/>
    <mergeCell ref="A16:C16"/>
    <mergeCell ref="E16:G16"/>
    <mergeCell ref="A17:C17"/>
    <mergeCell ref="E17:G17"/>
    <mergeCell ref="A3:H3"/>
    <mergeCell ref="A11:G11"/>
    <mergeCell ref="A12:H12"/>
    <mergeCell ref="A13:C13"/>
    <mergeCell ref="E13:G13"/>
    <mergeCell ref="A14:C14"/>
    <mergeCell ref="E14:G14"/>
  </mergeCells>
  <conditionalFormatting sqref="D6">
    <cfRule type="expression" dxfId="17" priority="10">
      <formula>_xlfn.ISFORMULA(D6)</formula>
    </cfRule>
  </conditionalFormatting>
  <conditionalFormatting sqref="D10">
    <cfRule type="expression" dxfId="16" priority="9">
      <formula>_xlfn.ISFORMULA(D10)</formula>
    </cfRule>
  </conditionalFormatting>
  <conditionalFormatting sqref="H11">
    <cfRule type="expression" dxfId="15" priority="8">
      <formula>_xlfn.ISFORMULA(H11)</formula>
    </cfRule>
  </conditionalFormatting>
  <conditionalFormatting sqref="H19">
    <cfRule type="expression" dxfId="14" priority="7">
      <formula>_xlfn.ISFORMULA(H19)</formula>
    </cfRule>
  </conditionalFormatting>
  <conditionalFormatting sqref="D19">
    <cfRule type="expression" dxfId="13" priority="6">
      <formula>_xlfn.ISFORMULA(D19)</formula>
    </cfRule>
  </conditionalFormatting>
  <conditionalFormatting sqref="D27">
    <cfRule type="expression" dxfId="12" priority="5">
      <formula>_xlfn.ISFORMULA(D27)</formula>
    </cfRule>
  </conditionalFormatting>
  <conditionalFormatting sqref="H27">
    <cfRule type="expression" dxfId="11" priority="4">
      <formula>_xlfn.ISFORMULA(H27)</formula>
    </cfRule>
  </conditionalFormatting>
  <conditionalFormatting sqref="H40">
    <cfRule type="expression" dxfId="10" priority="3">
      <formula>_xlfn.ISFORMULA(H40)</formula>
    </cfRule>
  </conditionalFormatting>
  <conditionalFormatting sqref="H53">
    <cfRule type="expression" dxfId="9" priority="2">
      <formula>_xlfn.ISFORMULA(H53)</formula>
    </cfRule>
  </conditionalFormatting>
  <conditionalFormatting sqref="A2:H2 A4:H53 A3">
    <cfRule type="expression" dxfId="8" priority="1">
      <formula>_xlfn.ISFORMULA(A2)</formula>
    </cfRule>
  </conditionalFormatting>
  <hyperlinks>
    <hyperlink ref="A1" location="BS!A1" display="(Balance Sheet 1st Page)" xr:uid="{946B6631-A594-4AA8-820D-6168A800308D}"/>
  </hyperlinks>
  <printOptions horizontalCentered="1"/>
  <pageMargins left="0.5" right="0.5" top="0.75" bottom="0.75" header="0.5" footer="0.5"/>
  <pageSetup scale="8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99227-80FE-4982-A13F-683CBA7E78F4}">
  <sheetPr codeName="Sheet20">
    <tabColor theme="4" tint="0.59999389629810485"/>
    <pageSetUpPr fitToPage="1"/>
  </sheetPr>
  <dimension ref="A1:I49"/>
  <sheetViews>
    <sheetView workbookViewId="0">
      <selection activeCell="M17" sqref="M17"/>
    </sheetView>
  </sheetViews>
  <sheetFormatPr defaultColWidth="9.140625" defaultRowHeight="15.75" x14ac:dyDescent="0.25"/>
  <cols>
    <col min="1" max="1" width="18.140625" style="64" customWidth="1"/>
    <col min="2" max="8" width="12.7109375" style="64" customWidth="1"/>
    <col min="9" max="16384" width="9.140625" style="64"/>
  </cols>
  <sheetData>
    <row r="1" spans="1:9" x14ac:dyDescent="0.25">
      <c r="A1" s="1" t="s">
        <v>60</v>
      </c>
    </row>
    <row r="2" spans="1:9" ht="12" customHeight="1" x14ac:dyDescent="0.25">
      <c r="A2" s="177" t="str">
        <f>BS!B5&amp;" "&amp;TEXT(BS!G6,"m/d/yy")</f>
        <v>name date</v>
      </c>
      <c r="B2" s="178"/>
      <c r="C2" s="178"/>
      <c r="D2" s="178"/>
      <c r="E2" s="178"/>
      <c r="F2" s="178"/>
      <c r="G2" s="178"/>
      <c r="H2" s="178"/>
    </row>
    <row r="3" spans="1:9" ht="13.5" customHeight="1" x14ac:dyDescent="0.25">
      <c r="A3" s="67" t="s">
        <v>111</v>
      </c>
      <c r="B3" s="67"/>
      <c r="C3" s="67"/>
      <c r="D3" s="67"/>
      <c r="E3" s="67"/>
      <c r="F3" s="67"/>
      <c r="G3" s="67"/>
      <c r="H3" s="67"/>
      <c r="I3" s="1"/>
    </row>
    <row r="4" spans="1:9" ht="9.9499999999999993" customHeight="1" x14ac:dyDescent="0.25">
      <c r="A4" s="179"/>
      <c r="B4" s="180"/>
      <c r="C4" s="180"/>
      <c r="D4" s="180"/>
      <c r="E4" s="180"/>
      <c r="F4" s="180"/>
      <c r="G4" s="180"/>
      <c r="H4" s="180"/>
    </row>
    <row r="5" spans="1:9" x14ac:dyDescent="0.25">
      <c r="A5" s="68" t="s">
        <v>11</v>
      </c>
      <c r="B5" s="69"/>
      <c r="C5" s="69"/>
      <c r="D5" s="70" t="s">
        <v>62</v>
      </c>
      <c r="E5" s="68" t="s">
        <v>13</v>
      </c>
      <c r="F5" s="69"/>
      <c r="G5" s="69"/>
      <c r="H5" s="70" t="s">
        <v>62</v>
      </c>
    </row>
    <row r="6" spans="1:9" x14ac:dyDescent="0.25">
      <c r="A6" s="71"/>
      <c r="B6" s="72"/>
      <c r="C6" s="73"/>
      <c r="D6" s="74"/>
      <c r="E6" s="71"/>
      <c r="F6" s="72"/>
      <c r="G6" s="73"/>
      <c r="H6" s="74"/>
    </row>
    <row r="7" spans="1:9" x14ac:dyDescent="0.25">
      <c r="A7" s="71"/>
      <c r="B7" s="72"/>
      <c r="C7" s="73"/>
      <c r="D7" s="74"/>
      <c r="E7" s="71"/>
      <c r="F7" s="75"/>
      <c r="G7" s="76"/>
      <c r="H7" s="74"/>
    </row>
    <row r="8" spans="1:9" ht="15.75" customHeight="1" x14ac:dyDescent="0.25">
      <c r="A8" s="71"/>
      <c r="B8" s="72"/>
      <c r="C8" s="73"/>
      <c r="D8" s="74"/>
      <c r="E8" s="71"/>
      <c r="F8" s="72"/>
      <c r="G8" s="73"/>
      <c r="H8" s="74"/>
    </row>
    <row r="9" spans="1:9" ht="15.75" customHeight="1" x14ac:dyDescent="0.25">
      <c r="A9" s="71"/>
      <c r="B9" s="72"/>
      <c r="C9" s="73"/>
      <c r="D9" s="74"/>
      <c r="E9" s="71"/>
      <c r="F9" s="72"/>
      <c r="G9" s="73"/>
      <c r="H9" s="74"/>
    </row>
    <row r="10" spans="1:9" ht="16.5" thickBot="1" x14ac:dyDescent="0.3">
      <c r="A10" s="71"/>
      <c r="B10" s="72"/>
      <c r="C10" s="73"/>
      <c r="D10" s="77"/>
      <c r="E10" s="71"/>
      <c r="F10" s="75"/>
      <c r="G10" s="76"/>
      <c r="H10" s="77"/>
    </row>
    <row r="11" spans="1:9" ht="16.5" thickBot="1" x14ac:dyDescent="0.3">
      <c r="A11" s="78" t="s">
        <v>112</v>
      </c>
      <c r="B11" s="78"/>
      <c r="C11" s="79"/>
      <c r="D11" s="80">
        <f>SUM(D6:D10)</f>
        <v>0</v>
      </c>
      <c r="E11" s="78" t="s">
        <v>113</v>
      </c>
      <c r="F11" s="78"/>
      <c r="G11" s="79"/>
      <c r="H11" s="80">
        <f>SUM(H6:H10)</f>
        <v>0</v>
      </c>
    </row>
    <row r="12" spans="1:9" ht="17.100000000000001" customHeight="1" x14ac:dyDescent="0.25">
      <c r="A12" s="81"/>
      <c r="B12" s="82"/>
      <c r="C12" s="82"/>
      <c r="D12" s="82"/>
      <c r="E12" s="82"/>
      <c r="F12" s="82"/>
      <c r="G12" s="82"/>
      <c r="H12" s="82"/>
    </row>
    <row r="13" spans="1:9" x14ac:dyDescent="0.25">
      <c r="A13" s="68" t="s">
        <v>15</v>
      </c>
      <c r="B13" s="83"/>
      <c r="C13" s="84" t="s">
        <v>114</v>
      </c>
      <c r="D13" s="84"/>
      <c r="E13" s="85" t="s">
        <v>115</v>
      </c>
      <c r="F13" s="85" t="s">
        <v>116</v>
      </c>
      <c r="G13" s="85" t="s">
        <v>117</v>
      </c>
      <c r="H13" s="70" t="s">
        <v>118</v>
      </c>
    </row>
    <row r="14" spans="1:9" x14ac:dyDescent="0.25">
      <c r="A14" s="86"/>
      <c r="B14" s="87"/>
      <c r="C14" s="88"/>
      <c r="D14" s="89"/>
      <c r="E14" s="181"/>
      <c r="F14" s="182"/>
      <c r="G14" s="183"/>
      <c r="H14" s="183"/>
    </row>
    <row r="15" spans="1:9" x14ac:dyDescent="0.25">
      <c r="A15" s="86"/>
      <c r="B15" s="87"/>
      <c r="C15" s="88"/>
      <c r="D15" s="89"/>
      <c r="E15" s="181"/>
      <c r="F15" s="182"/>
      <c r="G15" s="183"/>
      <c r="H15" s="183"/>
    </row>
    <row r="16" spans="1:9" x14ac:dyDescent="0.25">
      <c r="A16" s="86"/>
      <c r="B16" s="87"/>
      <c r="C16" s="88"/>
      <c r="D16" s="89"/>
      <c r="E16" s="181"/>
      <c r="F16" s="182"/>
      <c r="G16" s="183"/>
      <c r="H16" s="183"/>
    </row>
    <row r="17" spans="1:8" x14ac:dyDescent="0.25">
      <c r="A17" s="86"/>
      <c r="B17" s="87"/>
      <c r="C17" s="88"/>
      <c r="D17" s="89"/>
      <c r="E17" s="181"/>
      <c r="F17" s="182"/>
      <c r="G17" s="183"/>
      <c r="H17" s="183"/>
    </row>
    <row r="18" spans="1:8" x14ac:dyDescent="0.25">
      <c r="A18" s="86"/>
      <c r="B18" s="87"/>
      <c r="C18" s="88"/>
      <c r="D18" s="89"/>
      <c r="E18" s="181"/>
      <c r="F18" s="182"/>
      <c r="G18" s="183"/>
      <c r="H18" s="183"/>
    </row>
    <row r="19" spans="1:8" ht="16.5" thickBot="1" x14ac:dyDescent="0.3">
      <c r="A19" s="86"/>
      <c r="B19" s="87"/>
      <c r="C19" s="88"/>
      <c r="D19" s="95"/>
      <c r="E19" s="181"/>
      <c r="F19" s="182"/>
      <c r="G19" s="183"/>
      <c r="H19" s="183"/>
    </row>
    <row r="20" spans="1:8" ht="16.5" thickBot="1" x14ac:dyDescent="0.3">
      <c r="A20" s="78" t="s">
        <v>119</v>
      </c>
      <c r="B20" s="78"/>
      <c r="C20" s="78"/>
      <c r="D20" s="78"/>
      <c r="E20" s="78"/>
      <c r="F20" s="79"/>
      <c r="G20" s="80">
        <f>SUM(G14:G19)</f>
        <v>0</v>
      </c>
      <c r="H20" s="80">
        <f>SUM(H14:H19)</f>
        <v>0</v>
      </c>
    </row>
    <row r="21" spans="1:8" ht="17.100000000000001" customHeight="1" x14ac:dyDescent="0.25">
      <c r="A21" s="81"/>
      <c r="B21" s="82"/>
      <c r="C21" s="82"/>
      <c r="D21" s="82"/>
      <c r="E21" s="82"/>
      <c r="F21" s="82"/>
      <c r="G21" s="82"/>
      <c r="H21" s="82"/>
    </row>
    <row r="22" spans="1:8" ht="15.75" customHeight="1" x14ac:dyDescent="0.25">
      <c r="A22" s="68" t="s">
        <v>120</v>
      </c>
      <c r="B22" s="83"/>
      <c r="C22" s="84" t="s">
        <v>121</v>
      </c>
      <c r="D22" s="84"/>
      <c r="E22" s="85" t="s">
        <v>115</v>
      </c>
      <c r="F22" s="85" t="s">
        <v>122</v>
      </c>
      <c r="G22" s="85" t="s">
        <v>117</v>
      </c>
      <c r="H22" s="70" t="s">
        <v>118</v>
      </c>
    </row>
    <row r="23" spans="1:8" x14ac:dyDescent="0.25">
      <c r="A23" s="86"/>
      <c r="B23" s="87"/>
      <c r="C23" s="88"/>
      <c r="D23" s="89"/>
      <c r="E23" s="181"/>
      <c r="F23" s="182"/>
      <c r="G23" s="184"/>
      <c r="H23" s="184"/>
    </row>
    <row r="24" spans="1:8" x14ac:dyDescent="0.25">
      <c r="A24" s="86"/>
      <c r="B24" s="87"/>
      <c r="C24" s="88"/>
      <c r="D24" s="89"/>
      <c r="E24" s="181"/>
      <c r="F24" s="182"/>
      <c r="G24" s="184"/>
      <c r="H24" s="184"/>
    </row>
    <row r="25" spans="1:8" x14ac:dyDescent="0.25">
      <c r="A25" s="86"/>
      <c r="B25" s="87"/>
      <c r="C25" s="88"/>
      <c r="D25" s="89"/>
      <c r="E25" s="181"/>
      <c r="F25" s="182"/>
      <c r="G25" s="184"/>
      <c r="H25" s="184"/>
    </row>
    <row r="26" spans="1:8" x14ac:dyDescent="0.25">
      <c r="A26" s="86"/>
      <c r="B26" s="87"/>
      <c r="C26" s="88"/>
      <c r="D26" s="89"/>
      <c r="E26" s="181"/>
      <c r="F26" s="182"/>
      <c r="G26" s="184"/>
      <c r="H26" s="184"/>
    </row>
    <row r="27" spans="1:8" x14ac:dyDescent="0.25">
      <c r="A27" s="86"/>
      <c r="B27" s="87"/>
      <c r="C27" s="88"/>
      <c r="D27" s="89"/>
      <c r="E27" s="181"/>
      <c r="F27" s="182"/>
      <c r="G27" s="184"/>
      <c r="H27" s="184"/>
    </row>
    <row r="28" spans="1:8" ht="16.5" thickBot="1" x14ac:dyDescent="0.3">
      <c r="A28" s="86"/>
      <c r="B28" s="87"/>
      <c r="C28" s="88"/>
      <c r="D28" s="95"/>
      <c r="E28" s="181"/>
      <c r="F28" s="182"/>
      <c r="G28" s="184"/>
      <c r="H28" s="184"/>
    </row>
    <row r="29" spans="1:8" ht="16.5" thickBot="1" x14ac:dyDescent="0.3">
      <c r="A29" s="78" t="s">
        <v>123</v>
      </c>
      <c r="B29" s="78"/>
      <c r="C29" s="78"/>
      <c r="D29" s="78"/>
      <c r="E29" s="78"/>
      <c r="F29" s="79"/>
      <c r="G29" s="80">
        <f>SUM(G23:G28)</f>
        <v>0</v>
      </c>
      <c r="H29" s="80">
        <f>SUM(H23:H28)</f>
        <v>0</v>
      </c>
    </row>
    <row r="30" spans="1:8" ht="17.100000000000001" customHeight="1" x14ac:dyDescent="0.25">
      <c r="A30" s="81"/>
      <c r="B30" s="82"/>
      <c r="C30" s="82"/>
      <c r="D30" s="82"/>
      <c r="E30" s="82"/>
      <c r="F30" s="82"/>
      <c r="G30" s="82"/>
      <c r="H30" s="82"/>
    </row>
    <row r="31" spans="1:8" x14ac:dyDescent="0.25">
      <c r="A31" s="68" t="s">
        <v>124</v>
      </c>
      <c r="B31" s="83"/>
      <c r="C31" s="84"/>
      <c r="D31" s="84"/>
      <c r="E31" s="85" t="s">
        <v>115</v>
      </c>
      <c r="F31" s="85" t="s">
        <v>125</v>
      </c>
      <c r="G31" s="85" t="s">
        <v>117</v>
      </c>
      <c r="H31" s="70" t="s">
        <v>118</v>
      </c>
    </row>
    <row r="32" spans="1:8" x14ac:dyDescent="0.25">
      <c r="A32" s="86"/>
      <c r="B32" s="98"/>
      <c r="C32" s="98"/>
      <c r="D32" s="87"/>
      <c r="E32" s="181"/>
      <c r="F32" s="185"/>
      <c r="G32" s="185"/>
      <c r="H32" s="185"/>
    </row>
    <row r="33" spans="1:8" x14ac:dyDescent="0.25">
      <c r="A33" s="86"/>
      <c r="B33" s="98"/>
      <c r="C33" s="98"/>
      <c r="D33" s="87"/>
      <c r="E33" s="181"/>
      <c r="F33" s="185"/>
      <c r="G33" s="185"/>
      <c r="H33" s="185"/>
    </row>
    <row r="34" spans="1:8" x14ac:dyDescent="0.25">
      <c r="A34" s="86"/>
      <c r="B34" s="98"/>
      <c r="C34" s="98"/>
      <c r="D34" s="87"/>
      <c r="E34" s="181"/>
      <c r="F34" s="185"/>
      <c r="G34" s="185"/>
      <c r="H34" s="185"/>
    </row>
    <row r="35" spans="1:8" x14ac:dyDescent="0.25">
      <c r="A35" s="86"/>
      <c r="B35" s="98"/>
      <c r="C35" s="98"/>
      <c r="D35" s="87"/>
      <c r="E35" s="181"/>
      <c r="F35" s="185"/>
      <c r="G35" s="185"/>
      <c r="H35" s="185"/>
    </row>
    <row r="36" spans="1:8" x14ac:dyDescent="0.25">
      <c r="A36" s="86"/>
      <c r="B36" s="98"/>
      <c r="C36" s="98"/>
      <c r="D36" s="87"/>
      <c r="E36" s="181"/>
      <c r="F36" s="185"/>
      <c r="G36" s="185"/>
      <c r="H36" s="185"/>
    </row>
    <row r="37" spans="1:8" ht="16.5" thickBot="1" x14ac:dyDescent="0.3">
      <c r="A37" s="86"/>
      <c r="B37" s="98"/>
      <c r="C37" s="98"/>
      <c r="D37" s="87"/>
      <c r="E37" s="181"/>
      <c r="F37" s="185"/>
      <c r="G37" s="185"/>
      <c r="H37" s="185"/>
    </row>
    <row r="38" spans="1:8" ht="16.5" thickBot="1" x14ac:dyDescent="0.3">
      <c r="A38" s="78" t="s">
        <v>126</v>
      </c>
      <c r="B38" s="78"/>
      <c r="C38" s="78"/>
      <c r="D38" s="78"/>
      <c r="E38" s="78"/>
      <c r="F38" s="79"/>
      <c r="G38" s="80">
        <f>SUM(G32:G37)</f>
        <v>0</v>
      </c>
      <c r="H38" s="80">
        <f>SUM(H32:H37)</f>
        <v>0</v>
      </c>
    </row>
    <row r="39" spans="1:8" ht="17.100000000000001" customHeight="1" x14ac:dyDescent="0.25">
      <c r="A39" s="81"/>
      <c r="B39" s="82"/>
      <c r="C39" s="82"/>
      <c r="D39" s="82"/>
      <c r="E39" s="82"/>
      <c r="F39" s="82"/>
      <c r="G39" s="82"/>
      <c r="H39" s="82"/>
    </row>
    <row r="40" spans="1:8" x14ac:dyDescent="0.25">
      <c r="A40" s="68" t="s">
        <v>21</v>
      </c>
      <c r="B40" s="83"/>
      <c r="C40" s="84" t="s">
        <v>127</v>
      </c>
      <c r="D40" s="84"/>
      <c r="E40" s="85" t="s">
        <v>115</v>
      </c>
      <c r="F40" s="85" t="s">
        <v>122</v>
      </c>
      <c r="G40" s="85" t="s">
        <v>117</v>
      </c>
      <c r="H40" s="70" t="s">
        <v>118</v>
      </c>
    </row>
    <row r="41" spans="1:8" x14ac:dyDescent="0.25">
      <c r="A41" s="86"/>
      <c r="B41" s="87"/>
      <c r="C41" s="88"/>
      <c r="D41" s="89"/>
      <c r="E41" s="181"/>
      <c r="F41" s="182"/>
      <c r="G41" s="184"/>
      <c r="H41" s="184"/>
    </row>
    <row r="42" spans="1:8" x14ac:dyDescent="0.25">
      <c r="A42" s="86"/>
      <c r="B42" s="87"/>
      <c r="C42" s="88"/>
      <c r="D42" s="89"/>
      <c r="E42" s="181"/>
      <c r="F42" s="182"/>
      <c r="G42" s="184"/>
      <c r="H42" s="184"/>
    </row>
    <row r="43" spans="1:8" x14ac:dyDescent="0.25">
      <c r="A43" s="86"/>
      <c r="B43" s="87"/>
      <c r="C43" s="88"/>
      <c r="D43" s="89"/>
      <c r="E43" s="181"/>
      <c r="F43" s="182"/>
      <c r="G43" s="184"/>
      <c r="H43" s="184"/>
    </row>
    <row r="44" spans="1:8" x14ac:dyDescent="0.25">
      <c r="A44" s="86"/>
      <c r="B44" s="87"/>
      <c r="C44" s="88"/>
      <c r="D44" s="89"/>
      <c r="E44" s="181"/>
      <c r="F44" s="182"/>
      <c r="G44" s="184"/>
      <c r="H44" s="184"/>
    </row>
    <row r="45" spans="1:8" x14ac:dyDescent="0.25">
      <c r="A45" s="86"/>
      <c r="B45" s="87"/>
      <c r="C45" s="88"/>
      <c r="D45" s="89"/>
      <c r="E45" s="181"/>
      <c r="F45" s="182"/>
      <c r="G45" s="184"/>
      <c r="H45" s="184"/>
    </row>
    <row r="46" spans="1:8" ht="16.5" thickBot="1" x14ac:dyDescent="0.3">
      <c r="A46" s="86"/>
      <c r="B46" s="87"/>
      <c r="C46" s="88"/>
      <c r="D46" s="95"/>
      <c r="E46" s="181"/>
      <c r="F46" s="182"/>
      <c r="G46" s="184"/>
      <c r="H46" s="184"/>
    </row>
    <row r="47" spans="1:8" ht="16.5" thickBot="1" x14ac:dyDescent="0.3">
      <c r="A47" s="78" t="s">
        <v>128</v>
      </c>
      <c r="B47" s="78"/>
      <c r="C47" s="78"/>
      <c r="D47" s="78"/>
      <c r="E47" s="78"/>
      <c r="F47" s="79"/>
      <c r="G47" s="80">
        <f>SUM(G41:G46)</f>
        <v>0</v>
      </c>
      <c r="H47" s="80">
        <f>SUM(H41:H46)</f>
        <v>0</v>
      </c>
    </row>
    <row r="48" spans="1:8" ht="9.9499999999999993" customHeight="1" x14ac:dyDescent="0.25">
      <c r="A48" s="28"/>
      <c r="B48" s="28"/>
      <c r="C48" s="28"/>
      <c r="D48" s="28"/>
      <c r="E48" s="28"/>
      <c r="F48" s="28"/>
      <c r="G48" s="28"/>
      <c r="H48" s="28"/>
    </row>
    <row r="49" spans="1:9" x14ac:dyDescent="0.25">
      <c r="A49" s="63" t="s">
        <v>129</v>
      </c>
      <c r="B49" s="63"/>
      <c r="C49" s="63"/>
      <c r="D49" s="63"/>
      <c r="E49" s="63"/>
      <c r="F49" s="63"/>
      <c r="G49" s="63"/>
      <c r="H49" s="63"/>
      <c r="I49" s="115"/>
    </row>
  </sheetData>
  <mergeCells count="76">
    <mergeCell ref="A47:F47"/>
    <mergeCell ref="A49:H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6:D36"/>
    <mergeCell ref="A37:D37"/>
    <mergeCell ref="A38:F38"/>
    <mergeCell ref="A39:H39"/>
    <mergeCell ref="A40:B40"/>
    <mergeCell ref="C40:D40"/>
    <mergeCell ref="A31:B31"/>
    <mergeCell ref="C31:D31"/>
    <mergeCell ref="A32:D32"/>
    <mergeCell ref="A33:D33"/>
    <mergeCell ref="A34:D34"/>
    <mergeCell ref="A35:D35"/>
    <mergeCell ref="A27:B27"/>
    <mergeCell ref="C27:D27"/>
    <mergeCell ref="A28:B28"/>
    <mergeCell ref="C28:D28"/>
    <mergeCell ref="A29:F29"/>
    <mergeCell ref="A30:H30"/>
    <mergeCell ref="A24:B24"/>
    <mergeCell ref="C24:D24"/>
    <mergeCell ref="A25:B25"/>
    <mergeCell ref="C25:D25"/>
    <mergeCell ref="A26:B26"/>
    <mergeCell ref="C26:D26"/>
    <mergeCell ref="A20:F20"/>
    <mergeCell ref="A21:H21"/>
    <mergeCell ref="A22:B22"/>
    <mergeCell ref="C22:D22"/>
    <mergeCell ref="A23:B23"/>
    <mergeCell ref="C23:D23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0:C10"/>
    <mergeCell ref="E10:G10"/>
    <mergeCell ref="A11:C11"/>
    <mergeCell ref="E11:G11"/>
    <mergeCell ref="A12:H12"/>
    <mergeCell ref="A13:B13"/>
    <mergeCell ref="C13:D13"/>
    <mergeCell ref="A7:C7"/>
    <mergeCell ref="E7:G7"/>
    <mergeCell ref="A8:C8"/>
    <mergeCell ref="E8:G8"/>
    <mergeCell ref="A9:C9"/>
    <mergeCell ref="E9:G9"/>
    <mergeCell ref="A2:H2"/>
    <mergeCell ref="A3:H3"/>
    <mergeCell ref="A4:H4"/>
    <mergeCell ref="A5:C5"/>
    <mergeCell ref="E5:G5"/>
    <mergeCell ref="A6:C6"/>
    <mergeCell ref="E6:G6"/>
  </mergeCells>
  <conditionalFormatting sqref="A2:H47">
    <cfRule type="expression" dxfId="7" priority="1">
      <formula>_xlfn.ISFORMULA(A2)</formula>
    </cfRule>
  </conditionalFormatting>
  <hyperlinks>
    <hyperlink ref="A1" location="BS!A1" display="(Balance Sheet 1st Page)" xr:uid="{3E93A04D-98BF-4E9B-AC43-1F67A4D35863}"/>
  </hyperlinks>
  <printOptions horizontalCentered="1"/>
  <pageMargins left="0.5" right="0.5" top="0.75" bottom="0.75" header="0.5" footer="0.5"/>
  <pageSetup scale="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8999C-2BD5-412A-BC60-E5AD94467178}">
  <sheetPr codeName="Sheet21">
    <tabColor theme="4" tint="0.59999389629810485"/>
    <pageSetUpPr fitToPage="1"/>
  </sheetPr>
  <dimension ref="A1:AV61"/>
  <sheetViews>
    <sheetView workbookViewId="0">
      <selection activeCell="M17" sqref="M17"/>
    </sheetView>
  </sheetViews>
  <sheetFormatPr defaultColWidth="9.140625" defaultRowHeight="15.75" x14ac:dyDescent="0.25"/>
  <cols>
    <col min="1" max="1" width="26.140625" style="64" customWidth="1"/>
    <col min="2" max="2" width="13.7109375" style="64" customWidth="1"/>
    <col min="3" max="3" width="8.7109375" style="64" customWidth="1"/>
    <col min="4" max="4" width="11.28515625" style="64" bestFit="1" customWidth="1"/>
    <col min="5" max="5" width="10.85546875" style="64" customWidth="1"/>
    <col min="6" max="6" width="9.5703125" style="64" customWidth="1"/>
    <col min="7" max="7" width="10.28515625" style="64" customWidth="1"/>
    <col min="8" max="8" width="9.7109375" style="64" customWidth="1"/>
    <col min="9" max="9" width="12.7109375" style="64" customWidth="1"/>
    <col min="10" max="10" width="4.28515625" style="64" customWidth="1"/>
    <col min="11" max="11" width="12.7109375" style="64" bestFit="1" customWidth="1"/>
    <col min="12" max="12" width="11" style="64" customWidth="1"/>
    <col min="13" max="13" width="4" style="64" customWidth="1"/>
    <col min="14" max="14" width="9.140625" style="64"/>
    <col min="15" max="15" width="10.140625" style="64" bestFit="1" customWidth="1"/>
    <col min="16" max="16" width="11.28515625" style="64" customWidth="1"/>
    <col min="17" max="17" width="22.7109375" style="64" customWidth="1"/>
    <col min="18" max="18" width="14.28515625" style="64" hidden="1" customWidth="1"/>
    <col min="19" max="19" width="9.140625" style="64" hidden="1" customWidth="1"/>
    <col min="20" max="20" width="11.140625" style="64" hidden="1" customWidth="1"/>
    <col min="21" max="46" width="8.7109375" style="64" hidden="1" customWidth="1"/>
    <col min="47" max="47" width="12" style="64" customWidth="1"/>
    <col min="48" max="48" width="15" style="64" bestFit="1" customWidth="1"/>
    <col min="49" max="16384" width="9.140625" style="64"/>
  </cols>
  <sheetData>
    <row r="1" spans="1:48" x14ac:dyDescent="0.25">
      <c r="A1" s="1" t="s">
        <v>60</v>
      </c>
    </row>
    <row r="2" spans="1:48" ht="12" customHeight="1" x14ac:dyDescent="0.25">
      <c r="A2" s="186" t="str">
        <f>BS!B5&amp;" "&amp;TEXT(BS!G6,"m/d/yy")</f>
        <v>name date</v>
      </c>
      <c r="B2" s="186"/>
      <c r="C2" s="186"/>
      <c r="D2" s="186"/>
      <c r="E2" s="186"/>
      <c r="F2" s="186"/>
      <c r="G2" s="186"/>
      <c r="H2" s="186"/>
      <c r="I2" s="186"/>
    </row>
    <row r="3" spans="1:48" ht="13.5" customHeight="1" x14ac:dyDescent="0.25">
      <c r="A3" s="67" t="s">
        <v>130</v>
      </c>
      <c r="B3" s="67"/>
      <c r="C3" s="67"/>
      <c r="D3" s="67"/>
      <c r="E3" s="67"/>
      <c r="F3" s="67"/>
      <c r="G3" s="67"/>
      <c r="H3" s="67"/>
      <c r="I3" s="67"/>
      <c r="J3" s="1"/>
    </row>
    <row r="4" spans="1:48" ht="9.9499999999999993" customHeight="1" x14ac:dyDescent="0.25">
      <c r="A4" s="187"/>
      <c r="B4" s="188"/>
      <c r="C4" s="188"/>
      <c r="D4" s="188"/>
      <c r="E4" s="188"/>
      <c r="F4" s="188"/>
      <c r="G4" s="188"/>
      <c r="H4" s="188"/>
      <c r="I4" s="188"/>
    </row>
    <row r="5" spans="1:48" ht="33" customHeight="1" x14ac:dyDescent="0.25">
      <c r="A5" s="189" t="s">
        <v>131</v>
      </c>
      <c r="B5" s="160" t="s">
        <v>114</v>
      </c>
      <c r="C5" s="160" t="s">
        <v>115</v>
      </c>
      <c r="D5" s="190" t="s">
        <v>132</v>
      </c>
      <c r="E5" s="190" t="s">
        <v>133</v>
      </c>
      <c r="F5" s="160" t="s">
        <v>134</v>
      </c>
      <c r="G5" s="190" t="s">
        <v>135</v>
      </c>
      <c r="H5" s="190" t="s">
        <v>136</v>
      </c>
      <c r="I5" s="191" t="s">
        <v>137</v>
      </c>
      <c r="K5" s="192" t="s">
        <v>138</v>
      </c>
      <c r="L5" s="193" t="s">
        <v>139</v>
      </c>
      <c r="U5" s="194">
        <v>1</v>
      </c>
      <c r="V5" s="194">
        <v>2</v>
      </c>
      <c r="W5" s="194">
        <v>3</v>
      </c>
      <c r="X5" s="194">
        <v>4</v>
      </c>
      <c r="Y5" s="194">
        <v>5</v>
      </c>
      <c r="Z5" s="194">
        <v>6</v>
      </c>
      <c r="AA5" s="194">
        <v>7</v>
      </c>
      <c r="AB5" s="194">
        <v>8</v>
      </c>
      <c r="AC5" s="194">
        <v>9</v>
      </c>
      <c r="AD5" s="194">
        <v>10</v>
      </c>
      <c r="AE5" s="194">
        <v>11</v>
      </c>
      <c r="AF5" s="194">
        <v>12</v>
      </c>
      <c r="AG5" s="194">
        <v>13</v>
      </c>
      <c r="AH5" s="194">
        <v>14</v>
      </c>
      <c r="AI5" s="194">
        <v>15</v>
      </c>
      <c r="AJ5" s="194">
        <v>16</v>
      </c>
      <c r="AK5" s="194">
        <v>17</v>
      </c>
      <c r="AL5" s="194">
        <v>18</v>
      </c>
      <c r="AM5" s="194">
        <v>19</v>
      </c>
      <c r="AN5" s="194">
        <v>20</v>
      </c>
      <c r="AO5" s="194">
        <v>21</v>
      </c>
      <c r="AP5" s="194">
        <v>22</v>
      </c>
      <c r="AQ5" s="194">
        <v>23</v>
      </c>
      <c r="AR5" s="194">
        <v>24</v>
      </c>
      <c r="AS5" s="194">
        <v>25</v>
      </c>
      <c r="AT5" s="194">
        <v>26</v>
      </c>
    </row>
    <row r="6" spans="1:48" x14ac:dyDescent="0.25">
      <c r="A6" s="105"/>
      <c r="B6" s="106"/>
      <c r="C6" s="195"/>
      <c r="D6" s="196"/>
      <c r="E6" s="197"/>
      <c r="F6" s="106"/>
      <c r="G6" s="74"/>
      <c r="H6" s="74"/>
      <c r="I6" s="74"/>
      <c r="K6" s="198" t="str">
        <f>IF(ISBLANK(I6),"",ROUND(SUM(U6:AT6),0))</f>
        <v/>
      </c>
      <c r="L6" s="199" t="str">
        <f>IF(ISBLANK(F6),"",E6*F6)</f>
        <v/>
      </c>
      <c r="N6" s="200" t="s">
        <v>140</v>
      </c>
      <c r="O6" s="200" t="s">
        <v>141</v>
      </c>
      <c r="P6" s="200" t="s">
        <v>142</v>
      </c>
      <c r="R6" s="201" t="s">
        <v>143</v>
      </c>
      <c r="S6" s="202" t="s">
        <v>144</v>
      </c>
      <c r="T6" s="203" t="s">
        <v>142</v>
      </c>
      <c r="U6" s="204" t="e">
        <f t="shared" ref="U6:U17" si="0">-PPMT((C6/F6),1,NPER(C6/(F6),-E6,I6),I6)</f>
        <v>#DIV/0!</v>
      </c>
      <c r="V6" s="205" t="str">
        <f t="shared" ref="V6:V17" si="1">IF(F6&gt;1,-PPMT((C6/F6),2,NPER(C6/(F6),-E6,I6),I6),"")</f>
        <v/>
      </c>
      <c r="W6" s="205" t="str">
        <f t="shared" ref="W6:W17" si="2">IF(F6&gt;2,-PPMT((C6/F6),3,NPER(C6/(F6),-E6,I6),I6),"")</f>
        <v/>
      </c>
      <c r="X6" s="205" t="str">
        <f t="shared" ref="X6:X17" si="3">IF(F6&gt;3,-PPMT((C6/F6),4,NPER(C6/(F6),-E6,I6),I6),"")</f>
        <v/>
      </c>
      <c r="Y6" s="205" t="str">
        <f t="shared" ref="Y6:Y17" si="4">IF(F6&gt;4,-PPMT((C6/F6),5,NPER(C6/(F6),-E6,I6),I6),"")</f>
        <v/>
      </c>
      <c r="Z6" s="205" t="str">
        <f t="shared" ref="Z6:Z17" si="5">IF(F6&gt;5,-PPMT((C6/F6),6,NPER(C6/(F6),-E6,I6),I6),"")</f>
        <v/>
      </c>
      <c r="AA6" s="205" t="str">
        <f t="shared" ref="AA6:AA17" si="6">IF(F6&gt;6,-PPMT((C6/F6),7,NPER(C6/(F6),-E6,I6),I6),"")</f>
        <v/>
      </c>
      <c r="AB6" s="205" t="str">
        <f t="shared" ref="AB6:AB17" si="7">IF(F6&gt;7,-PPMT((C6/F6),8,NPER(C6/(F6),-E6,I6),I6),"")</f>
        <v/>
      </c>
      <c r="AC6" s="205" t="str">
        <f t="shared" ref="AC6:AC17" si="8">IF(F6&gt;8,-PPMT((C6/F6),9,NPER(C6/(F6),-E6,I6),I6),"")</f>
        <v/>
      </c>
      <c r="AD6" s="205" t="str">
        <f t="shared" ref="AD6:AD17" si="9">IF(F6&gt;9,-PPMT((C6/F6),10,NPER(C6/(F6),-E6,I6),I6),"")</f>
        <v/>
      </c>
      <c r="AE6" s="205" t="str">
        <f t="shared" ref="AE6:AE17" si="10">IF(F6&gt;10,-PPMT((C6/F6),11,NPER(C6/(F6),-E6,I6),I6),"")</f>
        <v/>
      </c>
      <c r="AF6" s="205" t="str">
        <f t="shared" ref="AF6:AF17" si="11">IF(F6&gt;11,-PPMT((C6/F6),12,NPER(C6/(F6),-E6,I6),I6),"")</f>
        <v/>
      </c>
      <c r="AG6" s="205" t="str">
        <f t="shared" ref="AG6:AG17" si="12">IF(F6&gt;12,-PPMT((C6/F6),13,NPER(C6/(F6),-E6,I6),I6),"")</f>
        <v/>
      </c>
      <c r="AH6" s="205" t="str">
        <f t="shared" ref="AH6:AH17" si="13">IF(F6&gt;13,-PPMT((C6/F6),14,NPER(C6/(F6),-E6,I6),I6),"")</f>
        <v/>
      </c>
      <c r="AI6" s="205" t="str">
        <f t="shared" ref="AI6:AI17" si="14">IF(F6&gt;14,-PPMT((C6/F6),15,NPER(C6/(F6),-E6,I6),I6),"")</f>
        <v/>
      </c>
      <c r="AJ6" s="205" t="str">
        <f t="shared" ref="AJ6:AJ17" si="15">IF(F6&gt;15,-PPMT((C6/F6),16,NPER(C6/(F6),-E6,I6),I6),"")</f>
        <v/>
      </c>
      <c r="AK6" s="205" t="str">
        <f t="shared" ref="AK6:AK17" si="16">IF(F6&gt;16,-PPMT((C6/F6),17,NPER(C6/(F6),-E6,I6),I6),"")</f>
        <v/>
      </c>
      <c r="AL6" s="205" t="str">
        <f t="shared" ref="AL6:AL17" si="17">IF(F6&gt;17,-PPMT((C6/F6),18,NPER(C6/(F6),-E6,I6),I6),"")</f>
        <v/>
      </c>
      <c r="AM6" s="205" t="str">
        <f t="shared" ref="AM6:AM17" si="18">IF(F6&gt;18,-PPMT((C6/F6),19,NPER(C6/(F6),-E6,I6),I6),"")</f>
        <v/>
      </c>
      <c r="AN6" s="205" t="str">
        <f t="shared" ref="AN6:AN17" si="19">IF(F6&gt;19,-PPMT((C6/F6),20,NPER(C6/(F6),-E6,I6),I6),"")</f>
        <v/>
      </c>
      <c r="AO6" s="205" t="str">
        <f t="shared" ref="AO6:AO17" si="20">IF(F6&gt;20,-PPMT((C6/F6),21,NPER(C6/(F6),-E6,I6),I6),"")</f>
        <v/>
      </c>
      <c r="AP6" s="205" t="str">
        <f t="shared" ref="AP6:AP17" si="21">IF(F6&gt;21,-PPMT((C6/F6),22,NPER(C6/(F6),-E6,I6),I6),"")</f>
        <v/>
      </c>
      <c r="AQ6" s="205" t="str">
        <f t="shared" ref="AQ6:AQ17" si="22">IF(F6&gt;22,-PPMT((C6/F6),23,NPER(C6/(F6),-E6,I6),I6),"")</f>
        <v/>
      </c>
      <c r="AR6" s="205" t="str">
        <f t="shared" ref="AR6:AR17" si="23">IF(F6&gt;23,-PPMT((C6/F6),24,NPER(C6/(F6),-E6,I6),I6),"")</f>
        <v/>
      </c>
      <c r="AS6" s="205" t="str">
        <f t="shared" ref="AS6:AS17" si="24">IF(F6&gt;24,-PPMT((C6/F6),25,NPER(C6/(F6),-E6,I6),I6),"")</f>
        <v/>
      </c>
      <c r="AT6" s="205" t="str">
        <f t="shared" ref="AT6:AT17" si="25">IF(F6&gt;25,-PPMT((C6/F6),26,NPER(C6/(F6),-E6,I6),I6),"")</f>
        <v/>
      </c>
    </row>
    <row r="7" spans="1:48" x14ac:dyDescent="0.25">
      <c r="A7" s="206"/>
      <c r="B7" s="106"/>
      <c r="C7" s="195"/>
      <c r="D7" s="196"/>
      <c r="E7" s="197"/>
      <c r="F7" s="106"/>
      <c r="G7" s="74"/>
      <c r="H7" s="74"/>
      <c r="I7" s="74"/>
      <c r="K7" s="198" t="str">
        <f t="shared" ref="K7:K17" si="26">IF(ISBLANK(I7),"",ROUND(SUM(U7:AT7),0))</f>
        <v/>
      </c>
      <c r="L7" s="199" t="str">
        <f t="shared" ref="L7:L17" si="27">IF(ISBLANK(F7),"",E7*F7)</f>
        <v/>
      </c>
      <c r="N7" s="207">
        <v>10000</v>
      </c>
      <c r="O7" s="208">
        <v>5.2499999999999998E-2</v>
      </c>
      <c r="P7" s="209" t="s">
        <v>145</v>
      </c>
      <c r="R7" s="210" t="s">
        <v>145</v>
      </c>
      <c r="S7" s="211">
        <v>12</v>
      </c>
      <c r="T7" s="212" t="s">
        <v>146</v>
      </c>
      <c r="U7" s="204" t="e">
        <f t="shared" si="0"/>
        <v>#DIV/0!</v>
      </c>
      <c r="V7" s="205" t="str">
        <f t="shared" si="1"/>
        <v/>
      </c>
      <c r="W7" s="205" t="str">
        <f t="shared" si="2"/>
        <v/>
      </c>
      <c r="X7" s="205" t="str">
        <f t="shared" si="3"/>
        <v/>
      </c>
      <c r="Y7" s="205" t="str">
        <f t="shared" si="4"/>
        <v/>
      </c>
      <c r="Z7" s="205" t="str">
        <f t="shared" si="5"/>
        <v/>
      </c>
      <c r="AA7" s="205" t="str">
        <f t="shared" si="6"/>
        <v/>
      </c>
      <c r="AB7" s="205" t="str">
        <f t="shared" si="7"/>
        <v/>
      </c>
      <c r="AC7" s="205" t="str">
        <f t="shared" si="8"/>
        <v/>
      </c>
      <c r="AD7" s="205" t="str">
        <f t="shared" si="9"/>
        <v/>
      </c>
      <c r="AE7" s="205" t="str">
        <f t="shared" si="10"/>
        <v/>
      </c>
      <c r="AF7" s="205" t="str">
        <f t="shared" si="11"/>
        <v/>
      </c>
      <c r="AG7" s="205" t="str">
        <f t="shared" si="12"/>
        <v/>
      </c>
      <c r="AH7" s="205" t="str">
        <f t="shared" si="13"/>
        <v/>
      </c>
      <c r="AI7" s="205" t="str">
        <f t="shared" si="14"/>
        <v/>
      </c>
      <c r="AJ7" s="205" t="str">
        <f t="shared" si="15"/>
        <v/>
      </c>
      <c r="AK7" s="205" t="str">
        <f t="shared" si="16"/>
        <v/>
      </c>
      <c r="AL7" s="205" t="str">
        <f t="shared" si="17"/>
        <v/>
      </c>
      <c r="AM7" s="205" t="str">
        <f t="shared" si="18"/>
        <v/>
      </c>
      <c r="AN7" s="205" t="str">
        <f t="shared" si="19"/>
        <v/>
      </c>
      <c r="AO7" s="205" t="str">
        <f t="shared" si="20"/>
        <v/>
      </c>
      <c r="AP7" s="205" t="str">
        <f t="shared" si="21"/>
        <v/>
      </c>
      <c r="AQ7" s="205" t="str">
        <f t="shared" si="22"/>
        <v/>
      </c>
      <c r="AR7" s="205" t="str">
        <f t="shared" si="23"/>
        <v/>
      </c>
      <c r="AS7" s="205" t="str">
        <f t="shared" si="24"/>
        <v/>
      </c>
      <c r="AT7" s="205" t="str">
        <f t="shared" si="25"/>
        <v/>
      </c>
    </row>
    <row r="8" spans="1:48" ht="15.75" customHeight="1" x14ac:dyDescent="0.25">
      <c r="A8" s="206"/>
      <c r="B8" s="106"/>
      <c r="C8" s="195"/>
      <c r="D8" s="196"/>
      <c r="E8" s="197"/>
      <c r="F8" s="106"/>
      <c r="G8" s="74"/>
      <c r="H8" s="74"/>
      <c r="I8" s="74"/>
      <c r="K8" s="198" t="str">
        <f t="shared" si="26"/>
        <v/>
      </c>
      <c r="L8" s="199" t="str">
        <f t="shared" si="27"/>
        <v/>
      </c>
      <c r="R8" s="210" t="s">
        <v>147</v>
      </c>
      <c r="S8" s="211">
        <v>24</v>
      </c>
      <c r="T8" s="213" t="s">
        <v>148</v>
      </c>
      <c r="U8" s="204" t="e">
        <f t="shared" si="0"/>
        <v>#DIV/0!</v>
      </c>
      <c r="V8" s="205" t="str">
        <f t="shared" si="1"/>
        <v/>
      </c>
      <c r="W8" s="205" t="str">
        <f t="shared" si="2"/>
        <v/>
      </c>
      <c r="X8" s="205" t="str">
        <f t="shared" si="3"/>
        <v/>
      </c>
      <c r="Y8" s="205" t="str">
        <f t="shared" si="4"/>
        <v/>
      </c>
      <c r="Z8" s="205" t="str">
        <f t="shared" si="5"/>
        <v/>
      </c>
      <c r="AA8" s="205" t="str">
        <f t="shared" si="6"/>
        <v/>
      </c>
      <c r="AB8" s="205" t="str">
        <f t="shared" si="7"/>
        <v/>
      </c>
      <c r="AC8" s="205" t="str">
        <f t="shared" si="8"/>
        <v/>
      </c>
      <c r="AD8" s="205" t="str">
        <f t="shared" si="9"/>
        <v/>
      </c>
      <c r="AE8" s="205" t="str">
        <f t="shared" si="10"/>
        <v/>
      </c>
      <c r="AF8" s="205" t="str">
        <f t="shared" si="11"/>
        <v/>
      </c>
      <c r="AG8" s="205" t="str">
        <f t="shared" si="12"/>
        <v/>
      </c>
      <c r="AH8" s="205" t="str">
        <f t="shared" si="13"/>
        <v/>
      </c>
      <c r="AI8" s="205" t="str">
        <f t="shared" si="14"/>
        <v/>
      </c>
      <c r="AJ8" s="205" t="str">
        <f t="shared" si="15"/>
        <v/>
      </c>
      <c r="AK8" s="205" t="str">
        <f t="shared" si="16"/>
        <v/>
      </c>
      <c r="AL8" s="205" t="str">
        <f t="shared" si="17"/>
        <v/>
      </c>
      <c r="AM8" s="205" t="str">
        <f t="shared" si="18"/>
        <v/>
      </c>
      <c r="AN8" s="205" t="str">
        <f t="shared" si="19"/>
        <v/>
      </c>
      <c r="AO8" s="205" t="str">
        <f t="shared" si="20"/>
        <v/>
      </c>
      <c r="AP8" s="205" t="str">
        <f t="shared" si="21"/>
        <v/>
      </c>
      <c r="AQ8" s="205" t="str">
        <f t="shared" si="22"/>
        <v/>
      </c>
      <c r="AR8" s="205" t="str">
        <f t="shared" si="23"/>
        <v/>
      </c>
      <c r="AS8" s="205" t="str">
        <f t="shared" si="24"/>
        <v/>
      </c>
      <c r="AT8" s="205" t="str">
        <f t="shared" si="25"/>
        <v/>
      </c>
      <c r="AV8" s="214"/>
    </row>
    <row r="9" spans="1:48" ht="15.75" customHeight="1" x14ac:dyDescent="0.25">
      <c r="A9" s="206"/>
      <c r="B9" s="106"/>
      <c r="C9" s="195"/>
      <c r="D9" s="196"/>
      <c r="E9" s="197"/>
      <c r="F9" s="106"/>
      <c r="G9" s="74"/>
      <c r="H9" s="74"/>
      <c r="I9" s="74"/>
      <c r="K9" s="198" t="str">
        <f t="shared" si="26"/>
        <v/>
      </c>
      <c r="L9" s="199" t="str">
        <f t="shared" si="27"/>
        <v/>
      </c>
      <c r="N9" s="215" t="s">
        <v>149</v>
      </c>
      <c r="O9" s="215" t="s">
        <v>150</v>
      </c>
      <c r="P9" s="216" t="s">
        <v>142</v>
      </c>
      <c r="R9" s="210" t="s">
        <v>151</v>
      </c>
      <c r="S9" s="211">
        <v>1</v>
      </c>
      <c r="T9" s="213" t="s">
        <v>152</v>
      </c>
      <c r="U9" s="204" t="e">
        <f t="shared" si="0"/>
        <v>#DIV/0!</v>
      </c>
      <c r="V9" s="205" t="str">
        <f t="shared" si="1"/>
        <v/>
      </c>
      <c r="W9" s="205" t="str">
        <f t="shared" si="2"/>
        <v/>
      </c>
      <c r="X9" s="205" t="str">
        <f t="shared" si="3"/>
        <v/>
      </c>
      <c r="Y9" s="205" t="str">
        <f t="shared" si="4"/>
        <v/>
      </c>
      <c r="Z9" s="205" t="str">
        <f t="shared" si="5"/>
        <v/>
      </c>
      <c r="AA9" s="205" t="str">
        <f t="shared" si="6"/>
        <v/>
      </c>
      <c r="AB9" s="205" t="str">
        <f t="shared" si="7"/>
        <v/>
      </c>
      <c r="AC9" s="205" t="str">
        <f t="shared" si="8"/>
        <v/>
      </c>
      <c r="AD9" s="205" t="str">
        <f t="shared" si="9"/>
        <v/>
      </c>
      <c r="AE9" s="205" t="str">
        <f t="shared" si="10"/>
        <v/>
      </c>
      <c r="AF9" s="205" t="str">
        <f t="shared" si="11"/>
        <v/>
      </c>
      <c r="AG9" s="205" t="str">
        <f t="shared" si="12"/>
        <v/>
      </c>
      <c r="AH9" s="205" t="str">
        <f t="shared" si="13"/>
        <v/>
      </c>
      <c r="AI9" s="205" t="str">
        <f t="shared" si="14"/>
        <v/>
      </c>
      <c r="AJ9" s="205" t="str">
        <f t="shared" si="15"/>
        <v/>
      </c>
      <c r="AK9" s="205" t="str">
        <f t="shared" si="16"/>
        <v/>
      </c>
      <c r="AL9" s="205" t="str">
        <f t="shared" si="17"/>
        <v/>
      </c>
      <c r="AM9" s="205" t="str">
        <f t="shared" si="18"/>
        <v/>
      </c>
      <c r="AN9" s="205" t="str">
        <f t="shared" si="19"/>
        <v/>
      </c>
      <c r="AO9" s="205" t="str">
        <f t="shared" si="20"/>
        <v/>
      </c>
      <c r="AP9" s="205" t="str">
        <f t="shared" si="21"/>
        <v/>
      </c>
      <c r="AQ9" s="205" t="str">
        <f t="shared" si="22"/>
        <v/>
      </c>
      <c r="AR9" s="205" t="str">
        <f t="shared" si="23"/>
        <v/>
      </c>
      <c r="AS9" s="205" t="str">
        <f t="shared" si="24"/>
        <v/>
      </c>
      <c r="AT9" s="205" t="str">
        <f t="shared" si="25"/>
        <v/>
      </c>
      <c r="AU9" s="217"/>
      <c r="AV9" s="218"/>
    </row>
    <row r="10" spans="1:48" ht="15.75" customHeight="1" x14ac:dyDescent="0.25">
      <c r="A10" s="206"/>
      <c r="B10" s="106"/>
      <c r="C10" s="195"/>
      <c r="D10" s="196"/>
      <c r="E10" s="197"/>
      <c r="F10" s="106"/>
      <c r="G10" s="74"/>
      <c r="H10" s="74"/>
      <c r="I10" s="74"/>
      <c r="K10" s="198" t="str">
        <f t="shared" si="26"/>
        <v/>
      </c>
      <c r="L10" s="199" t="str">
        <f t="shared" si="27"/>
        <v/>
      </c>
      <c r="N10" s="219">
        <v>60</v>
      </c>
      <c r="O10" s="220">
        <f>-PMT(O7/(VLOOKUP(P7,R7:S12,2,FALSE)),N10,N7)</f>
        <v>189.85983843426729</v>
      </c>
      <c r="P10" s="221" t="str">
        <f>VLOOKUP(P7,R7:T12,3,FALSE)</f>
        <v>/Mo.</v>
      </c>
      <c r="Q10" s="222" t="str">
        <f>INT((N10/VLOOKUP(P7,R7:S12,2,FALSE)))&amp;" year(s) and "&amp;ROUND((((N10/(VLOOKUP(P7,R7:S12,2,FALSE)))-INT(N10/(VLOOKUP(P7,R7:S12,2,FALSE))))*12),0)&amp;" month(s)"</f>
        <v>5 year(s) and 0 month(s)</v>
      </c>
      <c r="R10" s="210" t="s">
        <v>153</v>
      </c>
      <c r="S10" s="211">
        <v>2</v>
      </c>
      <c r="T10" s="213" t="s">
        <v>154</v>
      </c>
      <c r="U10" s="204" t="e">
        <f t="shared" si="0"/>
        <v>#DIV/0!</v>
      </c>
      <c r="V10" s="205" t="str">
        <f t="shared" si="1"/>
        <v/>
      </c>
      <c r="W10" s="205" t="str">
        <f t="shared" si="2"/>
        <v/>
      </c>
      <c r="X10" s="205" t="str">
        <f t="shared" si="3"/>
        <v/>
      </c>
      <c r="Y10" s="205" t="str">
        <f t="shared" si="4"/>
        <v/>
      </c>
      <c r="Z10" s="205" t="str">
        <f t="shared" si="5"/>
        <v/>
      </c>
      <c r="AA10" s="205" t="str">
        <f t="shared" si="6"/>
        <v/>
      </c>
      <c r="AB10" s="205" t="str">
        <f t="shared" si="7"/>
        <v/>
      </c>
      <c r="AC10" s="205" t="str">
        <f t="shared" si="8"/>
        <v/>
      </c>
      <c r="AD10" s="205" t="str">
        <f t="shared" si="9"/>
        <v/>
      </c>
      <c r="AE10" s="205" t="str">
        <f t="shared" si="10"/>
        <v/>
      </c>
      <c r="AF10" s="205" t="str">
        <f t="shared" si="11"/>
        <v/>
      </c>
      <c r="AG10" s="205" t="str">
        <f t="shared" si="12"/>
        <v/>
      </c>
      <c r="AH10" s="205" t="str">
        <f t="shared" si="13"/>
        <v/>
      </c>
      <c r="AI10" s="205" t="str">
        <f t="shared" si="14"/>
        <v/>
      </c>
      <c r="AJ10" s="205" t="str">
        <f t="shared" si="15"/>
        <v/>
      </c>
      <c r="AK10" s="205" t="str">
        <f t="shared" si="16"/>
        <v/>
      </c>
      <c r="AL10" s="205" t="str">
        <f t="shared" si="17"/>
        <v/>
      </c>
      <c r="AM10" s="205" t="str">
        <f t="shared" si="18"/>
        <v/>
      </c>
      <c r="AN10" s="205" t="str">
        <f t="shared" si="19"/>
        <v/>
      </c>
      <c r="AO10" s="205" t="str">
        <f t="shared" si="20"/>
        <v/>
      </c>
      <c r="AP10" s="205" t="str">
        <f t="shared" si="21"/>
        <v/>
      </c>
      <c r="AQ10" s="205" t="str">
        <f t="shared" si="22"/>
        <v/>
      </c>
      <c r="AR10" s="205" t="str">
        <f t="shared" si="23"/>
        <v/>
      </c>
      <c r="AS10" s="205" t="str">
        <f t="shared" si="24"/>
        <v/>
      </c>
      <c r="AT10" s="205" t="str">
        <f t="shared" si="25"/>
        <v/>
      </c>
      <c r="AV10" s="223"/>
    </row>
    <row r="11" spans="1:48" ht="15.75" customHeight="1" x14ac:dyDescent="0.25">
      <c r="A11" s="206"/>
      <c r="B11" s="106"/>
      <c r="C11" s="195"/>
      <c r="D11" s="196"/>
      <c r="E11" s="197"/>
      <c r="F11" s="106"/>
      <c r="G11" s="74"/>
      <c r="H11" s="74"/>
      <c r="I11" s="74"/>
      <c r="K11" s="198" t="str">
        <f t="shared" si="26"/>
        <v/>
      </c>
      <c r="L11" s="199" t="str">
        <f t="shared" si="27"/>
        <v/>
      </c>
      <c r="N11" s="224" t="s">
        <v>155</v>
      </c>
      <c r="O11" s="224"/>
      <c r="P11" s="224"/>
      <c r="R11" s="210" t="s">
        <v>156</v>
      </c>
      <c r="S11" s="211">
        <v>4</v>
      </c>
      <c r="T11" s="213" t="s">
        <v>157</v>
      </c>
      <c r="U11" s="204" t="e">
        <f t="shared" si="0"/>
        <v>#DIV/0!</v>
      </c>
      <c r="V11" s="205" t="str">
        <f t="shared" si="1"/>
        <v/>
      </c>
      <c r="W11" s="205" t="str">
        <f t="shared" si="2"/>
        <v/>
      </c>
      <c r="X11" s="205" t="str">
        <f t="shared" si="3"/>
        <v/>
      </c>
      <c r="Y11" s="205" t="str">
        <f t="shared" si="4"/>
        <v/>
      </c>
      <c r="Z11" s="205" t="str">
        <f t="shared" si="5"/>
        <v/>
      </c>
      <c r="AA11" s="205" t="str">
        <f t="shared" si="6"/>
        <v/>
      </c>
      <c r="AB11" s="205" t="str">
        <f t="shared" si="7"/>
        <v/>
      </c>
      <c r="AC11" s="205" t="str">
        <f t="shared" si="8"/>
        <v/>
      </c>
      <c r="AD11" s="205" t="str">
        <f t="shared" si="9"/>
        <v/>
      </c>
      <c r="AE11" s="205" t="str">
        <f t="shared" si="10"/>
        <v/>
      </c>
      <c r="AF11" s="205" t="str">
        <f t="shared" si="11"/>
        <v/>
      </c>
      <c r="AG11" s="205" t="str">
        <f t="shared" si="12"/>
        <v/>
      </c>
      <c r="AH11" s="205" t="str">
        <f t="shared" si="13"/>
        <v/>
      </c>
      <c r="AI11" s="205" t="str">
        <f t="shared" si="14"/>
        <v/>
      </c>
      <c r="AJ11" s="205" t="str">
        <f t="shared" si="15"/>
        <v/>
      </c>
      <c r="AK11" s="205" t="str">
        <f t="shared" si="16"/>
        <v/>
      </c>
      <c r="AL11" s="205" t="str">
        <f t="shared" si="17"/>
        <v/>
      </c>
      <c r="AM11" s="205" t="str">
        <f t="shared" si="18"/>
        <v/>
      </c>
      <c r="AN11" s="205" t="str">
        <f t="shared" si="19"/>
        <v/>
      </c>
      <c r="AO11" s="205" t="str">
        <f t="shared" si="20"/>
        <v/>
      </c>
      <c r="AP11" s="205" t="str">
        <f t="shared" si="21"/>
        <v/>
      </c>
      <c r="AQ11" s="205" t="str">
        <f t="shared" si="22"/>
        <v/>
      </c>
      <c r="AR11" s="205" t="str">
        <f t="shared" si="23"/>
        <v/>
      </c>
      <c r="AS11" s="205" t="str">
        <f t="shared" si="24"/>
        <v/>
      </c>
      <c r="AT11" s="205" t="str">
        <f t="shared" si="25"/>
        <v/>
      </c>
    </row>
    <row r="12" spans="1:48" ht="15.75" customHeight="1" x14ac:dyDescent="0.25">
      <c r="A12" s="206"/>
      <c r="B12" s="106"/>
      <c r="C12" s="195"/>
      <c r="D12" s="196"/>
      <c r="E12" s="197"/>
      <c r="F12" s="106"/>
      <c r="G12" s="74"/>
      <c r="H12" s="74"/>
      <c r="I12" s="74"/>
      <c r="K12" s="198" t="str">
        <f t="shared" si="26"/>
        <v/>
      </c>
      <c r="L12" s="199" t="str">
        <f t="shared" si="27"/>
        <v/>
      </c>
      <c r="N12" s="215" t="s">
        <v>150</v>
      </c>
      <c r="O12" s="216" t="s">
        <v>142</v>
      </c>
      <c r="P12" s="215" t="s">
        <v>149</v>
      </c>
      <c r="Q12" s="218"/>
      <c r="R12" s="210" t="s">
        <v>158</v>
      </c>
      <c r="S12" s="211">
        <v>26</v>
      </c>
      <c r="T12" s="213" t="s">
        <v>159</v>
      </c>
      <c r="U12" s="204" t="e">
        <f t="shared" si="0"/>
        <v>#DIV/0!</v>
      </c>
      <c r="V12" s="205" t="str">
        <f t="shared" si="1"/>
        <v/>
      </c>
      <c r="W12" s="205" t="str">
        <f t="shared" si="2"/>
        <v/>
      </c>
      <c r="X12" s="205" t="str">
        <f t="shared" si="3"/>
        <v/>
      </c>
      <c r="Y12" s="205" t="str">
        <f t="shared" si="4"/>
        <v/>
      </c>
      <c r="Z12" s="205" t="str">
        <f t="shared" si="5"/>
        <v/>
      </c>
      <c r="AA12" s="205" t="str">
        <f t="shared" si="6"/>
        <v/>
      </c>
      <c r="AB12" s="205" t="str">
        <f t="shared" si="7"/>
        <v/>
      </c>
      <c r="AC12" s="205" t="str">
        <f t="shared" si="8"/>
        <v/>
      </c>
      <c r="AD12" s="205" t="str">
        <f t="shared" si="9"/>
        <v/>
      </c>
      <c r="AE12" s="205" t="str">
        <f t="shared" si="10"/>
        <v/>
      </c>
      <c r="AF12" s="205" t="str">
        <f t="shared" si="11"/>
        <v/>
      </c>
      <c r="AG12" s="205" t="str">
        <f t="shared" si="12"/>
        <v/>
      </c>
      <c r="AH12" s="205" t="str">
        <f t="shared" si="13"/>
        <v/>
      </c>
      <c r="AI12" s="205" t="str">
        <f t="shared" si="14"/>
        <v/>
      </c>
      <c r="AJ12" s="205" t="str">
        <f t="shared" si="15"/>
        <v/>
      </c>
      <c r="AK12" s="205" t="str">
        <f t="shared" si="16"/>
        <v/>
      </c>
      <c r="AL12" s="205" t="str">
        <f t="shared" si="17"/>
        <v/>
      </c>
      <c r="AM12" s="205" t="str">
        <f t="shared" si="18"/>
        <v/>
      </c>
      <c r="AN12" s="205" t="str">
        <f t="shared" si="19"/>
        <v/>
      </c>
      <c r="AO12" s="205" t="str">
        <f t="shared" si="20"/>
        <v/>
      </c>
      <c r="AP12" s="205" t="str">
        <f t="shared" si="21"/>
        <v/>
      </c>
      <c r="AQ12" s="205" t="str">
        <f t="shared" si="22"/>
        <v/>
      </c>
      <c r="AR12" s="205" t="str">
        <f t="shared" si="23"/>
        <v/>
      </c>
      <c r="AS12" s="205" t="str">
        <f t="shared" si="24"/>
        <v/>
      </c>
      <c r="AT12" s="205" t="str">
        <f t="shared" si="25"/>
        <v/>
      </c>
      <c r="AU12" s="223"/>
    </row>
    <row r="13" spans="1:48" ht="15.75" customHeight="1" x14ac:dyDescent="0.25">
      <c r="A13" s="206"/>
      <c r="B13" s="106"/>
      <c r="C13" s="195"/>
      <c r="D13" s="196"/>
      <c r="E13" s="197"/>
      <c r="F13" s="106"/>
      <c r="G13" s="74"/>
      <c r="H13" s="74"/>
      <c r="I13" s="74"/>
      <c r="K13" s="198" t="str">
        <f t="shared" si="26"/>
        <v/>
      </c>
      <c r="L13" s="199" t="str">
        <f t="shared" si="27"/>
        <v/>
      </c>
      <c r="N13" s="225">
        <v>20000</v>
      </c>
      <c r="O13" s="221" t="str">
        <f>VLOOKUP(P7,R7:T12,3,FALSE)</f>
        <v>/Mo.</v>
      </c>
      <c r="P13" s="226">
        <f>NPER(O7/VLOOKUP(P7,R7:S12,2,FALSE),-N13,N7)</f>
        <v>0.50164182521537537</v>
      </c>
      <c r="Q13" s="227" t="str">
        <f>INT((P13/VLOOKUP(P7,R7:S12,2,FALSE)))&amp;" year(s) and "&amp;ROUND((((P13/(VLOOKUP(P7,R7:S12,2,FALSE)))-INT(P13/(VLOOKUP(P7,R7:S12,2,FALSE))))*12),0)&amp;" month(s)"</f>
        <v>0 year(s) and 1 month(s)</v>
      </c>
      <c r="U13" s="204" t="e">
        <f t="shared" si="0"/>
        <v>#DIV/0!</v>
      </c>
      <c r="V13" s="205" t="str">
        <f t="shared" si="1"/>
        <v/>
      </c>
      <c r="W13" s="205" t="str">
        <f t="shared" si="2"/>
        <v/>
      </c>
      <c r="X13" s="205" t="str">
        <f t="shared" si="3"/>
        <v/>
      </c>
      <c r="Y13" s="205" t="str">
        <f t="shared" si="4"/>
        <v/>
      </c>
      <c r="Z13" s="205" t="str">
        <f t="shared" si="5"/>
        <v/>
      </c>
      <c r="AA13" s="205" t="str">
        <f t="shared" si="6"/>
        <v/>
      </c>
      <c r="AB13" s="205" t="str">
        <f t="shared" si="7"/>
        <v/>
      </c>
      <c r="AC13" s="205" t="str">
        <f t="shared" si="8"/>
        <v/>
      </c>
      <c r="AD13" s="205" t="str">
        <f t="shared" si="9"/>
        <v/>
      </c>
      <c r="AE13" s="205" t="str">
        <f t="shared" si="10"/>
        <v/>
      </c>
      <c r="AF13" s="205" t="str">
        <f t="shared" si="11"/>
        <v/>
      </c>
      <c r="AG13" s="205" t="str">
        <f t="shared" si="12"/>
        <v/>
      </c>
      <c r="AH13" s="205" t="str">
        <f t="shared" si="13"/>
        <v/>
      </c>
      <c r="AI13" s="205" t="str">
        <f t="shared" si="14"/>
        <v/>
      </c>
      <c r="AJ13" s="205" t="str">
        <f t="shared" si="15"/>
        <v/>
      </c>
      <c r="AK13" s="205" t="str">
        <f t="shared" si="16"/>
        <v/>
      </c>
      <c r="AL13" s="205" t="str">
        <f t="shared" si="17"/>
        <v/>
      </c>
      <c r="AM13" s="205" t="str">
        <f t="shared" si="18"/>
        <v/>
      </c>
      <c r="AN13" s="205" t="str">
        <f t="shared" si="19"/>
        <v/>
      </c>
      <c r="AO13" s="205" t="str">
        <f t="shared" si="20"/>
        <v/>
      </c>
      <c r="AP13" s="205" t="str">
        <f t="shared" si="21"/>
        <v/>
      </c>
      <c r="AQ13" s="205" t="str">
        <f t="shared" si="22"/>
        <v/>
      </c>
      <c r="AR13" s="205" t="str">
        <f t="shared" si="23"/>
        <v/>
      </c>
      <c r="AS13" s="205" t="str">
        <f t="shared" si="24"/>
        <v/>
      </c>
      <c r="AT13" s="205" t="str">
        <f t="shared" si="25"/>
        <v/>
      </c>
    </row>
    <row r="14" spans="1:48" ht="15.75" customHeight="1" x14ac:dyDescent="0.25">
      <c r="A14" s="206"/>
      <c r="B14" s="106"/>
      <c r="C14" s="195"/>
      <c r="D14" s="196"/>
      <c r="E14" s="197"/>
      <c r="F14" s="106"/>
      <c r="G14" s="74"/>
      <c r="H14" s="74"/>
      <c r="I14" s="74"/>
      <c r="K14" s="198" t="str">
        <f t="shared" si="26"/>
        <v/>
      </c>
      <c r="L14" s="199" t="str">
        <f t="shared" si="27"/>
        <v/>
      </c>
      <c r="U14" s="204" t="e">
        <f t="shared" si="0"/>
        <v>#DIV/0!</v>
      </c>
      <c r="V14" s="205" t="str">
        <f t="shared" si="1"/>
        <v/>
      </c>
      <c r="W14" s="205" t="str">
        <f t="shared" si="2"/>
        <v/>
      </c>
      <c r="X14" s="205" t="str">
        <f t="shared" si="3"/>
        <v/>
      </c>
      <c r="Y14" s="205" t="str">
        <f t="shared" si="4"/>
        <v/>
      </c>
      <c r="Z14" s="205" t="str">
        <f t="shared" si="5"/>
        <v/>
      </c>
      <c r="AA14" s="205" t="str">
        <f t="shared" si="6"/>
        <v/>
      </c>
      <c r="AB14" s="205" t="str">
        <f t="shared" si="7"/>
        <v/>
      </c>
      <c r="AC14" s="205" t="str">
        <f t="shared" si="8"/>
        <v/>
      </c>
      <c r="AD14" s="205" t="str">
        <f t="shared" si="9"/>
        <v/>
      </c>
      <c r="AE14" s="205" t="str">
        <f t="shared" si="10"/>
        <v/>
      </c>
      <c r="AF14" s="205" t="str">
        <f t="shared" si="11"/>
        <v/>
      </c>
      <c r="AG14" s="205" t="str">
        <f t="shared" si="12"/>
        <v/>
      </c>
      <c r="AH14" s="205" t="str">
        <f t="shared" si="13"/>
        <v/>
      </c>
      <c r="AI14" s="205" t="str">
        <f t="shared" si="14"/>
        <v/>
      </c>
      <c r="AJ14" s="205" t="str">
        <f t="shared" si="15"/>
        <v/>
      </c>
      <c r="AK14" s="205" t="str">
        <f t="shared" si="16"/>
        <v/>
      </c>
      <c r="AL14" s="205" t="str">
        <f t="shared" si="17"/>
        <v/>
      </c>
      <c r="AM14" s="205" t="str">
        <f t="shared" si="18"/>
        <v/>
      </c>
      <c r="AN14" s="205" t="str">
        <f t="shared" si="19"/>
        <v/>
      </c>
      <c r="AO14" s="205" t="str">
        <f t="shared" si="20"/>
        <v/>
      </c>
      <c r="AP14" s="205" t="str">
        <f t="shared" si="21"/>
        <v/>
      </c>
      <c r="AQ14" s="205" t="str">
        <f t="shared" si="22"/>
        <v/>
      </c>
      <c r="AR14" s="205" t="str">
        <f t="shared" si="23"/>
        <v/>
      </c>
      <c r="AS14" s="205" t="str">
        <f t="shared" si="24"/>
        <v/>
      </c>
      <c r="AT14" s="205" t="str">
        <f t="shared" si="25"/>
        <v/>
      </c>
    </row>
    <row r="15" spans="1:48" ht="15.75" customHeight="1" x14ac:dyDescent="0.25">
      <c r="A15" s="206"/>
      <c r="B15" s="106"/>
      <c r="C15" s="195"/>
      <c r="D15" s="196"/>
      <c r="E15" s="197"/>
      <c r="F15" s="106"/>
      <c r="G15" s="74"/>
      <c r="H15" s="74"/>
      <c r="I15" s="74"/>
      <c r="K15" s="198" t="str">
        <f t="shared" si="26"/>
        <v/>
      </c>
      <c r="L15" s="199" t="str">
        <f t="shared" si="27"/>
        <v/>
      </c>
      <c r="O15" s="223"/>
      <c r="U15" s="204" t="e">
        <f t="shared" si="0"/>
        <v>#DIV/0!</v>
      </c>
      <c r="V15" s="205" t="str">
        <f t="shared" si="1"/>
        <v/>
      </c>
      <c r="W15" s="205" t="str">
        <f t="shared" si="2"/>
        <v/>
      </c>
      <c r="X15" s="205" t="str">
        <f t="shared" si="3"/>
        <v/>
      </c>
      <c r="Y15" s="205" t="str">
        <f t="shared" si="4"/>
        <v/>
      </c>
      <c r="Z15" s="205" t="str">
        <f t="shared" si="5"/>
        <v/>
      </c>
      <c r="AA15" s="205" t="str">
        <f t="shared" si="6"/>
        <v/>
      </c>
      <c r="AB15" s="205" t="str">
        <f t="shared" si="7"/>
        <v/>
      </c>
      <c r="AC15" s="205" t="str">
        <f t="shared" si="8"/>
        <v/>
      </c>
      <c r="AD15" s="205" t="str">
        <f t="shared" si="9"/>
        <v/>
      </c>
      <c r="AE15" s="205" t="str">
        <f t="shared" si="10"/>
        <v/>
      </c>
      <c r="AF15" s="205" t="str">
        <f t="shared" si="11"/>
        <v/>
      </c>
      <c r="AG15" s="205" t="str">
        <f t="shared" si="12"/>
        <v/>
      </c>
      <c r="AH15" s="205" t="str">
        <f t="shared" si="13"/>
        <v/>
      </c>
      <c r="AI15" s="205" t="str">
        <f t="shared" si="14"/>
        <v/>
      </c>
      <c r="AJ15" s="205" t="str">
        <f t="shared" si="15"/>
        <v/>
      </c>
      <c r="AK15" s="205" t="str">
        <f t="shared" si="16"/>
        <v/>
      </c>
      <c r="AL15" s="205" t="str">
        <f t="shared" si="17"/>
        <v/>
      </c>
      <c r="AM15" s="205" t="str">
        <f t="shared" si="18"/>
        <v/>
      </c>
      <c r="AN15" s="205" t="str">
        <f t="shared" si="19"/>
        <v/>
      </c>
      <c r="AO15" s="205" t="str">
        <f t="shared" si="20"/>
        <v/>
      </c>
      <c r="AP15" s="205" t="str">
        <f t="shared" si="21"/>
        <v/>
      </c>
      <c r="AQ15" s="205" t="str">
        <f t="shared" si="22"/>
        <v/>
      </c>
      <c r="AR15" s="205" t="str">
        <f t="shared" si="23"/>
        <v/>
      </c>
      <c r="AS15" s="205" t="str">
        <f t="shared" si="24"/>
        <v/>
      </c>
      <c r="AT15" s="205" t="str">
        <f t="shared" si="25"/>
        <v/>
      </c>
    </row>
    <row r="16" spans="1:48" ht="15.75" customHeight="1" x14ac:dyDescent="0.25">
      <c r="A16" s="206"/>
      <c r="B16" s="106"/>
      <c r="C16" s="195"/>
      <c r="D16" s="196"/>
      <c r="E16" s="197"/>
      <c r="F16" s="106"/>
      <c r="G16" s="74"/>
      <c r="H16" s="74"/>
      <c r="I16" s="74"/>
      <c r="K16" s="198" t="str">
        <f t="shared" si="26"/>
        <v/>
      </c>
      <c r="L16" s="199" t="str">
        <f t="shared" si="27"/>
        <v/>
      </c>
      <c r="S16" s="223"/>
      <c r="T16" s="223"/>
      <c r="U16" s="204" t="e">
        <f t="shared" si="0"/>
        <v>#DIV/0!</v>
      </c>
      <c r="V16" s="205" t="str">
        <f t="shared" si="1"/>
        <v/>
      </c>
      <c r="W16" s="205" t="str">
        <f t="shared" si="2"/>
        <v/>
      </c>
      <c r="X16" s="205" t="str">
        <f t="shared" si="3"/>
        <v/>
      </c>
      <c r="Y16" s="205" t="str">
        <f t="shared" si="4"/>
        <v/>
      </c>
      <c r="Z16" s="205" t="str">
        <f t="shared" si="5"/>
        <v/>
      </c>
      <c r="AA16" s="205" t="str">
        <f t="shared" si="6"/>
        <v/>
      </c>
      <c r="AB16" s="205" t="str">
        <f t="shared" si="7"/>
        <v/>
      </c>
      <c r="AC16" s="205" t="str">
        <f t="shared" si="8"/>
        <v/>
      </c>
      <c r="AD16" s="205" t="str">
        <f t="shared" si="9"/>
        <v/>
      </c>
      <c r="AE16" s="205" t="str">
        <f t="shared" si="10"/>
        <v/>
      </c>
      <c r="AF16" s="205" t="str">
        <f t="shared" si="11"/>
        <v/>
      </c>
      <c r="AG16" s="205" t="str">
        <f t="shared" si="12"/>
        <v/>
      </c>
      <c r="AH16" s="205" t="str">
        <f t="shared" si="13"/>
        <v/>
      </c>
      <c r="AI16" s="205" t="str">
        <f t="shared" si="14"/>
        <v/>
      </c>
      <c r="AJ16" s="205" t="str">
        <f t="shared" si="15"/>
        <v/>
      </c>
      <c r="AK16" s="205" t="str">
        <f t="shared" si="16"/>
        <v/>
      </c>
      <c r="AL16" s="205" t="str">
        <f t="shared" si="17"/>
        <v/>
      </c>
      <c r="AM16" s="205" t="str">
        <f t="shared" si="18"/>
        <v/>
      </c>
      <c r="AN16" s="205" t="str">
        <f t="shared" si="19"/>
        <v/>
      </c>
      <c r="AO16" s="205" t="str">
        <f t="shared" si="20"/>
        <v/>
      </c>
      <c r="AP16" s="205" t="str">
        <f t="shared" si="21"/>
        <v/>
      </c>
      <c r="AQ16" s="205" t="str">
        <f t="shared" si="22"/>
        <v/>
      </c>
      <c r="AR16" s="205" t="str">
        <f t="shared" si="23"/>
        <v/>
      </c>
      <c r="AS16" s="205" t="str">
        <f t="shared" si="24"/>
        <v/>
      </c>
      <c r="AT16" s="205" t="str">
        <f t="shared" si="25"/>
        <v/>
      </c>
    </row>
    <row r="17" spans="1:46" ht="16.5" thickBot="1" x14ac:dyDescent="0.3">
      <c r="A17" s="206"/>
      <c r="B17" s="106"/>
      <c r="C17" s="195"/>
      <c r="D17" s="196"/>
      <c r="E17" s="197"/>
      <c r="F17" s="106"/>
      <c r="G17" s="74"/>
      <c r="H17" s="74"/>
      <c r="I17" s="74"/>
      <c r="K17" s="198" t="str">
        <f t="shared" si="26"/>
        <v/>
      </c>
      <c r="L17" s="199" t="str">
        <f t="shared" si="27"/>
        <v/>
      </c>
      <c r="O17" s="163"/>
      <c r="U17" s="204" t="e">
        <f t="shared" si="0"/>
        <v>#DIV/0!</v>
      </c>
      <c r="V17" s="205" t="str">
        <f t="shared" si="1"/>
        <v/>
      </c>
      <c r="W17" s="205" t="str">
        <f t="shared" si="2"/>
        <v/>
      </c>
      <c r="X17" s="205" t="str">
        <f t="shared" si="3"/>
        <v/>
      </c>
      <c r="Y17" s="205" t="str">
        <f t="shared" si="4"/>
        <v/>
      </c>
      <c r="Z17" s="205" t="str">
        <f t="shared" si="5"/>
        <v/>
      </c>
      <c r="AA17" s="205" t="str">
        <f t="shared" si="6"/>
        <v/>
      </c>
      <c r="AB17" s="205" t="str">
        <f t="shared" si="7"/>
        <v/>
      </c>
      <c r="AC17" s="205" t="str">
        <f t="shared" si="8"/>
        <v/>
      </c>
      <c r="AD17" s="205" t="str">
        <f t="shared" si="9"/>
        <v/>
      </c>
      <c r="AE17" s="205" t="str">
        <f t="shared" si="10"/>
        <v/>
      </c>
      <c r="AF17" s="205" t="str">
        <f t="shared" si="11"/>
        <v/>
      </c>
      <c r="AG17" s="205" t="str">
        <f t="shared" si="12"/>
        <v/>
      </c>
      <c r="AH17" s="205" t="str">
        <f t="shared" si="13"/>
        <v/>
      </c>
      <c r="AI17" s="205" t="str">
        <f t="shared" si="14"/>
        <v/>
      </c>
      <c r="AJ17" s="205" t="str">
        <f t="shared" si="15"/>
        <v/>
      </c>
      <c r="AK17" s="205" t="str">
        <f t="shared" si="16"/>
        <v/>
      </c>
      <c r="AL17" s="205" t="str">
        <f t="shared" si="17"/>
        <v/>
      </c>
      <c r="AM17" s="205" t="str">
        <f t="shared" si="18"/>
        <v/>
      </c>
      <c r="AN17" s="205" t="str">
        <f t="shared" si="19"/>
        <v/>
      </c>
      <c r="AO17" s="205" t="str">
        <f t="shared" si="20"/>
        <v/>
      </c>
      <c r="AP17" s="205" t="str">
        <f t="shared" si="21"/>
        <v/>
      </c>
      <c r="AQ17" s="205" t="str">
        <f t="shared" si="22"/>
        <v/>
      </c>
      <c r="AR17" s="205" t="str">
        <f t="shared" si="23"/>
        <v/>
      </c>
      <c r="AS17" s="205" t="str">
        <f t="shared" si="24"/>
        <v/>
      </c>
      <c r="AT17" s="205" t="str">
        <f t="shared" si="25"/>
        <v/>
      </c>
    </row>
    <row r="18" spans="1:46" ht="16.5" thickBot="1" x14ac:dyDescent="0.3">
      <c r="A18" s="78" t="s">
        <v>160</v>
      </c>
      <c r="B18" s="78"/>
      <c r="C18" s="78"/>
      <c r="D18" s="78"/>
      <c r="E18" s="78"/>
      <c r="F18" s="79"/>
      <c r="G18" s="80">
        <f>SUM(G6:G17)</f>
        <v>0</v>
      </c>
      <c r="H18" s="80">
        <f>SUM(H6:H17)</f>
        <v>0</v>
      </c>
      <c r="I18" s="80">
        <f>SUM(I6:I17)</f>
        <v>0</v>
      </c>
      <c r="K18" s="228">
        <f>SUM(K6:K17)</f>
        <v>0</v>
      </c>
      <c r="L18" s="228">
        <f>SUM(L6:L17)</f>
        <v>0</v>
      </c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</row>
    <row r="19" spans="1:46" ht="17.100000000000001" customHeight="1" x14ac:dyDescent="0.25">
      <c r="A19" s="187"/>
      <c r="B19" s="188"/>
      <c r="C19" s="188"/>
      <c r="D19" s="188"/>
      <c r="E19" s="188"/>
      <c r="F19" s="188"/>
      <c r="G19" s="188"/>
      <c r="H19" s="188"/>
      <c r="I19" s="188"/>
    </row>
    <row r="20" spans="1:46" ht="31.5" x14ac:dyDescent="0.25">
      <c r="A20" s="189" t="s">
        <v>33</v>
      </c>
      <c r="B20" s="160" t="s">
        <v>114</v>
      </c>
      <c r="C20" s="160" t="s">
        <v>115</v>
      </c>
      <c r="D20" s="160" t="s">
        <v>161</v>
      </c>
      <c r="E20" s="190" t="s">
        <v>133</v>
      </c>
      <c r="F20" s="160" t="s">
        <v>134</v>
      </c>
      <c r="G20" s="190" t="s">
        <v>135</v>
      </c>
      <c r="H20" s="190" t="s">
        <v>136</v>
      </c>
      <c r="I20" s="191" t="s">
        <v>137</v>
      </c>
      <c r="K20" s="192" t="s">
        <v>138</v>
      </c>
      <c r="L20" s="193" t="s">
        <v>139</v>
      </c>
    </row>
    <row r="21" spans="1:46" x14ac:dyDescent="0.25">
      <c r="A21" s="105"/>
      <c r="B21" s="106"/>
      <c r="C21" s="195"/>
      <c r="D21" s="196"/>
      <c r="E21" s="197"/>
      <c r="F21" s="106"/>
      <c r="G21" s="74"/>
      <c r="H21" s="74"/>
      <c r="I21" s="74"/>
      <c r="K21" s="198" t="str">
        <f t="shared" ref="K21:K25" si="28">IF(ISBLANK(I21),"",ROUND(SUM(U21:AT21),0))</f>
        <v/>
      </c>
      <c r="L21" s="199" t="str">
        <f t="shared" ref="L21:L25" si="29">IF(ISBLANK(F21),"",E21*F21)</f>
        <v/>
      </c>
      <c r="U21" s="204" t="e">
        <f>-PPMT((C21/F21),1,NPER(C21/(F21),-E21,I21),I21)</f>
        <v>#DIV/0!</v>
      </c>
      <c r="V21" s="205" t="str">
        <f>IF(F21&gt;1,-PPMT((C21/F21),2,NPER(C21/(F21),-E21,I21),I21),"")</f>
        <v/>
      </c>
      <c r="W21" s="205" t="str">
        <f>IF(F21&gt;2,-PPMT((C21/F21),3,NPER(C21/(F21),-E21,I21),I21),"")</f>
        <v/>
      </c>
      <c r="X21" s="205" t="str">
        <f>IF(F21&gt;3,-PPMT((C21/F21),4,NPER(C21/(F21),-E21,I21),I21),"")</f>
        <v/>
      </c>
      <c r="Y21" s="205" t="str">
        <f>IF(F21&gt;4,-PPMT((C21/F21),5,NPER(C21/(F21),-E21,I21),I21),"")</f>
        <v/>
      </c>
      <c r="Z21" s="205" t="str">
        <f>IF(F21&gt;5,-PPMT((C21/F21),6,NPER(C21/(F21),-E21,I21),I21),"")</f>
        <v/>
      </c>
      <c r="AA21" s="205" t="str">
        <f>IF(F21&gt;6,-PPMT((C21/F21),7,NPER(C21/(F21),-E21,I21),I21),"")</f>
        <v/>
      </c>
      <c r="AB21" s="205" t="str">
        <f>IF(F21&gt;7,-PPMT((C21/F21),8,NPER(C21/(F21),-E21,I21),I21),"")</f>
        <v/>
      </c>
      <c r="AC21" s="205" t="str">
        <f>IF(F21&gt;8,-PPMT((C21/F21),9,NPER(C21/(F21),-E21,I21),I21),"")</f>
        <v/>
      </c>
      <c r="AD21" s="205" t="str">
        <f>IF(F21&gt;9,-PPMT((C21/F21),10,NPER(C21/(F21),-E21,I21),I21),"")</f>
        <v/>
      </c>
      <c r="AE21" s="205" t="str">
        <f>IF(F21&gt;10,-PPMT((C21/F21),11,NPER(C21/(F21),-E21,I21),I21),"")</f>
        <v/>
      </c>
      <c r="AF21" s="205" t="str">
        <f>IF(F21&gt;11,-PPMT((C21/F21),12,NPER(C21/(F21),-E21,I21),I21),"")</f>
        <v/>
      </c>
      <c r="AG21" s="205" t="str">
        <f>IF(F21&gt;12,-PPMT((C21/F21),13,NPER(C21/(F21),-E21,I21),I21),"")</f>
        <v/>
      </c>
      <c r="AH21" s="205" t="str">
        <f>IF(F21&gt;13,-PPMT((C21/F21),14,NPER(C21/(F21),-E21,I21),I21),"")</f>
        <v/>
      </c>
      <c r="AI21" s="205" t="str">
        <f>IF(F21&gt;14,-PPMT((C21/F21),15,NPER(C21/(F21),-E21,I21),I21),"")</f>
        <v/>
      </c>
      <c r="AJ21" s="205" t="str">
        <f>IF(F21&gt;15,-PPMT((C21/F21),16,NPER(C21/(F21),-E21,I21),I21),"")</f>
        <v/>
      </c>
      <c r="AK21" s="205" t="str">
        <f>IF(F21&gt;16,-PPMT((C21/F21),17,NPER(C21/(F21),-E21,I21),I21),"")</f>
        <v/>
      </c>
      <c r="AL21" s="205" t="str">
        <f>IF(F21&gt;17,-PPMT((C21/F21),18,NPER(C21/(F21),-E21,I21),I21),"")</f>
        <v/>
      </c>
      <c r="AM21" s="205" t="str">
        <f>IF(F21&gt;18,-PPMT((C21/F21),19,NPER(C21/(F21),-E21,I21),I21),"")</f>
        <v/>
      </c>
      <c r="AN21" s="205" t="str">
        <f>IF(F21&gt;19,-PPMT((C21/F21),20,NPER(C21/(F21),-E21,I21),I21),"")</f>
        <v/>
      </c>
      <c r="AO21" s="205" t="str">
        <f>IF(F21&gt;20,-PPMT((C21/F21),21,NPER(C21/(F21),-E21,I21),I21),"")</f>
        <v/>
      </c>
      <c r="AP21" s="205" t="str">
        <f>IF(F21&gt;21,-PPMT((C21/F21),22,NPER(C21/(F21),-E21,I21),I21),"")</f>
        <v/>
      </c>
      <c r="AQ21" s="205" t="str">
        <f>IF(F21&gt;22,-PPMT((C21/F21),23,NPER(C21/(F21),-E21,I21),I21),"")</f>
        <v/>
      </c>
      <c r="AR21" s="205" t="str">
        <f>IF(F21&gt;23,-PPMT((C21/F21),24,NPER(C21/(F21),-E21,I21),I21),"")</f>
        <v/>
      </c>
      <c r="AS21" s="205" t="str">
        <f>IF(F21&gt;24,-PPMT((C21/F21),25,NPER(C21/(F21),-E21,I21),I21),"")</f>
        <v/>
      </c>
      <c r="AT21" s="205" t="str">
        <f>IF(F21&gt;25,-PPMT((C21/F21),26,NPER(C21/(F21),-E21,I21),I21),"")</f>
        <v/>
      </c>
    </row>
    <row r="22" spans="1:46" x14ac:dyDescent="0.25">
      <c r="A22" s="105"/>
      <c r="B22" s="106"/>
      <c r="C22" s="195"/>
      <c r="D22" s="196"/>
      <c r="E22" s="197"/>
      <c r="F22" s="106"/>
      <c r="G22" s="74"/>
      <c r="H22" s="74"/>
      <c r="I22" s="74"/>
      <c r="K22" s="198" t="str">
        <f t="shared" si="28"/>
        <v/>
      </c>
      <c r="L22" s="199" t="str">
        <f t="shared" si="29"/>
        <v/>
      </c>
      <c r="U22" s="204" t="e">
        <f>-PPMT((C22/F22),1,NPER(C22/(F22),-E22,I22),I22)</f>
        <v>#DIV/0!</v>
      </c>
      <c r="V22" s="205" t="str">
        <f>IF(F22&gt;1,-PPMT((C22/F22),2,NPER(C22/(F22),-E22,I22),I22),"")</f>
        <v/>
      </c>
      <c r="W22" s="205" t="str">
        <f>IF(F22&gt;2,-PPMT((C22/F22),3,NPER(C22/(F22),-E22,I22),I22),"")</f>
        <v/>
      </c>
      <c r="X22" s="205" t="str">
        <f>IF(F22&gt;3,-PPMT((C22/F22),4,NPER(C22/(F22),-E22,I22),I22),"")</f>
        <v/>
      </c>
      <c r="Y22" s="205" t="str">
        <f>IF(F22&gt;4,-PPMT((C22/F22),5,NPER(C22/(F22),-E22,I22),I22),"")</f>
        <v/>
      </c>
      <c r="Z22" s="205" t="str">
        <f>IF(F22&gt;5,-PPMT((C22/F22),6,NPER(C22/(F22),-E22,I22),I22),"")</f>
        <v/>
      </c>
      <c r="AA22" s="205" t="str">
        <f>IF(F22&gt;6,-PPMT((C22/F22),7,NPER(C22/(F22),-E22,I22),I22),"")</f>
        <v/>
      </c>
      <c r="AB22" s="205" t="str">
        <f>IF(F22&gt;7,-PPMT((C22/F22),8,NPER(C22/(F22),-E22,I22),I22),"")</f>
        <v/>
      </c>
      <c r="AC22" s="205" t="str">
        <f>IF(F22&gt;8,-PPMT((C22/F22),9,NPER(C22/(F22),-E22,I22),I22),"")</f>
        <v/>
      </c>
      <c r="AD22" s="205" t="str">
        <f>IF(F22&gt;9,-PPMT((C22/F22),10,NPER(C22/(F22),-E22,I22),I22),"")</f>
        <v/>
      </c>
      <c r="AE22" s="205" t="str">
        <f>IF(F22&gt;10,-PPMT((C22/F22),11,NPER(C22/(F22),-E22,I22),I22),"")</f>
        <v/>
      </c>
      <c r="AF22" s="205" t="str">
        <f>IF(F22&gt;11,-PPMT((C22/F22),12,NPER(C22/(F22),-E22,I22),I22),"")</f>
        <v/>
      </c>
      <c r="AG22" s="205" t="str">
        <f>IF(F22&gt;12,-PPMT((C22/F22),13,NPER(C22/(F22),-E22,I22),I22),"")</f>
        <v/>
      </c>
      <c r="AH22" s="205" t="str">
        <f>IF(F22&gt;13,-PPMT((C22/F22),14,NPER(C22/(F22),-E22,I22),I22),"")</f>
        <v/>
      </c>
      <c r="AI22" s="205" t="str">
        <f>IF(F22&gt;14,-PPMT((C22/F22),15,NPER(C22/(F22),-E22,I22),I22),"")</f>
        <v/>
      </c>
      <c r="AJ22" s="205" t="str">
        <f>IF(F22&gt;15,-PPMT((C22/F22),16,NPER(C22/(F22),-E22,I22),I22),"")</f>
        <v/>
      </c>
      <c r="AK22" s="205" t="str">
        <f>IF(F22&gt;16,-PPMT((C22/F22),17,NPER(C22/(F22),-E22,I22),I22),"")</f>
        <v/>
      </c>
      <c r="AL22" s="205" t="str">
        <f>IF(F22&gt;17,-PPMT((C22/F22),18,NPER(C22/(F22),-E22,I22),I22),"")</f>
        <v/>
      </c>
      <c r="AM22" s="205" t="str">
        <f>IF(F22&gt;18,-PPMT((C22/F22),19,NPER(C22/(F22),-E22,I22),I22),"")</f>
        <v/>
      </c>
      <c r="AN22" s="205" t="str">
        <f>IF(F22&gt;19,-PPMT((C22/F22),20,NPER(C22/(F22),-E22,I22),I22),"")</f>
        <v/>
      </c>
      <c r="AO22" s="205" t="str">
        <f>IF(F22&gt;20,-PPMT((C22/F22),21,NPER(C22/(F22),-E22,I22),I22),"")</f>
        <v/>
      </c>
      <c r="AP22" s="205" t="str">
        <f>IF(F22&gt;21,-PPMT((C22/F22),22,NPER(C22/(F22),-E22,I22),I22),"")</f>
        <v/>
      </c>
      <c r="AQ22" s="205" t="str">
        <f>IF(F22&gt;22,-PPMT((C22/F22),23,NPER(C22/(F22),-E22,I22),I22),"")</f>
        <v/>
      </c>
      <c r="AR22" s="205" t="str">
        <f>IF(F22&gt;23,-PPMT((C22/F22),24,NPER(C22/(F22),-E22,I22),I22),"")</f>
        <v/>
      </c>
      <c r="AS22" s="205" t="str">
        <f>IF(F22&gt;24,-PPMT((C22/F22),25,NPER(C22/(F22),-E22,I22),I22),"")</f>
        <v/>
      </c>
      <c r="AT22" s="205" t="str">
        <f>IF(F22&gt;25,-PPMT((C22/F22),26,NPER(C22/(F22),-E22,I22),I22),"")</f>
        <v/>
      </c>
    </row>
    <row r="23" spans="1:46" x14ac:dyDescent="0.25">
      <c r="A23" s="105"/>
      <c r="B23" s="106"/>
      <c r="C23" s="195"/>
      <c r="D23" s="196"/>
      <c r="E23" s="197"/>
      <c r="F23" s="106"/>
      <c r="G23" s="74"/>
      <c r="H23" s="74"/>
      <c r="I23" s="74"/>
      <c r="K23" s="198" t="str">
        <f t="shared" si="28"/>
        <v/>
      </c>
      <c r="L23" s="199" t="str">
        <f t="shared" si="29"/>
        <v/>
      </c>
      <c r="U23" s="204" t="e">
        <f>-PPMT((C23/F23),1,NPER(C23/(F23),-E23,I23),I23)</f>
        <v>#DIV/0!</v>
      </c>
      <c r="V23" s="205" t="str">
        <f>IF(F23&gt;1,-PPMT((C23/F23),2,NPER(C23/(F23),-E23,I23),I23),"")</f>
        <v/>
      </c>
      <c r="W23" s="205" t="str">
        <f>IF(F23&gt;2,-PPMT((C23/F23),3,NPER(C23/(F23),-E23,I23),I23),"")</f>
        <v/>
      </c>
      <c r="X23" s="205" t="str">
        <f>IF(F23&gt;3,-PPMT((C23/F23),4,NPER(C23/(F23),-E23,I23),I23),"")</f>
        <v/>
      </c>
      <c r="Y23" s="205" t="str">
        <f>IF(F23&gt;4,-PPMT((C23/F23),5,NPER(C23/(F23),-E23,I23),I23),"")</f>
        <v/>
      </c>
      <c r="Z23" s="205" t="str">
        <f>IF(F23&gt;5,-PPMT((C23/F23),6,NPER(C23/(F23),-E23,I23),I23),"")</f>
        <v/>
      </c>
      <c r="AA23" s="205" t="str">
        <f>IF(F23&gt;6,-PPMT((C23/F23),7,NPER(C23/(F23),-E23,I23),I23),"")</f>
        <v/>
      </c>
      <c r="AB23" s="205" t="str">
        <f>IF(F23&gt;7,-PPMT((C23/F23),8,NPER(C23/(F23),-E23,I23),I23),"")</f>
        <v/>
      </c>
      <c r="AC23" s="205" t="str">
        <f>IF(F23&gt;8,-PPMT((C23/F23),9,NPER(C23/(F23),-E23,I23),I23),"")</f>
        <v/>
      </c>
      <c r="AD23" s="205" t="str">
        <f>IF(F23&gt;9,-PPMT((C23/F23),10,NPER(C23/(F23),-E23,I23),I23),"")</f>
        <v/>
      </c>
      <c r="AE23" s="205" t="str">
        <f>IF(F23&gt;10,-PPMT((C23/F23),11,NPER(C23/(F23),-E23,I23),I23),"")</f>
        <v/>
      </c>
      <c r="AF23" s="205" t="str">
        <f>IF(F23&gt;11,-PPMT((C23/F23),12,NPER(C23/(F23),-E23,I23),I23),"")</f>
        <v/>
      </c>
      <c r="AG23" s="205" t="str">
        <f>IF(F23&gt;12,-PPMT((C23/F23),13,NPER(C23/(F23),-E23,I23),I23),"")</f>
        <v/>
      </c>
      <c r="AH23" s="205" t="str">
        <f>IF(F23&gt;13,-PPMT((C23/F23),14,NPER(C23/(F23),-E23,I23),I23),"")</f>
        <v/>
      </c>
      <c r="AI23" s="205" t="str">
        <f>IF(F23&gt;14,-PPMT((C23/F23),15,NPER(C23/(F23),-E23,I23),I23),"")</f>
        <v/>
      </c>
      <c r="AJ23" s="205" t="str">
        <f>IF(F23&gt;15,-PPMT((C23/F23),16,NPER(C23/(F23),-E23,I23),I23),"")</f>
        <v/>
      </c>
      <c r="AK23" s="205" t="str">
        <f>IF(F23&gt;16,-PPMT((C23/F23),17,NPER(C23/(F23),-E23,I23),I23),"")</f>
        <v/>
      </c>
      <c r="AL23" s="205" t="str">
        <f>IF(F23&gt;17,-PPMT((C23/F23),18,NPER(C23/(F23),-E23,I23),I23),"")</f>
        <v/>
      </c>
      <c r="AM23" s="205" t="str">
        <f>IF(F23&gt;18,-PPMT((C23/F23),19,NPER(C23/(F23),-E23,I23),I23),"")</f>
        <v/>
      </c>
      <c r="AN23" s="205" t="str">
        <f>IF(F23&gt;19,-PPMT((C23/F23),20,NPER(C23/(F23),-E23,I23),I23),"")</f>
        <v/>
      </c>
      <c r="AO23" s="205" t="str">
        <f>IF(F23&gt;20,-PPMT((C23/F23),21,NPER(C23/(F23),-E23,I23),I23),"")</f>
        <v/>
      </c>
      <c r="AP23" s="205" t="str">
        <f>IF(F23&gt;21,-PPMT((C23/F23),22,NPER(C23/(F23),-E23,I23),I23),"")</f>
        <v/>
      </c>
      <c r="AQ23" s="205" t="str">
        <f>IF(F23&gt;22,-PPMT((C23/F23),23,NPER(C23/(F23),-E23,I23),I23),"")</f>
        <v/>
      </c>
      <c r="AR23" s="205" t="str">
        <f>IF(F23&gt;23,-PPMT((C23/F23),24,NPER(C23/(F23),-E23,I23),I23),"")</f>
        <v/>
      </c>
      <c r="AS23" s="205" t="str">
        <f>IF(F23&gt;24,-PPMT((C23/F23),25,NPER(C23/(F23),-E23,I23),I23),"")</f>
        <v/>
      </c>
      <c r="AT23" s="205" t="str">
        <f>IF(F23&gt;25,-PPMT((C23/F23),26,NPER(C23/(F23),-E23,I23),I23),"")</f>
        <v/>
      </c>
    </row>
    <row r="24" spans="1:46" x14ac:dyDescent="0.25">
      <c r="A24" s="105"/>
      <c r="B24" s="106"/>
      <c r="C24" s="195"/>
      <c r="D24" s="196"/>
      <c r="E24" s="197"/>
      <c r="F24" s="106"/>
      <c r="G24" s="74"/>
      <c r="H24" s="74"/>
      <c r="I24" s="74"/>
      <c r="K24" s="198" t="str">
        <f t="shared" si="28"/>
        <v/>
      </c>
      <c r="L24" s="199" t="str">
        <f t="shared" si="29"/>
        <v/>
      </c>
      <c r="U24" s="204" t="e">
        <f>-PPMT((C24/F24),1,NPER(C24/(F24),-E24,I24),I24)</f>
        <v>#DIV/0!</v>
      </c>
      <c r="V24" s="205" t="str">
        <f>IF(F24&gt;1,-PPMT((C24/F24),2,NPER(C24/(F24),-E24,I24),I24),"")</f>
        <v/>
      </c>
      <c r="W24" s="205" t="str">
        <f>IF(F24&gt;2,-PPMT((C24/F24),3,NPER(C24/(F24),-E24,I24),I24),"")</f>
        <v/>
      </c>
      <c r="X24" s="205" t="str">
        <f>IF(F24&gt;3,-PPMT((C24/F24),4,NPER(C24/(F24),-E24,I24),I24),"")</f>
        <v/>
      </c>
      <c r="Y24" s="205" t="str">
        <f>IF(F24&gt;4,-PPMT((C24/F24),5,NPER(C24/(F24),-E24,I24),I24),"")</f>
        <v/>
      </c>
      <c r="Z24" s="205" t="str">
        <f>IF(F24&gt;5,-PPMT((C24/F24),6,NPER(C24/(F24),-E24,I24),I24),"")</f>
        <v/>
      </c>
      <c r="AA24" s="205" t="str">
        <f>IF(F24&gt;6,-PPMT((C24/F24),7,NPER(C24/(F24),-E24,I24),I24),"")</f>
        <v/>
      </c>
      <c r="AB24" s="205" t="str">
        <f>IF(F24&gt;7,-PPMT((C24/F24),8,NPER(C24/(F24),-E24,I24),I24),"")</f>
        <v/>
      </c>
      <c r="AC24" s="205" t="str">
        <f>IF(F24&gt;8,-PPMT((C24/F24),9,NPER(C24/(F24),-E24,I24),I24),"")</f>
        <v/>
      </c>
      <c r="AD24" s="205" t="str">
        <f>IF(F24&gt;9,-PPMT((C24/F24),10,NPER(C24/(F24),-E24,I24),I24),"")</f>
        <v/>
      </c>
      <c r="AE24" s="205" t="str">
        <f>IF(F24&gt;10,-PPMT((C24/F24),11,NPER(C24/(F24),-E24,I24),I24),"")</f>
        <v/>
      </c>
      <c r="AF24" s="205" t="str">
        <f>IF(F24&gt;11,-PPMT((C24/F24),12,NPER(C24/(F24),-E24,I24),I24),"")</f>
        <v/>
      </c>
      <c r="AG24" s="205" t="str">
        <f>IF(F24&gt;12,-PPMT((C24/F24),13,NPER(C24/(F24),-E24,I24),I24),"")</f>
        <v/>
      </c>
      <c r="AH24" s="205" t="str">
        <f>IF(F24&gt;13,-PPMT((C24/F24),14,NPER(C24/(F24),-E24,I24),I24),"")</f>
        <v/>
      </c>
      <c r="AI24" s="205" t="str">
        <f>IF(F24&gt;14,-PPMT((C24/F24),15,NPER(C24/(F24),-E24,I24),I24),"")</f>
        <v/>
      </c>
      <c r="AJ24" s="205" t="str">
        <f>IF(F24&gt;15,-PPMT((C24/F24),16,NPER(C24/(F24),-E24,I24),I24),"")</f>
        <v/>
      </c>
      <c r="AK24" s="205" t="str">
        <f>IF(F24&gt;16,-PPMT((C24/F24),17,NPER(C24/(F24),-E24,I24),I24),"")</f>
        <v/>
      </c>
      <c r="AL24" s="205" t="str">
        <f>IF(F24&gt;17,-PPMT((C24/F24),18,NPER(C24/(F24),-E24,I24),I24),"")</f>
        <v/>
      </c>
      <c r="AM24" s="205" t="str">
        <f>IF(F24&gt;18,-PPMT((C24/F24),19,NPER(C24/(F24),-E24,I24),I24),"")</f>
        <v/>
      </c>
      <c r="AN24" s="205" t="str">
        <f>IF(F24&gt;19,-PPMT((C24/F24),20,NPER(C24/(F24),-E24,I24),I24),"")</f>
        <v/>
      </c>
      <c r="AO24" s="205" t="str">
        <f>IF(F24&gt;20,-PPMT((C24/F24),21,NPER(C24/(F24),-E24,I24),I24),"")</f>
        <v/>
      </c>
      <c r="AP24" s="205" t="str">
        <f>IF(F24&gt;21,-PPMT((C24/F24),22,NPER(C24/(F24),-E24,I24),I24),"")</f>
        <v/>
      </c>
      <c r="AQ24" s="205" t="str">
        <f>IF(F24&gt;22,-PPMT((C24/F24),23,NPER(C24/(F24),-E24,I24),I24),"")</f>
        <v/>
      </c>
      <c r="AR24" s="205" t="str">
        <f>IF(F24&gt;23,-PPMT((C24/F24),24,NPER(C24/(F24),-E24,I24),I24),"")</f>
        <v/>
      </c>
      <c r="AS24" s="205" t="str">
        <f>IF(F24&gt;24,-PPMT((C24/F24),25,NPER(C24/(F24),-E24,I24),I24),"")</f>
        <v/>
      </c>
      <c r="AT24" s="205" t="str">
        <f>IF(F24&gt;25,-PPMT((C24/F24),26,NPER(C24/(F24),-E24,I24),I24),"")</f>
        <v/>
      </c>
    </row>
    <row r="25" spans="1:46" ht="16.5" thickBot="1" x14ac:dyDescent="0.3">
      <c r="A25" s="105"/>
      <c r="B25" s="106"/>
      <c r="C25" s="195"/>
      <c r="D25" s="196"/>
      <c r="E25" s="197"/>
      <c r="F25" s="106"/>
      <c r="G25" s="74"/>
      <c r="H25" s="74"/>
      <c r="I25" s="74"/>
      <c r="K25" s="198" t="str">
        <f t="shared" si="28"/>
        <v/>
      </c>
      <c r="L25" s="199" t="str">
        <f t="shared" si="29"/>
        <v/>
      </c>
      <c r="U25" s="204" t="e">
        <f>-PPMT((C25/F25),1,NPER(C25/(F25),-E25,I25),I25)</f>
        <v>#DIV/0!</v>
      </c>
      <c r="V25" s="205" t="str">
        <f>IF(F25&gt;1,-PPMT((C25/F25),2,NPER(C25/(F25),-E25,I25),I25),"")</f>
        <v/>
      </c>
      <c r="W25" s="205" t="str">
        <f>IF(F25&gt;2,-PPMT((C25/F25),3,NPER(C25/(F25),-E25,I25),I25),"")</f>
        <v/>
      </c>
      <c r="X25" s="205" t="str">
        <f>IF(F25&gt;3,-PPMT((C25/F25),4,NPER(C25/(F25),-E25,I25),I25),"")</f>
        <v/>
      </c>
      <c r="Y25" s="205" t="str">
        <f>IF(F25&gt;4,-PPMT((C25/F25),5,NPER(C25/(F25),-E25,I25),I25),"")</f>
        <v/>
      </c>
      <c r="Z25" s="205" t="str">
        <f>IF(F25&gt;5,-PPMT((C25/F25),6,NPER(C25/(F25),-E25,I25),I25),"")</f>
        <v/>
      </c>
      <c r="AA25" s="205" t="str">
        <f>IF(F25&gt;6,-PPMT((C25/F25),7,NPER(C25/(F25),-E25,I25),I25),"")</f>
        <v/>
      </c>
      <c r="AB25" s="205" t="str">
        <f>IF(F25&gt;7,-PPMT((C25/F25),8,NPER(C25/(F25),-E25,I25),I25),"")</f>
        <v/>
      </c>
      <c r="AC25" s="205" t="str">
        <f>IF(F25&gt;8,-PPMT((C25/F25),9,NPER(C25/(F25),-E25,I25),I25),"")</f>
        <v/>
      </c>
      <c r="AD25" s="205" t="str">
        <f>IF(F25&gt;9,-PPMT((C25/F25),10,NPER(C25/(F25),-E25,I25),I25),"")</f>
        <v/>
      </c>
      <c r="AE25" s="205" t="str">
        <f>IF(F25&gt;10,-PPMT((C25/F25),11,NPER(C25/(F25),-E25,I25),I25),"")</f>
        <v/>
      </c>
      <c r="AF25" s="205" t="str">
        <f>IF(F25&gt;11,-PPMT((C25/F25),12,NPER(C25/(F25),-E25,I25),I25),"")</f>
        <v/>
      </c>
      <c r="AG25" s="205" t="str">
        <f>IF(F25&gt;12,-PPMT((C25/F25),13,NPER(C25/(F25),-E25,I25),I25),"")</f>
        <v/>
      </c>
      <c r="AH25" s="205" t="str">
        <f>IF(F25&gt;13,-PPMT((C25/F25),14,NPER(C25/(F25),-E25,I25),I25),"")</f>
        <v/>
      </c>
      <c r="AI25" s="205" t="str">
        <f>IF(F25&gt;14,-PPMT((C25/F25),15,NPER(C25/(F25),-E25,I25),I25),"")</f>
        <v/>
      </c>
      <c r="AJ25" s="205" t="str">
        <f>IF(F25&gt;15,-PPMT((C25/F25),16,NPER(C25/(F25),-E25,I25),I25),"")</f>
        <v/>
      </c>
      <c r="AK25" s="205" t="str">
        <f>IF(F25&gt;16,-PPMT((C25/F25),17,NPER(C25/(F25),-E25,I25),I25),"")</f>
        <v/>
      </c>
      <c r="AL25" s="205" t="str">
        <f>IF(F25&gt;17,-PPMT((C25/F25),18,NPER(C25/(F25),-E25,I25),I25),"")</f>
        <v/>
      </c>
      <c r="AM25" s="205" t="str">
        <f>IF(F25&gt;18,-PPMT((C25/F25),19,NPER(C25/(F25),-E25,I25),I25),"")</f>
        <v/>
      </c>
      <c r="AN25" s="205" t="str">
        <f>IF(F25&gt;19,-PPMT((C25/F25),20,NPER(C25/(F25),-E25,I25),I25),"")</f>
        <v/>
      </c>
      <c r="AO25" s="205" t="str">
        <f>IF(F25&gt;20,-PPMT((C25/F25),21,NPER(C25/(F25),-E25,I25),I25),"")</f>
        <v/>
      </c>
      <c r="AP25" s="205" t="str">
        <f>IF(F25&gt;21,-PPMT((C25/F25),22,NPER(C25/(F25),-E25,I25),I25),"")</f>
        <v/>
      </c>
      <c r="AQ25" s="205" t="str">
        <f>IF(F25&gt;22,-PPMT((C25/F25),23,NPER(C25/(F25),-E25,I25),I25),"")</f>
        <v/>
      </c>
      <c r="AR25" s="205" t="str">
        <f>IF(F25&gt;23,-PPMT((C25/F25),24,NPER(C25/(F25),-E25,I25),I25),"")</f>
        <v/>
      </c>
      <c r="AS25" s="205" t="str">
        <f>IF(F25&gt;24,-PPMT((C25/F25),25,NPER(C25/(F25),-E25,I25),I25),"")</f>
        <v/>
      </c>
      <c r="AT25" s="205" t="str">
        <f>IF(F25&gt;25,-PPMT((C25/F25),26,NPER(C25/(F25),-E25,I25),I25),"")</f>
        <v/>
      </c>
    </row>
    <row r="26" spans="1:46" ht="16.5" customHeight="1" thickBot="1" x14ac:dyDescent="0.3">
      <c r="A26" s="78" t="s">
        <v>162</v>
      </c>
      <c r="B26" s="230"/>
      <c r="C26" s="230"/>
      <c r="D26" s="230"/>
      <c r="E26" s="230"/>
      <c r="F26" s="231"/>
      <c r="G26" s="80">
        <f>SUM(G21:G25)</f>
        <v>0</v>
      </c>
      <c r="H26" s="80">
        <f>SUM(H21:H25)</f>
        <v>0</v>
      </c>
      <c r="I26" s="80">
        <f>SUM(I21:I25)</f>
        <v>0</v>
      </c>
      <c r="K26" s="228">
        <f>SUM(K21:K25)</f>
        <v>0</v>
      </c>
      <c r="L26" s="228">
        <f>SUM(L21:L25)</f>
        <v>0</v>
      </c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</row>
    <row r="27" spans="1:46" ht="17.100000000000001" customHeight="1" x14ac:dyDescent="0.25">
      <c r="A27" s="232"/>
      <c r="B27" s="188"/>
      <c r="C27" s="188"/>
      <c r="D27" s="188"/>
      <c r="E27" s="188"/>
      <c r="F27" s="188"/>
      <c r="G27" s="188"/>
      <c r="H27" s="188"/>
      <c r="I27" s="188"/>
    </row>
    <row r="28" spans="1:46" ht="31.5" x14ac:dyDescent="0.25">
      <c r="A28" s="233" t="s">
        <v>163</v>
      </c>
      <c r="B28" s="160" t="s">
        <v>114</v>
      </c>
      <c r="C28" s="160" t="s">
        <v>115</v>
      </c>
      <c r="D28" s="160" t="s">
        <v>161</v>
      </c>
      <c r="E28" s="190" t="s">
        <v>133</v>
      </c>
      <c r="F28" s="160" t="s">
        <v>134</v>
      </c>
      <c r="G28" s="190" t="s">
        <v>135</v>
      </c>
      <c r="H28" s="190" t="s">
        <v>136</v>
      </c>
      <c r="I28" s="191" t="s">
        <v>137</v>
      </c>
      <c r="K28" s="192" t="s">
        <v>138</v>
      </c>
      <c r="L28" s="193" t="s">
        <v>139</v>
      </c>
      <c r="N28" s="200" t="s">
        <v>140</v>
      </c>
      <c r="O28" s="200" t="s">
        <v>141</v>
      </c>
      <c r="P28" s="200" t="s">
        <v>142</v>
      </c>
      <c r="R28" s="201" t="s">
        <v>143</v>
      </c>
      <c r="S28" s="202" t="s">
        <v>144</v>
      </c>
      <c r="T28" s="203" t="s">
        <v>142</v>
      </c>
    </row>
    <row r="29" spans="1:46" x14ac:dyDescent="0.25">
      <c r="A29" s="105"/>
      <c r="B29" s="106"/>
      <c r="C29" s="195"/>
      <c r="D29" s="196"/>
      <c r="E29" s="197"/>
      <c r="F29" s="106"/>
      <c r="G29" s="74"/>
      <c r="H29" s="74"/>
      <c r="I29" s="74"/>
      <c r="K29" s="198" t="str">
        <f t="shared" ref="K29:K33" si="30">IF(ISBLANK(I29),"",ROUND(SUM(U29:AT29),0))</f>
        <v/>
      </c>
      <c r="L29" s="199" t="str">
        <f t="shared" ref="L29:L33" si="31">IF(ISBLANK(F29),"",E29*F29)</f>
        <v/>
      </c>
      <c r="N29" s="207">
        <v>250000</v>
      </c>
      <c r="O29" s="208">
        <v>5.5E-2</v>
      </c>
      <c r="P29" s="209" t="s">
        <v>151</v>
      </c>
      <c r="R29" s="210" t="s">
        <v>145</v>
      </c>
      <c r="S29" s="211">
        <v>12</v>
      </c>
      <c r="T29" s="212" t="s">
        <v>146</v>
      </c>
      <c r="U29" s="204" t="e">
        <f>-PPMT((C29/F29),1,NPER(C29/(F29),-E29,I29),I29)</f>
        <v>#DIV/0!</v>
      </c>
      <c r="V29" s="205" t="str">
        <f>IF(F29&gt;1,-PPMT((C29/F29),2,NPER(C29/(F29),-E29,I29),I29),"")</f>
        <v/>
      </c>
      <c r="W29" s="205" t="str">
        <f>IF(F29&gt;2,-PPMT((C29/F29),3,NPER(C29/(F29),-E29,I29),I29),"")</f>
        <v/>
      </c>
      <c r="X29" s="205" t="str">
        <f>IF(F29&gt;3,-PPMT((C29/F29),4,NPER(C29/(F29),-E29,I29),I29),"")</f>
        <v/>
      </c>
      <c r="Y29" s="205" t="str">
        <f>IF(F29&gt;4,-PPMT((C29/F29),5,NPER(C29/(F29),-E29,I29),I29),"")</f>
        <v/>
      </c>
      <c r="Z29" s="205" t="str">
        <f>IF(F29&gt;5,-PPMT((C29/F29),6,NPER(C29/(F29),-E29,I29),I29),"")</f>
        <v/>
      </c>
      <c r="AA29" s="205" t="str">
        <f>IF(F29&gt;6,-PPMT((C29/F29),7,NPER(C29/(F29),-E29,I29),I29),"")</f>
        <v/>
      </c>
      <c r="AB29" s="205" t="str">
        <f>IF(F29&gt;7,-PPMT((C29/F29),8,NPER(C29/(F29),-E29,I29),I29),"")</f>
        <v/>
      </c>
      <c r="AC29" s="205" t="str">
        <f>IF(F29&gt;8,-PPMT((C29/F29),9,NPER(C29/(F29),-E29,I29),I29),"")</f>
        <v/>
      </c>
      <c r="AD29" s="205" t="str">
        <f>IF(F29&gt;9,-PPMT((C29/F29),10,NPER(C29/(F29),-E29,I29),I29),"")</f>
        <v/>
      </c>
      <c r="AE29" s="205" t="str">
        <f>IF(F29&gt;10,-PPMT((C29/F29),11,NPER(C29/(F29),-E29,I29),I29),"")</f>
        <v/>
      </c>
      <c r="AF29" s="205" t="str">
        <f>IF(F29&gt;11,-PPMT((C29/F29),12,NPER(C29/(F29),-E29,I29),I29),"")</f>
        <v/>
      </c>
      <c r="AG29" s="205" t="str">
        <f>IF(F29&gt;12,-PPMT((C29/F29),13,NPER(C29/(F29),-E29,I29),I29),"")</f>
        <v/>
      </c>
      <c r="AH29" s="205" t="str">
        <f>IF(F29&gt;13,-PPMT((C29/F29),14,NPER(C29/(F29),-E29,I29),I29),"")</f>
        <v/>
      </c>
      <c r="AI29" s="205" t="str">
        <f>IF(F29&gt;14,-PPMT((C29/F29),15,NPER(C29/(F29),-E29,I29),I29),"")</f>
        <v/>
      </c>
      <c r="AJ29" s="205" t="str">
        <f>IF(F29&gt;15,-PPMT((C29/F29),16,NPER(C29/(F29),-E29,I29),I29),"")</f>
        <v/>
      </c>
      <c r="AK29" s="205" t="str">
        <f>IF(F29&gt;16,-PPMT((C29/F29),17,NPER(C29/(F29),-E29,I29),I29),"")</f>
        <v/>
      </c>
      <c r="AL29" s="205" t="str">
        <f>IF(F29&gt;17,-PPMT((C29/F29),18,NPER(C29/(F29),-E29,I29),I29),"")</f>
        <v/>
      </c>
      <c r="AM29" s="205" t="str">
        <f>IF(F29&gt;18,-PPMT((C29/F29),19,NPER(C29/(F29),-E29,I29),I29),"")</f>
        <v/>
      </c>
      <c r="AN29" s="205" t="str">
        <f>IF(F29&gt;19,-PPMT((C29/F29),20,NPER(C29/(F29),-E29,I29),I29),"")</f>
        <v/>
      </c>
      <c r="AO29" s="205" t="str">
        <f>IF(F29&gt;20,-PPMT((C29/F29),21,NPER(C29/(F29),-E29,I29),I29),"")</f>
        <v/>
      </c>
      <c r="AP29" s="205" t="str">
        <f>IF(F29&gt;21,-PPMT((C29/F29),22,NPER(C29/(F29),-E29,I29),I29),"")</f>
        <v/>
      </c>
      <c r="AQ29" s="205" t="str">
        <f>IF(F29&gt;22,-PPMT((C29/F29),23,NPER(C29/(F29),-E29,I29),I29),"")</f>
        <v/>
      </c>
      <c r="AR29" s="205" t="str">
        <f>IF(F29&gt;23,-PPMT((C29/F29),24,NPER(C29/(F29),-E29,I29),I29),"")</f>
        <v/>
      </c>
      <c r="AS29" s="205" t="str">
        <f>IF(F29&gt;24,-PPMT((C29/F29),25,NPER(C29/(F29),-E29,I29),I29),"")</f>
        <v/>
      </c>
      <c r="AT29" s="205" t="str">
        <f>IF(F29&gt;25,-PPMT((C29/F29),26,NPER(C29/(F29),-E29,I29),I29),"")</f>
        <v/>
      </c>
    </row>
    <row r="30" spans="1:46" x14ac:dyDescent="0.25">
      <c r="A30" s="105"/>
      <c r="B30" s="106"/>
      <c r="C30" s="195"/>
      <c r="D30" s="196"/>
      <c r="E30" s="197"/>
      <c r="F30" s="106"/>
      <c r="G30" s="74"/>
      <c r="H30" s="74"/>
      <c r="I30" s="74"/>
      <c r="K30" s="198" t="str">
        <f t="shared" si="30"/>
        <v/>
      </c>
      <c r="L30" s="199" t="str">
        <f t="shared" si="31"/>
        <v/>
      </c>
      <c r="R30" s="210" t="s">
        <v>147</v>
      </c>
      <c r="S30" s="211">
        <v>24</v>
      </c>
      <c r="T30" s="213" t="s">
        <v>148</v>
      </c>
      <c r="U30" s="204" t="e">
        <f>-PPMT((C30/F30),1,NPER(C30/(F30),-E30,I30),I30)</f>
        <v>#DIV/0!</v>
      </c>
      <c r="V30" s="205" t="str">
        <f>IF(F30&gt;1,-PPMT((C30/F30),2,NPER(C30/(F30),-E30,I30),I30),"")</f>
        <v/>
      </c>
      <c r="W30" s="205" t="str">
        <f>IF(F30&gt;2,-PPMT((C30/F30),3,NPER(C30/(F30),-E30,I30),I30),"")</f>
        <v/>
      </c>
      <c r="X30" s="205" t="str">
        <f>IF(F30&gt;3,-PPMT((C30/F30),4,NPER(C30/(F30),-E30,I30),I30),"")</f>
        <v/>
      </c>
      <c r="Y30" s="205" t="str">
        <f>IF(F30&gt;4,-PPMT((C30/F30),5,NPER(C30/(F30),-E30,I30),I30),"")</f>
        <v/>
      </c>
      <c r="Z30" s="205" t="str">
        <f>IF(F30&gt;5,-PPMT((C30/F30),6,NPER(C30/(F30),-E30,I30),I30),"")</f>
        <v/>
      </c>
      <c r="AA30" s="205" t="str">
        <f>IF(F30&gt;6,-PPMT((C30/F30),7,NPER(C30/(F30),-E30,I30),I30),"")</f>
        <v/>
      </c>
      <c r="AB30" s="205" t="str">
        <f>IF(F30&gt;7,-PPMT((C30/F30),8,NPER(C30/(F30),-E30,I30),I30),"")</f>
        <v/>
      </c>
      <c r="AC30" s="205" t="str">
        <f>IF(F30&gt;8,-PPMT((C30/F30),9,NPER(C30/(F30),-E30,I30),I30),"")</f>
        <v/>
      </c>
      <c r="AD30" s="205" t="str">
        <f>IF(F30&gt;9,-PPMT((C30/F30),10,NPER(C30/(F30),-E30,I30),I30),"")</f>
        <v/>
      </c>
      <c r="AE30" s="205" t="str">
        <f>IF(F30&gt;10,-PPMT((C30/F30),11,NPER(C30/(F30),-E30,I30),I30),"")</f>
        <v/>
      </c>
      <c r="AF30" s="205" t="str">
        <f>IF(F30&gt;11,-PPMT((C30/F30),12,NPER(C30/(F30),-E30,I30),I30),"")</f>
        <v/>
      </c>
      <c r="AG30" s="205" t="str">
        <f>IF(F30&gt;12,-PPMT((C30/F30),13,NPER(C30/(F30),-E30,I30),I30),"")</f>
        <v/>
      </c>
      <c r="AH30" s="205" t="str">
        <f>IF(F30&gt;13,-PPMT((C30/F30),14,NPER(C30/(F30),-E30,I30),I30),"")</f>
        <v/>
      </c>
      <c r="AI30" s="205" t="str">
        <f>IF(F30&gt;14,-PPMT((C30/F30),15,NPER(C30/(F30),-E30,I30),I30),"")</f>
        <v/>
      </c>
      <c r="AJ30" s="205" t="str">
        <f>IF(F30&gt;15,-PPMT((C30/F30),16,NPER(C30/(F30),-E30,I30),I30),"")</f>
        <v/>
      </c>
      <c r="AK30" s="205" t="str">
        <f>IF(F30&gt;16,-PPMT((C30/F30),17,NPER(C30/(F30),-E30,I30),I30),"")</f>
        <v/>
      </c>
      <c r="AL30" s="205" t="str">
        <f>IF(F30&gt;17,-PPMT((C30/F30),18,NPER(C30/(F30),-E30,I30),I30),"")</f>
        <v/>
      </c>
      <c r="AM30" s="205" t="str">
        <f>IF(F30&gt;18,-PPMT((C30/F30),19,NPER(C30/(F30),-E30,I30),I30),"")</f>
        <v/>
      </c>
      <c r="AN30" s="205" t="str">
        <f>IF(F30&gt;19,-PPMT((C30/F30),20,NPER(C30/(F30),-E30,I30),I30),"")</f>
        <v/>
      </c>
      <c r="AO30" s="205" t="str">
        <f>IF(F30&gt;20,-PPMT((C30/F30),21,NPER(C30/(F30),-E30,I30),I30),"")</f>
        <v/>
      </c>
      <c r="AP30" s="205" t="str">
        <f>IF(F30&gt;21,-PPMT((C30/F30),22,NPER(C30/(F30),-E30,I30),I30),"")</f>
        <v/>
      </c>
      <c r="AQ30" s="205" t="str">
        <f>IF(F30&gt;22,-PPMT((C30/F30),23,NPER(C30/(F30),-E30,I30),I30),"")</f>
        <v/>
      </c>
      <c r="AR30" s="205" t="str">
        <f>IF(F30&gt;23,-PPMT((C30/F30),24,NPER(C30/(F30),-E30,I30),I30),"")</f>
        <v/>
      </c>
      <c r="AS30" s="205" t="str">
        <f>IF(F30&gt;24,-PPMT((C30/F30),25,NPER(C30/(F30),-E30,I30),I30),"")</f>
        <v/>
      </c>
      <c r="AT30" s="205" t="str">
        <f>IF(F30&gt;25,-PPMT((C30/F30),26,NPER(C30/(F30),-E30,I30),I30),"")</f>
        <v/>
      </c>
    </row>
    <row r="31" spans="1:46" x14ac:dyDescent="0.25">
      <c r="A31" s="105"/>
      <c r="B31" s="106"/>
      <c r="C31" s="195"/>
      <c r="D31" s="196"/>
      <c r="E31" s="197"/>
      <c r="F31" s="106"/>
      <c r="G31" s="74"/>
      <c r="H31" s="74"/>
      <c r="I31" s="74"/>
      <c r="K31" s="198" t="str">
        <f t="shared" si="30"/>
        <v/>
      </c>
      <c r="L31" s="199" t="str">
        <f t="shared" si="31"/>
        <v/>
      </c>
      <c r="N31" s="215" t="s">
        <v>149</v>
      </c>
      <c r="O31" s="215" t="s">
        <v>150</v>
      </c>
      <c r="P31" s="216" t="s">
        <v>142</v>
      </c>
      <c r="R31" s="210" t="s">
        <v>151</v>
      </c>
      <c r="S31" s="211">
        <v>1</v>
      </c>
      <c r="T31" s="213" t="s">
        <v>152</v>
      </c>
      <c r="U31" s="204" t="e">
        <f>-PPMT((C31/F31),1,NPER(C31/(F31),-E31,I31),I31)</f>
        <v>#DIV/0!</v>
      </c>
      <c r="V31" s="205" t="str">
        <f>IF(F31&gt;1,-PPMT((C31/F31),2,NPER(C31/(F31),-E31,I31),I31),"")</f>
        <v/>
      </c>
      <c r="W31" s="205" t="str">
        <f>IF(F31&gt;2,-PPMT((C31/F31),3,NPER(C31/(F31),-E31,I31),I31),"")</f>
        <v/>
      </c>
      <c r="X31" s="205" t="str">
        <f>IF(F31&gt;3,-PPMT((C31/F31),4,NPER(C31/(F31),-E31,I31),I31),"")</f>
        <v/>
      </c>
      <c r="Y31" s="205" t="str">
        <f>IF(F31&gt;4,-PPMT((C31/F31),5,NPER(C31/(F31),-E31,I31),I31),"")</f>
        <v/>
      </c>
      <c r="Z31" s="205" t="str">
        <f>IF(F31&gt;5,-PPMT((C31/F31),6,NPER(C31/(F31),-E31,I31),I31),"")</f>
        <v/>
      </c>
      <c r="AA31" s="205" t="str">
        <f>IF(F31&gt;6,-PPMT((C31/F31),7,NPER(C31/(F31),-E31,I31),I31),"")</f>
        <v/>
      </c>
      <c r="AB31" s="205" t="str">
        <f>IF(F31&gt;7,-PPMT((C31/F31),8,NPER(C31/(F31),-E31,I31),I31),"")</f>
        <v/>
      </c>
      <c r="AC31" s="205" t="str">
        <f>IF(F31&gt;8,-PPMT((C31/F31),9,NPER(C31/(F31),-E31,I31),I31),"")</f>
        <v/>
      </c>
      <c r="AD31" s="205" t="str">
        <f>IF(F31&gt;9,-PPMT((C31/F31),10,NPER(C31/(F31),-E31,I31),I31),"")</f>
        <v/>
      </c>
      <c r="AE31" s="205" t="str">
        <f>IF(F31&gt;10,-PPMT((C31/F31),11,NPER(C31/(F31),-E31,I31),I31),"")</f>
        <v/>
      </c>
      <c r="AF31" s="205" t="str">
        <f>IF(F31&gt;11,-PPMT((C31/F31),12,NPER(C31/(F31),-E31,I31),I31),"")</f>
        <v/>
      </c>
      <c r="AG31" s="205" t="str">
        <f>IF(F31&gt;12,-PPMT((C31/F31),13,NPER(C31/(F31),-E31,I31),I31),"")</f>
        <v/>
      </c>
      <c r="AH31" s="205" t="str">
        <f>IF(F31&gt;13,-PPMT((C31/F31),14,NPER(C31/(F31),-E31,I31),I31),"")</f>
        <v/>
      </c>
      <c r="AI31" s="205" t="str">
        <f>IF(F31&gt;14,-PPMT((C31/F31),15,NPER(C31/(F31),-E31,I31),I31),"")</f>
        <v/>
      </c>
      <c r="AJ31" s="205" t="str">
        <f>IF(F31&gt;15,-PPMT((C31/F31),16,NPER(C31/(F31),-E31,I31),I31),"")</f>
        <v/>
      </c>
      <c r="AK31" s="205" t="str">
        <f>IF(F31&gt;16,-PPMT((C31/F31),17,NPER(C31/(F31),-E31,I31),I31),"")</f>
        <v/>
      </c>
      <c r="AL31" s="205" t="str">
        <f>IF(F31&gt;17,-PPMT((C31/F31),18,NPER(C31/(F31),-E31,I31),I31),"")</f>
        <v/>
      </c>
      <c r="AM31" s="205" t="str">
        <f>IF(F31&gt;18,-PPMT((C31/F31),19,NPER(C31/(F31),-E31,I31),I31),"")</f>
        <v/>
      </c>
      <c r="AN31" s="205" t="str">
        <f>IF(F31&gt;19,-PPMT((C31/F31),20,NPER(C31/(F31),-E31,I31),I31),"")</f>
        <v/>
      </c>
      <c r="AO31" s="205" t="str">
        <f>IF(F31&gt;20,-PPMT((C31/F31),21,NPER(C31/(F31),-E31,I31),I31),"")</f>
        <v/>
      </c>
      <c r="AP31" s="205" t="str">
        <f>IF(F31&gt;21,-PPMT((C31/F31),22,NPER(C31/(F31),-E31,I31),I31),"")</f>
        <v/>
      </c>
      <c r="AQ31" s="205" t="str">
        <f>IF(F31&gt;22,-PPMT((C31/F31),23,NPER(C31/(F31),-E31,I31),I31),"")</f>
        <v/>
      </c>
      <c r="AR31" s="205" t="str">
        <f>IF(F31&gt;23,-PPMT((C31/F31),24,NPER(C31/(F31),-E31,I31),I31),"")</f>
        <v/>
      </c>
      <c r="AS31" s="205" t="str">
        <f>IF(F31&gt;24,-PPMT((C31/F31),25,NPER(C31/(F31),-E31,I31),I31),"")</f>
        <v/>
      </c>
      <c r="AT31" s="205" t="str">
        <f>IF(F31&gt;25,-PPMT((C31/F31),26,NPER(C31/(F31),-E31,I31),I31),"")</f>
        <v/>
      </c>
    </row>
    <row r="32" spans="1:46" x14ac:dyDescent="0.25">
      <c r="A32" s="105"/>
      <c r="B32" s="106"/>
      <c r="C32" s="195"/>
      <c r="D32" s="196"/>
      <c r="E32" s="197"/>
      <c r="F32" s="106"/>
      <c r="G32" s="74"/>
      <c r="H32" s="74"/>
      <c r="I32" s="74"/>
      <c r="K32" s="198" t="str">
        <f t="shared" si="30"/>
        <v/>
      </c>
      <c r="L32" s="199" t="str">
        <f t="shared" si="31"/>
        <v/>
      </c>
      <c r="N32" s="219">
        <v>25</v>
      </c>
      <c r="O32" s="220">
        <f>-PMT(O29/(VLOOKUP(P29,R29:S34,2,FALSE)),N32,N29)</f>
        <v>18637.338236609627</v>
      </c>
      <c r="P32" s="221" t="str">
        <f>VLOOKUP(P29,R29:T34,3,FALSE)</f>
        <v>Once a year</v>
      </c>
      <c r="Q32" s="222" t="str">
        <f>INT((N32/VLOOKUP(P29,R29:S34,2,FALSE)))&amp;" year(s) and "&amp;ROUND((((N32/(VLOOKUP(P29,R29:S34,2,FALSE)))-INT(N32/(VLOOKUP(P29,R29:S34,2,FALSE))))*12),0)&amp;" month(s)"</f>
        <v>25 year(s) and 0 month(s)</v>
      </c>
      <c r="R32" s="210" t="s">
        <v>153</v>
      </c>
      <c r="S32" s="211">
        <v>2</v>
      </c>
      <c r="T32" s="213" t="s">
        <v>154</v>
      </c>
      <c r="U32" s="204" t="e">
        <f>-PPMT((C32/F32),1,NPER(C32/(F32),-E32,I32),I32)</f>
        <v>#DIV/0!</v>
      </c>
      <c r="V32" s="205" t="str">
        <f>IF(F32&gt;1,-PPMT((C32/F32),2,NPER(C32/(F32),-E32,I32),I32),"")</f>
        <v/>
      </c>
      <c r="W32" s="205" t="str">
        <f>IF(F32&gt;2,-PPMT((C32/F32),3,NPER(C32/(F32),-E32,I32),I32),"")</f>
        <v/>
      </c>
      <c r="X32" s="205" t="str">
        <f>IF(F32&gt;3,-PPMT((C32/F32),4,NPER(C32/(F32),-E32,I32),I32),"")</f>
        <v/>
      </c>
      <c r="Y32" s="205" t="str">
        <f>IF(F32&gt;4,-PPMT((C32/F32),5,NPER(C32/(F32),-E32,I32),I32),"")</f>
        <v/>
      </c>
      <c r="Z32" s="205" t="str">
        <f>IF(F32&gt;5,-PPMT((C32/F32),6,NPER(C32/(F32),-E32,I32),I32),"")</f>
        <v/>
      </c>
      <c r="AA32" s="205" t="str">
        <f>IF(F32&gt;6,-PPMT((C32/F32),7,NPER(C32/(F32),-E32,I32),I32),"")</f>
        <v/>
      </c>
      <c r="AB32" s="205" t="str">
        <f>IF(F32&gt;7,-PPMT((C32/F32),8,NPER(C32/(F32),-E32,I32),I32),"")</f>
        <v/>
      </c>
      <c r="AC32" s="205" t="str">
        <f>IF(F32&gt;8,-PPMT((C32/F32),9,NPER(C32/(F32),-E32,I32),I32),"")</f>
        <v/>
      </c>
      <c r="AD32" s="205" t="str">
        <f>IF(F32&gt;9,-PPMT((C32/F32),10,NPER(C32/(F32),-E32,I32),I32),"")</f>
        <v/>
      </c>
      <c r="AE32" s="205" t="str">
        <f>IF(F32&gt;10,-PPMT((C32/F32),11,NPER(C32/(F32),-E32,I32),I32),"")</f>
        <v/>
      </c>
      <c r="AF32" s="205" t="str">
        <f>IF(F32&gt;11,-PPMT((C32/F32),12,NPER(C32/(F32),-E32,I32),I32),"")</f>
        <v/>
      </c>
      <c r="AG32" s="205" t="str">
        <f>IF(F32&gt;12,-PPMT((C32/F32),13,NPER(C32/(F32),-E32,I32),I32),"")</f>
        <v/>
      </c>
      <c r="AH32" s="205" t="str">
        <f>IF(F32&gt;13,-PPMT((C32/F32),14,NPER(C32/(F32),-E32,I32),I32),"")</f>
        <v/>
      </c>
      <c r="AI32" s="205" t="str">
        <f>IF(F32&gt;14,-PPMT((C32/F32),15,NPER(C32/(F32),-E32,I32),I32),"")</f>
        <v/>
      </c>
      <c r="AJ32" s="205" t="str">
        <f>IF(F32&gt;15,-PPMT((C32/F32),16,NPER(C32/(F32),-E32,I32),I32),"")</f>
        <v/>
      </c>
      <c r="AK32" s="205" t="str">
        <f>IF(F32&gt;16,-PPMT((C32/F32),17,NPER(C32/(F32),-E32,I32),I32),"")</f>
        <v/>
      </c>
      <c r="AL32" s="205" t="str">
        <f>IF(F32&gt;17,-PPMT((C32/F32),18,NPER(C32/(F32),-E32,I32),I32),"")</f>
        <v/>
      </c>
      <c r="AM32" s="205" t="str">
        <f>IF(F32&gt;18,-PPMT((C32/F32),19,NPER(C32/(F32),-E32,I32),I32),"")</f>
        <v/>
      </c>
      <c r="AN32" s="205" t="str">
        <f>IF(F32&gt;19,-PPMT((C32/F32),20,NPER(C32/(F32),-E32,I32),I32),"")</f>
        <v/>
      </c>
      <c r="AO32" s="205" t="str">
        <f>IF(F32&gt;20,-PPMT((C32/F32),21,NPER(C32/(F32),-E32,I32),I32),"")</f>
        <v/>
      </c>
      <c r="AP32" s="205" t="str">
        <f>IF(F32&gt;21,-PPMT((C32/F32),22,NPER(C32/(F32),-E32,I32),I32),"")</f>
        <v/>
      </c>
      <c r="AQ32" s="205" t="str">
        <f>IF(F32&gt;22,-PPMT((C32/F32),23,NPER(C32/(F32),-E32,I32),I32),"")</f>
        <v/>
      </c>
      <c r="AR32" s="205" t="str">
        <f>IF(F32&gt;23,-PPMT((C32/F32),24,NPER(C32/(F32),-E32,I32),I32),"")</f>
        <v/>
      </c>
      <c r="AS32" s="205" t="str">
        <f>IF(F32&gt;24,-PPMT((C32/F32),25,NPER(C32/(F32),-E32,I32),I32),"")</f>
        <v/>
      </c>
      <c r="AT32" s="205" t="str">
        <f>IF(F32&gt;25,-PPMT((C32/F32),26,NPER(C32/(F32),-E32,I32),I32),"")</f>
        <v/>
      </c>
    </row>
    <row r="33" spans="1:46" ht="16.5" thickBot="1" x14ac:dyDescent="0.3">
      <c r="A33" s="105"/>
      <c r="B33" s="106"/>
      <c r="C33" s="195"/>
      <c r="D33" s="196"/>
      <c r="E33" s="197"/>
      <c r="F33" s="106"/>
      <c r="G33" s="74"/>
      <c r="H33" s="74"/>
      <c r="I33" s="74"/>
      <c r="K33" s="198" t="str">
        <f t="shared" si="30"/>
        <v/>
      </c>
      <c r="L33" s="199" t="str">
        <f t="shared" si="31"/>
        <v/>
      </c>
      <c r="N33" s="224" t="s">
        <v>155</v>
      </c>
      <c r="O33" s="224"/>
      <c r="P33" s="224"/>
      <c r="R33" s="210" t="s">
        <v>156</v>
      </c>
      <c r="S33" s="211">
        <v>4</v>
      </c>
      <c r="T33" s="213" t="s">
        <v>157</v>
      </c>
      <c r="U33" s="204" t="e">
        <f>-PPMT((C33/F33),1,NPER(C33/(F33),-E33,I33),I33)</f>
        <v>#DIV/0!</v>
      </c>
      <c r="V33" s="205" t="str">
        <f>IF(F33&gt;1,-PPMT((C33/F33),2,NPER(C33/(F33),-E33,I33),I33),"")</f>
        <v/>
      </c>
      <c r="W33" s="205" t="str">
        <f>IF(F33&gt;2,-PPMT((C33/F33),3,NPER(C33/(F33),-E33,I33),I33),"")</f>
        <v/>
      </c>
      <c r="X33" s="205" t="str">
        <f>IF(F33&gt;3,-PPMT((C33/F33),4,NPER(C33/(F33),-E33,I33),I33),"")</f>
        <v/>
      </c>
      <c r="Y33" s="205" t="str">
        <f>IF(F33&gt;4,-PPMT((C33/F33),5,NPER(C33/(F33),-E33,I33),I33),"")</f>
        <v/>
      </c>
      <c r="Z33" s="205" t="str">
        <f>IF(F33&gt;5,-PPMT((C33/F33),6,NPER(C33/(F33),-E33,I33),I33),"")</f>
        <v/>
      </c>
      <c r="AA33" s="205" t="str">
        <f>IF(F33&gt;6,-PPMT((C33/F33),7,NPER(C33/(F33),-E33,I33),I33),"")</f>
        <v/>
      </c>
      <c r="AB33" s="205" t="str">
        <f>IF(F33&gt;7,-PPMT((C33/F33),8,NPER(C33/(F33),-E33,I33),I33),"")</f>
        <v/>
      </c>
      <c r="AC33" s="205" t="str">
        <f>IF(F33&gt;8,-PPMT((C33/F33),9,NPER(C33/(F33),-E33,I33),I33),"")</f>
        <v/>
      </c>
      <c r="AD33" s="205" t="str">
        <f>IF(F33&gt;9,-PPMT((C33/F33),10,NPER(C33/(F33),-E33,I33),I33),"")</f>
        <v/>
      </c>
      <c r="AE33" s="205" t="str">
        <f>IF(F33&gt;10,-PPMT((C33/F33),11,NPER(C33/(F33),-E33,I33),I33),"")</f>
        <v/>
      </c>
      <c r="AF33" s="205" t="str">
        <f>IF(F33&gt;11,-PPMT((C33/F33),12,NPER(C33/(F33),-E33,I33),I33),"")</f>
        <v/>
      </c>
      <c r="AG33" s="205" t="str">
        <f>IF(F33&gt;12,-PPMT((C33/F33),13,NPER(C33/(F33),-E33,I33),I33),"")</f>
        <v/>
      </c>
      <c r="AH33" s="205" t="str">
        <f>IF(F33&gt;13,-PPMT((C33/F33),14,NPER(C33/(F33),-E33,I33),I33),"")</f>
        <v/>
      </c>
      <c r="AI33" s="205" t="str">
        <f>IF(F33&gt;14,-PPMT((C33/F33),15,NPER(C33/(F33),-E33,I33),I33),"")</f>
        <v/>
      </c>
      <c r="AJ33" s="205" t="str">
        <f>IF(F33&gt;15,-PPMT((C33/F33),16,NPER(C33/(F33),-E33,I33),I33),"")</f>
        <v/>
      </c>
      <c r="AK33" s="205" t="str">
        <f>IF(F33&gt;16,-PPMT((C33/F33),17,NPER(C33/(F33),-E33,I33),I33),"")</f>
        <v/>
      </c>
      <c r="AL33" s="205" t="str">
        <f>IF(F33&gt;17,-PPMT((C33/F33),18,NPER(C33/(F33),-E33,I33),I33),"")</f>
        <v/>
      </c>
      <c r="AM33" s="205" t="str">
        <f>IF(F33&gt;18,-PPMT((C33/F33),19,NPER(C33/(F33),-E33,I33),I33),"")</f>
        <v/>
      </c>
      <c r="AN33" s="205" t="str">
        <f>IF(F33&gt;19,-PPMT((C33/F33),20,NPER(C33/(F33),-E33,I33),I33),"")</f>
        <v/>
      </c>
      <c r="AO33" s="205" t="str">
        <f>IF(F33&gt;20,-PPMT((C33/F33),21,NPER(C33/(F33),-E33,I33),I33),"")</f>
        <v/>
      </c>
      <c r="AP33" s="205" t="str">
        <f>IF(F33&gt;21,-PPMT((C33/F33),22,NPER(C33/(F33),-E33,I33),I33),"")</f>
        <v/>
      </c>
      <c r="AQ33" s="205" t="str">
        <f>IF(F33&gt;22,-PPMT((C33/F33),23,NPER(C33/(F33),-E33,I33),I33),"")</f>
        <v/>
      </c>
      <c r="AR33" s="205" t="str">
        <f>IF(F33&gt;23,-PPMT((C33/F33),24,NPER(C33/(F33),-E33,I33),I33),"")</f>
        <v/>
      </c>
      <c r="AS33" s="205" t="str">
        <f>IF(F33&gt;24,-PPMT((C33/F33),25,NPER(C33/(F33),-E33,I33),I33),"")</f>
        <v/>
      </c>
      <c r="AT33" s="205" t="str">
        <f>IF(F33&gt;25,-PPMT((C33/F33),26,NPER(C33/(F33),-E33,I33),I33),"")</f>
        <v/>
      </c>
    </row>
    <row r="34" spans="1:46" ht="16.5" customHeight="1" thickBot="1" x14ac:dyDescent="0.3">
      <c r="A34" s="78" t="s">
        <v>164</v>
      </c>
      <c r="B34" s="230"/>
      <c r="C34" s="230"/>
      <c r="D34" s="230"/>
      <c r="E34" s="230"/>
      <c r="F34" s="231"/>
      <c r="G34" s="80">
        <f>SUM(G29:G33)</f>
        <v>0</v>
      </c>
      <c r="H34" s="80">
        <f>SUM(H29:H33)</f>
        <v>0</v>
      </c>
      <c r="I34" s="80">
        <f>SUM(I29:I33)</f>
        <v>0</v>
      </c>
      <c r="K34" s="228">
        <f>SUM(K29:K33)</f>
        <v>0</v>
      </c>
      <c r="L34" s="228">
        <f>SUM(L29:L33)</f>
        <v>0</v>
      </c>
      <c r="N34" s="215" t="s">
        <v>150</v>
      </c>
      <c r="O34" s="216" t="s">
        <v>142</v>
      </c>
      <c r="P34" s="215" t="s">
        <v>149</v>
      </c>
      <c r="Q34" s="218"/>
      <c r="R34" s="210" t="s">
        <v>158</v>
      </c>
      <c r="S34" s="211">
        <v>26</v>
      </c>
      <c r="T34" s="213" t="s">
        <v>159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</row>
    <row r="35" spans="1:46" ht="17.100000000000001" customHeight="1" x14ac:dyDescent="0.25">
      <c r="A35" s="232"/>
      <c r="B35" s="188"/>
      <c r="C35" s="188"/>
      <c r="D35" s="188"/>
      <c r="E35" s="188"/>
      <c r="F35" s="188"/>
      <c r="G35" s="188"/>
      <c r="H35" s="188"/>
      <c r="I35" s="188"/>
      <c r="N35" s="225">
        <v>18000</v>
      </c>
      <c r="O35" s="221" t="str">
        <f>VLOOKUP(P29,R29:T34,3,FALSE)</f>
        <v>Once a year</v>
      </c>
      <c r="P35" s="226">
        <f>NPER(O29/VLOOKUP(P29,R29:S34,2,FALSE),-N35,N29)</f>
        <v>26.959882306134098</v>
      </c>
      <c r="Q35" s="227" t="str">
        <f>INT((P35/VLOOKUP(P29,R29:S34,2,FALSE)))&amp;" year(s) and "&amp;ROUND((((P35/(VLOOKUP(P29,R29:S34,2,FALSE)))-INT(P35/(VLOOKUP(P29,R29:S34,2,FALSE))))*12),0)&amp;" month(s)"</f>
        <v>26 year(s) and 12 month(s)</v>
      </c>
    </row>
    <row r="36" spans="1:46" ht="31.5" x14ac:dyDescent="0.25">
      <c r="A36" s="234" t="s">
        <v>165</v>
      </c>
      <c r="B36" s="160" t="s">
        <v>114</v>
      </c>
      <c r="C36" s="160" t="s">
        <v>115</v>
      </c>
      <c r="D36" s="160" t="s">
        <v>161</v>
      </c>
      <c r="E36" s="190" t="s">
        <v>133</v>
      </c>
      <c r="F36" s="160" t="s">
        <v>134</v>
      </c>
      <c r="G36" s="190" t="s">
        <v>135</v>
      </c>
      <c r="H36" s="190" t="s">
        <v>136</v>
      </c>
      <c r="I36" s="191" t="s">
        <v>137</v>
      </c>
      <c r="K36" s="192" t="s">
        <v>138</v>
      </c>
      <c r="L36" s="193" t="s">
        <v>139</v>
      </c>
    </row>
    <row r="37" spans="1:46" x14ac:dyDescent="0.25">
      <c r="A37" s="105"/>
      <c r="B37" s="106"/>
      <c r="C37" s="195"/>
      <c r="D37" s="196"/>
      <c r="E37" s="197"/>
      <c r="F37" s="106"/>
      <c r="G37" s="74"/>
      <c r="H37" s="74"/>
      <c r="I37" s="74"/>
      <c r="K37" s="198" t="str">
        <f t="shared" ref="K37:K41" si="32">IF(ISBLANK(I37),"",ROUND(SUM(U37:AT37),0))</f>
        <v/>
      </c>
      <c r="L37" s="199" t="str">
        <f t="shared" ref="L37:L41" si="33">IF(ISBLANK(F37),"",E37*F37)</f>
        <v/>
      </c>
      <c r="U37" s="204" t="e">
        <f>-PPMT((C37/F37),1,NPER(C37/(F37),-E37,I37),I37)</f>
        <v>#DIV/0!</v>
      </c>
      <c r="V37" s="205" t="str">
        <f>IF(F37&gt;1,-PPMT((C37/F37),2,NPER(C37/(F37),-E37,I37),I37),"")</f>
        <v/>
      </c>
      <c r="W37" s="205" t="str">
        <f>IF(F37&gt;2,-PPMT((C37/F37),3,NPER(C37/(F37),-E37,I37),I37),"")</f>
        <v/>
      </c>
      <c r="X37" s="205" t="str">
        <f>IF(F37&gt;3,-PPMT((C37/F37),4,NPER(C37/(F37),-E37,I37),I37),"")</f>
        <v/>
      </c>
      <c r="Y37" s="205" t="str">
        <f>IF(F37&gt;4,-PPMT((C37/F37),5,NPER(C37/(F37),-E37,I37),I37),"")</f>
        <v/>
      </c>
      <c r="Z37" s="205" t="str">
        <f>IF(F37&gt;5,-PPMT((C37/F37),6,NPER(C37/(F37),-E37,I37),I37),"")</f>
        <v/>
      </c>
      <c r="AA37" s="205" t="str">
        <f>IF(F37&gt;6,-PPMT((C37/F37),7,NPER(C37/(F37),-E37,I37),I37),"")</f>
        <v/>
      </c>
      <c r="AB37" s="205" t="str">
        <f>IF(F37&gt;7,-PPMT((C37/F37),8,NPER(C37/(F37),-E37,I37),I37),"")</f>
        <v/>
      </c>
      <c r="AC37" s="205" t="str">
        <f>IF(F37&gt;8,-PPMT((C37/F37),9,NPER(C37/(F37),-E37,I37),I37),"")</f>
        <v/>
      </c>
      <c r="AD37" s="205" t="str">
        <f>IF(F37&gt;9,-PPMT((C37/F37),10,NPER(C37/(F37),-E37,I37),I37),"")</f>
        <v/>
      </c>
      <c r="AE37" s="205" t="str">
        <f>IF(F37&gt;10,-PPMT((C37/F37),11,NPER(C37/(F37),-E37,I37),I37),"")</f>
        <v/>
      </c>
      <c r="AF37" s="205" t="str">
        <f>IF(F37&gt;11,-PPMT((C37/F37),12,NPER(C37/(F37),-E37,I37),I37),"")</f>
        <v/>
      </c>
      <c r="AG37" s="205" t="str">
        <f>IF(F37&gt;12,-PPMT((C37/F37),13,NPER(C37/(F37),-E37,I37),I37),"")</f>
        <v/>
      </c>
      <c r="AH37" s="205" t="str">
        <f>IF(F37&gt;13,-PPMT((C37/F37),14,NPER(C37/(F37),-E37,I37),I37),"")</f>
        <v/>
      </c>
      <c r="AI37" s="205" t="str">
        <f>IF(F37&gt;14,-PPMT((C37/F37),15,NPER(C37/(F37),-E37,I37),I37),"")</f>
        <v/>
      </c>
      <c r="AJ37" s="205" t="str">
        <f>IF(F37&gt;15,-PPMT((C37/F37),16,NPER(C37/(F37),-E37,I37),I37),"")</f>
        <v/>
      </c>
      <c r="AK37" s="205" t="str">
        <f>IF(F37&gt;16,-PPMT((C37/F37),17,NPER(C37/(F37),-E37,I37),I37),"")</f>
        <v/>
      </c>
      <c r="AL37" s="205" t="str">
        <f>IF(F37&gt;17,-PPMT((C37/F37),18,NPER(C37/(F37),-E37,I37),I37),"")</f>
        <v/>
      </c>
      <c r="AM37" s="205" t="str">
        <f>IF(F37&gt;18,-PPMT((C37/F37),19,NPER(C37/(F37),-E37,I37),I37),"")</f>
        <v/>
      </c>
      <c r="AN37" s="205" t="str">
        <f>IF(F37&gt;19,-PPMT((C37/F37),20,NPER(C37/(F37),-E37,I37),I37),"")</f>
        <v/>
      </c>
      <c r="AO37" s="205" t="str">
        <f>IF(F37&gt;20,-PPMT((C37/F37),21,NPER(C37/(F37),-E37,I37),I37),"")</f>
        <v/>
      </c>
      <c r="AP37" s="205" t="str">
        <f>IF(F37&gt;21,-PPMT((C37/F37),22,NPER(C37/(F37),-E37,I37),I37),"")</f>
        <v/>
      </c>
      <c r="AQ37" s="205" t="str">
        <f>IF(F37&gt;22,-PPMT((C37/F37),23,NPER(C37/(F37),-E37,I37),I37),"")</f>
        <v/>
      </c>
      <c r="AR37" s="205" t="str">
        <f>IF(F37&gt;23,-PPMT((C37/F37),24,NPER(C37/(F37),-E37,I37),I37),"")</f>
        <v/>
      </c>
      <c r="AS37" s="205" t="str">
        <f>IF(F37&gt;24,-PPMT((C37/F37),25,NPER(C37/(F37),-E37,I37),I37),"")</f>
        <v/>
      </c>
      <c r="AT37" s="205" t="str">
        <f>IF(F37&gt;25,-PPMT((C37/F37),26,NPER(C37/(F37),-E37,I37),I37),"")</f>
        <v/>
      </c>
    </row>
    <row r="38" spans="1:46" x14ac:dyDescent="0.25">
      <c r="A38" s="105"/>
      <c r="B38" s="106"/>
      <c r="C38" s="195"/>
      <c r="D38" s="196"/>
      <c r="E38" s="197"/>
      <c r="F38" s="106"/>
      <c r="G38" s="74"/>
      <c r="H38" s="74"/>
      <c r="I38" s="74"/>
      <c r="K38" s="198" t="str">
        <f t="shared" si="32"/>
        <v/>
      </c>
      <c r="L38" s="199" t="str">
        <f t="shared" si="33"/>
        <v/>
      </c>
      <c r="U38" s="204" t="e">
        <f>-PPMT((C38/F38),1,NPER(C38/(F38),-E38,I38),I38)</f>
        <v>#DIV/0!</v>
      </c>
      <c r="V38" s="205" t="str">
        <f>IF(F38&gt;1,-PPMT((C38/F38),2,NPER(C38/(F38),-E38,I38),I38),"")</f>
        <v/>
      </c>
      <c r="W38" s="205" t="str">
        <f>IF(F38&gt;2,-PPMT((C38/F38),3,NPER(C38/(F38),-E38,I38),I38),"")</f>
        <v/>
      </c>
      <c r="X38" s="205" t="str">
        <f>IF(F38&gt;3,-PPMT((C38/F38),4,NPER(C38/(F38),-E38,I38),I38),"")</f>
        <v/>
      </c>
      <c r="Y38" s="205" t="str">
        <f>IF(F38&gt;4,-PPMT((C38/F38),5,NPER(C38/(F38),-E38,I38),I38),"")</f>
        <v/>
      </c>
      <c r="Z38" s="205" t="str">
        <f>IF(F38&gt;5,-PPMT((C38/F38),6,NPER(C38/(F38),-E38,I38),I38),"")</f>
        <v/>
      </c>
      <c r="AA38" s="205" t="str">
        <f>IF(F38&gt;6,-PPMT((C38/F38),7,NPER(C38/(F38),-E38,I38),I38),"")</f>
        <v/>
      </c>
      <c r="AB38" s="205" t="str">
        <f>IF(F38&gt;7,-PPMT((C38/F38),8,NPER(C38/(F38),-E38,I38),I38),"")</f>
        <v/>
      </c>
      <c r="AC38" s="205" t="str">
        <f>IF(F38&gt;8,-PPMT((C38/F38),9,NPER(C38/(F38),-E38,I38),I38),"")</f>
        <v/>
      </c>
      <c r="AD38" s="205" t="str">
        <f>IF(F38&gt;9,-PPMT((C38/F38),10,NPER(C38/(F38),-E38,I38),I38),"")</f>
        <v/>
      </c>
      <c r="AE38" s="205" t="str">
        <f>IF(F38&gt;10,-PPMT((C38/F38),11,NPER(C38/(F38),-E38,I38),I38),"")</f>
        <v/>
      </c>
      <c r="AF38" s="205" t="str">
        <f>IF(F38&gt;11,-PPMT((C38/F38),12,NPER(C38/(F38),-E38,I38),I38),"")</f>
        <v/>
      </c>
      <c r="AG38" s="205" t="str">
        <f>IF(F38&gt;12,-PPMT((C38/F38),13,NPER(C38/(F38),-E38,I38),I38),"")</f>
        <v/>
      </c>
      <c r="AH38" s="205" t="str">
        <f>IF(F38&gt;13,-PPMT((C38/F38),14,NPER(C38/(F38),-E38,I38),I38),"")</f>
        <v/>
      </c>
      <c r="AI38" s="205" t="str">
        <f>IF(F38&gt;14,-PPMT((C38/F38),15,NPER(C38/(F38),-E38,I38),I38),"")</f>
        <v/>
      </c>
      <c r="AJ38" s="205" t="str">
        <f>IF(F38&gt;15,-PPMT((C38/F38),16,NPER(C38/(F38),-E38,I38),I38),"")</f>
        <v/>
      </c>
      <c r="AK38" s="205" t="str">
        <f>IF(F38&gt;16,-PPMT((C38/F38),17,NPER(C38/(F38),-E38,I38),I38),"")</f>
        <v/>
      </c>
      <c r="AL38" s="205" t="str">
        <f>IF(F38&gt;17,-PPMT((C38/F38),18,NPER(C38/(F38),-E38,I38),I38),"")</f>
        <v/>
      </c>
      <c r="AM38" s="205" t="str">
        <f>IF(F38&gt;18,-PPMT((C38/F38),19,NPER(C38/(F38),-E38,I38),I38),"")</f>
        <v/>
      </c>
      <c r="AN38" s="205" t="str">
        <f>IF(F38&gt;19,-PPMT((C38/F38),20,NPER(C38/(F38),-E38,I38),I38),"")</f>
        <v/>
      </c>
      <c r="AO38" s="205" t="str">
        <f>IF(F38&gt;20,-PPMT((C38/F38),21,NPER(C38/(F38),-E38,I38),I38),"")</f>
        <v/>
      </c>
      <c r="AP38" s="205" t="str">
        <f>IF(F38&gt;21,-PPMT((C38/F38),22,NPER(C38/(F38),-E38,I38),I38),"")</f>
        <v/>
      </c>
      <c r="AQ38" s="205" t="str">
        <f>IF(F38&gt;22,-PPMT((C38/F38),23,NPER(C38/(F38),-E38,I38),I38),"")</f>
        <v/>
      </c>
      <c r="AR38" s="205" t="str">
        <f>IF(F38&gt;23,-PPMT((C38/F38),24,NPER(C38/(F38),-E38,I38),I38),"")</f>
        <v/>
      </c>
      <c r="AS38" s="205" t="str">
        <f>IF(F38&gt;24,-PPMT((C38/F38),25,NPER(C38/(F38),-E38,I38),I38),"")</f>
        <v/>
      </c>
      <c r="AT38" s="205" t="str">
        <f>IF(F38&gt;25,-PPMT((C38/F38),26,NPER(C38/(F38),-E38,I38),I38),"")</f>
        <v/>
      </c>
    </row>
    <row r="39" spans="1:46" hidden="1" x14ac:dyDescent="0.25">
      <c r="A39" s="105"/>
      <c r="B39" s="106"/>
      <c r="C39" s="195"/>
      <c r="D39" s="196"/>
      <c r="E39" s="197"/>
      <c r="F39" s="106"/>
      <c r="G39" s="74"/>
      <c r="H39" s="74"/>
      <c r="I39" s="74"/>
      <c r="K39" s="198" t="str">
        <f t="shared" si="32"/>
        <v/>
      </c>
      <c r="L39" s="199" t="str">
        <f t="shared" si="33"/>
        <v/>
      </c>
      <c r="U39" s="204" t="e">
        <f>-PPMT((C39/F39),1,NPER(C39/(F39),-E39,I39),I39)</f>
        <v>#DIV/0!</v>
      </c>
      <c r="V39" s="205" t="str">
        <f>IF(F39&gt;1,-PPMT((C39/F39),2,NPER(C39/(F39),-E39,I39),I39),"")</f>
        <v/>
      </c>
      <c r="W39" s="205" t="str">
        <f>IF(F39&gt;2,-PPMT((C39/F39),3,NPER(C39/(F39),-E39,I39),I39),"")</f>
        <v/>
      </c>
      <c r="X39" s="205" t="str">
        <f>IF(F39&gt;3,-PPMT((C39/F39),4,NPER(C39/(F39),-E39,I39),I39),"")</f>
        <v/>
      </c>
      <c r="Y39" s="205" t="str">
        <f>IF(F39&gt;4,-PPMT((C39/F39),5,NPER(C39/(F39),-E39,I39),I39),"")</f>
        <v/>
      </c>
      <c r="Z39" s="205" t="str">
        <f>IF(F39&gt;5,-PPMT((C39/F39),6,NPER(C39/(F39),-E39,I39),I39),"")</f>
        <v/>
      </c>
      <c r="AA39" s="205" t="str">
        <f>IF(F39&gt;6,-PPMT((C39/F39),7,NPER(C39/(F39),-E39,I39),I39),"")</f>
        <v/>
      </c>
      <c r="AB39" s="205" t="str">
        <f>IF(F39&gt;7,-PPMT((C39/F39),8,NPER(C39/(F39),-E39,I39),I39),"")</f>
        <v/>
      </c>
      <c r="AC39" s="205" t="str">
        <f>IF(F39&gt;8,-PPMT((C39/F39),9,NPER(C39/(F39),-E39,I39),I39),"")</f>
        <v/>
      </c>
      <c r="AD39" s="205" t="str">
        <f>IF(F39&gt;9,-PPMT((C39/F39),10,NPER(C39/(F39),-E39,I39),I39),"")</f>
        <v/>
      </c>
      <c r="AE39" s="205" t="str">
        <f>IF(F39&gt;10,-PPMT((C39/F39),11,NPER(C39/(F39),-E39,I39),I39),"")</f>
        <v/>
      </c>
      <c r="AF39" s="205" t="str">
        <f>IF(F39&gt;11,-PPMT((C39/F39),12,NPER(C39/(F39),-E39,I39),I39),"")</f>
        <v/>
      </c>
      <c r="AG39" s="205" t="str">
        <f>IF(F39&gt;12,-PPMT((C39/F39),13,NPER(C39/(F39),-E39,I39),I39),"")</f>
        <v/>
      </c>
      <c r="AH39" s="205" t="str">
        <f>IF(F39&gt;13,-PPMT((C39/F39),14,NPER(C39/(F39),-E39,I39),I39),"")</f>
        <v/>
      </c>
      <c r="AI39" s="205" t="str">
        <f>IF(F39&gt;14,-PPMT((C39/F39),15,NPER(C39/(F39),-E39,I39),I39),"")</f>
        <v/>
      </c>
      <c r="AJ39" s="205" t="str">
        <f>IF(F39&gt;15,-PPMT((C39/F39),16,NPER(C39/(F39),-E39,I39),I39),"")</f>
        <v/>
      </c>
      <c r="AK39" s="205" t="str">
        <f>IF(F39&gt;16,-PPMT((C39/F39),17,NPER(C39/(F39),-E39,I39),I39),"")</f>
        <v/>
      </c>
      <c r="AL39" s="205" t="str">
        <f>IF(F39&gt;17,-PPMT((C39/F39),18,NPER(C39/(F39),-E39,I39),I39),"")</f>
        <v/>
      </c>
      <c r="AM39" s="205" t="str">
        <f>IF(F39&gt;18,-PPMT((C39/F39),19,NPER(C39/(F39),-E39,I39),I39),"")</f>
        <v/>
      </c>
      <c r="AN39" s="205" t="str">
        <f>IF(F39&gt;19,-PPMT((C39/F39),20,NPER(C39/(F39),-E39,I39),I39),"")</f>
        <v/>
      </c>
      <c r="AO39" s="205" t="str">
        <f>IF(F39&gt;20,-PPMT((C39/F39),21,NPER(C39/(F39),-E39,I39),I39),"")</f>
        <v/>
      </c>
      <c r="AP39" s="205" t="str">
        <f>IF(F39&gt;21,-PPMT((C39/F39),22,NPER(C39/(F39),-E39,I39),I39),"")</f>
        <v/>
      </c>
      <c r="AQ39" s="205" t="str">
        <f>IF(F39&gt;22,-PPMT((C39/F39),23,NPER(C39/(F39),-E39,I39),I39),"")</f>
        <v/>
      </c>
      <c r="AR39" s="205" t="str">
        <f>IF(F39&gt;23,-PPMT((C39/F39),24,NPER(C39/(F39),-E39,I39),I39),"")</f>
        <v/>
      </c>
      <c r="AS39" s="205" t="str">
        <f>IF(F39&gt;24,-PPMT((C39/F39),25,NPER(C39/(F39),-E39,I39),I39),"")</f>
        <v/>
      </c>
      <c r="AT39" s="205" t="str">
        <f>IF(F39&gt;25,-PPMT((C39/F39),26,NPER(C39/(F39),-E39,I39),I39),"")</f>
        <v/>
      </c>
    </row>
    <row r="40" spans="1:46" x14ac:dyDescent="0.25">
      <c r="A40" s="105"/>
      <c r="B40" s="106"/>
      <c r="C40" s="195"/>
      <c r="D40" s="196"/>
      <c r="E40" s="197"/>
      <c r="F40" s="106"/>
      <c r="G40" s="74"/>
      <c r="H40" s="74"/>
      <c r="I40" s="74"/>
      <c r="K40" s="198" t="str">
        <f t="shared" si="32"/>
        <v/>
      </c>
      <c r="L40" s="199" t="str">
        <f t="shared" si="33"/>
        <v/>
      </c>
      <c r="U40" s="204" t="e">
        <f>-PPMT((C40/F40),1,NPER(C40/(F40),-E40,I40),I40)</f>
        <v>#DIV/0!</v>
      </c>
      <c r="V40" s="205" t="str">
        <f>IF(F40&gt;1,-PPMT((C40/F40),2,NPER(C40/(F40),-E40,I40),I40),"")</f>
        <v/>
      </c>
      <c r="W40" s="205" t="str">
        <f>IF(F40&gt;2,-PPMT((C40/F40),3,NPER(C40/(F40),-E40,I40),I40),"")</f>
        <v/>
      </c>
      <c r="X40" s="205" t="str">
        <f>IF(F40&gt;3,-PPMT((C40/F40),4,NPER(C40/(F40),-E40,I40),I40),"")</f>
        <v/>
      </c>
      <c r="Y40" s="205" t="str">
        <f>IF(F40&gt;4,-PPMT((C40/F40),5,NPER(C40/(F40),-E40,I40),I40),"")</f>
        <v/>
      </c>
      <c r="Z40" s="205" t="str">
        <f>IF(F40&gt;5,-PPMT((C40/F40),6,NPER(C40/(F40),-E40,I40),I40),"")</f>
        <v/>
      </c>
      <c r="AA40" s="205" t="str">
        <f>IF(F40&gt;6,-PPMT((C40/F40),7,NPER(C40/(F40),-E40,I40),I40),"")</f>
        <v/>
      </c>
      <c r="AB40" s="205" t="str">
        <f>IF(F40&gt;7,-PPMT((C40/F40),8,NPER(C40/(F40),-E40,I40),I40),"")</f>
        <v/>
      </c>
      <c r="AC40" s="205" t="str">
        <f>IF(F40&gt;8,-PPMT((C40/F40),9,NPER(C40/(F40),-E40,I40),I40),"")</f>
        <v/>
      </c>
      <c r="AD40" s="205" t="str">
        <f>IF(F40&gt;9,-PPMT((C40/F40),10,NPER(C40/(F40),-E40,I40),I40),"")</f>
        <v/>
      </c>
      <c r="AE40" s="205" t="str">
        <f>IF(F40&gt;10,-PPMT((C40/F40),11,NPER(C40/(F40),-E40,I40),I40),"")</f>
        <v/>
      </c>
      <c r="AF40" s="205" t="str">
        <f>IF(F40&gt;11,-PPMT((C40/F40),12,NPER(C40/(F40),-E40,I40),I40),"")</f>
        <v/>
      </c>
      <c r="AG40" s="205" t="str">
        <f>IF(F40&gt;12,-PPMT((C40/F40),13,NPER(C40/(F40),-E40,I40),I40),"")</f>
        <v/>
      </c>
      <c r="AH40" s="205" t="str">
        <f>IF(F40&gt;13,-PPMT((C40/F40),14,NPER(C40/(F40),-E40,I40),I40),"")</f>
        <v/>
      </c>
      <c r="AI40" s="205" t="str">
        <f>IF(F40&gt;14,-PPMT((C40/F40),15,NPER(C40/(F40),-E40,I40),I40),"")</f>
        <v/>
      </c>
      <c r="AJ40" s="205" t="str">
        <f>IF(F40&gt;15,-PPMT((C40/F40),16,NPER(C40/(F40),-E40,I40),I40),"")</f>
        <v/>
      </c>
      <c r="AK40" s="205" t="str">
        <f>IF(F40&gt;16,-PPMT((C40/F40),17,NPER(C40/(F40),-E40,I40),I40),"")</f>
        <v/>
      </c>
      <c r="AL40" s="205" t="str">
        <f>IF(F40&gt;17,-PPMT((C40/F40),18,NPER(C40/(F40),-E40,I40),I40),"")</f>
        <v/>
      </c>
      <c r="AM40" s="205" t="str">
        <f>IF(F40&gt;18,-PPMT((C40/F40),19,NPER(C40/(F40),-E40,I40),I40),"")</f>
        <v/>
      </c>
      <c r="AN40" s="205" t="str">
        <f>IF(F40&gt;19,-PPMT((C40/F40),20,NPER(C40/(F40),-E40,I40),I40),"")</f>
        <v/>
      </c>
      <c r="AO40" s="205" t="str">
        <f>IF(F40&gt;20,-PPMT((C40/F40),21,NPER(C40/(F40),-E40,I40),I40),"")</f>
        <v/>
      </c>
      <c r="AP40" s="205" t="str">
        <f>IF(F40&gt;21,-PPMT((C40/F40),22,NPER(C40/(F40),-E40,I40),I40),"")</f>
        <v/>
      </c>
      <c r="AQ40" s="205" t="str">
        <f>IF(F40&gt;22,-PPMT((C40/F40),23,NPER(C40/(F40),-E40,I40),I40),"")</f>
        <v/>
      </c>
      <c r="AR40" s="205" t="str">
        <f>IF(F40&gt;23,-PPMT((C40/F40),24,NPER(C40/(F40),-E40,I40),I40),"")</f>
        <v/>
      </c>
      <c r="AS40" s="205" t="str">
        <f>IF(F40&gt;24,-PPMT((C40/F40),25,NPER(C40/(F40),-E40,I40),I40),"")</f>
        <v/>
      </c>
      <c r="AT40" s="205" t="str">
        <f>IF(F40&gt;25,-PPMT((C40/F40),26,NPER(C40/(F40),-E40,I40),I40),"")</f>
        <v/>
      </c>
    </row>
    <row r="41" spans="1:46" ht="16.5" thickBot="1" x14ac:dyDescent="0.3">
      <c r="A41" s="105"/>
      <c r="B41" s="106"/>
      <c r="C41" s="195"/>
      <c r="D41" s="196"/>
      <c r="E41" s="197"/>
      <c r="F41" s="106"/>
      <c r="G41" s="74"/>
      <c r="H41" s="74"/>
      <c r="I41" s="74"/>
      <c r="K41" s="198" t="str">
        <f t="shared" si="32"/>
        <v/>
      </c>
      <c r="L41" s="199" t="str">
        <f t="shared" si="33"/>
        <v/>
      </c>
      <c r="U41" s="204" t="e">
        <f>-PPMT((C41/F41),1,NPER(C41/(F41),-E41,I41),I41)</f>
        <v>#DIV/0!</v>
      </c>
      <c r="V41" s="205" t="str">
        <f>IF(F41&gt;1,-PPMT((C41/F41),2,NPER(C41/(F41),-E41,I41),I41),"")</f>
        <v/>
      </c>
      <c r="W41" s="205" t="str">
        <f>IF(F41&gt;2,-PPMT((C41/F41),3,NPER(C41/(F41),-E41,I41),I41),"")</f>
        <v/>
      </c>
      <c r="X41" s="205" t="str">
        <f>IF(F41&gt;3,-PPMT((C41/F41),4,NPER(C41/(F41),-E41,I41),I41),"")</f>
        <v/>
      </c>
      <c r="Y41" s="205" t="str">
        <f>IF(F41&gt;4,-PPMT((C41/F41),5,NPER(C41/(F41),-E41,I41),I41),"")</f>
        <v/>
      </c>
      <c r="Z41" s="205" t="str">
        <f>IF(F41&gt;5,-PPMT((C41/F41),6,NPER(C41/(F41),-E41,I41),I41),"")</f>
        <v/>
      </c>
      <c r="AA41" s="205" t="str">
        <f>IF(F41&gt;6,-PPMT((C41/F41),7,NPER(C41/(F41),-E41,I41),I41),"")</f>
        <v/>
      </c>
      <c r="AB41" s="205" t="str">
        <f>IF(F41&gt;7,-PPMT((C41/F41),8,NPER(C41/(F41),-E41,I41),I41),"")</f>
        <v/>
      </c>
      <c r="AC41" s="205" t="str">
        <f>IF(F41&gt;8,-PPMT((C41/F41),9,NPER(C41/(F41),-E41,I41),I41),"")</f>
        <v/>
      </c>
      <c r="AD41" s="205" t="str">
        <f>IF(F41&gt;9,-PPMT((C41/F41),10,NPER(C41/(F41),-E41,I41),I41),"")</f>
        <v/>
      </c>
      <c r="AE41" s="205" t="str">
        <f>IF(F41&gt;10,-PPMT((C41/F41),11,NPER(C41/(F41),-E41,I41),I41),"")</f>
        <v/>
      </c>
      <c r="AF41" s="205" t="str">
        <f>IF(F41&gt;11,-PPMT((C41/F41),12,NPER(C41/(F41),-E41,I41),I41),"")</f>
        <v/>
      </c>
      <c r="AG41" s="205" t="str">
        <f>IF(F41&gt;12,-PPMT((C41/F41),13,NPER(C41/(F41),-E41,I41),I41),"")</f>
        <v/>
      </c>
      <c r="AH41" s="205" t="str">
        <f>IF(F41&gt;13,-PPMT((C41/F41),14,NPER(C41/(F41),-E41,I41),I41),"")</f>
        <v/>
      </c>
      <c r="AI41" s="205" t="str">
        <f>IF(F41&gt;14,-PPMT((C41/F41),15,NPER(C41/(F41),-E41,I41),I41),"")</f>
        <v/>
      </c>
      <c r="AJ41" s="205" t="str">
        <f>IF(F41&gt;15,-PPMT((C41/F41),16,NPER(C41/(F41),-E41,I41),I41),"")</f>
        <v/>
      </c>
      <c r="AK41" s="205" t="str">
        <f>IF(F41&gt;16,-PPMT((C41/F41),17,NPER(C41/(F41),-E41,I41),I41),"")</f>
        <v/>
      </c>
      <c r="AL41" s="205" t="str">
        <f>IF(F41&gt;17,-PPMT((C41/F41),18,NPER(C41/(F41),-E41,I41),I41),"")</f>
        <v/>
      </c>
      <c r="AM41" s="205" t="str">
        <f>IF(F41&gt;18,-PPMT((C41/F41),19,NPER(C41/(F41),-E41,I41),I41),"")</f>
        <v/>
      </c>
      <c r="AN41" s="205" t="str">
        <f>IF(F41&gt;19,-PPMT((C41/F41),20,NPER(C41/(F41),-E41,I41),I41),"")</f>
        <v/>
      </c>
      <c r="AO41" s="205" t="str">
        <f>IF(F41&gt;20,-PPMT((C41/F41),21,NPER(C41/(F41),-E41,I41),I41),"")</f>
        <v/>
      </c>
      <c r="AP41" s="205" t="str">
        <f>IF(F41&gt;21,-PPMT((C41/F41),22,NPER(C41/(F41),-E41,I41),I41),"")</f>
        <v/>
      </c>
      <c r="AQ41" s="205" t="str">
        <f>IF(F41&gt;22,-PPMT((C41/F41),23,NPER(C41/(F41),-E41,I41),I41),"")</f>
        <v/>
      </c>
      <c r="AR41" s="205" t="str">
        <f>IF(F41&gt;23,-PPMT((C41/F41),24,NPER(C41/(F41),-E41,I41),I41),"")</f>
        <v/>
      </c>
      <c r="AS41" s="205" t="str">
        <f>IF(F41&gt;24,-PPMT((C41/F41),25,NPER(C41/(F41),-E41,I41),I41),"")</f>
        <v/>
      </c>
      <c r="AT41" s="205" t="str">
        <f>IF(F41&gt;25,-PPMT((C41/F41),26,NPER(C41/(F41),-E41,I41),I41),"")</f>
        <v/>
      </c>
    </row>
    <row r="42" spans="1:46" ht="16.5" customHeight="1" thickBot="1" x14ac:dyDescent="0.3">
      <c r="A42" s="78" t="s">
        <v>166</v>
      </c>
      <c r="B42" s="230"/>
      <c r="C42" s="230"/>
      <c r="D42" s="230"/>
      <c r="E42" s="230"/>
      <c r="F42" s="231"/>
      <c r="G42" s="80">
        <f>SUM(G37:G41)</f>
        <v>0</v>
      </c>
      <c r="H42" s="80">
        <f>SUM(H37:H41)</f>
        <v>0</v>
      </c>
      <c r="I42" s="80">
        <f>SUM(I37:I41)</f>
        <v>0</v>
      </c>
      <c r="K42" s="228">
        <f>SUM(K37:K41)</f>
        <v>0</v>
      </c>
      <c r="L42" s="228">
        <f>SUM(L37:L41)</f>
        <v>0</v>
      </c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</row>
    <row r="43" spans="1:46" ht="17.100000000000001" customHeight="1" x14ac:dyDescent="0.25">
      <c r="A43" s="232"/>
      <c r="B43" s="188"/>
      <c r="C43" s="188"/>
      <c r="D43" s="188"/>
      <c r="E43" s="188"/>
      <c r="F43" s="188"/>
      <c r="G43" s="188"/>
      <c r="H43" s="188"/>
      <c r="I43" s="188"/>
    </row>
    <row r="44" spans="1:46" ht="31.5" x14ac:dyDescent="0.25">
      <c r="A44" s="234" t="s">
        <v>167</v>
      </c>
      <c r="B44" s="160" t="s">
        <v>114</v>
      </c>
      <c r="C44" s="160" t="s">
        <v>115</v>
      </c>
      <c r="D44" s="160" t="s">
        <v>161</v>
      </c>
      <c r="E44" s="190" t="s">
        <v>133</v>
      </c>
      <c r="F44" s="160" t="s">
        <v>134</v>
      </c>
      <c r="G44" s="190" t="s">
        <v>135</v>
      </c>
      <c r="H44" s="190" t="s">
        <v>136</v>
      </c>
      <c r="I44" s="191" t="s">
        <v>137</v>
      </c>
      <c r="K44" s="192" t="s">
        <v>138</v>
      </c>
      <c r="L44" s="193" t="s">
        <v>139</v>
      </c>
    </row>
    <row r="45" spans="1:46" x14ac:dyDescent="0.25">
      <c r="A45" s="105"/>
      <c r="B45" s="106"/>
      <c r="C45" s="195"/>
      <c r="D45" s="196"/>
      <c r="E45" s="197"/>
      <c r="F45" s="106"/>
      <c r="G45" s="74"/>
      <c r="H45" s="74"/>
      <c r="I45" s="74"/>
      <c r="K45" s="198" t="str">
        <f t="shared" ref="K45:K49" si="34">IF(ISBLANK(I45),"",ROUND(SUM(U45:AT45),0))</f>
        <v/>
      </c>
      <c r="L45" s="199" t="str">
        <f t="shared" ref="L45:L49" si="35">IF(ISBLANK(F45),"",E45*F45)</f>
        <v/>
      </c>
      <c r="U45" s="204" t="e">
        <f>-PPMT((C45/F45),1,NPER(C45/(F45),-E45,I45),I45)</f>
        <v>#DIV/0!</v>
      </c>
      <c r="V45" s="205" t="str">
        <f>IF(F45&gt;1,-PPMT((C45/F45),2,NPER(C45/(F45),-E45,I45),I45),"")</f>
        <v/>
      </c>
      <c r="W45" s="205" t="str">
        <f>IF(F45&gt;2,-PPMT((C45/F45),3,NPER(C45/(F45),-E45,I45),I45),"")</f>
        <v/>
      </c>
      <c r="X45" s="205" t="str">
        <f>IF(F45&gt;3,-PPMT((C45/F45),4,NPER(C45/(F45),-E45,I45),I45),"")</f>
        <v/>
      </c>
      <c r="Y45" s="205" t="str">
        <f>IF(F45&gt;4,-PPMT((C45/F45),5,NPER(C45/(F45),-E45,I45),I45),"")</f>
        <v/>
      </c>
      <c r="Z45" s="205" t="str">
        <f>IF(F45&gt;5,-PPMT((C45/F45),6,NPER(C45/(F45),-E45,I45),I45),"")</f>
        <v/>
      </c>
      <c r="AA45" s="205" t="str">
        <f>IF(F45&gt;6,-PPMT((C45/F45),7,NPER(C45/(F45),-E45,I45),I45),"")</f>
        <v/>
      </c>
      <c r="AB45" s="205" t="str">
        <f>IF(F45&gt;7,-PPMT((C45/F45),8,NPER(C45/(F45),-E45,I45),I45),"")</f>
        <v/>
      </c>
      <c r="AC45" s="205" t="str">
        <f>IF(F45&gt;8,-PPMT((C45/F45),9,NPER(C45/(F45),-E45,I45),I45),"")</f>
        <v/>
      </c>
      <c r="AD45" s="205" t="str">
        <f>IF(F45&gt;9,-PPMT((C45/F45),10,NPER(C45/(F45),-E45,I45),I45),"")</f>
        <v/>
      </c>
      <c r="AE45" s="205" t="str">
        <f>IF(F45&gt;10,-PPMT((C45/F45),11,NPER(C45/(F45),-E45,I45),I45),"")</f>
        <v/>
      </c>
      <c r="AF45" s="205" t="str">
        <f>IF(F45&gt;11,-PPMT((C45/F45),12,NPER(C45/(F45),-E45,I45),I45),"")</f>
        <v/>
      </c>
      <c r="AG45" s="205" t="str">
        <f>IF(F45&gt;12,-PPMT((C45/F45),13,NPER(C45/(F45),-E45,I45),I45),"")</f>
        <v/>
      </c>
      <c r="AH45" s="205" t="str">
        <f>IF(F45&gt;13,-PPMT((C45/F45),14,NPER(C45/(F45),-E45,I45),I45),"")</f>
        <v/>
      </c>
      <c r="AI45" s="205" t="str">
        <f>IF(F45&gt;14,-PPMT((C45/F45),15,NPER(C45/(F45),-E45,I45),I45),"")</f>
        <v/>
      </c>
      <c r="AJ45" s="205" t="str">
        <f>IF(F45&gt;15,-PPMT((C45/F45),16,NPER(C45/(F45),-E45,I45),I45),"")</f>
        <v/>
      </c>
      <c r="AK45" s="205" t="str">
        <f>IF(F45&gt;16,-PPMT((C45/F45),17,NPER(C45/(F45),-E45,I45),I45),"")</f>
        <v/>
      </c>
      <c r="AL45" s="205" t="str">
        <f>IF(F45&gt;17,-PPMT((C45/F45),18,NPER(C45/(F45),-E45,I45),I45),"")</f>
        <v/>
      </c>
      <c r="AM45" s="205" t="str">
        <f>IF(F45&gt;18,-PPMT((C45/F45),19,NPER(C45/(F45),-E45,I45),I45),"")</f>
        <v/>
      </c>
      <c r="AN45" s="205" t="str">
        <f>IF(F45&gt;19,-PPMT((C45/F45),20,NPER(C45/(F45),-E45,I45),I45),"")</f>
        <v/>
      </c>
      <c r="AO45" s="205" t="str">
        <f>IF(F45&gt;20,-PPMT((C45/F45),21,NPER(C45/(F45),-E45,I45),I45),"")</f>
        <v/>
      </c>
      <c r="AP45" s="205" t="str">
        <f>IF(F45&gt;21,-PPMT((C45/F45),22,NPER(C45/(F45),-E45,I45),I45),"")</f>
        <v/>
      </c>
      <c r="AQ45" s="205" t="str">
        <f>IF(F45&gt;22,-PPMT((C45/F45),23,NPER(C45/(F45),-E45,I45),I45),"")</f>
        <v/>
      </c>
      <c r="AR45" s="205" t="str">
        <f>IF(F45&gt;23,-PPMT((C45/F45),24,NPER(C45/(F45),-E45,I45),I45),"")</f>
        <v/>
      </c>
      <c r="AS45" s="205" t="str">
        <f>IF(F45&gt;24,-PPMT((C45/F45),25,NPER(C45/(F45),-E45,I45),I45),"")</f>
        <v/>
      </c>
      <c r="AT45" s="205" t="str">
        <f>IF(F45&gt;25,-PPMT((C45/F45),26,NPER(C45/(F45),-E45,I45),I45),"")</f>
        <v/>
      </c>
    </row>
    <row r="46" spans="1:46" x14ac:dyDescent="0.25">
      <c r="A46" s="105"/>
      <c r="B46" s="106"/>
      <c r="C46" s="195"/>
      <c r="D46" s="196"/>
      <c r="E46" s="197"/>
      <c r="F46" s="106"/>
      <c r="G46" s="74"/>
      <c r="H46" s="74"/>
      <c r="I46" s="74"/>
      <c r="K46" s="198" t="str">
        <f t="shared" si="34"/>
        <v/>
      </c>
      <c r="L46" s="199" t="str">
        <f t="shared" si="35"/>
        <v/>
      </c>
      <c r="U46" s="204" t="e">
        <f>-PPMT((C46/F46),1,NPER(C46/(F46),-E46,I46),I46)</f>
        <v>#DIV/0!</v>
      </c>
      <c r="V46" s="205" t="str">
        <f>IF(F46&gt;1,-PPMT((C46/F46),2,NPER(C46/(F46),-E46,I46),I46),"")</f>
        <v/>
      </c>
      <c r="W46" s="205" t="str">
        <f>IF(F46&gt;2,-PPMT((C46/F46),3,NPER(C46/(F46),-E46,I46),I46),"")</f>
        <v/>
      </c>
      <c r="X46" s="205" t="str">
        <f>IF(F46&gt;3,-PPMT((C46/F46),4,NPER(C46/(F46),-E46,I46),I46),"")</f>
        <v/>
      </c>
      <c r="Y46" s="205" t="str">
        <f>IF(F46&gt;4,-PPMT((C46/F46),5,NPER(C46/(F46),-E46,I46),I46),"")</f>
        <v/>
      </c>
      <c r="Z46" s="205" t="str">
        <f>IF(F46&gt;5,-PPMT((C46/F46),6,NPER(C46/(F46),-E46,I46),I46),"")</f>
        <v/>
      </c>
      <c r="AA46" s="205" t="str">
        <f>IF(F46&gt;6,-PPMT((C46/F46),7,NPER(C46/(F46),-E46,I46),I46),"")</f>
        <v/>
      </c>
      <c r="AB46" s="205" t="str">
        <f>IF(F46&gt;7,-PPMT((C46/F46),8,NPER(C46/(F46),-E46,I46),I46),"")</f>
        <v/>
      </c>
      <c r="AC46" s="205" t="str">
        <f>IF(F46&gt;8,-PPMT((C46/F46),9,NPER(C46/(F46),-E46,I46),I46),"")</f>
        <v/>
      </c>
      <c r="AD46" s="205" t="str">
        <f>IF(F46&gt;9,-PPMT((C46/F46),10,NPER(C46/(F46),-E46,I46),I46),"")</f>
        <v/>
      </c>
      <c r="AE46" s="205" t="str">
        <f>IF(F46&gt;10,-PPMT((C46/F46),11,NPER(C46/(F46),-E46,I46),I46),"")</f>
        <v/>
      </c>
      <c r="AF46" s="205" t="str">
        <f>IF(F46&gt;11,-PPMT((C46/F46),12,NPER(C46/(F46),-E46,I46),I46),"")</f>
        <v/>
      </c>
      <c r="AG46" s="205" t="str">
        <f>IF(F46&gt;12,-PPMT((C46/F46),13,NPER(C46/(F46),-E46,I46),I46),"")</f>
        <v/>
      </c>
      <c r="AH46" s="205" t="str">
        <f>IF(F46&gt;13,-PPMT((C46/F46),14,NPER(C46/(F46),-E46,I46),I46),"")</f>
        <v/>
      </c>
      <c r="AI46" s="205" t="str">
        <f>IF(F46&gt;14,-PPMT((C46/F46),15,NPER(C46/(F46),-E46,I46),I46),"")</f>
        <v/>
      </c>
      <c r="AJ46" s="205" t="str">
        <f>IF(F46&gt;15,-PPMT((C46/F46),16,NPER(C46/(F46),-E46,I46),I46),"")</f>
        <v/>
      </c>
      <c r="AK46" s="205" t="str">
        <f>IF(F46&gt;16,-PPMT((C46/F46),17,NPER(C46/(F46),-E46,I46),I46),"")</f>
        <v/>
      </c>
      <c r="AL46" s="205" t="str">
        <f>IF(F46&gt;17,-PPMT((C46/F46),18,NPER(C46/(F46),-E46,I46),I46),"")</f>
        <v/>
      </c>
      <c r="AM46" s="205" t="str">
        <f>IF(F46&gt;18,-PPMT((C46/F46),19,NPER(C46/(F46),-E46,I46),I46),"")</f>
        <v/>
      </c>
      <c r="AN46" s="205" t="str">
        <f>IF(F46&gt;19,-PPMT((C46/F46),20,NPER(C46/(F46),-E46,I46),I46),"")</f>
        <v/>
      </c>
      <c r="AO46" s="205" t="str">
        <f>IF(F46&gt;20,-PPMT((C46/F46),21,NPER(C46/(F46),-E46,I46),I46),"")</f>
        <v/>
      </c>
      <c r="AP46" s="205" t="str">
        <f>IF(F46&gt;21,-PPMT((C46/F46),22,NPER(C46/(F46),-E46,I46),I46),"")</f>
        <v/>
      </c>
      <c r="AQ46" s="205" t="str">
        <f>IF(F46&gt;22,-PPMT((C46/F46),23,NPER(C46/(F46),-E46,I46),I46),"")</f>
        <v/>
      </c>
      <c r="AR46" s="205" t="str">
        <f>IF(F46&gt;23,-PPMT((C46/F46),24,NPER(C46/(F46),-E46,I46),I46),"")</f>
        <v/>
      </c>
      <c r="AS46" s="205" t="str">
        <f>IF(F46&gt;24,-PPMT((C46/F46),25,NPER(C46/(F46),-E46,I46),I46),"")</f>
        <v/>
      </c>
      <c r="AT46" s="205" t="str">
        <f>IF(F46&gt;25,-PPMT((C46/F46),26,NPER(C46/(F46),-E46,I46),I46),"")</f>
        <v/>
      </c>
    </row>
    <row r="47" spans="1:46" hidden="1" x14ac:dyDescent="0.25">
      <c r="A47" s="105"/>
      <c r="B47" s="106"/>
      <c r="C47" s="195"/>
      <c r="D47" s="196"/>
      <c r="E47" s="197"/>
      <c r="F47" s="106"/>
      <c r="G47" s="74"/>
      <c r="H47" s="74"/>
      <c r="I47" s="74"/>
      <c r="K47" s="198" t="str">
        <f t="shared" si="34"/>
        <v/>
      </c>
      <c r="L47" s="199" t="str">
        <f t="shared" si="35"/>
        <v/>
      </c>
      <c r="U47" s="204" t="e">
        <f>-PPMT((C47/F47),1,NPER(C47/(F47),-E47,I47),I47)</f>
        <v>#DIV/0!</v>
      </c>
      <c r="V47" s="205" t="str">
        <f>IF(F47&gt;1,-PPMT((C47/F47),2,NPER(C47/(F47),-E47,I47),I47),"")</f>
        <v/>
      </c>
      <c r="W47" s="205" t="str">
        <f>IF(F47&gt;2,-PPMT((C47/F47),3,NPER(C47/(F47),-E47,I47),I47),"")</f>
        <v/>
      </c>
      <c r="X47" s="205" t="str">
        <f>IF(F47&gt;3,-PPMT((C47/F47),4,NPER(C47/(F47),-E47,I47),I47),"")</f>
        <v/>
      </c>
      <c r="Y47" s="205" t="str">
        <f>IF(F47&gt;4,-PPMT((C47/F47),5,NPER(C47/(F47),-E47,I47),I47),"")</f>
        <v/>
      </c>
      <c r="Z47" s="205" t="str">
        <f>IF(F47&gt;5,-PPMT((C47/F47),6,NPER(C47/(F47),-E47,I47),I47),"")</f>
        <v/>
      </c>
      <c r="AA47" s="205" t="str">
        <f>IF(F47&gt;6,-PPMT((C47/F47),7,NPER(C47/(F47),-E47,I47),I47),"")</f>
        <v/>
      </c>
      <c r="AB47" s="205" t="str">
        <f>IF(F47&gt;7,-PPMT((C47/F47),8,NPER(C47/(F47),-E47,I47),I47),"")</f>
        <v/>
      </c>
      <c r="AC47" s="205" t="str">
        <f>IF(F47&gt;8,-PPMT((C47/F47),9,NPER(C47/(F47),-E47,I47),I47),"")</f>
        <v/>
      </c>
      <c r="AD47" s="205" t="str">
        <f>IF(F47&gt;9,-PPMT((C47/F47),10,NPER(C47/(F47),-E47,I47),I47),"")</f>
        <v/>
      </c>
      <c r="AE47" s="205" t="str">
        <f>IF(F47&gt;10,-PPMT((C47/F47),11,NPER(C47/(F47),-E47,I47),I47),"")</f>
        <v/>
      </c>
      <c r="AF47" s="205" t="str">
        <f>IF(F47&gt;11,-PPMT((C47/F47),12,NPER(C47/(F47),-E47,I47),I47),"")</f>
        <v/>
      </c>
      <c r="AG47" s="205" t="str">
        <f>IF(F47&gt;12,-PPMT((C47/F47),13,NPER(C47/(F47),-E47,I47),I47),"")</f>
        <v/>
      </c>
      <c r="AH47" s="205" t="str">
        <f>IF(F47&gt;13,-PPMT((C47/F47),14,NPER(C47/(F47),-E47,I47),I47),"")</f>
        <v/>
      </c>
      <c r="AI47" s="205" t="str">
        <f>IF(F47&gt;14,-PPMT((C47/F47),15,NPER(C47/(F47),-E47,I47),I47),"")</f>
        <v/>
      </c>
      <c r="AJ47" s="205" t="str">
        <f>IF(F47&gt;15,-PPMT((C47/F47),16,NPER(C47/(F47),-E47,I47),I47),"")</f>
        <v/>
      </c>
      <c r="AK47" s="205" t="str">
        <f>IF(F47&gt;16,-PPMT((C47/F47),17,NPER(C47/(F47),-E47,I47),I47),"")</f>
        <v/>
      </c>
      <c r="AL47" s="205" t="str">
        <f>IF(F47&gt;17,-PPMT((C47/F47),18,NPER(C47/(F47),-E47,I47),I47),"")</f>
        <v/>
      </c>
      <c r="AM47" s="205" t="str">
        <f>IF(F47&gt;18,-PPMT((C47/F47),19,NPER(C47/(F47),-E47,I47),I47),"")</f>
        <v/>
      </c>
      <c r="AN47" s="205" t="str">
        <f>IF(F47&gt;19,-PPMT((C47/F47),20,NPER(C47/(F47),-E47,I47),I47),"")</f>
        <v/>
      </c>
      <c r="AO47" s="205" t="str">
        <f>IF(F47&gt;20,-PPMT((C47/F47),21,NPER(C47/(F47),-E47,I47),I47),"")</f>
        <v/>
      </c>
      <c r="AP47" s="205" t="str">
        <f>IF(F47&gt;21,-PPMT((C47/F47),22,NPER(C47/(F47),-E47,I47),I47),"")</f>
        <v/>
      </c>
      <c r="AQ47" s="205" t="str">
        <f>IF(F47&gt;22,-PPMT((C47/F47),23,NPER(C47/(F47),-E47,I47),I47),"")</f>
        <v/>
      </c>
      <c r="AR47" s="205" t="str">
        <f>IF(F47&gt;23,-PPMT((C47/F47),24,NPER(C47/(F47),-E47,I47),I47),"")</f>
        <v/>
      </c>
      <c r="AS47" s="205" t="str">
        <f>IF(F47&gt;24,-PPMT((C47/F47),25,NPER(C47/(F47),-E47,I47),I47),"")</f>
        <v/>
      </c>
      <c r="AT47" s="205" t="str">
        <f>IF(F47&gt;25,-PPMT((C47/F47),26,NPER(C47/(F47),-E47,I47),I47),"")</f>
        <v/>
      </c>
    </row>
    <row r="48" spans="1:46" x14ac:dyDescent="0.25">
      <c r="A48" s="105"/>
      <c r="B48" s="106"/>
      <c r="C48" s="195"/>
      <c r="D48" s="196"/>
      <c r="E48" s="197"/>
      <c r="F48" s="106"/>
      <c r="G48" s="74"/>
      <c r="H48" s="74"/>
      <c r="I48" s="74"/>
      <c r="K48" s="198" t="str">
        <f t="shared" si="34"/>
        <v/>
      </c>
      <c r="L48" s="199" t="str">
        <f t="shared" si="35"/>
        <v/>
      </c>
      <c r="U48" s="204" t="e">
        <f>-PPMT((C48/F48),1,NPER(C48/(F48),-E48,I48),I48)</f>
        <v>#DIV/0!</v>
      </c>
      <c r="V48" s="205" t="str">
        <f>IF(F48&gt;1,-PPMT((C48/F48),2,NPER(C48/(F48),-E48,I48),I48),"")</f>
        <v/>
      </c>
      <c r="W48" s="205" t="str">
        <f>IF(F48&gt;2,-PPMT((C48/F48),3,NPER(C48/(F48),-E48,I48),I48),"")</f>
        <v/>
      </c>
      <c r="X48" s="205" t="str">
        <f>IF(F48&gt;3,-PPMT((C48/F48),4,NPER(C48/(F48),-E48,I48),I48),"")</f>
        <v/>
      </c>
      <c r="Y48" s="205" t="str">
        <f>IF(F48&gt;4,-PPMT((C48/F48),5,NPER(C48/(F48),-E48,I48),I48),"")</f>
        <v/>
      </c>
      <c r="Z48" s="205" t="str">
        <f>IF(F48&gt;5,-PPMT((C48/F48),6,NPER(C48/(F48),-E48,I48),I48),"")</f>
        <v/>
      </c>
      <c r="AA48" s="205" t="str">
        <f>IF(F48&gt;6,-PPMT((C48/F48),7,NPER(C48/(F48),-E48,I48),I48),"")</f>
        <v/>
      </c>
      <c r="AB48" s="205" t="str">
        <f>IF(F48&gt;7,-PPMT((C48/F48),8,NPER(C48/(F48),-E48,I48),I48),"")</f>
        <v/>
      </c>
      <c r="AC48" s="205" t="str">
        <f>IF(F48&gt;8,-PPMT((C48/F48),9,NPER(C48/(F48),-E48,I48),I48),"")</f>
        <v/>
      </c>
      <c r="AD48" s="205" t="str">
        <f>IF(F48&gt;9,-PPMT((C48/F48),10,NPER(C48/(F48),-E48,I48),I48),"")</f>
        <v/>
      </c>
      <c r="AE48" s="205" t="str">
        <f>IF(F48&gt;10,-PPMT((C48/F48),11,NPER(C48/(F48),-E48,I48),I48),"")</f>
        <v/>
      </c>
      <c r="AF48" s="205" t="str">
        <f>IF(F48&gt;11,-PPMT((C48/F48),12,NPER(C48/(F48),-E48,I48),I48),"")</f>
        <v/>
      </c>
      <c r="AG48" s="205" t="str">
        <f>IF(F48&gt;12,-PPMT((C48/F48),13,NPER(C48/(F48),-E48,I48),I48),"")</f>
        <v/>
      </c>
      <c r="AH48" s="205" t="str">
        <f>IF(F48&gt;13,-PPMT((C48/F48),14,NPER(C48/(F48),-E48,I48),I48),"")</f>
        <v/>
      </c>
      <c r="AI48" s="205" t="str">
        <f>IF(F48&gt;14,-PPMT((C48/F48),15,NPER(C48/(F48),-E48,I48),I48),"")</f>
        <v/>
      </c>
      <c r="AJ48" s="205" t="str">
        <f>IF(F48&gt;15,-PPMT((C48/F48),16,NPER(C48/(F48),-E48,I48),I48),"")</f>
        <v/>
      </c>
      <c r="AK48" s="205" t="str">
        <f>IF(F48&gt;16,-PPMT((C48/F48),17,NPER(C48/(F48),-E48,I48),I48),"")</f>
        <v/>
      </c>
      <c r="AL48" s="205" t="str">
        <f>IF(F48&gt;17,-PPMT((C48/F48),18,NPER(C48/(F48),-E48,I48),I48),"")</f>
        <v/>
      </c>
      <c r="AM48" s="205" t="str">
        <f>IF(F48&gt;18,-PPMT((C48/F48),19,NPER(C48/(F48),-E48,I48),I48),"")</f>
        <v/>
      </c>
      <c r="AN48" s="205" t="str">
        <f>IF(F48&gt;19,-PPMT((C48/F48),20,NPER(C48/(F48),-E48,I48),I48),"")</f>
        <v/>
      </c>
      <c r="AO48" s="205" t="str">
        <f>IF(F48&gt;20,-PPMT((C48/F48),21,NPER(C48/(F48),-E48,I48),I48),"")</f>
        <v/>
      </c>
      <c r="AP48" s="205" t="str">
        <f>IF(F48&gt;21,-PPMT((C48/F48),22,NPER(C48/(F48),-E48,I48),I48),"")</f>
        <v/>
      </c>
      <c r="AQ48" s="205" t="str">
        <f>IF(F48&gt;22,-PPMT((C48/F48),23,NPER(C48/(F48),-E48,I48),I48),"")</f>
        <v/>
      </c>
      <c r="AR48" s="205" t="str">
        <f>IF(F48&gt;23,-PPMT((C48/F48),24,NPER(C48/(F48),-E48,I48),I48),"")</f>
        <v/>
      </c>
      <c r="AS48" s="205" t="str">
        <f>IF(F48&gt;24,-PPMT((C48/F48),25,NPER(C48/(F48),-E48,I48),I48),"")</f>
        <v/>
      </c>
      <c r="AT48" s="205" t="str">
        <f>IF(F48&gt;25,-PPMT((C48/F48),26,NPER(C48/(F48),-E48,I48),I48),"")</f>
        <v/>
      </c>
    </row>
    <row r="49" spans="1:46" ht="16.5" thickBot="1" x14ac:dyDescent="0.3">
      <c r="A49" s="105"/>
      <c r="B49" s="106"/>
      <c r="C49" s="195"/>
      <c r="D49" s="196"/>
      <c r="E49" s="197"/>
      <c r="F49" s="106"/>
      <c r="G49" s="74"/>
      <c r="H49" s="74"/>
      <c r="I49" s="74"/>
      <c r="K49" s="198" t="str">
        <f t="shared" si="34"/>
        <v/>
      </c>
      <c r="L49" s="199" t="str">
        <f t="shared" si="35"/>
        <v/>
      </c>
      <c r="U49" s="204" t="e">
        <f>-PPMT((C49/F49),1,NPER(C49/(F49),-E49,I49),I49)</f>
        <v>#DIV/0!</v>
      </c>
      <c r="V49" s="205" t="str">
        <f>IF(F49&gt;1,-PPMT((C49/F49),2,NPER(C49/(F49),-E49,I49),I49),"")</f>
        <v/>
      </c>
      <c r="W49" s="205" t="str">
        <f>IF(F49&gt;2,-PPMT((C49/F49),3,NPER(C49/(F49),-E49,I49),I49),"")</f>
        <v/>
      </c>
      <c r="X49" s="205" t="str">
        <f>IF(F49&gt;3,-PPMT((C49/F49),4,NPER(C49/(F49),-E49,I49),I49),"")</f>
        <v/>
      </c>
      <c r="Y49" s="205" t="str">
        <f>IF(F49&gt;4,-PPMT((C49/F49),5,NPER(C49/(F49),-E49,I49),I49),"")</f>
        <v/>
      </c>
      <c r="Z49" s="205" t="str">
        <f>IF(F49&gt;5,-PPMT((C49/F49),6,NPER(C49/(F49),-E49,I49),I49),"")</f>
        <v/>
      </c>
      <c r="AA49" s="205" t="str">
        <f>IF(F49&gt;6,-PPMT((C49/F49),7,NPER(C49/(F49),-E49,I49),I49),"")</f>
        <v/>
      </c>
      <c r="AB49" s="205" t="str">
        <f>IF(F49&gt;7,-PPMT((C49/F49),8,NPER(C49/(F49),-E49,I49),I49),"")</f>
        <v/>
      </c>
      <c r="AC49" s="205" t="str">
        <f>IF(F49&gt;8,-PPMT((C49/F49),9,NPER(C49/(F49),-E49,I49),I49),"")</f>
        <v/>
      </c>
      <c r="AD49" s="205" t="str">
        <f>IF(F49&gt;9,-PPMT((C49/F49),10,NPER(C49/(F49),-E49,I49),I49),"")</f>
        <v/>
      </c>
      <c r="AE49" s="205" t="str">
        <f>IF(F49&gt;10,-PPMT((C49/F49),11,NPER(C49/(F49),-E49,I49),I49),"")</f>
        <v/>
      </c>
      <c r="AF49" s="205" t="str">
        <f>IF(F49&gt;11,-PPMT((C49/F49),12,NPER(C49/(F49),-E49,I49),I49),"")</f>
        <v/>
      </c>
      <c r="AG49" s="205" t="str">
        <f>IF(F49&gt;12,-PPMT((C49/F49),13,NPER(C49/(F49),-E49,I49),I49),"")</f>
        <v/>
      </c>
      <c r="AH49" s="205" t="str">
        <f>IF(F49&gt;13,-PPMT((C49/F49),14,NPER(C49/(F49),-E49,I49),I49),"")</f>
        <v/>
      </c>
      <c r="AI49" s="205" t="str">
        <f>IF(F49&gt;14,-PPMT((C49/F49),15,NPER(C49/(F49),-E49,I49),I49),"")</f>
        <v/>
      </c>
      <c r="AJ49" s="205" t="str">
        <f>IF(F49&gt;15,-PPMT((C49/F49),16,NPER(C49/(F49),-E49,I49),I49),"")</f>
        <v/>
      </c>
      <c r="AK49" s="205" t="str">
        <f>IF(F49&gt;16,-PPMT((C49/F49),17,NPER(C49/(F49),-E49,I49),I49),"")</f>
        <v/>
      </c>
      <c r="AL49" s="205" t="str">
        <f>IF(F49&gt;17,-PPMT((C49/F49),18,NPER(C49/(F49),-E49,I49),I49),"")</f>
        <v/>
      </c>
      <c r="AM49" s="205" t="str">
        <f>IF(F49&gt;18,-PPMT((C49/F49),19,NPER(C49/(F49),-E49,I49),I49),"")</f>
        <v/>
      </c>
      <c r="AN49" s="205" t="str">
        <f>IF(F49&gt;19,-PPMT((C49/F49),20,NPER(C49/(F49),-E49,I49),I49),"")</f>
        <v/>
      </c>
      <c r="AO49" s="205" t="str">
        <f>IF(F49&gt;20,-PPMT((C49/F49),21,NPER(C49/(F49),-E49,I49),I49),"")</f>
        <v/>
      </c>
      <c r="AP49" s="205" t="str">
        <f>IF(F49&gt;21,-PPMT((C49/F49),22,NPER(C49/(F49),-E49,I49),I49),"")</f>
        <v/>
      </c>
      <c r="AQ49" s="205" t="str">
        <f>IF(F49&gt;22,-PPMT((C49/F49),23,NPER(C49/(F49),-E49,I49),I49),"")</f>
        <v/>
      </c>
      <c r="AR49" s="205" t="str">
        <f>IF(F49&gt;23,-PPMT((C49/F49),24,NPER(C49/(F49),-E49,I49),I49),"")</f>
        <v/>
      </c>
      <c r="AS49" s="205" t="str">
        <f>IF(F49&gt;24,-PPMT((C49/F49),25,NPER(C49/(F49),-E49,I49),I49),"")</f>
        <v/>
      </c>
      <c r="AT49" s="205" t="str">
        <f>IF(F49&gt;25,-PPMT((C49/F49),26,NPER(C49/(F49),-E49,I49),I49),"")</f>
        <v/>
      </c>
    </row>
    <row r="50" spans="1:46" ht="16.5" customHeight="1" thickBot="1" x14ac:dyDescent="0.3">
      <c r="A50" s="78" t="s">
        <v>168</v>
      </c>
      <c r="B50" s="230"/>
      <c r="C50" s="230"/>
      <c r="D50" s="230"/>
      <c r="E50" s="230"/>
      <c r="F50" s="231"/>
      <c r="G50" s="80">
        <f>SUM(G45:G49)</f>
        <v>0</v>
      </c>
      <c r="H50" s="80">
        <f>SUM(H45:H49)</f>
        <v>0</v>
      </c>
      <c r="I50" s="80">
        <f>SUM(I45:I49)</f>
        <v>0</v>
      </c>
      <c r="K50" s="228">
        <f>SUM(K45:K49)</f>
        <v>0</v>
      </c>
      <c r="L50" s="228">
        <f>SUM(L45:L49)</f>
        <v>0</v>
      </c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</row>
    <row r="51" spans="1:46" ht="17.100000000000001" customHeight="1" x14ac:dyDescent="0.25">
      <c r="A51" s="232"/>
      <c r="B51" s="188"/>
      <c r="C51" s="188"/>
      <c r="D51" s="188"/>
      <c r="E51" s="188"/>
      <c r="F51" s="188"/>
      <c r="G51" s="188"/>
      <c r="H51" s="188"/>
      <c r="I51" s="188"/>
    </row>
    <row r="52" spans="1:46" ht="31.5" x14ac:dyDescent="0.25">
      <c r="A52" s="234" t="s">
        <v>169</v>
      </c>
      <c r="B52" s="160" t="s">
        <v>114</v>
      </c>
      <c r="C52" s="160" t="s">
        <v>115</v>
      </c>
      <c r="D52" s="160" t="s">
        <v>161</v>
      </c>
      <c r="E52" s="190" t="s">
        <v>133</v>
      </c>
      <c r="F52" s="160" t="s">
        <v>134</v>
      </c>
      <c r="G52" s="190" t="s">
        <v>135</v>
      </c>
      <c r="H52" s="190" t="s">
        <v>136</v>
      </c>
      <c r="I52" s="191" t="s">
        <v>137</v>
      </c>
      <c r="K52" s="192" t="s">
        <v>138</v>
      </c>
      <c r="L52" s="193" t="s">
        <v>139</v>
      </c>
    </row>
    <row r="53" spans="1:46" x14ac:dyDescent="0.25">
      <c r="A53" s="105"/>
      <c r="B53" s="106"/>
      <c r="C53" s="195"/>
      <c r="D53" s="196"/>
      <c r="E53" s="197"/>
      <c r="F53" s="106"/>
      <c r="G53" s="74"/>
      <c r="H53" s="74"/>
      <c r="I53" s="74"/>
      <c r="K53" s="198" t="str">
        <f t="shared" ref="K53:K57" si="36">IF(ISBLANK(I53),"",ROUND(SUM(U53:AT53),0))</f>
        <v/>
      </c>
      <c r="L53" s="199" t="str">
        <f t="shared" ref="L53:L57" si="37">IF(ISBLANK(F53),"",E53*F53)</f>
        <v/>
      </c>
      <c r="U53" s="204" t="e">
        <f>-PPMT((C53/F53),1,NPER(C53/(F53),-E53,I53),I53)</f>
        <v>#DIV/0!</v>
      </c>
      <c r="V53" s="205" t="str">
        <f>IF(F53&gt;1,-PPMT((C53/F53),2,NPER(C53/(F53),-E53,I53),I53),"")</f>
        <v/>
      </c>
      <c r="W53" s="205" t="str">
        <f>IF(F53&gt;2,-PPMT((C53/F53),3,NPER(C53/(F53),-E53,I53),I53),"")</f>
        <v/>
      </c>
      <c r="X53" s="205" t="str">
        <f>IF(F53&gt;3,-PPMT((C53/F53),4,NPER(C53/(F53),-E53,I53),I53),"")</f>
        <v/>
      </c>
      <c r="Y53" s="205" t="str">
        <f>IF(F53&gt;4,-PPMT((C53/F53),5,NPER(C53/(F53),-E53,I53),I53),"")</f>
        <v/>
      </c>
      <c r="Z53" s="205" t="str">
        <f>IF(F53&gt;5,-PPMT((C53/F53),6,NPER(C53/(F53),-E53,I53),I53),"")</f>
        <v/>
      </c>
      <c r="AA53" s="205" t="str">
        <f>IF(F53&gt;6,-PPMT((C53/F53),7,NPER(C53/(F53),-E53,I53),I53),"")</f>
        <v/>
      </c>
      <c r="AB53" s="205" t="str">
        <f>IF(F53&gt;7,-PPMT((C53/F53),8,NPER(C53/(F53),-E53,I53),I53),"")</f>
        <v/>
      </c>
      <c r="AC53" s="205" t="str">
        <f>IF(F53&gt;8,-PPMT((C53/F53),9,NPER(C53/(F53),-E53,I53),I53),"")</f>
        <v/>
      </c>
      <c r="AD53" s="205" t="str">
        <f>IF(F53&gt;9,-PPMT((C53/F53),10,NPER(C53/(F53),-E53,I53),I53),"")</f>
        <v/>
      </c>
      <c r="AE53" s="205" t="str">
        <f>IF(F53&gt;10,-PPMT((C53/F53),11,NPER(C53/(F53),-E53,I53),I53),"")</f>
        <v/>
      </c>
      <c r="AF53" s="205" t="str">
        <f>IF(F53&gt;11,-PPMT((C53/F53),12,NPER(C53/(F53),-E53,I53),I53),"")</f>
        <v/>
      </c>
      <c r="AG53" s="205" t="str">
        <f>IF(F53&gt;12,-PPMT((C53/F53),13,NPER(C53/(F53),-E53,I53),I53),"")</f>
        <v/>
      </c>
      <c r="AH53" s="205" t="str">
        <f>IF(F53&gt;13,-PPMT((C53/F53),14,NPER(C53/(F53),-E53,I53),I53),"")</f>
        <v/>
      </c>
      <c r="AI53" s="205" t="str">
        <f>IF(F53&gt;14,-PPMT((C53/F53),15,NPER(C53/(F53),-E53,I53),I53),"")</f>
        <v/>
      </c>
      <c r="AJ53" s="205" t="str">
        <f>IF(F53&gt;15,-PPMT((C53/F53),16,NPER(C53/(F53),-E53,I53),I53),"")</f>
        <v/>
      </c>
      <c r="AK53" s="205" t="str">
        <f>IF(F53&gt;16,-PPMT((C53/F53),17,NPER(C53/(F53),-E53,I53),I53),"")</f>
        <v/>
      </c>
      <c r="AL53" s="205" t="str">
        <f>IF(F53&gt;17,-PPMT((C53/F53),18,NPER(C53/(F53),-E53,I53),I53),"")</f>
        <v/>
      </c>
      <c r="AM53" s="205" t="str">
        <f>IF(F53&gt;18,-PPMT((C53/F53),19,NPER(C53/(F53),-E53,I53),I53),"")</f>
        <v/>
      </c>
      <c r="AN53" s="205" t="str">
        <f>IF(F53&gt;19,-PPMT((C53/F53),20,NPER(C53/(F53),-E53,I53),I53),"")</f>
        <v/>
      </c>
      <c r="AO53" s="205" t="str">
        <f>IF(F53&gt;20,-PPMT((C53/F53),21,NPER(C53/(F53),-E53,I53),I53),"")</f>
        <v/>
      </c>
      <c r="AP53" s="205" t="str">
        <f>IF(F53&gt;21,-PPMT((C53/F53),22,NPER(C53/(F53),-E53,I53),I53),"")</f>
        <v/>
      </c>
      <c r="AQ53" s="205" t="str">
        <f>IF(F53&gt;22,-PPMT((C53/F53),23,NPER(C53/(F53),-E53,I53),I53),"")</f>
        <v/>
      </c>
      <c r="AR53" s="205" t="str">
        <f>IF(F53&gt;23,-PPMT((C53/F53),24,NPER(C53/(F53),-E53,I53),I53),"")</f>
        <v/>
      </c>
      <c r="AS53" s="205" t="str">
        <f>IF(F53&gt;24,-PPMT((C53/F53),25,NPER(C53/(F53),-E53,I53),I53),"")</f>
        <v/>
      </c>
      <c r="AT53" s="205" t="str">
        <f>IF(F53&gt;25,-PPMT((C53/F53),26,NPER(C53/(F53),-E53,I53),I53),"")</f>
        <v/>
      </c>
    </row>
    <row r="54" spans="1:46" x14ac:dyDescent="0.25">
      <c r="A54" s="105"/>
      <c r="B54" s="106"/>
      <c r="C54" s="195"/>
      <c r="D54" s="196"/>
      <c r="E54" s="197"/>
      <c r="F54" s="106"/>
      <c r="G54" s="74"/>
      <c r="H54" s="74"/>
      <c r="I54" s="74"/>
      <c r="K54" s="198" t="str">
        <f t="shared" si="36"/>
        <v/>
      </c>
      <c r="L54" s="199" t="str">
        <f t="shared" si="37"/>
        <v/>
      </c>
      <c r="U54" s="204" t="e">
        <f>-PPMT((C54/F54),1,NPER(C54/(F54),-E54,I54),I54)</f>
        <v>#DIV/0!</v>
      </c>
      <c r="V54" s="205" t="str">
        <f>IF(F54&gt;1,-PPMT((C54/F54),2,NPER(C54/(F54),-E54,I54),I54),"")</f>
        <v/>
      </c>
      <c r="W54" s="205" t="str">
        <f>IF(F54&gt;2,-PPMT((C54/F54),3,NPER(C54/(F54),-E54,I54),I54),"")</f>
        <v/>
      </c>
      <c r="X54" s="205" t="str">
        <f>IF(F54&gt;3,-PPMT((C54/F54),4,NPER(C54/(F54),-E54,I54),I54),"")</f>
        <v/>
      </c>
      <c r="Y54" s="205" t="str">
        <f>IF(F54&gt;4,-PPMT((C54/F54),5,NPER(C54/(F54),-E54,I54),I54),"")</f>
        <v/>
      </c>
      <c r="Z54" s="205" t="str">
        <f>IF(F54&gt;5,-PPMT((C54/F54),6,NPER(C54/(F54),-E54,I54),I54),"")</f>
        <v/>
      </c>
      <c r="AA54" s="205" t="str">
        <f>IF(F54&gt;6,-PPMT((C54/F54),7,NPER(C54/(F54),-E54,I54),I54),"")</f>
        <v/>
      </c>
      <c r="AB54" s="205" t="str">
        <f>IF(F54&gt;7,-PPMT((C54/F54),8,NPER(C54/(F54),-E54,I54),I54),"")</f>
        <v/>
      </c>
      <c r="AC54" s="205" t="str">
        <f>IF(F54&gt;8,-PPMT((C54/F54),9,NPER(C54/(F54),-E54,I54),I54),"")</f>
        <v/>
      </c>
      <c r="AD54" s="205" t="str">
        <f>IF(F54&gt;9,-PPMT((C54/F54),10,NPER(C54/(F54),-E54,I54),I54),"")</f>
        <v/>
      </c>
      <c r="AE54" s="205" t="str">
        <f>IF(F54&gt;10,-PPMT((C54/F54),11,NPER(C54/(F54),-E54,I54),I54),"")</f>
        <v/>
      </c>
      <c r="AF54" s="205" t="str">
        <f>IF(F54&gt;11,-PPMT((C54/F54),12,NPER(C54/(F54),-E54,I54),I54),"")</f>
        <v/>
      </c>
      <c r="AG54" s="205" t="str">
        <f>IF(F54&gt;12,-PPMT((C54/F54),13,NPER(C54/(F54),-E54,I54),I54),"")</f>
        <v/>
      </c>
      <c r="AH54" s="205" t="str">
        <f>IF(F54&gt;13,-PPMT((C54/F54),14,NPER(C54/(F54),-E54,I54),I54),"")</f>
        <v/>
      </c>
      <c r="AI54" s="205" t="str">
        <f>IF(F54&gt;14,-PPMT((C54/F54),15,NPER(C54/(F54),-E54,I54),I54),"")</f>
        <v/>
      </c>
      <c r="AJ54" s="205" t="str">
        <f>IF(F54&gt;15,-PPMT((C54/F54),16,NPER(C54/(F54),-E54,I54),I54),"")</f>
        <v/>
      </c>
      <c r="AK54" s="205" t="str">
        <f>IF(F54&gt;16,-PPMT((C54/F54),17,NPER(C54/(F54),-E54,I54),I54),"")</f>
        <v/>
      </c>
      <c r="AL54" s="205" t="str">
        <f>IF(F54&gt;17,-PPMT((C54/F54),18,NPER(C54/(F54),-E54,I54),I54),"")</f>
        <v/>
      </c>
      <c r="AM54" s="205" t="str">
        <f>IF(F54&gt;18,-PPMT((C54/F54),19,NPER(C54/(F54),-E54,I54),I54),"")</f>
        <v/>
      </c>
      <c r="AN54" s="205" t="str">
        <f>IF(F54&gt;19,-PPMT((C54/F54),20,NPER(C54/(F54),-E54,I54),I54),"")</f>
        <v/>
      </c>
      <c r="AO54" s="205" t="str">
        <f>IF(F54&gt;20,-PPMT((C54/F54),21,NPER(C54/(F54),-E54,I54),I54),"")</f>
        <v/>
      </c>
      <c r="AP54" s="205" t="str">
        <f>IF(F54&gt;21,-PPMT((C54/F54),22,NPER(C54/(F54),-E54,I54),I54),"")</f>
        <v/>
      </c>
      <c r="AQ54" s="205" t="str">
        <f>IF(F54&gt;22,-PPMT((C54/F54),23,NPER(C54/(F54),-E54,I54),I54),"")</f>
        <v/>
      </c>
      <c r="AR54" s="205" t="str">
        <f>IF(F54&gt;23,-PPMT((C54/F54),24,NPER(C54/(F54),-E54,I54),I54),"")</f>
        <v/>
      </c>
      <c r="AS54" s="205" t="str">
        <f>IF(F54&gt;24,-PPMT((C54/F54),25,NPER(C54/(F54),-E54,I54),I54),"")</f>
        <v/>
      </c>
      <c r="AT54" s="205" t="str">
        <f>IF(F54&gt;25,-PPMT((C54/F54),26,NPER(C54/(F54),-E54,I54),I54),"")</f>
        <v/>
      </c>
    </row>
    <row r="55" spans="1:46" hidden="1" x14ac:dyDescent="0.25">
      <c r="A55" s="105"/>
      <c r="B55" s="106"/>
      <c r="C55" s="195"/>
      <c r="D55" s="196"/>
      <c r="E55" s="197"/>
      <c r="F55" s="106"/>
      <c r="G55" s="74"/>
      <c r="H55" s="74"/>
      <c r="I55" s="74"/>
      <c r="K55" s="198" t="str">
        <f t="shared" si="36"/>
        <v/>
      </c>
      <c r="L55" s="199" t="str">
        <f t="shared" si="37"/>
        <v/>
      </c>
      <c r="U55" s="204" t="e">
        <f>-PPMT((C55/F55),1,NPER(C55/(F55),-E55,I55),I55)</f>
        <v>#DIV/0!</v>
      </c>
      <c r="V55" s="205" t="str">
        <f>IF(F55&gt;1,-PPMT((C55/F55),2,NPER(C55/(F55),-E55,I55),I55),"")</f>
        <v/>
      </c>
      <c r="W55" s="205" t="str">
        <f>IF(F55&gt;2,-PPMT((C55/F55),3,NPER(C55/(F55),-E55,I55),I55),"")</f>
        <v/>
      </c>
      <c r="X55" s="205" t="str">
        <f>IF(F55&gt;3,-PPMT((C55/F55),4,NPER(C55/(F55),-E55,I55),I55),"")</f>
        <v/>
      </c>
      <c r="Y55" s="205" t="str">
        <f>IF(F55&gt;4,-PPMT((C55/F55),5,NPER(C55/(F55),-E55,I55),I55),"")</f>
        <v/>
      </c>
      <c r="Z55" s="205" t="str">
        <f>IF(F55&gt;5,-PPMT((C55/F55),6,NPER(C55/(F55),-E55,I55),I55),"")</f>
        <v/>
      </c>
      <c r="AA55" s="205" t="str">
        <f>IF(F55&gt;6,-PPMT((C55/F55),7,NPER(C55/(F55),-E55,I55),I55),"")</f>
        <v/>
      </c>
      <c r="AB55" s="205" t="str">
        <f>IF(F55&gt;7,-PPMT((C55/F55),8,NPER(C55/(F55),-E55,I55),I55),"")</f>
        <v/>
      </c>
      <c r="AC55" s="205" t="str">
        <f>IF(F55&gt;8,-PPMT((C55/F55),9,NPER(C55/(F55),-E55,I55),I55),"")</f>
        <v/>
      </c>
      <c r="AD55" s="205" t="str">
        <f>IF(F55&gt;9,-PPMT((C55/F55),10,NPER(C55/(F55),-E55,I55),I55),"")</f>
        <v/>
      </c>
      <c r="AE55" s="205" t="str">
        <f>IF(F55&gt;10,-PPMT((C55/F55),11,NPER(C55/(F55),-E55,I55),I55),"")</f>
        <v/>
      </c>
      <c r="AF55" s="205" t="str">
        <f>IF(F55&gt;11,-PPMT((C55/F55),12,NPER(C55/(F55),-E55,I55),I55),"")</f>
        <v/>
      </c>
      <c r="AG55" s="205" t="str">
        <f>IF(F55&gt;12,-PPMT((C55/F55),13,NPER(C55/(F55),-E55,I55),I55),"")</f>
        <v/>
      </c>
      <c r="AH55" s="205" t="str">
        <f>IF(F55&gt;13,-PPMT((C55/F55),14,NPER(C55/(F55),-E55,I55),I55),"")</f>
        <v/>
      </c>
      <c r="AI55" s="205" t="str">
        <f>IF(F55&gt;14,-PPMT((C55/F55),15,NPER(C55/(F55),-E55,I55),I55),"")</f>
        <v/>
      </c>
      <c r="AJ55" s="205" t="str">
        <f>IF(F55&gt;15,-PPMT((C55/F55),16,NPER(C55/(F55),-E55,I55),I55),"")</f>
        <v/>
      </c>
      <c r="AK55" s="205" t="str">
        <f>IF(F55&gt;16,-PPMT((C55/F55),17,NPER(C55/(F55),-E55,I55),I55),"")</f>
        <v/>
      </c>
      <c r="AL55" s="205" t="str">
        <f>IF(F55&gt;17,-PPMT((C55/F55),18,NPER(C55/(F55),-E55,I55),I55),"")</f>
        <v/>
      </c>
      <c r="AM55" s="205" t="str">
        <f>IF(F55&gt;18,-PPMT((C55/F55),19,NPER(C55/(F55),-E55,I55),I55),"")</f>
        <v/>
      </c>
      <c r="AN55" s="205" t="str">
        <f>IF(F55&gt;19,-PPMT((C55/F55),20,NPER(C55/(F55),-E55,I55),I55),"")</f>
        <v/>
      </c>
      <c r="AO55" s="205" t="str">
        <f>IF(F55&gt;20,-PPMT((C55/F55),21,NPER(C55/(F55),-E55,I55),I55),"")</f>
        <v/>
      </c>
      <c r="AP55" s="205" t="str">
        <f>IF(F55&gt;21,-PPMT((C55/F55),22,NPER(C55/(F55),-E55,I55),I55),"")</f>
        <v/>
      </c>
      <c r="AQ55" s="205" t="str">
        <f>IF(F55&gt;22,-PPMT((C55/F55),23,NPER(C55/(F55),-E55,I55),I55),"")</f>
        <v/>
      </c>
      <c r="AR55" s="205" t="str">
        <f>IF(F55&gt;23,-PPMT((C55/F55),24,NPER(C55/(F55),-E55,I55),I55),"")</f>
        <v/>
      </c>
      <c r="AS55" s="205" t="str">
        <f>IF(F55&gt;24,-PPMT((C55/F55),25,NPER(C55/(F55),-E55,I55),I55),"")</f>
        <v/>
      </c>
      <c r="AT55" s="205" t="str">
        <f>IF(F55&gt;25,-PPMT((C55/F55),26,NPER(C55/(F55),-E55,I55),I55),"")</f>
        <v/>
      </c>
    </row>
    <row r="56" spans="1:46" x14ac:dyDescent="0.25">
      <c r="A56" s="105"/>
      <c r="B56" s="106"/>
      <c r="C56" s="195"/>
      <c r="D56" s="196"/>
      <c r="E56" s="197"/>
      <c r="F56" s="106"/>
      <c r="G56" s="74"/>
      <c r="H56" s="74"/>
      <c r="I56" s="74"/>
      <c r="K56" s="198" t="str">
        <f t="shared" si="36"/>
        <v/>
      </c>
      <c r="L56" s="199" t="str">
        <f t="shared" si="37"/>
        <v/>
      </c>
      <c r="U56" s="204" t="e">
        <f>-PPMT((C56/F56),1,NPER(C56/(F56),-E56,I56),I56)</f>
        <v>#DIV/0!</v>
      </c>
      <c r="V56" s="205" t="str">
        <f>IF(F56&gt;1,-PPMT((C56/F56),2,NPER(C56/(F56),-E56,I56),I56),"")</f>
        <v/>
      </c>
      <c r="W56" s="205" t="str">
        <f>IF(F56&gt;2,-PPMT((C56/F56),3,NPER(C56/(F56),-E56,I56),I56),"")</f>
        <v/>
      </c>
      <c r="X56" s="205" t="str">
        <f>IF(F56&gt;3,-PPMT((C56/F56),4,NPER(C56/(F56),-E56,I56),I56),"")</f>
        <v/>
      </c>
      <c r="Y56" s="205" t="str">
        <f>IF(F56&gt;4,-PPMT((C56/F56),5,NPER(C56/(F56),-E56,I56),I56),"")</f>
        <v/>
      </c>
      <c r="Z56" s="205" t="str">
        <f>IF(F56&gt;5,-PPMT((C56/F56),6,NPER(C56/(F56),-E56,I56),I56),"")</f>
        <v/>
      </c>
      <c r="AA56" s="205" t="str">
        <f>IF(F56&gt;6,-PPMT((C56/F56),7,NPER(C56/(F56),-E56,I56),I56),"")</f>
        <v/>
      </c>
      <c r="AB56" s="205" t="str">
        <f>IF(F56&gt;7,-PPMT((C56/F56),8,NPER(C56/(F56),-E56,I56),I56),"")</f>
        <v/>
      </c>
      <c r="AC56" s="205" t="str">
        <f>IF(F56&gt;8,-PPMT((C56/F56),9,NPER(C56/(F56),-E56,I56),I56),"")</f>
        <v/>
      </c>
      <c r="AD56" s="205" t="str">
        <f>IF(F56&gt;9,-PPMT((C56/F56),10,NPER(C56/(F56),-E56,I56),I56),"")</f>
        <v/>
      </c>
      <c r="AE56" s="205" t="str">
        <f>IF(F56&gt;10,-PPMT((C56/F56),11,NPER(C56/(F56),-E56,I56),I56),"")</f>
        <v/>
      </c>
      <c r="AF56" s="205" t="str">
        <f>IF(F56&gt;11,-PPMT((C56/F56),12,NPER(C56/(F56),-E56,I56),I56),"")</f>
        <v/>
      </c>
      <c r="AG56" s="205" t="str">
        <f>IF(F56&gt;12,-PPMT((C56/F56),13,NPER(C56/(F56),-E56,I56),I56),"")</f>
        <v/>
      </c>
      <c r="AH56" s="205" t="str">
        <f>IF(F56&gt;13,-PPMT((C56/F56),14,NPER(C56/(F56),-E56,I56),I56),"")</f>
        <v/>
      </c>
      <c r="AI56" s="205" t="str">
        <f>IF(F56&gt;14,-PPMT((C56/F56),15,NPER(C56/(F56),-E56,I56),I56),"")</f>
        <v/>
      </c>
      <c r="AJ56" s="205" t="str">
        <f>IF(F56&gt;15,-PPMT((C56/F56),16,NPER(C56/(F56),-E56,I56),I56),"")</f>
        <v/>
      </c>
      <c r="AK56" s="205" t="str">
        <f>IF(F56&gt;16,-PPMT((C56/F56),17,NPER(C56/(F56),-E56,I56),I56),"")</f>
        <v/>
      </c>
      <c r="AL56" s="205" t="str">
        <f>IF(F56&gt;17,-PPMT((C56/F56),18,NPER(C56/(F56),-E56,I56),I56),"")</f>
        <v/>
      </c>
      <c r="AM56" s="205" t="str">
        <f>IF(F56&gt;18,-PPMT((C56/F56),19,NPER(C56/(F56),-E56,I56),I56),"")</f>
        <v/>
      </c>
      <c r="AN56" s="205" t="str">
        <f>IF(F56&gt;19,-PPMT((C56/F56),20,NPER(C56/(F56),-E56,I56),I56),"")</f>
        <v/>
      </c>
      <c r="AO56" s="205" t="str">
        <f>IF(F56&gt;20,-PPMT((C56/F56),21,NPER(C56/(F56),-E56,I56),I56),"")</f>
        <v/>
      </c>
      <c r="AP56" s="205" t="str">
        <f>IF(F56&gt;21,-PPMT((C56/F56),22,NPER(C56/(F56),-E56,I56),I56),"")</f>
        <v/>
      </c>
      <c r="AQ56" s="205" t="str">
        <f>IF(F56&gt;22,-PPMT((C56/F56),23,NPER(C56/(F56),-E56,I56),I56),"")</f>
        <v/>
      </c>
      <c r="AR56" s="205" t="str">
        <f>IF(F56&gt;23,-PPMT((C56/F56),24,NPER(C56/(F56),-E56,I56),I56),"")</f>
        <v/>
      </c>
      <c r="AS56" s="205" t="str">
        <f>IF(F56&gt;24,-PPMT((C56/F56),25,NPER(C56/(F56),-E56,I56),I56),"")</f>
        <v/>
      </c>
      <c r="AT56" s="205" t="str">
        <f>IF(F56&gt;25,-PPMT((C56/F56),26,NPER(C56/(F56),-E56,I56),I56),"")</f>
        <v/>
      </c>
    </row>
    <row r="57" spans="1:46" ht="16.5" thickBot="1" x14ac:dyDescent="0.3">
      <c r="A57" s="105"/>
      <c r="B57" s="106"/>
      <c r="C57" s="195"/>
      <c r="D57" s="196"/>
      <c r="E57" s="197"/>
      <c r="F57" s="106"/>
      <c r="G57" s="74"/>
      <c r="H57" s="74"/>
      <c r="I57" s="74"/>
      <c r="K57" s="198" t="str">
        <f t="shared" si="36"/>
        <v/>
      </c>
      <c r="L57" s="199" t="str">
        <f t="shared" si="37"/>
        <v/>
      </c>
      <c r="U57" s="204" t="e">
        <f>-PPMT((C57/F57),1,NPER(C57/(F57),-E57,I57),I57)</f>
        <v>#DIV/0!</v>
      </c>
      <c r="V57" s="205" t="str">
        <f>IF(F57&gt;1,-PPMT((C57/F57),2,NPER(C57/(F57),-E57,I57),I57),"")</f>
        <v/>
      </c>
      <c r="W57" s="205" t="str">
        <f>IF(F57&gt;2,-PPMT((C57/F57),3,NPER(C57/(F57),-E57,I57),I57),"")</f>
        <v/>
      </c>
      <c r="X57" s="205" t="str">
        <f>IF(F57&gt;3,-PPMT((C57/F57),4,NPER(C57/(F57),-E57,I57),I57),"")</f>
        <v/>
      </c>
      <c r="Y57" s="205" t="str">
        <f>IF(F57&gt;4,-PPMT((C57/F57),5,NPER(C57/(F57),-E57,I57),I57),"")</f>
        <v/>
      </c>
      <c r="Z57" s="205" t="str">
        <f>IF(F57&gt;5,-PPMT((C57/F57),6,NPER(C57/(F57),-E57,I57),I57),"")</f>
        <v/>
      </c>
      <c r="AA57" s="205" t="str">
        <f>IF(F57&gt;6,-PPMT((C57/F57),7,NPER(C57/(F57),-E57,I57),I57),"")</f>
        <v/>
      </c>
      <c r="AB57" s="205" t="str">
        <f>IF(F57&gt;7,-PPMT((C57/F57),8,NPER(C57/(F57),-E57,I57),I57),"")</f>
        <v/>
      </c>
      <c r="AC57" s="205" t="str">
        <f>IF(F57&gt;8,-PPMT((C57/F57),9,NPER(C57/(F57),-E57,I57),I57),"")</f>
        <v/>
      </c>
      <c r="AD57" s="205" t="str">
        <f>IF(F57&gt;9,-PPMT((C57/F57),10,NPER(C57/(F57),-E57,I57),I57),"")</f>
        <v/>
      </c>
      <c r="AE57" s="205" t="str">
        <f>IF(F57&gt;10,-PPMT((C57/F57),11,NPER(C57/(F57),-E57,I57),I57),"")</f>
        <v/>
      </c>
      <c r="AF57" s="205" t="str">
        <f>IF(F57&gt;11,-PPMT((C57/F57),12,NPER(C57/(F57),-E57,I57),I57),"")</f>
        <v/>
      </c>
      <c r="AG57" s="205" t="str">
        <f>IF(F57&gt;12,-PPMT((C57/F57),13,NPER(C57/(F57),-E57,I57),I57),"")</f>
        <v/>
      </c>
      <c r="AH57" s="205" t="str">
        <f>IF(F57&gt;13,-PPMT((C57/F57),14,NPER(C57/(F57),-E57,I57),I57),"")</f>
        <v/>
      </c>
      <c r="AI57" s="205" t="str">
        <f>IF(F57&gt;14,-PPMT((C57/F57),15,NPER(C57/(F57),-E57,I57),I57),"")</f>
        <v/>
      </c>
      <c r="AJ57" s="205" t="str">
        <f>IF(F57&gt;15,-PPMT((C57/F57),16,NPER(C57/(F57),-E57,I57),I57),"")</f>
        <v/>
      </c>
      <c r="AK57" s="205" t="str">
        <f>IF(F57&gt;16,-PPMT((C57/F57),17,NPER(C57/(F57),-E57,I57),I57),"")</f>
        <v/>
      </c>
      <c r="AL57" s="205" t="str">
        <f>IF(F57&gt;17,-PPMT((C57/F57),18,NPER(C57/(F57),-E57,I57),I57),"")</f>
        <v/>
      </c>
      <c r="AM57" s="205" t="str">
        <f>IF(F57&gt;18,-PPMT((C57/F57),19,NPER(C57/(F57),-E57,I57),I57),"")</f>
        <v/>
      </c>
      <c r="AN57" s="205" t="str">
        <f>IF(F57&gt;19,-PPMT((C57/F57),20,NPER(C57/(F57),-E57,I57),I57),"")</f>
        <v/>
      </c>
      <c r="AO57" s="205" t="str">
        <f>IF(F57&gt;20,-PPMT((C57/F57),21,NPER(C57/(F57),-E57,I57),I57),"")</f>
        <v/>
      </c>
      <c r="AP57" s="205" t="str">
        <f>IF(F57&gt;21,-PPMT((C57/F57),22,NPER(C57/(F57),-E57,I57),I57),"")</f>
        <v/>
      </c>
      <c r="AQ57" s="205" t="str">
        <f>IF(F57&gt;22,-PPMT((C57/F57),23,NPER(C57/(F57),-E57,I57),I57),"")</f>
        <v/>
      </c>
      <c r="AR57" s="205" t="str">
        <f>IF(F57&gt;23,-PPMT((C57/F57),24,NPER(C57/(F57),-E57,I57),I57),"")</f>
        <v/>
      </c>
      <c r="AS57" s="205" t="str">
        <f>IF(F57&gt;24,-PPMT((C57/F57),25,NPER(C57/(F57),-E57,I57),I57),"")</f>
        <v/>
      </c>
      <c r="AT57" s="205" t="str">
        <f>IF(F57&gt;25,-PPMT((C57/F57),26,NPER(C57/(F57),-E57,I57),I57),"")</f>
        <v/>
      </c>
    </row>
    <row r="58" spans="1:46" ht="16.5" customHeight="1" thickBot="1" x14ac:dyDescent="0.3">
      <c r="A58" s="78" t="s">
        <v>170</v>
      </c>
      <c r="B58" s="230"/>
      <c r="C58" s="230"/>
      <c r="D58" s="230"/>
      <c r="E58" s="230"/>
      <c r="F58" s="231"/>
      <c r="G58" s="80">
        <f>SUM(G53:G57)</f>
        <v>0</v>
      </c>
      <c r="H58" s="80">
        <f>SUM(H53:H57)</f>
        <v>0</v>
      </c>
      <c r="I58" s="80">
        <f>SUM(I53:I57)</f>
        <v>0</v>
      </c>
      <c r="K58" s="228">
        <f>SUM(K53:K57)</f>
        <v>0</v>
      </c>
      <c r="L58" s="228">
        <f>SUM(L53:L57)</f>
        <v>0</v>
      </c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</row>
    <row r="59" spans="1:46" x14ac:dyDescent="0.25">
      <c r="A59" s="235" t="s">
        <v>171</v>
      </c>
      <c r="B59" s="236">
        <f>L18+L26+L34+L42+L50+L58</f>
        <v>0</v>
      </c>
      <c r="C59" s="28"/>
      <c r="D59" s="28"/>
      <c r="E59" s="28"/>
      <c r="F59" s="28"/>
      <c r="G59" s="28"/>
      <c r="H59" s="28"/>
      <c r="I59" s="28"/>
    </row>
    <row r="60" spans="1:46" x14ac:dyDescent="0.25">
      <c r="A60" s="63" t="s">
        <v>172</v>
      </c>
      <c r="B60" s="63"/>
      <c r="C60" s="63"/>
      <c r="D60" s="63"/>
      <c r="E60" s="63"/>
      <c r="F60" s="63"/>
      <c r="G60" s="63"/>
      <c r="H60" s="63"/>
      <c r="I60" s="63"/>
      <c r="K60" s="237" t="s">
        <v>173</v>
      </c>
      <c r="L60" s="237" t="s">
        <v>174</v>
      </c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</row>
    <row r="61" spans="1:46" x14ac:dyDescent="0.25">
      <c r="K61" s="228">
        <f>K18+K26+K34+K42+K50+K58</f>
        <v>0</v>
      </c>
      <c r="L61" s="228">
        <f>L18+L26+L34+L42+L50+L58</f>
        <v>0</v>
      </c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</row>
  </sheetData>
  <mergeCells count="11">
    <mergeCell ref="A34:F34"/>
    <mergeCell ref="A42:F42"/>
    <mergeCell ref="A50:F50"/>
    <mergeCell ref="A58:F58"/>
    <mergeCell ref="A60:I60"/>
    <mergeCell ref="A2:I2"/>
    <mergeCell ref="A3:I3"/>
    <mergeCell ref="N11:P11"/>
    <mergeCell ref="A18:F18"/>
    <mergeCell ref="A26:F26"/>
    <mergeCell ref="N33:P33"/>
  </mergeCells>
  <conditionalFormatting sqref="G18:I18 G26:I26 G34:I34 G42:I42 G50:I50 G58:I58">
    <cfRule type="expression" dxfId="6" priority="7">
      <formula>_xlfn.ISFORMULA(G18)</formula>
    </cfRule>
  </conditionalFormatting>
  <conditionalFormatting sqref="K6:K17">
    <cfRule type="cellIs" dxfId="5" priority="6" operator="notEqual">
      <formula>G6</formula>
    </cfRule>
  </conditionalFormatting>
  <conditionalFormatting sqref="K21:K25">
    <cfRule type="cellIs" dxfId="4" priority="5" operator="notEqual">
      <formula>G21</formula>
    </cfRule>
  </conditionalFormatting>
  <conditionalFormatting sqref="K29:K33">
    <cfRule type="cellIs" dxfId="3" priority="4" operator="notEqual">
      <formula>G29</formula>
    </cfRule>
  </conditionalFormatting>
  <conditionalFormatting sqref="K37:K41">
    <cfRule type="cellIs" dxfId="2" priority="3" operator="notEqual">
      <formula>G37</formula>
    </cfRule>
  </conditionalFormatting>
  <conditionalFormatting sqref="K45:K49">
    <cfRule type="cellIs" dxfId="1" priority="2" operator="notEqual">
      <formula>G45</formula>
    </cfRule>
  </conditionalFormatting>
  <conditionalFormatting sqref="K53:K57">
    <cfRule type="cellIs" dxfId="0" priority="1" operator="notEqual">
      <formula>G53</formula>
    </cfRule>
  </conditionalFormatting>
  <dataValidations count="1">
    <dataValidation type="list" allowBlank="1" showInputMessage="1" showErrorMessage="1" sqref="P7 R7:T7 P29 R29:T29" xr:uid="{F2899BAA-0CAB-4EC9-8AB5-C2B5E740FBB8}">
      <formula1>"Monthly,Bi-weekly,Semi-monthly,Annual,Semi-Annual,Quarterly"</formula1>
    </dataValidation>
  </dataValidations>
  <hyperlinks>
    <hyperlink ref="A1" location="BS!A1" display="(Balance Sheet 1st Page)" xr:uid="{B532A44E-5CCB-4869-9555-526960D6C965}"/>
  </hyperlinks>
  <printOptions horizontalCentered="1"/>
  <pageMargins left="0.5" right="0.5" top="0.75" bottom="0.75" header="0.5" footer="0.5"/>
  <pageSetup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BS</vt:lpstr>
      <vt:lpstr>CA</vt:lpstr>
      <vt:lpstr>M&amp;E</vt:lpstr>
      <vt:lpstr>I&amp;LA</vt:lpstr>
      <vt:lpstr>CL</vt:lpstr>
      <vt:lpstr>I&amp;LL</vt:lpstr>
      <vt:lpstr>BS!Print_Area</vt:lpstr>
      <vt:lpstr>CA!Print_Area</vt:lpstr>
      <vt:lpstr>CL!Print_Area</vt:lpstr>
      <vt:lpstr>'I&amp;LA'!Print_Area</vt:lpstr>
      <vt:lpstr>'I&amp;LL'!Print_Area</vt:lpstr>
      <vt:lpstr>'M&amp;E'!Print_Area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Duff</dc:creator>
  <cp:lastModifiedBy>Jordan Duff</cp:lastModifiedBy>
  <dcterms:created xsi:type="dcterms:W3CDTF">2023-01-13T20:15:11Z</dcterms:created>
  <dcterms:modified xsi:type="dcterms:W3CDTF">2023-01-13T20:26:44Z</dcterms:modified>
</cp:coreProperties>
</file>